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915" yWindow="-15" windowWidth="13935" windowHeight="13440"/>
  </bookViews>
  <sheets>
    <sheet name="HBM IV Curves" sheetId="12" r:id="rId1"/>
    <sheet name="Event Timeline" sheetId="4" r:id="rId2"/>
    <sheet name="Voltage Wfms" sheetId="15" r:id="rId3"/>
    <sheet name="Current Wfms" sheetId="17" r:id="rId4"/>
    <sheet name="Parameters" sheetId="6" r:id="rId5"/>
    <sheet name="Data" sheetId="2" r:id="rId6"/>
    <sheet name="Event Timeline Data" sheetId="3" state="hidden" r:id="rId7"/>
    <sheet name="HBM IV Curves Data" sheetId="14" r:id="rId8"/>
    <sheet name="Voltage Wfms Data" sheetId="16" r:id="rId9"/>
    <sheet name="Current Wfms Data" sheetId="18" r:id="rId10"/>
  </sheets>
  <calcPr calcId="145621"/>
</workbook>
</file>

<file path=xl/calcChain.xml><?xml version="1.0" encoding="utf-8"?>
<calcChain xmlns="http://schemas.openxmlformats.org/spreadsheetml/2006/main">
  <c r="A5" i="18" l="1"/>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776" i="18"/>
  <c r="A777" i="18"/>
  <c r="A778" i="18"/>
  <c r="A779" i="18"/>
  <c r="A780" i="18"/>
  <c r="A781" i="18"/>
  <c r="A782" i="18"/>
  <c r="A783" i="18"/>
  <c r="A784" i="18"/>
  <c r="A785" i="18"/>
  <c r="A786" i="18"/>
  <c r="A787" i="18"/>
  <c r="A788" i="18"/>
  <c r="A789" i="18"/>
  <c r="A790" i="18"/>
  <c r="A791" i="18"/>
  <c r="A792" i="18"/>
  <c r="A793" i="18"/>
  <c r="A794" i="18"/>
  <c r="A795" i="18"/>
  <c r="A796" i="18"/>
  <c r="A797" i="18"/>
  <c r="A798" i="18"/>
  <c r="A799" i="18"/>
  <c r="A800" i="18"/>
  <c r="A801" i="18"/>
  <c r="A802" i="18"/>
  <c r="A803" i="18"/>
  <c r="A804" i="18"/>
  <c r="A805" i="18"/>
  <c r="A806" i="18"/>
  <c r="A807" i="18"/>
  <c r="A808" i="18"/>
  <c r="A809" i="18"/>
  <c r="A810" i="18"/>
  <c r="A811" i="18"/>
  <c r="A812" i="18"/>
  <c r="A813" i="18"/>
  <c r="A814" i="18"/>
  <c r="A815" i="18"/>
  <c r="A816" i="18"/>
  <c r="A817" i="18"/>
  <c r="A818" i="18"/>
  <c r="A819" i="18"/>
  <c r="A820" i="18"/>
  <c r="A821" i="18"/>
  <c r="A822" i="18"/>
  <c r="A823" i="18"/>
  <c r="A824" i="18"/>
  <c r="A825" i="18"/>
  <c r="A826" i="18"/>
  <c r="A827" i="18"/>
  <c r="A828" i="18"/>
  <c r="A829" i="18"/>
  <c r="A830" i="18"/>
  <c r="A831" i="18"/>
  <c r="A832" i="18"/>
  <c r="A833" i="18"/>
  <c r="A834" i="18"/>
  <c r="A835" i="18"/>
  <c r="A836" i="18"/>
  <c r="A837" i="18"/>
  <c r="A838" i="18"/>
  <c r="A839" i="18"/>
  <c r="A840" i="18"/>
  <c r="A841" i="18"/>
  <c r="A842" i="18"/>
  <c r="A843" i="18"/>
  <c r="A844" i="18"/>
  <c r="A845" i="18"/>
  <c r="A846" i="18"/>
  <c r="A847" i="18"/>
  <c r="A848" i="18"/>
  <c r="A849" i="18"/>
  <c r="A850" i="18"/>
  <c r="A851" i="18"/>
  <c r="A852" i="18"/>
  <c r="A853" i="18"/>
  <c r="A854" i="18"/>
  <c r="A855" i="18"/>
  <c r="A856" i="18"/>
  <c r="A857" i="18"/>
  <c r="A858" i="18"/>
  <c r="A859" i="18"/>
  <c r="A860" i="18"/>
  <c r="A861" i="18"/>
  <c r="A862" i="18"/>
  <c r="A863" i="18"/>
  <c r="A864" i="18"/>
  <c r="A865" i="18"/>
  <c r="A866" i="18"/>
  <c r="A867" i="18"/>
  <c r="A868" i="18"/>
  <c r="A869" i="18"/>
  <c r="A870" i="18"/>
  <c r="A871" i="18"/>
  <c r="A872" i="18"/>
  <c r="A873" i="18"/>
  <c r="A874" i="18"/>
  <c r="A875" i="18"/>
  <c r="A876" i="18"/>
  <c r="A877" i="18"/>
  <c r="A878" i="18"/>
  <c r="A879" i="18"/>
  <c r="A880" i="18"/>
  <c r="A881" i="18"/>
  <c r="A882" i="18"/>
  <c r="A883" i="18"/>
  <c r="A884" i="18"/>
  <c r="A885" i="18"/>
  <c r="A886" i="18"/>
  <c r="A887" i="18"/>
  <c r="A888" i="18"/>
  <c r="A889" i="18"/>
  <c r="A890" i="18"/>
  <c r="A891" i="18"/>
  <c r="A892" i="18"/>
  <c r="A893" i="18"/>
  <c r="A894" i="18"/>
  <c r="A895" i="18"/>
  <c r="A896" i="18"/>
  <c r="A897" i="18"/>
  <c r="A898" i="18"/>
  <c r="A899" i="18"/>
  <c r="A900" i="18"/>
  <c r="A901" i="18"/>
  <c r="A902" i="18"/>
  <c r="A903" i="18"/>
  <c r="A904" i="18"/>
  <c r="A905" i="18"/>
  <c r="A906" i="18"/>
  <c r="A907" i="18"/>
  <c r="A908" i="18"/>
  <c r="A909" i="18"/>
  <c r="A910" i="18"/>
  <c r="A911" i="18"/>
  <c r="A912" i="18"/>
  <c r="A913" i="18"/>
  <c r="A914" i="18"/>
  <c r="A915" i="18"/>
  <c r="A916" i="18"/>
  <c r="A917" i="18"/>
  <c r="A918" i="18"/>
  <c r="A919" i="18"/>
  <c r="A920" i="18"/>
  <c r="A921" i="18"/>
  <c r="A922" i="18"/>
  <c r="A923" i="18"/>
  <c r="A924" i="18"/>
  <c r="A925" i="18"/>
  <c r="A926" i="18"/>
  <c r="A927" i="18"/>
  <c r="A928" i="18"/>
  <c r="A929" i="18"/>
  <c r="A930" i="18"/>
  <c r="A931" i="18"/>
  <c r="A932" i="18"/>
  <c r="A933" i="18"/>
  <c r="A934" i="18"/>
  <c r="A935" i="18"/>
  <c r="A936" i="18"/>
  <c r="A937" i="18"/>
  <c r="A938" i="18"/>
  <c r="A939" i="18"/>
  <c r="A940" i="18"/>
  <c r="A941" i="18"/>
  <c r="A942" i="18"/>
  <c r="A943" i="18"/>
  <c r="A944" i="18"/>
  <c r="A945" i="18"/>
  <c r="A946" i="18"/>
  <c r="A947" i="18"/>
  <c r="A948" i="18"/>
  <c r="A949" i="18"/>
  <c r="A950" i="18"/>
  <c r="A951" i="18"/>
  <c r="A952" i="18"/>
  <c r="A953" i="18"/>
  <c r="A954" i="18"/>
  <c r="A955" i="18"/>
  <c r="A956" i="18"/>
  <c r="A957" i="18"/>
  <c r="A958" i="18"/>
  <c r="A959" i="18"/>
  <c r="A960" i="18"/>
  <c r="A961" i="18"/>
  <c r="A962" i="18"/>
  <c r="A963" i="18"/>
  <c r="A964" i="18"/>
  <c r="A965" i="18"/>
  <c r="A966" i="18"/>
  <c r="A967" i="18"/>
  <c r="A968" i="18"/>
  <c r="A969" i="18"/>
  <c r="A970" i="18"/>
  <c r="A971" i="18"/>
  <c r="A972" i="18"/>
  <c r="A973" i="18"/>
  <c r="A974" i="18"/>
  <c r="A975" i="18"/>
  <c r="A976" i="18"/>
  <c r="A977" i="18"/>
  <c r="A978" i="18"/>
  <c r="A979" i="18"/>
  <c r="A980" i="18"/>
  <c r="A981" i="18"/>
  <c r="A982" i="18"/>
  <c r="A983" i="18"/>
  <c r="A984" i="18"/>
  <c r="A985" i="18"/>
  <c r="A986" i="18"/>
  <c r="A987" i="18"/>
  <c r="A988" i="18"/>
  <c r="A989" i="18"/>
  <c r="A990" i="18"/>
  <c r="A991" i="18"/>
  <c r="A992" i="18"/>
  <c r="A993" i="18"/>
  <c r="A994" i="18"/>
  <c r="A995" i="18"/>
  <c r="A996" i="18"/>
  <c r="A997" i="18"/>
  <c r="A998" i="18"/>
  <c r="A999" i="18"/>
  <c r="A1000" i="18"/>
  <c r="A1001" i="18"/>
  <c r="A1002" i="18"/>
  <c r="A1003" i="18"/>
  <c r="A1004" i="18"/>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244" i="16"/>
  <c r="A245" i="16"/>
  <c r="A246" i="16"/>
  <c r="A247" i="16"/>
  <c r="A248" i="16"/>
  <c r="A249" i="16"/>
  <c r="A250" i="16"/>
  <c r="A251" i="16"/>
  <c r="A252" i="16"/>
  <c r="A253" i="16"/>
  <c r="A254" i="16"/>
  <c r="A255" i="16"/>
  <c r="A256" i="16"/>
  <c r="A257" i="16"/>
  <c r="A258" i="16"/>
  <c r="A259" i="16"/>
  <c r="A260" i="16"/>
  <c r="A261" i="16"/>
  <c r="A262" i="16"/>
  <c r="A263" i="16"/>
  <c r="A264" i="16"/>
  <c r="A265" i="16"/>
  <c r="A266" i="16"/>
  <c r="A267" i="16"/>
  <c r="A268" i="16"/>
  <c r="A269" i="16"/>
  <c r="A270" i="16"/>
  <c r="A271" i="16"/>
  <c r="A272" i="16"/>
  <c r="A273" i="16"/>
  <c r="A274" i="16"/>
  <c r="A275" i="16"/>
  <c r="A276" i="16"/>
  <c r="A277" i="16"/>
  <c r="A278" i="16"/>
  <c r="A279" i="16"/>
  <c r="A280" i="16"/>
  <c r="A281" i="16"/>
  <c r="A282" i="16"/>
  <c r="A283" i="16"/>
  <c r="A284" i="16"/>
  <c r="A285" i="16"/>
  <c r="A286" i="16"/>
  <c r="A287" i="16"/>
  <c r="A288" i="16"/>
  <c r="A289" i="16"/>
  <c r="A290" i="16"/>
  <c r="A291" i="16"/>
  <c r="A292" i="16"/>
  <c r="A293" i="16"/>
  <c r="A294" i="16"/>
  <c r="A295" i="16"/>
  <c r="A296" i="16"/>
  <c r="A297" i="16"/>
  <c r="A298" i="16"/>
  <c r="A299" i="16"/>
  <c r="A300" i="16"/>
  <c r="A301" i="16"/>
  <c r="A302" i="16"/>
  <c r="A303" i="16"/>
  <c r="A304" i="16"/>
  <c r="A305" i="16"/>
  <c r="A306" i="16"/>
  <c r="A307" i="16"/>
  <c r="A308" i="16"/>
  <c r="A309" i="16"/>
  <c r="A310" i="16"/>
  <c r="A311" i="16"/>
  <c r="A312" i="16"/>
  <c r="A313" i="16"/>
  <c r="A314" i="16"/>
  <c r="A315" i="16"/>
  <c r="A316" i="16"/>
  <c r="A317" i="16"/>
  <c r="A318" i="16"/>
  <c r="A319" i="16"/>
  <c r="A320" i="16"/>
  <c r="A321" i="16"/>
  <c r="A322" i="16"/>
  <c r="A323" i="16"/>
  <c r="A324" i="16"/>
  <c r="A325" i="16"/>
  <c r="A326" i="16"/>
  <c r="A327" i="16"/>
  <c r="A328" i="16"/>
  <c r="A329" i="16"/>
  <c r="A330" i="16"/>
  <c r="A331" i="16"/>
  <c r="A332" i="16"/>
  <c r="A333" i="16"/>
  <c r="A334" i="16"/>
  <c r="A335" i="16"/>
  <c r="A336" i="16"/>
  <c r="A337" i="16"/>
  <c r="A338" i="16"/>
  <c r="A339" i="16"/>
  <c r="A340" i="16"/>
  <c r="A341" i="16"/>
  <c r="A342" i="16"/>
  <c r="A343" i="16"/>
  <c r="A344" i="16"/>
  <c r="A345" i="16"/>
  <c r="A346" i="16"/>
  <c r="A347" i="16"/>
  <c r="A348" i="16"/>
  <c r="A349" i="16"/>
  <c r="A350" i="16"/>
  <c r="A351" i="16"/>
  <c r="A352" i="16"/>
  <c r="A353" i="16"/>
  <c r="A354" i="16"/>
  <c r="A355" i="16"/>
  <c r="A356" i="16"/>
  <c r="A357" i="16"/>
  <c r="A358" i="16"/>
  <c r="A359" i="16"/>
  <c r="A360" i="16"/>
  <c r="A361" i="16"/>
  <c r="A362" i="16"/>
  <c r="A363" i="16"/>
  <c r="A364" i="16"/>
  <c r="A365" i="16"/>
  <c r="A366" i="16"/>
  <c r="A367" i="16"/>
  <c r="A368" i="16"/>
  <c r="A369" i="16"/>
  <c r="A370" i="16"/>
  <c r="A371" i="16"/>
  <c r="A372" i="16"/>
  <c r="A373" i="16"/>
  <c r="A374" i="16"/>
  <c r="A375" i="16"/>
  <c r="A376" i="16"/>
  <c r="A377" i="16"/>
  <c r="A378" i="16"/>
  <c r="A379" i="16"/>
  <c r="A380" i="16"/>
  <c r="A381" i="16"/>
  <c r="A382" i="16"/>
  <c r="A383" i="16"/>
  <c r="A384" i="16"/>
  <c r="A385" i="16"/>
  <c r="A386" i="16"/>
  <c r="A387" i="16"/>
  <c r="A388" i="16"/>
  <c r="A389" i="16"/>
  <c r="A390" i="16"/>
  <c r="A391" i="16"/>
  <c r="A392" i="16"/>
  <c r="A393" i="16"/>
  <c r="A394" i="16"/>
  <c r="A395" i="16"/>
  <c r="A396" i="16"/>
  <c r="A397" i="16"/>
  <c r="A398" i="16"/>
  <c r="A399" i="16"/>
  <c r="A400" i="16"/>
  <c r="A401" i="16"/>
  <c r="A402" i="16"/>
  <c r="A403" i="16"/>
  <c r="A404" i="16"/>
  <c r="A405" i="16"/>
  <c r="A406" i="16"/>
  <c r="A407" i="16"/>
  <c r="A408" i="16"/>
  <c r="A409" i="16"/>
  <c r="A410" i="16"/>
  <c r="A411" i="16"/>
  <c r="A412" i="16"/>
  <c r="A413" i="16"/>
  <c r="A414" i="16"/>
  <c r="A415" i="16"/>
  <c r="A416" i="16"/>
  <c r="A417" i="16"/>
  <c r="A418" i="16"/>
  <c r="A419" i="16"/>
  <c r="A420" i="16"/>
  <c r="A421" i="16"/>
  <c r="A422" i="16"/>
  <c r="A423" i="16"/>
  <c r="A424" i="16"/>
  <c r="A425" i="16"/>
  <c r="A426" i="16"/>
  <c r="A427" i="16"/>
  <c r="A428" i="16"/>
  <c r="A429" i="16"/>
  <c r="A430" i="16"/>
  <c r="A431" i="16"/>
  <c r="A432" i="16"/>
  <c r="A433" i="16"/>
  <c r="A434" i="16"/>
  <c r="A435" i="16"/>
  <c r="A436" i="16"/>
  <c r="A437" i="16"/>
  <c r="A438" i="16"/>
  <c r="A439" i="16"/>
  <c r="A440" i="16"/>
  <c r="A441" i="16"/>
  <c r="A442" i="16"/>
  <c r="A443" i="16"/>
  <c r="A444" i="16"/>
  <c r="A445" i="16"/>
  <c r="A446" i="16"/>
  <c r="A447" i="16"/>
  <c r="A448" i="16"/>
  <c r="A449" i="16"/>
  <c r="A450" i="16"/>
  <c r="A451" i="16"/>
  <c r="A452" i="16"/>
  <c r="A453" i="16"/>
  <c r="A454" i="16"/>
  <c r="A455" i="16"/>
  <c r="A456" i="16"/>
  <c r="A457" i="16"/>
  <c r="A458" i="16"/>
  <c r="A459" i="16"/>
  <c r="A460" i="16"/>
  <c r="A461" i="16"/>
  <c r="A462" i="16"/>
  <c r="A463" i="16"/>
  <c r="A464" i="16"/>
  <c r="A465" i="16"/>
  <c r="A466" i="16"/>
  <c r="A467" i="16"/>
  <c r="A468" i="16"/>
  <c r="A469" i="16"/>
  <c r="A470" i="16"/>
  <c r="A471" i="16"/>
  <c r="A472" i="16"/>
  <c r="A473" i="16"/>
  <c r="A474" i="16"/>
  <c r="A475" i="16"/>
  <c r="A476" i="16"/>
  <c r="A477" i="16"/>
  <c r="A478" i="16"/>
  <c r="A479" i="16"/>
  <c r="A480" i="16"/>
  <c r="A481" i="16"/>
  <c r="A482" i="16"/>
  <c r="A483" i="16"/>
  <c r="A484" i="16"/>
  <c r="A485" i="16"/>
  <c r="A486" i="16"/>
  <c r="A487" i="16"/>
  <c r="A488" i="16"/>
  <c r="A489" i="16"/>
  <c r="A490" i="16"/>
  <c r="A491" i="16"/>
  <c r="A492" i="16"/>
  <c r="A493" i="16"/>
  <c r="A494" i="16"/>
  <c r="A495" i="16"/>
  <c r="A496" i="16"/>
  <c r="A497" i="16"/>
  <c r="A498" i="16"/>
  <c r="A499" i="16"/>
  <c r="A500" i="16"/>
  <c r="A501" i="16"/>
  <c r="A502" i="16"/>
  <c r="A503" i="16"/>
  <c r="A504" i="16"/>
  <c r="A505" i="16"/>
  <c r="A506" i="16"/>
  <c r="A507" i="16"/>
  <c r="A508" i="16"/>
  <c r="A509" i="16"/>
  <c r="A510" i="16"/>
  <c r="A511" i="16"/>
  <c r="A512" i="16"/>
  <c r="A513" i="16"/>
  <c r="A514" i="16"/>
  <c r="A515" i="16"/>
  <c r="A516" i="16"/>
  <c r="A517" i="16"/>
  <c r="A518" i="16"/>
  <c r="A519" i="16"/>
  <c r="A520" i="16"/>
  <c r="A521" i="16"/>
  <c r="A522" i="16"/>
  <c r="A523" i="16"/>
  <c r="A524" i="16"/>
  <c r="A525" i="16"/>
  <c r="A526" i="16"/>
  <c r="A527" i="16"/>
  <c r="A528" i="16"/>
  <c r="A529" i="16"/>
  <c r="A530" i="16"/>
  <c r="A531" i="16"/>
  <c r="A532" i="16"/>
  <c r="A533" i="16"/>
  <c r="A534" i="16"/>
  <c r="A535" i="16"/>
  <c r="A536" i="16"/>
  <c r="A537" i="16"/>
  <c r="A538" i="16"/>
  <c r="A539" i="16"/>
  <c r="A540" i="16"/>
  <c r="A541" i="16"/>
  <c r="A542" i="16"/>
  <c r="A543" i="16"/>
  <c r="A544" i="16"/>
  <c r="A545" i="16"/>
  <c r="A546" i="16"/>
  <c r="A547" i="16"/>
  <c r="A548" i="16"/>
  <c r="A549" i="16"/>
  <c r="A550" i="16"/>
  <c r="A551" i="16"/>
  <c r="A552" i="16"/>
  <c r="A553" i="16"/>
  <c r="A554" i="16"/>
  <c r="A555" i="16"/>
  <c r="A556" i="16"/>
  <c r="A557" i="16"/>
  <c r="A558" i="16"/>
  <c r="A559" i="16"/>
  <c r="A560" i="16"/>
  <c r="A561" i="16"/>
  <c r="A562" i="16"/>
  <c r="A563" i="16"/>
  <c r="A564" i="16"/>
  <c r="A565" i="16"/>
  <c r="A566" i="16"/>
  <c r="A567" i="16"/>
  <c r="A568" i="16"/>
  <c r="A569" i="16"/>
  <c r="A570" i="16"/>
  <c r="A571" i="16"/>
  <c r="A572" i="16"/>
  <c r="A573" i="16"/>
  <c r="A574" i="16"/>
  <c r="A575" i="16"/>
  <c r="A576" i="16"/>
  <c r="A577" i="16"/>
  <c r="A578" i="16"/>
  <c r="A579" i="16"/>
  <c r="A580" i="16"/>
  <c r="A581" i="16"/>
  <c r="A582" i="16"/>
  <c r="A583" i="16"/>
  <c r="A584" i="16"/>
  <c r="A585" i="16"/>
  <c r="A586" i="16"/>
  <c r="A587" i="16"/>
  <c r="A588" i="16"/>
  <c r="A589" i="16"/>
  <c r="A590" i="16"/>
  <c r="A591" i="16"/>
  <c r="A592" i="16"/>
  <c r="A593" i="16"/>
  <c r="A594" i="16"/>
  <c r="A595" i="16"/>
  <c r="A596" i="16"/>
  <c r="A597" i="16"/>
  <c r="A598" i="16"/>
  <c r="A599" i="16"/>
  <c r="A600" i="16"/>
  <c r="A601" i="16"/>
  <c r="A602" i="16"/>
  <c r="A603" i="16"/>
  <c r="A604" i="16"/>
  <c r="A605" i="16"/>
  <c r="A606" i="16"/>
  <c r="A607" i="16"/>
  <c r="A608" i="16"/>
  <c r="A609" i="16"/>
  <c r="A610" i="16"/>
  <c r="A611" i="16"/>
  <c r="A612" i="16"/>
  <c r="A613" i="16"/>
  <c r="A614" i="16"/>
  <c r="A615" i="16"/>
  <c r="A616" i="16"/>
  <c r="A617" i="16"/>
  <c r="A618" i="16"/>
  <c r="A619" i="16"/>
  <c r="A620" i="16"/>
  <c r="A621" i="16"/>
  <c r="A622" i="16"/>
  <c r="A623" i="16"/>
  <c r="A624" i="16"/>
  <c r="A625" i="16"/>
  <c r="A626" i="16"/>
  <c r="A627" i="16"/>
  <c r="A628" i="16"/>
  <c r="A629" i="16"/>
  <c r="A630" i="16"/>
  <c r="A631" i="16"/>
  <c r="A632" i="16"/>
  <c r="A633" i="16"/>
  <c r="A634" i="16"/>
  <c r="A635" i="16"/>
  <c r="A636" i="16"/>
  <c r="A637" i="16"/>
  <c r="A638" i="16"/>
  <c r="A639" i="16"/>
  <c r="A640" i="16"/>
  <c r="A641" i="16"/>
  <c r="A642" i="16"/>
  <c r="A643" i="16"/>
  <c r="A644" i="16"/>
  <c r="A645" i="16"/>
  <c r="A646" i="16"/>
  <c r="A647" i="16"/>
  <c r="A648" i="16"/>
  <c r="A649" i="16"/>
  <c r="A650" i="16"/>
  <c r="A651" i="16"/>
  <c r="A652" i="16"/>
  <c r="A653" i="16"/>
  <c r="A654" i="16"/>
  <c r="A655" i="16"/>
  <c r="A656" i="16"/>
  <c r="A657" i="16"/>
  <c r="A658" i="16"/>
  <c r="A659" i="16"/>
  <c r="A660" i="16"/>
  <c r="A661" i="16"/>
  <c r="A662" i="16"/>
  <c r="A663" i="16"/>
  <c r="A664" i="16"/>
  <c r="A665" i="16"/>
  <c r="A666" i="16"/>
  <c r="A667" i="16"/>
  <c r="A668" i="16"/>
  <c r="A669" i="16"/>
  <c r="A670" i="16"/>
  <c r="A671" i="16"/>
  <c r="A672" i="16"/>
  <c r="A673" i="16"/>
  <c r="A674" i="16"/>
  <c r="A675" i="16"/>
  <c r="A676" i="16"/>
  <c r="A677" i="16"/>
  <c r="A678" i="16"/>
  <c r="A679" i="16"/>
  <c r="A680" i="16"/>
  <c r="A681" i="16"/>
  <c r="A682" i="16"/>
  <c r="A683" i="16"/>
  <c r="A684" i="16"/>
  <c r="A685" i="16"/>
  <c r="A686" i="16"/>
  <c r="A687" i="16"/>
  <c r="A688" i="16"/>
  <c r="A689" i="16"/>
  <c r="A690" i="16"/>
  <c r="A691" i="16"/>
  <c r="A692" i="16"/>
  <c r="A693" i="16"/>
  <c r="A694" i="16"/>
  <c r="A695" i="16"/>
  <c r="A696" i="16"/>
  <c r="A697" i="16"/>
  <c r="A698" i="16"/>
  <c r="A699" i="16"/>
  <c r="A700" i="16"/>
  <c r="A701" i="16"/>
  <c r="A702" i="16"/>
  <c r="A703" i="16"/>
  <c r="A704" i="16"/>
  <c r="A705" i="16"/>
  <c r="A706" i="16"/>
  <c r="A707" i="16"/>
  <c r="A708" i="16"/>
  <c r="A709" i="16"/>
  <c r="A710" i="16"/>
  <c r="A711" i="16"/>
  <c r="A712" i="16"/>
  <c r="A713" i="16"/>
  <c r="A714" i="16"/>
  <c r="A715" i="16"/>
  <c r="A716" i="16"/>
  <c r="A717" i="16"/>
  <c r="A718" i="16"/>
  <c r="A719" i="16"/>
  <c r="A720" i="16"/>
  <c r="A721" i="16"/>
  <c r="A722" i="16"/>
  <c r="A723" i="16"/>
  <c r="A724" i="16"/>
  <c r="A725" i="16"/>
  <c r="A726" i="16"/>
  <c r="A727" i="16"/>
  <c r="A728" i="16"/>
  <c r="A729" i="16"/>
  <c r="A730" i="16"/>
  <c r="A731" i="16"/>
  <c r="A732" i="16"/>
  <c r="A733" i="16"/>
  <c r="A734" i="16"/>
  <c r="A735" i="16"/>
  <c r="A736" i="16"/>
  <c r="A737" i="16"/>
  <c r="A738" i="16"/>
  <c r="A739" i="16"/>
  <c r="A740" i="16"/>
  <c r="A741" i="16"/>
  <c r="A742" i="16"/>
  <c r="A743" i="16"/>
  <c r="A744" i="16"/>
  <c r="A745" i="16"/>
  <c r="A746" i="16"/>
  <c r="A747" i="16"/>
  <c r="A748" i="16"/>
  <c r="A749" i="16"/>
  <c r="A750" i="16"/>
  <c r="A751" i="16"/>
  <c r="A752" i="16"/>
  <c r="A753" i="16"/>
  <c r="A754" i="16"/>
  <c r="A755" i="16"/>
  <c r="A756" i="16"/>
  <c r="A757" i="16"/>
  <c r="A758" i="16"/>
  <c r="A759" i="16"/>
  <c r="A760" i="16"/>
  <c r="A761" i="16"/>
  <c r="A762" i="16"/>
  <c r="A763" i="16"/>
  <c r="A764" i="16"/>
  <c r="A765" i="16"/>
  <c r="A766" i="16"/>
  <c r="A767" i="16"/>
  <c r="A768" i="16"/>
  <c r="A769" i="16"/>
  <c r="A770" i="16"/>
  <c r="A771" i="16"/>
  <c r="A772" i="16"/>
  <c r="A773" i="16"/>
  <c r="A774" i="16"/>
  <c r="A775" i="16"/>
  <c r="A776" i="16"/>
  <c r="A777" i="16"/>
  <c r="A778" i="16"/>
  <c r="A779" i="16"/>
  <c r="A780" i="16"/>
  <c r="A781" i="16"/>
  <c r="A782" i="16"/>
  <c r="A783" i="16"/>
  <c r="A784" i="16"/>
  <c r="A785" i="16"/>
  <c r="A786" i="16"/>
  <c r="A787" i="16"/>
  <c r="A788" i="16"/>
  <c r="A789" i="16"/>
  <c r="A790" i="16"/>
  <c r="A791" i="16"/>
  <c r="A792" i="16"/>
  <c r="A793" i="16"/>
  <c r="A794" i="16"/>
  <c r="A795" i="16"/>
  <c r="A796" i="16"/>
  <c r="A797" i="16"/>
  <c r="A798" i="16"/>
  <c r="A799" i="16"/>
  <c r="A800" i="16"/>
  <c r="A801" i="16"/>
  <c r="A802" i="16"/>
  <c r="A803" i="16"/>
  <c r="A804" i="16"/>
  <c r="A805" i="16"/>
  <c r="A806" i="16"/>
  <c r="A807" i="16"/>
  <c r="A808" i="16"/>
  <c r="A809" i="16"/>
  <c r="A810" i="16"/>
  <c r="A811" i="16"/>
  <c r="A812" i="16"/>
  <c r="A813" i="16"/>
  <c r="A814" i="16"/>
  <c r="A815" i="16"/>
  <c r="A816" i="16"/>
  <c r="A817" i="16"/>
  <c r="A818" i="16"/>
  <c r="A819" i="16"/>
  <c r="A820" i="16"/>
  <c r="A821" i="16"/>
  <c r="A822" i="16"/>
  <c r="A823" i="16"/>
  <c r="A824" i="16"/>
  <c r="A825" i="16"/>
  <c r="A826" i="16"/>
  <c r="A827" i="16"/>
  <c r="A828" i="16"/>
  <c r="A829" i="16"/>
  <c r="A830" i="16"/>
  <c r="A831" i="16"/>
  <c r="A832" i="16"/>
  <c r="A833" i="16"/>
  <c r="A834" i="16"/>
  <c r="A835" i="16"/>
  <c r="A836" i="16"/>
  <c r="A837" i="16"/>
  <c r="A838" i="16"/>
  <c r="A839" i="16"/>
  <c r="A840" i="16"/>
  <c r="A841" i="16"/>
  <c r="A842" i="16"/>
  <c r="A843" i="16"/>
  <c r="A844" i="16"/>
  <c r="A845" i="16"/>
  <c r="A846" i="16"/>
  <c r="A847" i="16"/>
  <c r="A848" i="16"/>
  <c r="A849" i="16"/>
  <c r="A850" i="16"/>
  <c r="A851" i="16"/>
  <c r="A852" i="16"/>
  <c r="A853" i="16"/>
  <c r="A854" i="16"/>
  <c r="A855" i="16"/>
  <c r="A856" i="16"/>
  <c r="A857" i="16"/>
  <c r="A858" i="16"/>
  <c r="A859" i="16"/>
  <c r="A860" i="16"/>
  <c r="A861" i="16"/>
  <c r="A862" i="16"/>
  <c r="A863" i="16"/>
  <c r="A864" i="16"/>
  <c r="A865" i="16"/>
  <c r="A866" i="16"/>
  <c r="A867" i="16"/>
  <c r="A868" i="16"/>
  <c r="A869" i="16"/>
  <c r="A870" i="16"/>
  <c r="A871" i="16"/>
  <c r="A872" i="16"/>
  <c r="A873" i="16"/>
  <c r="A874" i="16"/>
  <c r="A875" i="16"/>
  <c r="A876" i="16"/>
  <c r="A877" i="16"/>
  <c r="A878" i="16"/>
  <c r="A879" i="16"/>
  <c r="A880" i="16"/>
  <c r="A881" i="16"/>
  <c r="A882" i="16"/>
  <c r="A883" i="16"/>
  <c r="A884" i="16"/>
  <c r="A885" i="16"/>
  <c r="A886" i="16"/>
  <c r="A887" i="16"/>
  <c r="A888" i="16"/>
  <c r="A889" i="16"/>
  <c r="A890" i="16"/>
  <c r="A891" i="16"/>
  <c r="A892" i="16"/>
  <c r="A893" i="16"/>
  <c r="A894" i="16"/>
  <c r="A895" i="16"/>
  <c r="A896" i="16"/>
  <c r="A897" i="16"/>
  <c r="A898" i="16"/>
  <c r="A899" i="16"/>
  <c r="A900" i="16"/>
  <c r="A901" i="16"/>
  <c r="A902" i="16"/>
  <c r="A903" i="16"/>
  <c r="A904" i="16"/>
  <c r="A905" i="16"/>
  <c r="A906" i="16"/>
  <c r="A907" i="16"/>
  <c r="A908" i="16"/>
  <c r="A909" i="16"/>
  <c r="A910" i="16"/>
  <c r="A911" i="16"/>
  <c r="A912" i="16"/>
  <c r="A913" i="16"/>
  <c r="A914" i="16"/>
  <c r="A915" i="16"/>
  <c r="A916" i="16"/>
  <c r="A917" i="16"/>
  <c r="A918" i="16"/>
  <c r="A919" i="16"/>
  <c r="A920" i="16"/>
  <c r="A921" i="16"/>
  <c r="A922" i="16"/>
  <c r="A923" i="16"/>
  <c r="A924" i="16"/>
  <c r="A925" i="16"/>
  <c r="A926" i="16"/>
  <c r="A927" i="16"/>
  <c r="A928" i="16"/>
  <c r="A929" i="16"/>
  <c r="A930" i="16"/>
  <c r="A931" i="16"/>
  <c r="A932" i="16"/>
  <c r="A933" i="16"/>
  <c r="A934" i="16"/>
  <c r="A935" i="16"/>
  <c r="A936" i="16"/>
  <c r="A937" i="16"/>
  <c r="A938" i="16"/>
  <c r="A939" i="16"/>
  <c r="A940" i="16"/>
  <c r="A941" i="16"/>
  <c r="A942" i="16"/>
  <c r="A943" i="16"/>
  <c r="A944" i="16"/>
  <c r="A945" i="16"/>
  <c r="A946" i="16"/>
  <c r="A947" i="16"/>
  <c r="A948" i="16"/>
  <c r="A949" i="16"/>
  <c r="A950" i="16"/>
  <c r="A951" i="16"/>
  <c r="A952" i="16"/>
  <c r="A953" i="16"/>
  <c r="A954" i="16"/>
  <c r="A955" i="16"/>
  <c r="A956" i="16"/>
  <c r="A957" i="16"/>
  <c r="A958" i="16"/>
  <c r="A959" i="16"/>
  <c r="A960" i="16"/>
  <c r="A961" i="16"/>
  <c r="A962" i="16"/>
  <c r="A963" i="16"/>
  <c r="A964" i="16"/>
  <c r="A965" i="16"/>
  <c r="A966" i="16"/>
  <c r="A967" i="16"/>
  <c r="A968" i="16"/>
  <c r="A969" i="16"/>
  <c r="A970" i="16"/>
  <c r="A971" i="16"/>
  <c r="A972" i="16"/>
  <c r="A973" i="16"/>
  <c r="A974" i="16"/>
  <c r="A975" i="16"/>
  <c r="A976" i="16"/>
  <c r="A977" i="16"/>
  <c r="A978" i="16"/>
  <c r="A979" i="16"/>
  <c r="A980" i="16"/>
  <c r="A981" i="16"/>
  <c r="A982" i="16"/>
  <c r="A983" i="16"/>
  <c r="A984" i="16"/>
  <c r="A985" i="16"/>
  <c r="A986" i="16"/>
  <c r="A987" i="16"/>
  <c r="A988" i="16"/>
  <c r="A989" i="16"/>
  <c r="A990" i="16"/>
  <c r="A991" i="16"/>
  <c r="A992" i="16"/>
  <c r="A993" i="16"/>
  <c r="A994" i="16"/>
  <c r="A995" i="16"/>
  <c r="A996" i="16"/>
  <c r="A997" i="16"/>
  <c r="A998" i="16"/>
  <c r="A999" i="16"/>
  <c r="A1000" i="16"/>
  <c r="A1001" i="16"/>
  <c r="A1002" i="16"/>
  <c r="A1003" i="16"/>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B5" i="3"/>
  <c r="A5" i="3"/>
  <c r="B4" i="3"/>
  <c r="A4" i="3"/>
  <c r="B3" i="3"/>
  <c r="A3" i="3"/>
  <c r="B2" i="3"/>
  <c r="A2" i="3"/>
  <c r="B21" i="2"/>
  <c r="B20" i="2"/>
  <c r="B19" i="2"/>
  <c r="B18" i="2"/>
  <c r="B17" i="2"/>
  <c r="B16" i="2"/>
  <c r="B15" i="2"/>
  <c r="B14" i="2"/>
  <c r="B13" i="2"/>
  <c r="B12" i="2"/>
  <c r="B11" i="2"/>
  <c r="B10" i="2"/>
  <c r="B9" i="2"/>
  <c r="B8" i="2"/>
  <c r="B7" i="2"/>
  <c r="B6" i="2"/>
  <c r="B5" i="2"/>
  <c r="B4" i="2"/>
  <c r="B3" i="2"/>
  <c r="B2" i="2"/>
  <c r="B11" i="6" l="1"/>
</calcChain>
</file>

<file path=xl/sharedStrings.xml><?xml version="1.0" encoding="utf-8"?>
<sst xmlns="http://schemas.openxmlformats.org/spreadsheetml/2006/main" count="154" uniqueCount="65">
  <si>
    <t>Outcome:</t>
  </si>
  <si>
    <t>Outcome</t>
  </si>
  <si>
    <t>Start Time:</t>
  </si>
  <si>
    <t>Duration:</t>
  </si>
  <si>
    <t>Summary:</t>
  </si>
  <si>
    <t>Event</t>
  </si>
  <si>
    <t>Test Value</t>
  </si>
  <si>
    <t>Result</t>
  </si>
  <si>
    <t>Result Unit</t>
  </si>
  <si>
    <t>Action Name</t>
  </si>
  <si>
    <t>Action Type</t>
  </si>
  <si>
    <t>Test Unit</t>
  </si>
  <si>
    <t>Test Job Information</t>
  </si>
  <si>
    <t>GTS Excel Version:</t>
  </si>
  <si>
    <t>Stresses Per Voltage:</t>
  </si>
  <si>
    <t>When Failure is Detected:</t>
  </si>
  <si>
    <t>Stress Levels:</t>
  </si>
  <si>
    <t>+ HBM</t>
  </si>
  <si>
    <t>- HBM</t>
  </si>
  <si>
    <t>Stop Time:</t>
  </si>
  <si>
    <t>Measured Voltage</t>
  </si>
  <si>
    <t>Measured Current</t>
  </si>
  <si>
    <t>Test Parameters and Outcome</t>
  </si>
  <si>
    <t>Stress Polarity:</t>
  </si>
  <si>
    <t>Test Configuration:</t>
  </si>
  <si>
    <t>Stress Pin:</t>
  </si>
  <si>
    <t>N/A</t>
  </si>
  <si>
    <t>Ground Pin:</t>
  </si>
  <si>
    <t>Site Name:</t>
  </si>
  <si>
    <t>Die Index X:</t>
  </si>
  <si>
    <t>Die Index Y:</t>
  </si>
  <si>
    <t>TLP Pulse Width:</t>
  </si>
  <si>
    <t>TLP Rise Time:</t>
  </si>
  <si>
    <t>TLP Meas. Window Start:</t>
  </si>
  <si>
    <t>TLP Meas. Window Stop:</t>
  </si>
  <si>
    <t>DUT Name:</t>
  </si>
  <si>
    <t>Uncorrected Measured Voltage</t>
  </si>
  <si>
    <t>Uncorrected Measured Current</t>
  </si>
  <si>
    <t>3.0.0</t>
  </si>
  <si>
    <t>NotAvailable</t>
  </si>
  <si>
    <t>Summary N/A</t>
  </si>
  <si>
    <t>1kV_SHORT</t>
  </si>
  <si>
    <t>Positive</t>
  </si>
  <si>
    <t>Prompt the User</t>
  </si>
  <si>
    <t>HBM (50Ω Delivery, 50Ω Ground)</t>
  </si>
  <si>
    <t>Operator:</t>
  </si>
  <si>
    <t>jani</t>
  </si>
  <si>
    <t>Technology:</t>
  </si>
  <si>
    <t>Product:</t>
  </si>
  <si>
    <t>short</t>
  </si>
  <si>
    <t>Revision:</t>
  </si>
  <si>
    <t>Job:</t>
  </si>
  <si>
    <t>Voltage</t>
  </si>
  <si>
    <t>Complete</t>
  </si>
  <si>
    <t>HBM IV Curves Data</t>
  </si>
  <si>
    <t>Each HBM IV Curve is generated by combining the Voltage waveform values with the Current waveform values to form IV Data Points.  These IV Data Points are plotted together to create the HBM IV Curve for each HBM pulse.</t>
  </si>
  <si>
    <t>Pulse &amp; Event #</t>
  </si>
  <si>
    <t>Time (ns) \\ Wfm</t>
  </si>
  <si>
    <t>Current</t>
  </si>
  <si>
    <t>Measured Voltage Waveforms</t>
  </si>
  <si>
    <t>Each Waveform's Time values are listed in Column A.  The Measured Voltage (V) values are each listed in a subsequent column.  Row 3 shows the pulse voltage, and Row 4 shows the Event number of the pulse.</t>
  </si>
  <si>
    <t>Pulse Voltage:</t>
  </si>
  <si>
    <t>Time (ns) \ Event #</t>
  </si>
  <si>
    <t>Measured Current Waveforms</t>
  </si>
  <si>
    <t>Each Waveform's Time values are listed in Column A.  The Measured Current (A) values are each listed in a subsequent column.  Row 3 shows the pulse voltage, and Row 4 shows the Event number of the pulse.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</si>
</sst>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5" formatCode="##0.0\ E+0"/>
  </numFmts>
  <fonts count="16" x14ac:knownFonts="1">
    <font>
      <sz val="11"/>
      <color theme="1"/>
      <name val="Calibri"/>
      <family val="2"/>
      <scheme val="minor"/>
    </font>
    <font>
      <b/>
      <sz val="11"/>
      <color theme="1"/>
      <name val="Calibri"/>
      <family val="2"/>
      <scheme val="minor"/>
    </font>
    <font>
      <b/>
      <u/>
      <sz val="11"/>
      <color theme="1"/>
      <name val="Calibri"/>
      <family val="2"/>
      <scheme val="minor"/>
    </font>
    <font>
      <u/>
      <sz val="16"/>
      <color theme="1"/>
      <name val="Calibri"/>
      <family val="2"/>
      <scheme val="minor"/>
    </font>
    <font>
      <sz val="9"/>
      <color theme="1"/>
      <name val="Calibri"/>
      <family val="2"/>
      <scheme val="minor"/>
    </font>
    <font>
      <b/>
      <sz val="16"/>
      <color theme="1"/>
      <name val="Calibri"/>
      <family val="2"/>
      <scheme val="minor"/>
    </font>
    <font>
      <b/>
      <sz val="10"/>
      <name val="Courier New"/>
      <family val="3"/>
    </font>
    <font>
      <b/>
      <u/>
      <sz val="10"/>
      <name val="Arial"/>
      <family val="2"/>
    </font>
    <font>
      <b/>
      <sz val="10"/>
      <name val="Arial"/>
      <family val="2"/>
    </font>
    <font>
      <sz val="10"/>
      <name val="Arial"/>
      <family val="2"/>
    </font>
    <font>
      <sz val="11"/>
      <color rgb="FF9C6500"/>
      <name val="Calibri"/>
      <family val="2"/>
      <scheme val="minor"/>
    </font>
    <font>
      <sz val="10"/>
      <color rgb="FF9C6500"/>
      <name val="Calibri"/>
      <family val="2"/>
      <scheme val="minor"/>
    </font>
    <font>
      <b/>
      <sz val="18"/>
      <color theme="1"/>
      <name val="Calibri"/>
      <family val="2"/>
      <scheme val="minor"/>
    </font>
    <font>
      <sz val="10"/>
      <color theme="1"/>
      <name val="Courier New"/>
      <family val="3"/>
    </font>
    <font>
      <b/>
      <sz val="11"/>
      <color theme="1"/>
      <name val="Calibri"/>
      <family val="2"/>
    </font>
    <font>
      <b/>
      <sz val="10"/>
      <color theme="1"/>
      <name val="Calibri"/>
      <family val="2"/>
      <scheme val="minor"/>
    </font>
  </fonts>
  <fills count="6">
    <fill>
      <patternFill patternType="none"/>
    </fill>
    <fill>
      <patternFill patternType="gray125"/>
    </fill>
    <fill>
      <patternFill patternType="solid">
        <fgColor theme="1" tint="0.34998626667073579"/>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EB9C"/>
      </patternFill>
    </fill>
  </fills>
  <borders count="13">
    <border>
      <left/>
      <right/>
      <top/>
      <bottom/>
      <diagonal/>
    </border>
    <border>
      <left/>
      <right/>
      <top/>
      <bottom style="medium">
        <color auto="1"/>
      </bottom>
      <diagonal/>
    </border>
    <border>
      <left style="thin">
        <color theme="0" tint="-0.24994659260841701"/>
      </left>
      <right style="thin">
        <color theme="0" tint="-0.24994659260841701"/>
      </right>
      <top/>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auto="1"/>
      </right>
      <top style="thin">
        <color theme="2" tint="-0.499984740745262"/>
      </top>
      <bottom style="thin">
        <color theme="0" tint="-0.24994659260841701"/>
      </bottom>
      <diagonal/>
    </border>
    <border>
      <left style="thin">
        <color theme="0" tint="-0.24994659260841701"/>
      </left>
      <right style="thin">
        <color auto="1"/>
      </right>
      <top style="thin">
        <color theme="0" tint="-0.24994659260841701"/>
      </top>
      <bottom/>
      <diagonal/>
    </border>
    <border>
      <left style="thin">
        <color theme="2" tint="-0.499984740745262"/>
      </left>
      <right/>
      <top/>
      <bottom/>
      <diagonal/>
    </border>
  </borders>
  <cellStyleXfs count="6">
    <xf numFmtId="0" fontId="0" fillId="0" borderId="0"/>
    <xf numFmtId="0" fontId="6" fillId="0" borderId="0"/>
    <xf numFmtId="0" fontId="7" fillId="0" borderId="0">
      <alignment horizontal="center"/>
    </xf>
    <xf numFmtId="0" fontId="8" fillId="0" borderId="0">
      <alignment horizontal="right" indent="1"/>
    </xf>
    <xf numFmtId="0" fontId="9" fillId="0" borderId="0">
      <alignment horizontal="left" indent="1"/>
    </xf>
    <xf numFmtId="0" fontId="10" fillId="5" borderId="0" applyNumberFormat="0" applyBorder="0" applyAlignment="0" applyProtection="0"/>
  </cellStyleXfs>
  <cellXfs count="33">
    <xf numFmtId="0" fontId="0" fillId="0" borderId="0" xfId="0"/>
    <xf numFmtId="0" fontId="0" fillId="0" borderId="0" xfId="0" applyAlignment="1">
      <alignment horizontal="center" vertical="center"/>
    </xf>
    <xf numFmtId="0" fontId="0" fillId="0" borderId="0" xfId="0" applyAlignment="1"/>
    <xf numFmtId="0" fontId="2" fillId="0" borderId="0" xfId="0" applyFont="1" applyAlignment="1">
      <alignment horizontal="center"/>
    </xf>
    <xf numFmtId="0" fontId="3" fillId="0" borderId="0" xfId="0" applyFont="1" applyAlignment="1">
      <alignment vertical="center"/>
    </xf>
    <xf numFmtId="0" fontId="0" fillId="0" borderId="0" xfId="0" applyAlignment="1">
      <alignment horizontal="left" indent="1"/>
    </xf>
    <xf numFmtId="0" fontId="3" fillId="2" borderId="0" xfId="0" applyFont="1" applyFill="1" applyAlignment="1">
      <alignment vertical="center"/>
    </xf>
    <xf numFmtId="0" fontId="0" fillId="2" borderId="0" xfId="0" applyFill="1"/>
    <xf numFmtId="0" fontId="1" fillId="4" borderId="0" xfId="0" applyFont="1" applyFill="1" applyAlignment="1">
      <alignment horizontal="right" indent="1"/>
    </xf>
    <xf numFmtId="0" fontId="0" fillId="0" borderId="0" xfId="0" applyBorder="1"/>
    <xf numFmtId="0" fontId="1" fillId="3" borderId="2" xfId="0" applyFont="1" applyFill="1" applyBorder="1" applyAlignment="1">
      <alignment horizontal="center" vertical="center"/>
    </xf>
    <xf numFmtId="0" fontId="1" fillId="3" borderId="6" xfId="0" applyFont="1" applyFill="1" applyBorder="1" applyAlignment="1">
      <alignment horizontal="center"/>
    </xf>
    <xf numFmtId="0" fontId="1" fillId="3" borderId="7" xfId="0" applyFont="1" applyFill="1" applyBorder="1" applyAlignment="1">
      <alignment horizontal="center"/>
    </xf>
    <xf numFmtId="0" fontId="1" fillId="3" borderId="8" xfId="0" applyFont="1" applyFill="1" applyBorder="1" applyAlignment="1">
      <alignment horizontal="center"/>
    </xf>
    <xf numFmtId="0" fontId="1" fillId="3" borderId="9" xfId="0" applyFont="1" applyFill="1" applyBorder="1" applyAlignment="1">
      <alignment horizontal="center"/>
    </xf>
    <xf numFmtId="165" fontId="14" fillId="3" borderId="2" xfId="0" applyNumberFormat="1" applyFont="1" applyFill="1" applyBorder="1" applyAlignment="1">
      <alignment horizontal="center" vertical="center" wrapText="1"/>
    </xf>
    <xf numFmtId="165" fontId="6" fillId="0" borderId="0" xfId="1" applyNumberFormat="1" applyFont="1"/>
    <xf numFmtId="165" fontId="13" fillId="0" borderId="0" xfId="0" applyNumberFormat="1" applyFont="1" applyAlignment="1">
      <alignment wrapText="1"/>
    </xf>
    <xf numFmtId="0" fontId="1" fillId="0" borderId="10" xfId="0" applyNumberFormat="1" applyFont="1" applyFill="1" applyBorder="1" applyAlignment="1">
      <alignment horizontal="right"/>
    </xf>
    <xf numFmtId="0" fontId="1" fillId="0" borderId="11" xfId="0" applyNumberFormat="1" applyFont="1" applyFill="1" applyBorder="1" applyAlignment="1">
      <alignment horizontal="right"/>
    </xf>
    <xf numFmtId="0" fontId="1" fillId="3" borderId="0" xfId="0" applyNumberFormat="1" applyFont="1" applyFill="1" applyAlignment="1">
      <alignment horizontal="right" vertical="center" indent="1"/>
    </xf>
    <xf numFmtId="0" fontId="15" fillId="0" borderId="2" xfId="0" applyFont="1" applyFill="1" applyBorder="1" applyAlignment="1">
      <alignment horizontal="center" vertical="center" wrapText="1"/>
    </xf>
    <xf numFmtId="0" fontId="15" fillId="0" borderId="0" xfId="0" applyFont="1" applyBorder="1" applyAlignment="1">
      <alignment horizontal="center" vertical="center" wrapText="1"/>
    </xf>
    <xf numFmtId="0" fontId="4" fillId="0" borderId="0" xfId="0" applyFont="1" applyAlignment="1">
      <alignment horizontal="left" vertical="top" wrapText="1"/>
    </xf>
    <xf numFmtId="0" fontId="5" fillId="3" borderId="1" xfId="0" applyFont="1" applyFill="1" applyBorder="1" applyAlignment="1">
      <alignment horizontal="center" vertical="center"/>
    </xf>
    <xf numFmtId="0" fontId="4" fillId="0" borderId="0" xfId="0" applyFont="1" applyAlignment="1">
      <alignment horizontal="left" vertical="top" wrapText="1" indent="1"/>
    </xf>
    <xf numFmtId="165" fontId="12" fillId="3" borderId="3" xfId="0" applyNumberFormat="1" applyFont="1" applyFill="1" applyBorder="1" applyAlignment="1">
      <alignment horizontal="center" vertical="center"/>
    </xf>
    <xf numFmtId="165" fontId="12" fillId="3" borderId="4" xfId="0" applyNumberFormat="1" applyFont="1" applyFill="1" applyBorder="1" applyAlignment="1">
      <alignment horizontal="center" vertical="center"/>
    </xf>
    <xf numFmtId="165" fontId="12" fillId="3" borderId="5" xfId="0" applyNumberFormat="1" applyFont="1" applyFill="1" applyBorder="1" applyAlignment="1">
      <alignment horizontal="center" vertical="center"/>
    </xf>
    <xf numFmtId="0" fontId="11" fillId="5" borderId="12" xfId="5" applyFont="1" applyBorder="1" applyAlignment="1">
      <alignment horizontal="left" vertical="top" wrapText="1"/>
    </xf>
    <xf numFmtId="0" fontId="11" fillId="5" borderId="0" xfId="5" applyFont="1" applyBorder="1" applyAlignment="1">
      <alignment horizontal="left" vertical="top" wrapText="1"/>
    </xf>
    <xf numFmtId="22" fontId="0" fillId="0" borderId="0" xfId="0" applyNumberFormat="1" applyAlignment="1">
      <alignment horizontal="left" indent="1"/>
    </xf>
    <xf numFmtId="46" fontId="0" fillId="0" borderId="0" xfId="0" applyNumberFormat="1" applyAlignment="1">
      <alignment horizontal="left" indent="1"/>
    </xf>
  </cellXfs>
  <cellStyles count="6">
    <cellStyle name="data" xfId="1"/>
    <cellStyle name="heading" xfId="2"/>
    <cellStyle name="key" xfId="3"/>
    <cellStyle name="Neutral" xfId="5" builtinId="28"/>
    <cellStyle name="Normal" xfId="0" builtinId="0"/>
    <cellStyle name="value"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4.xml"/><Relationship Id="rId13" Type="http://schemas.openxmlformats.org/officeDocument/2006/relationships/sharedStrings" Target="sharedStrings.xml"/><Relationship Id="rId3" Type="http://schemas.openxmlformats.org/officeDocument/2006/relationships/chartsheet" Target="chartsheets/sheet3.xml"/><Relationship Id="rId7" Type="http://schemas.openxmlformats.org/officeDocument/2006/relationships/worksheet" Target="worksheets/sheet3.xml"/><Relationship Id="rId12" Type="http://schemas.openxmlformats.org/officeDocument/2006/relationships/styles" Target="styles.xml"/><Relationship Id="rId2" Type="http://schemas.openxmlformats.org/officeDocument/2006/relationships/chartsheet" Target="chartsheets/sheet2.xml"/><Relationship Id="rId1" Type="http://schemas.openxmlformats.org/officeDocument/2006/relationships/chartsheet" Target="chartsheets/sheet1.xml"/><Relationship Id="rId6" Type="http://schemas.openxmlformats.org/officeDocument/2006/relationships/worksheet" Target="worksheets/sheet2.xml"/><Relationship Id="rId11" Type="http://schemas.openxmlformats.org/officeDocument/2006/relationships/theme" Target="theme/theme1.xml"/><Relationship Id="rId5" Type="http://schemas.openxmlformats.org/officeDocument/2006/relationships/worksheet" Target="worksheets/sheet1.xml"/><Relationship Id="rId10" Type="http://schemas.openxmlformats.org/officeDocument/2006/relationships/worksheet" Target="worksheets/sheet6.xml"/><Relationship Id="rId4" Type="http://schemas.openxmlformats.org/officeDocument/2006/relationships/chartsheet" Target="chartsheets/sheet4.xml"/><Relationship Id="rId9" Type="http://schemas.openxmlformats.org/officeDocument/2006/relationships/worksheet" Target="worksheets/sheet5.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HBM IV Curves</a:t>
            </a:r>
          </a:p>
        </c:rich>
      </c:tx>
      <c:layout/>
      <c:overlay val="0"/>
    </c:title>
    <c:autoTitleDeleted val="0"/>
    <c:plotArea>
      <c:layout/>
      <c:scatterChart>
        <c:scatterStyle val="lineMarker"/>
        <c:varyColors val="0"/>
        <c:ser>
          <c:idx val="0"/>
          <c:order val="0"/>
          <c:tx>
            <c:v>+1000V (#1)</c:v>
          </c:tx>
          <c:spPr>
            <a:ln w="19050">
              <a:solidFill>
                <a:srgbClr val="0000FF"/>
              </a:solidFill>
            </a:ln>
          </c:spPr>
          <c:marker>
            <c:symbol val="none"/>
          </c:marker>
          <c:xVal>
            <c:numRef>
              <c:f>'HBM IV Curves Data'!$B$5:$B$574</c:f>
              <c:numCache>
                <c:formatCode>General</c:formatCode>
                <c:ptCount val="570"/>
                <c:pt idx="0">
                  <c:v>0.92936410000000003</c:v>
                </c:pt>
                <c:pt idx="1">
                  <c:v>1.788008</c:v>
                </c:pt>
                <c:pt idx="2">
                  <c:v>1.8511690000000001</c:v>
                </c:pt>
                <c:pt idx="3">
                  <c:v>1.8610549999999999</c:v>
                </c:pt>
                <c:pt idx="4">
                  <c:v>2.243817</c:v>
                </c:pt>
                <c:pt idx="5">
                  <c:v>1.9538420000000001</c:v>
                </c:pt>
                <c:pt idx="6">
                  <c:v>0.8900228</c:v>
                </c:pt>
                <c:pt idx="7">
                  <c:v>0.67854780000000003</c:v>
                </c:pt>
                <c:pt idx="8">
                  <c:v>2.5254409999999998</c:v>
                </c:pt>
                <c:pt idx="9">
                  <c:v>3.7914949999999998</c:v>
                </c:pt>
                <c:pt idx="10">
                  <c:v>1.8741810000000001</c:v>
                </c:pt>
                <c:pt idx="11">
                  <c:v>-0.25237910000000002</c:v>
                </c:pt>
                <c:pt idx="12">
                  <c:v>0.30541610000000002</c:v>
                </c:pt>
                <c:pt idx="13">
                  <c:v>1.6627110000000001</c:v>
                </c:pt>
                <c:pt idx="14">
                  <c:v>1.6286080000000001</c:v>
                </c:pt>
                <c:pt idx="15">
                  <c:v>0.59417929999999997</c:v>
                </c:pt>
                <c:pt idx="16">
                  <c:v>-0.1012908</c:v>
                </c:pt>
                <c:pt idx="17">
                  <c:v>0.1097317</c:v>
                </c:pt>
                <c:pt idx="18">
                  <c:v>0.70445190000000002</c:v>
                </c:pt>
                <c:pt idx="19">
                  <c:v>1.2422770000000001</c:v>
                </c:pt>
                <c:pt idx="20">
                  <c:v>1.5211250000000001</c:v>
                </c:pt>
                <c:pt idx="21">
                  <c:v>0.87737529999999997</c:v>
                </c:pt>
                <c:pt idx="22">
                  <c:v>-0.13511809999999999</c:v>
                </c:pt>
                <c:pt idx="23">
                  <c:v>-0.1145009</c:v>
                </c:pt>
                <c:pt idx="24">
                  <c:v>0.72816239999999999</c:v>
                </c:pt>
                <c:pt idx="25">
                  <c:v>1.3299799999999999</c:v>
                </c:pt>
                <c:pt idx="26">
                  <c:v>1.2170289999999999</c:v>
                </c:pt>
                <c:pt idx="27">
                  <c:v>0.66618719999999998</c:v>
                </c:pt>
                <c:pt idx="28">
                  <c:v>0.40689150000000002</c:v>
                </c:pt>
                <c:pt idx="29">
                  <c:v>0.76994269999999998</c:v>
                </c:pt>
                <c:pt idx="30">
                  <c:v>1.142023</c:v>
                </c:pt>
                <c:pt idx="31">
                  <c:v>1.0252209999999999</c:v>
                </c:pt>
                <c:pt idx="32">
                  <c:v>1.047139</c:v>
                </c:pt>
                <c:pt idx="33">
                  <c:v>1.3912709999999999</c:v>
                </c:pt>
                <c:pt idx="34">
                  <c:v>1.502834</c:v>
                </c:pt>
                <c:pt idx="35">
                  <c:v>1.840347</c:v>
                </c:pt>
                <c:pt idx="36">
                  <c:v>2.5367769999999998</c:v>
                </c:pt>
                <c:pt idx="37">
                  <c:v>2.3604069999999999</c:v>
                </c:pt>
                <c:pt idx="38">
                  <c:v>1.245814</c:v>
                </c:pt>
                <c:pt idx="39">
                  <c:v>0.63360830000000001</c:v>
                </c:pt>
                <c:pt idx="40">
                  <c:v>1.4835389999999999</c:v>
                </c:pt>
                <c:pt idx="41">
                  <c:v>3.2319369999999998</c:v>
                </c:pt>
                <c:pt idx="42">
                  <c:v>3.41554</c:v>
                </c:pt>
                <c:pt idx="43">
                  <c:v>1.3174520000000001</c:v>
                </c:pt>
                <c:pt idx="44">
                  <c:v>-0.17907919999999999</c:v>
                </c:pt>
                <c:pt idx="45">
                  <c:v>7.6724650000000005E-2</c:v>
                </c:pt>
                <c:pt idx="46">
                  <c:v>0.64943759999999995</c:v>
                </c:pt>
                <c:pt idx="47">
                  <c:v>1.289466</c:v>
                </c:pt>
                <c:pt idx="48">
                  <c:v>2.0414759999999998</c:v>
                </c:pt>
                <c:pt idx="49">
                  <c:v>2.381189</c:v>
                </c:pt>
                <c:pt idx="50">
                  <c:v>2.65842</c:v>
                </c:pt>
                <c:pt idx="51">
                  <c:v>2.4570620000000001</c:v>
                </c:pt>
                <c:pt idx="52">
                  <c:v>1.4381060000000001</c:v>
                </c:pt>
                <c:pt idx="53">
                  <c:v>0.99807360000000001</c:v>
                </c:pt>
                <c:pt idx="54">
                  <c:v>0.35523539999999998</c:v>
                </c:pt>
                <c:pt idx="55">
                  <c:v>-1.3217220000000001</c:v>
                </c:pt>
                <c:pt idx="56">
                  <c:v>-1.035004</c:v>
                </c:pt>
                <c:pt idx="57">
                  <c:v>1.591731</c:v>
                </c:pt>
                <c:pt idx="58">
                  <c:v>2.4508519999999998</c:v>
                </c:pt>
                <c:pt idx="59">
                  <c:v>0.91085139999999998</c:v>
                </c:pt>
                <c:pt idx="60">
                  <c:v>-0.1627101</c:v>
                </c:pt>
                <c:pt idx="61">
                  <c:v>0.2387087</c:v>
                </c:pt>
                <c:pt idx="62">
                  <c:v>1.3768750000000001</c:v>
                </c:pt>
                <c:pt idx="63">
                  <c:v>1.9572160000000001</c:v>
                </c:pt>
                <c:pt idx="64">
                  <c:v>2.2208559999999999</c:v>
                </c:pt>
                <c:pt idx="65">
                  <c:v>2.6973449999999999</c:v>
                </c:pt>
                <c:pt idx="66">
                  <c:v>2.6276700000000002</c:v>
                </c:pt>
                <c:pt idx="67">
                  <c:v>2.4302999999999999</c:v>
                </c:pt>
                <c:pt idx="68">
                  <c:v>1.7375879999999999</c:v>
                </c:pt>
                <c:pt idx="69">
                  <c:v>0.33947040000000001</c:v>
                </c:pt>
                <c:pt idx="70">
                  <c:v>-0.2664532</c:v>
                </c:pt>
                <c:pt idx="71">
                  <c:v>0.1267519</c:v>
                </c:pt>
                <c:pt idx="72">
                  <c:v>0.95154349999999999</c:v>
                </c:pt>
                <c:pt idx="73">
                  <c:v>1.365774</c:v>
                </c:pt>
                <c:pt idx="74">
                  <c:v>0.53546300000000002</c:v>
                </c:pt>
                <c:pt idx="75">
                  <c:v>-0.65108560000000004</c:v>
                </c:pt>
                <c:pt idx="76">
                  <c:v>-0.15355170000000001</c:v>
                </c:pt>
                <c:pt idx="77">
                  <c:v>1.3509629999999999</c:v>
                </c:pt>
                <c:pt idx="78">
                  <c:v>1.073469</c:v>
                </c:pt>
                <c:pt idx="79">
                  <c:v>4.0841719999999998E-2</c:v>
                </c:pt>
                <c:pt idx="80">
                  <c:v>0.86260420000000004</c:v>
                </c:pt>
                <c:pt idx="81">
                  <c:v>2.1783039999999998</c:v>
                </c:pt>
                <c:pt idx="82">
                  <c:v>1.4281459999999999</c:v>
                </c:pt>
                <c:pt idx="83">
                  <c:v>-0.37057210000000002</c:v>
                </c:pt>
                <c:pt idx="84">
                  <c:v>-0.65066460000000004</c:v>
                </c:pt>
                <c:pt idx="85">
                  <c:v>0.1127456</c:v>
                </c:pt>
                <c:pt idx="86">
                  <c:v>0.14469470000000001</c:v>
                </c:pt>
                <c:pt idx="87">
                  <c:v>-0.26289699999999999</c:v>
                </c:pt>
                <c:pt idx="88">
                  <c:v>6.8749359999999995E-4</c:v>
                </c:pt>
                <c:pt idx="89">
                  <c:v>1.1298459999999999</c:v>
                </c:pt>
                <c:pt idx="90">
                  <c:v>2.2892269999999999</c:v>
                </c:pt>
                <c:pt idx="91">
                  <c:v>2.565569</c:v>
                </c:pt>
                <c:pt idx="92">
                  <c:v>2.3431419999999998</c:v>
                </c:pt>
                <c:pt idx="93">
                  <c:v>2.0049969999999999</c:v>
                </c:pt>
                <c:pt idx="94">
                  <c:v>0.84718360000000004</c:v>
                </c:pt>
                <c:pt idx="95">
                  <c:v>-0.36472110000000002</c:v>
                </c:pt>
                <c:pt idx="96">
                  <c:v>7.62425E-3</c:v>
                </c:pt>
                <c:pt idx="97">
                  <c:v>0.91738690000000001</c:v>
                </c:pt>
                <c:pt idx="98">
                  <c:v>0.25473489999999999</c:v>
                </c:pt>
                <c:pt idx="99">
                  <c:v>-1.055766</c:v>
                </c:pt>
                <c:pt idx="100">
                  <c:v>-0.8069771</c:v>
                </c:pt>
                <c:pt idx="101">
                  <c:v>0.15519910000000001</c:v>
                </c:pt>
                <c:pt idx="102">
                  <c:v>0.39917950000000002</c:v>
                </c:pt>
                <c:pt idx="103">
                  <c:v>0.52276299999999998</c:v>
                </c:pt>
                <c:pt idx="104">
                  <c:v>0.27330510000000002</c:v>
                </c:pt>
                <c:pt idx="105">
                  <c:v>-0.78332230000000003</c:v>
                </c:pt>
                <c:pt idx="106">
                  <c:v>-1.153675</c:v>
                </c:pt>
                <c:pt idx="107">
                  <c:v>-1.284939E-2</c:v>
                </c:pt>
                <c:pt idx="108">
                  <c:v>1.5184340000000001</c:v>
                </c:pt>
                <c:pt idx="109">
                  <c:v>2.151678</c:v>
                </c:pt>
                <c:pt idx="110">
                  <c:v>1.385723</c:v>
                </c:pt>
                <c:pt idx="111">
                  <c:v>0.34879640000000001</c:v>
                </c:pt>
                <c:pt idx="112">
                  <c:v>0.4189581</c:v>
                </c:pt>
                <c:pt idx="113">
                  <c:v>0.8413969</c:v>
                </c:pt>
                <c:pt idx="114">
                  <c:v>0.90624199999999999</c:v>
                </c:pt>
                <c:pt idx="115">
                  <c:v>0.83382710000000004</c:v>
                </c:pt>
                <c:pt idx="116">
                  <c:v>-0.2848347</c:v>
                </c:pt>
                <c:pt idx="117">
                  <c:v>-1.7442249999999999</c:v>
                </c:pt>
                <c:pt idx="118">
                  <c:v>-1.1812689999999999</c:v>
                </c:pt>
                <c:pt idx="119">
                  <c:v>0.26179730000000001</c:v>
                </c:pt>
                <c:pt idx="120">
                  <c:v>0.56022720000000004</c:v>
                </c:pt>
                <c:pt idx="121">
                  <c:v>0.54738089999999995</c:v>
                </c:pt>
                <c:pt idx="122">
                  <c:v>0.67512660000000002</c:v>
                </c:pt>
                <c:pt idx="123">
                  <c:v>0.31151129999999999</c:v>
                </c:pt>
                <c:pt idx="124">
                  <c:v>0.54870929999999996</c:v>
                </c:pt>
                <c:pt idx="125">
                  <c:v>1.7197480000000001</c:v>
                </c:pt>
                <c:pt idx="126">
                  <c:v>1.4722649999999999</c:v>
                </c:pt>
                <c:pt idx="127">
                  <c:v>-0.19575400000000001</c:v>
                </c:pt>
                <c:pt idx="128">
                  <c:v>-1.1720440000000001</c:v>
                </c:pt>
                <c:pt idx="129">
                  <c:v>-0.58723570000000003</c:v>
                </c:pt>
                <c:pt idx="130">
                  <c:v>0.57889429999999997</c:v>
                </c:pt>
                <c:pt idx="131">
                  <c:v>0.62053460000000005</c:v>
                </c:pt>
                <c:pt idx="132">
                  <c:v>0.36402709999999999</c:v>
                </c:pt>
                <c:pt idx="133">
                  <c:v>0.3606143</c:v>
                </c:pt>
                <c:pt idx="134">
                  <c:v>-0.41093190000000002</c:v>
                </c:pt>
                <c:pt idx="135">
                  <c:v>-0.73107659999999997</c:v>
                </c:pt>
                <c:pt idx="136">
                  <c:v>0.2481652</c:v>
                </c:pt>
                <c:pt idx="137">
                  <c:v>0.5970316</c:v>
                </c:pt>
                <c:pt idx="138">
                  <c:v>-0.176728</c:v>
                </c:pt>
                <c:pt idx="139">
                  <c:v>-0.56635599999999997</c:v>
                </c:pt>
                <c:pt idx="140">
                  <c:v>-0.59711139999999996</c:v>
                </c:pt>
                <c:pt idx="141">
                  <c:v>-0.50736460000000005</c:v>
                </c:pt>
                <c:pt idx="142">
                  <c:v>0.1107284</c:v>
                </c:pt>
                <c:pt idx="143">
                  <c:v>0.7705187</c:v>
                </c:pt>
                <c:pt idx="144">
                  <c:v>0.91303999999999996</c:v>
                </c:pt>
                <c:pt idx="145">
                  <c:v>0.57753650000000001</c:v>
                </c:pt>
                <c:pt idx="146">
                  <c:v>0.4129217</c:v>
                </c:pt>
                <c:pt idx="147">
                  <c:v>0.58982579999999996</c:v>
                </c:pt>
                <c:pt idx="148">
                  <c:v>0.42134070000000001</c:v>
                </c:pt>
                <c:pt idx="149">
                  <c:v>0.27840749999999997</c:v>
                </c:pt>
                <c:pt idx="150">
                  <c:v>1.0011319999999999</c:v>
                </c:pt>
                <c:pt idx="151">
                  <c:v>1.1062110000000001</c:v>
                </c:pt>
                <c:pt idx="152">
                  <c:v>-0.32193739999999998</c:v>
                </c:pt>
                <c:pt idx="153">
                  <c:v>-0.2749991</c:v>
                </c:pt>
                <c:pt idx="154">
                  <c:v>1.025793</c:v>
                </c:pt>
                <c:pt idx="155">
                  <c:v>3.7066489999999998E-3</c:v>
                </c:pt>
                <c:pt idx="156">
                  <c:v>-1.2618320000000001</c:v>
                </c:pt>
                <c:pt idx="157">
                  <c:v>-1.02495</c:v>
                </c:pt>
                <c:pt idx="158">
                  <c:v>-1.5398130000000001</c:v>
                </c:pt>
                <c:pt idx="159">
                  <c:v>-1.9338550000000001</c:v>
                </c:pt>
                <c:pt idx="160">
                  <c:v>-1.3285149999999999</c:v>
                </c:pt>
                <c:pt idx="161">
                  <c:v>-1.0036719999999999</c:v>
                </c:pt>
                <c:pt idx="162">
                  <c:v>-1.5328980000000001</c:v>
                </c:pt>
                <c:pt idx="163">
                  <c:v>-1.9901</c:v>
                </c:pt>
                <c:pt idx="164">
                  <c:v>-0.7210046</c:v>
                </c:pt>
                <c:pt idx="165">
                  <c:v>0.33347830000000001</c:v>
                </c:pt>
                <c:pt idx="166">
                  <c:v>-0.89309079999999996</c:v>
                </c:pt>
                <c:pt idx="167">
                  <c:v>-2.1680359999999999</c:v>
                </c:pt>
                <c:pt idx="168">
                  <c:v>-1.2999529999999999</c:v>
                </c:pt>
                <c:pt idx="169">
                  <c:v>0.9379094</c:v>
                </c:pt>
                <c:pt idx="170">
                  <c:v>1.7312689999999999</c:v>
                </c:pt>
                <c:pt idx="171">
                  <c:v>0.50212100000000004</c:v>
                </c:pt>
                <c:pt idx="172">
                  <c:v>-0.84022819999999998</c:v>
                </c:pt>
                <c:pt idx="173">
                  <c:v>-0.87455249999999995</c:v>
                </c:pt>
                <c:pt idx="174">
                  <c:v>0.42980279999999998</c:v>
                </c:pt>
                <c:pt idx="175">
                  <c:v>1.063585</c:v>
                </c:pt>
                <c:pt idx="176">
                  <c:v>0.27403359999999999</c:v>
                </c:pt>
                <c:pt idx="177">
                  <c:v>-0.67101339999999998</c:v>
                </c:pt>
                <c:pt idx="178">
                  <c:v>-0.52906439999999999</c:v>
                </c:pt>
                <c:pt idx="179">
                  <c:v>0.86134929999999998</c:v>
                </c:pt>
                <c:pt idx="180">
                  <c:v>1.283819</c:v>
                </c:pt>
                <c:pt idx="181">
                  <c:v>0.52507289999999995</c:v>
                </c:pt>
                <c:pt idx="182">
                  <c:v>1.224923</c:v>
                </c:pt>
                <c:pt idx="183">
                  <c:v>2.6854300000000002</c:v>
                </c:pt>
                <c:pt idx="184">
                  <c:v>2.2236220000000002</c:v>
                </c:pt>
                <c:pt idx="185">
                  <c:v>0.2408489</c:v>
                </c:pt>
                <c:pt idx="186">
                  <c:v>-0.67385329999999999</c:v>
                </c:pt>
                <c:pt idx="187">
                  <c:v>0.2030419</c:v>
                </c:pt>
                <c:pt idx="188">
                  <c:v>0.79639760000000004</c:v>
                </c:pt>
                <c:pt idx="189">
                  <c:v>0.26343040000000001</c:v>
                </c:pt>
                <c:pt idx="190">
                  <c:v>-0.23214770000000001</c:v>
                </c:pt>
                <c:pt idx="191">
                  <c:v>-0.4820681</c:v>
                </c:pt>
                <c:pt idx="192">
                  <c:v>-0.41949500000000001</c:v>
                </c:pt>
                <c:pt idx="193">
                  <c:v>0.127471</c:v>
                </c:pt>
                <c:pt idx="194">
                  <c:v>0.23712050000000001</c:v>
                </c:pt>
                <c:pt idx="195">
                  <c:v>-0.20529729999999999</c:v>
                </c:pt>
                <c:pt idx="196">
                  <c:v>0.14800160000000001</c:v>
                </c:pt>
                <c:pt idx="197">
                  <c:v>1.073089</c:v>
                </c:pt>
                <c:pt idx="198">
                  <c:v>0.50608260000000005</c:v>
                </c:pt>
                <c:pt idx="199">
                  <c:v>-0.84381079999999997</c:v>
                </c:pt>
                <c:pt idx="200">
                  <c:v>-0.47363769999999999</c:v>
                </c:pt>
                <c:pt idx="201">
                  <c:v>1.2949820000000001</c:v>
                </c:pt>
                <c:pt idx="202">
                  <c:v>2.7175129999999998</c:v>
                </c:pt>
                <c:pt idx="203">
                  <c:v>2.7929430000000002</c:v>
                </c:pt>
                <c:pt idx="204">
                  <c:v>1.4219360000000001</c:v>
                </c:pt>
                <c:pt idx="205">
                  <c:v>-0.3175577</c:v>
                </c:pt>
                <c:pt idx="206">
                  <c:v>-0.78282569999999996</c:v>
                </c:pt>
                <c:pt idx="207">
                  <c:v>-0.1721577</c:v>
                </c:pt>
                <c:pt idx="208">
                  <c:v>-0.4282706</c:v>
                </c:pt>
                <c:pt idx="209">
                  <c:v>-1.5597110000000001</c:v>
                </c:pt>
                <c:pt idx="210">
                  <c:v>-1.8840749999999999</c:v>
                </c:pt>
                <c:pt idx="211">
                  <c:v>-0.47563230000000001</c:v>
                </c:pt>
                <c:pt idx="212">
                  <c:v>1.4161410000000001</c:v>
                </c:pt>
                <c:pt idx="213">
                  <c:v>1.864107</c:v>
                </c:pt>
                <c:pt idx="214">
                  <c:v>1.7651460000000001</c:v>
                </c:pt>
                <c:pt idx="215">
                  <c:v>1.2939000000000001</c:v>
                </c:pt>
                <c:pt idx="216">
                  <c:v>-0.1882191</c:v>
                </c:pt>
                <c:pt idx="217">
                  <c:v>-0.32476769999999999</c:v>
                </c:pt>
                <c:pt idx="218">
                  <c:v>0.7867632</c:v>
                </c:pt>
                <c:pt idx="219">
                  <c:v>0.71225289999999997</c:v>
                </c:pt>
                <c:pt idx="220">
                  <c:v>0.1014302</c:v>
                </c:pt>
                <c:pt idx="221">
                  <c:v>-0.14522930000000001</c:v>
                </c:pt>
                <c:pt idx="222">
                  <c:v>-0.60709489999999999</c:v>
                </c:pt>
                <c:pt idx="223">
                  <c:v>-1.136968</c:v>
                </c:pt>
                <c:pt idx="224">
                  <c:v>-1.0988309999999999</c:v>
                </c:pt>
                <c:pt idx="225">
                  <c:v>-0.65661720000000001</c:v>
                </c:pt>
                <c:pt idx="226">
                  <c:v>-0.42143530000000001</c:v>
                </c:pt>
                <c:pt idx="227">
                  <c:v>-0.52088959999999995</c:v>
                </c:pt>
                <c:pt idx="228">
                  <c:v>-0.57103099999999996</c:v>
                </c:pt>
                <c:pt idx="229">
                  <c:v>-0.30446040000000002</c:v>
                </c:pt>
                <c:pt idx="230">
                  <c:v>-0.19647200000000001</c:v>
                </c:pt>
                <c:pt idx="231">
                  <c:v>-0.28270770000000001</c:v>
                </c:pt>
                <c:pt idx="232">
                  <c:v>0.40765370000000001</c:v>
                </c:pt>
                <c:pt idx="233">
                  <c:v>1.5980760000000001</c:v>
                </c:pt>
                <c:pt idx="234">
                  <c:v>1.4679580000000001</c:v>
                </c:pt>
                <c:pt idx="235">
                  <c:v>-4.8893440000000003E-2</c:v>
                </c:pt>
                <c:pt idx="236">
                  <c:v>-0.77463800000000005</c:v>
                </c:pt>
                <c:pt idx="237">
                  <c:v>-7.5927460000000002E-2</c:v>
                </c:pt>
                <c:pt idx="238">
                  <c:v>0.1904565</c:v>
                </c:pt>
                <c:pt idx="239">
                  <c:v>-0.7964928</c:v>
                </c:pt>
                <c:pt idx="240">
                  <c:v>-1.161035</c:v>
                </c:pt>
                <c:pt idx="241">
                  <c:v>6.2586660000000002E-2</c:v>
                </c:pt>
                <c:pt idx="242">
                  <c:v>0.7649435</c:v>
                </c:pt>
                <c:pt idx="243">
                  <c:v>-0.13201650000000001</c:v>
                </c:pt>
                <c:pt idx="244">
                  <c:v>-0.79439119999999996</c:v>
                </c:pt>
                <c:pt idx="245">
                  <c:v>-0.59435420000000005</c:v>
                </c:pt>
                <c:pt idx="246">
                  <c:v>-0.55821759999999998</c:v>
                </c:pt>
                <c:pt idx="247">
                  <c:v>-0.29047410000000001</c:v>
                </c:pt>
                <c:pt idx="248">
                  <c:v>0.8519717</c:v>
                </c:pt>
                <c:pt idx="249">
                  <c:v>1.582735</c:v>
                </c:pt>
                <c:pt idx="250">
                  <c:v>1.05287</c:v>
                </c:pt>
                <c:pt idx="251">
                  <c:v>0.8111389</c:v>
                </c:pt>
                <c:pt idx="252">
                  <c:v>1.6056569999999999</c:v>
                </c:pt>
                <c:pt idx="253">
                  <c:v>2.0226929999999999</c:v>
                </c:pt>
                <c:pt idx="254">
                  <c:v>1.2357480000000001</c:v>
                </c:pt>
                <c:pt idx="255">
                  <c:v>0.26501039999999998</c:v>
                </c:pt>
                <c:pt idx="256">
                  <c:v>0.1463092</c:v>
                </c:pt>
                <c:pt idx="257">
                  <c:v>0.37581520000000002</c:v>
                </c:pt>
                <c:pt idx="258">
                  <c:v>0.55116489999999996</c:v>
                </c:pt>
                <c:pt idx="259">
                  <c:v>0.76310160000000005</c:v>
                </c:pt>
                <c:pt idx="260">
                  <c:v>1.208469</c:v>
                </c:pt>
                <c:pt idx="261">
                  <c:v>2.045966</c:v>
                </c:pt>
                <c:pt idx="262">
                  <c:v>1.4814369999999999</c:v>
                </c:pt>
                <c:pt idx="263">
                  <c:v>-0.62365780000000004</c:v>
                </c:pt>
                <c:pt idx="264">
                  <c:v>-1.044432</c:v>
                </c:pt>
                <c:pt idx="265">
                  <c:v>4.8174689999999999E-2</c:v>
                </c:pt>
                <c:pt idx="266">
                  <c:v>-0.12899740000000001</c:v>
                </c:pt>
                <c:pt idx="267">
                  <c:v>-1.0421689999999999</c:v>
                </c:pt>
                <c:pt idx="268">
                  <c:v>-0.9125624</c:v>
                </c:pt>
                <c:pt idx="269">
                  <c:v>-0.23636080000000001</c:v>
                </c:pt>
                <c:pt idx="270">
                  <c:v>-0.15091350000000001</c:v>
                </c:pt>
                <c:pt idx="271">
                  <c:v>-6.6191990000000006E-2</c:v>
                </c:pt>
                <c:pt idx="272">
                  <c:v>0.59986030000000001</c:v>
                </c:pt>
                <c:pt idx="273">
                  <c:v>0.73626329999999995</c:v>
                </c:pt>
                <c:pt idx="274">
                  <c:v>-7.7444250000000006E-2</c:v>
                </c:pt>
                <c:pt idx="275">
                  <c:v>-0.39159519999999998</c:v>
                </c:pt>
                <c:pt idx="276">
                  <c:v>0.97951500000000002</c:v>
                </c:pt>
                <c:pt idx="277">
                  <c:v>2.004502</c:v>
                </c:pt>
                <c:pt idx="278">
                  <c:v>0.72224529999999998</c:v>
                </c:pt>
                <c:pt idx="279">
                  <c:v>-0.35515020000000003</c:v>
                </c:pt>
                <c:pt idx="280">
                  <c:v>0.45203179999999998</c:v>
                </c:pt>
                <c:pt idx="281">
                  <c:v>1.3029500000000001</c:v>
                </c:pt>
                <c:pt idx="282">
                  <c:v>0.83206069999999999</c:v>
                </c:pt>
                <c:pt idx="283">
                  <c:v>-0.19830999999999999</c:v>
                </c:pt>
                <c:pt idx="284">
                  <c:v>-0.70803689999999997</c:v>
                </c:pt>
                <c:pt idx="285">
                  <c:v>-1.384701</c:v>
                </c:pt>
                <c:pt idx="286">
                  <c:v>-1.852274</c:v>
                </c:pt>
                <c:pt idx="287">
                  <c:v>-0.53435379999999999</c:v>
                </c:pt>
                <c:pt idx="288">
                  <c:v>1.2582199999999999</c:v>
                </c:pt>
                <c:pt idx="289">
                  <c:v>1.450348</c:v>
                </c:pt>
                <c:pt idx="290">
                  <c:v>0.57249079999999997</c:v>
                </c:pt>
                <c:pt idx="291">
                  <c:v>0.28094669999999999</c:v>
                </c:pt>
                <c:pt idx="292">
                  <c:v>0.57909200000000005</c:v>
                </c:pt>
                <c:pt idx="293">
                  <c:v>0.67787410000000003</c:v>
                </c:pt>
                <c:pt idx="294">
                  <c:v>0.30020570000000002</c:v>
                </c:pt>
                <c:pt idx="295">
                  <c:v>-0.76057200000000003</c:v>
                </c:pt>
                <c:pt idx="296">
                  <c:v>-1.404026</c:v>
                </c:pt>
                <c:pt idx="297">
                  <c:v>-0.51622889999999999</c:v>
                </c:pt>
                <c:pt idx="298">
                  <c:v>0.56698999999999999</c:v>
                </c:pt>
                <c:pt idx="299">
                  <c:v>-3.5057539999999998E-3</c:v>
                </c:pt>
                <c:pt idx="300">
                  <c:v>-0.86684110000000003</c:v>
                </c:pt>
                <c:pt idx="301">
                  <c:v>-0.1573803</c:v>
                </c:pt>
                <c:pt idx="302">
                  <c:v>0.4098039</c:v>
                </c:pt>
                <c:pt idx="303">
                  <c:v>8.7760149999999999E-3</c:v>
                </c:pt>
                <c:pt idx="304">
                  <c:v>0.39417570000000002</c:v>
                </c:pt>
                <c:pt idx="305">
                  <c:v>1.6683520000000001</c:v>
                </c:pt>
                <c:pt idx="306">
                  <c:v>1.2439880000000001</c:v>
                </c:pt>
                <c:pt idx="307">
                  <c:v>-1.3499559999999999</c:v>
                </c:pt>
                <c:pt idx="308">
                  <c:v>-1.7781979999999999</c:v>
                </c:pt>
                <c:pt idx="309">
                  <c:v>0.52698730000000005</c:v>
                </c:pt>
                <c:pt idx="310">
                  <c:v>1.059844</c:v>
                </c:pt>
                <c:pt idx="311">
                  <c:v>0.1063432</c:v>
                </c:pt>
                <c:pt idx="312">
                  <c:v>0.19497400000000001</c:v>
                </c:pt>
                <c:pt idx="313">
                  <c:v>0.57482129999999998</c:v>
                </c:pt>
                <c:pt idx="314">
                  <c:v>0.2706923</c:v>
                </c:pt>
                <c:pt idx="315">
                  <c:v>-0.54271930000000002</c:v>
                </c:pt>
                <c:pt idx="316">
                  <c:v>-0.69377160000000004</c:v>
                </c:pt>
                <c:pt idx="317">
                  <c:v>0.2035488</c:v>
                </c:pt>
                <c:pt idx="318">
                  <c:v>0.61639659999999996</c:v>
                </c:pt>
                <c:pt idx="319">
                  <c:v>1.067996E-2</c:v>
                </c:pt>
                <c:pt idx="320">
                  <c:v>-0.74173809999999996</c:v>
                </c:pt>
                <c:pt idx="321">
                  <c:v>-1.3826780000000001</c:v>
                </c:pt>
                <c:pt idx="322">
                  <c:v>-1.4745839999999999</c:v>
                </c:pt>
                <c:pt idx="323">
                  <c:v>-0.40413110000000002</c:v>
                </c:pt>
                <c:pt idx="324">
                  <c:v>0.67178000000000004</c:v>
                </c:pt>
                <c:pt idx="325">
                  <c:v>0.46129720000000002</c:v>
                </c:pt>
                <c:pt idx="326">
                  <c:v>-0.51699450000000002</c:v>
                </c:pt>
                <c:pt idx="327">
                  <c:v>-0.88502789999999998</c:v>
                </c:pt>
                <c:pt idx="328">
                  <c:v>0.119465</c:v>
                </c:pt>
                <c:pt idx="329">
                  <c:v>1.228192</c:v>
                </c:pt>
                <c:pt idx="330">
                  <c:v>0.56131629999999999</c:v>
                </c:pt>
                <c:pt idx="331">
                  <c:v>-0.78073409999999999</c:v>
                </c:pt>
                <c:pt idx="332">
                  <c:v>-0.86019809999999997</c:v>
                </c:pt>
                <c:pt idx="333">
                  <c:v>-0.47231299999999998</c:v>
                </c:pt>
                <c:pt idx="334">
                  <c:v>-0.21658150000000001</c:v>
                </c:pt>
                <c:pt idx="335">
                  <c:v>0.2383479</c:v>
                </c:pt>
                <c:pt idx="336">
                  <c:v>0.56208380000000002</c:v>
                </c:pt>
                <c:pt idx="337">
                  <c:v>0.73306130000000003</c:v>
                </c:pt>
                <c:pt idx="338">
                  <c:v>3.6094080000000001E-3</c:v>
                </c:pt>
                <c:pt idx="339">
                  <c:v>-1.6994180000000001</c:v>
                </c:pt>
                <c:pt idx="340">
                  <c:v>-2.1180789999999998</c:v>
                </c:pt>
                <c:pt idx="341">
                  <c:v>-0.87362850000000003</c:v>
                </c:pt>
                <c:pt idx="342">
                  <c:v>0.45994819999999997</c:v>
                </c:pt>
                <c:pt idx="343">
                  <c:v>1.067461</c:v>
                </c:pt>
                <c:pt idx="344">
                  <c:v>0.76492400000000005</c:v>
                </c:pt>
                <c:pt idx="345">
                  <c:v>0.2731016</c:v>
                </c:pt>
                <c:pt idx="346">
                  <c:v>-6.4404959999999997E-2</c:v>
                </c:pt>
                <c:pt idx="347">
                  <c:v>-0.24165919999999999</c:v>
                </c:pt>
                <c:pt idx="348">
                  <c:v>0.25521660000000002</c:v>
                </c:pt>
                <c:pt idx="349">
                  <c:v>1.0901289999999999</c:v>
                </c:pt>
                <c:pt idx="350">
                  <c:v>1.5048189999999999</c:v>
                </c:pt>
                <c:pt idx="351">
                  <c:v>1.4192750000000001</c:v>
                </c:pt>
                <c:pt idx="352">
                  <c:v>1.0543</c:v>
                </c:pt>
                <c:pt idx="353">
                  <c:v>0.1223443</c:v>
                </c:pt>
                <c:pt idx="354">
                  <c:v>-1.4638169999999999</c:v>
                </c:pt>
                <c:pt idx="355">
                  <c:v>-1.779072</c:v>
                </c:pt>
                <c:pt idx="356">
                  <c:v>0.32386169999999997</c:v>
                </c:pt>
                <c:pt idx="357">
                  <c:v>1.6200920000000001</c:v>
                </c:pt>
                <c:pt idx="358">
                  <c:v>-7.5399809999999998E-2</c:v>
                </c:pt>
                <c:pt idx="359">
                  <c:v>-2.0443929999999999</c:v>
                </c:pt>
                <c:pt idx="360">
                  <c:v>-2.1389279999999999</c:v>
                </c:pt>
                <c:pt idx="361">
                  <c:v>-1.203279</c:v>
                </c:pt>
                <c:pt idx="362">
                  <c:v>-0.53371880000000005</c:v>
                </c:pt>
                <c:pt idx="363">
                  <c:v>-0.59894309999999995</c:v>
                </c:pt>
                <c:pt idx="364">
                  <c:v>-1.1535789999999999</c:v>
                </c:pt>
                <c:pt idx="365">
                  <c:v>-1.263477</c:v>
                </c:pt>
                <c:pt idx="366">
                  <c:v>-0.53435449999999995</c:v>
                </c:pt>
                <c:pt idx="367">
                  <c:v>7.632506E-2</c:v>
                </c:pt>
                <c:pt idx="368">
                  <c:v>-8.127384E-2</c:v>
                </c:pt>
                <c:pt idx="369">
                  <c:v>-0.74300569999999999</c:v>
                </c:pt>
                <c:pt idx="370">
                  <c:v>-0.64516989999999996</c:v>
                </c:pt>
                <c:pt idx="371">
                  <c:v>0.69317799999999996</c:v>
                </c:pt>
                <c:pt idx="372">
                  <c:v>1.6927350000000001</c:v>
                </c:pt>
                <c:pt idx="373">
                  <c:v>1.41476</c:v>
                </c:pt>
                <c:pt idx="374">
                  <c:v>0.89290250000000004</c:v>
                </c:pt>
                <c:pt idx="375">
                  <c:v>0.99105350000000003</c:v>
                </c:pt>
                <c:pt idx="376">
                  <c:v>0.70336929999999998</c:v>
                </c:pt>
                <c:pt idx="377">
                  <c:v>0.2998615</c:v>
                </c:pt>
                <c:pt idx="378">
                  <c:v>0.15489510000000001</c:v>
                </c:pt>
                <c:pt idx="379">
                  <c:v>-1.038659</c:v>
                </c:pt>
                <c:pt idx="380">
                  <c:v>-1.3498760000000001</c:v>
                </c:pt>
                <c:pt idx="381">
                  <c:v>3.8919750000000003E-2</c:v>
                </c:pt>
                <c:pt idx="382">
                  <c:v>-0.27166099999999999</c:v>
                </c:pt>
                <c:pt idx="383">
                  <c:v>-1.926186</c:v>
                </c:pt>
                <c:pt idx="384">
                  <c:v>-1.421975</c:v>
                </c:pt>
                <c:pt idx="385">
                  <c:v>0.2147435</c:v>
                </c:pt>
                <c:pt idx="386">
                  <c:v>-0.15898699999999999</c:v>
                </c:pt>
                <c:pt idx="387">
                  <c:v>-0.61762309999999998</c:v>
                </c:pt>
                <c:pt idx="388">
                  <c:v>0.6568522</c:v>
                </c:pt>
                <c:pt idx="389">
                  <c:v>0.64397669999999996</c:v>
                </c:pt>
                <c:pt idx="390">
                  <c:v>-1.361737</c:v>
                </c:pt>
                <c:pt idx="391">
                  <c:v>-2.6715930000000001</c:v>
                </c:pt>
                <c:pt idx="392">
                  <c:v>-2.50589</c:v>
                </c:pt>
                <c:pt idx="393">
                  <c:v>-1.7419549999999999</c:v>
                </c:pt>
                <c:pt idx="394">
                  <c:v>-0.73055190000000003</c:v>
                </c:pt>
                <c:pt idx="395">
                  <c:v>-0.2756034</c:v>
                </c:pt>
                <c:pt idx="396">
                  <c:v>-0.54959309999999995</c:v>
                </c:pt>
                <c:pt idx="397">
                  <c:v>-0.50255130000000003</c:v>
                </c:pt>
                <c:pt idx="398">
                  <c:v>-1.0305280000000001</c:v>
                </c:pt>
                <c:pt idx="399">
                  <c:v>-1.941641</c:v>
                </c:pt>
                <c:pt idx="400">
                  <c:v>-1.223379</c:v>
                </c:pt>
                <c:pt idx="401">
                  <c:v>-0.16968849999999999</c:v>
                </c:pt>
                <c:pt idx="402">
                  <c:v>-0.17959639999999999</c:v>
                </c:pt>
                <c:pt idx="403">
                  <c:v>-9.6062540000000002E-2</c:v>
                </c:pt>
                <c:pt idx="404">
                  <c:v>0.25834049999999997</c:v>
                </c:pt>
                <c:pt idx="405">
                  <c:v>0.16060959999999999</c:v>
                </c:pt>
                <c:pt idx="406">
                  <c:v>-0.58343179999999994</c:v>
                </c:pt>
                <c:pt idx="407">
                  <c:v>-1.5628580000000001</c:v>
                </c:pt>
                <c:pt idx="408">
                  <c:v>-1.586789</c:v>
                </c:pt>
                <c:pt idx="409">
                  <c:v>-0.57392100000000001</c:v>
                </c:pt>
                <c:pt idx="410">
                  <c:v>-0.13649339999999999</c:v>
                </c:pt>
                <c:pt idx="411">
                  <c:v>-0.33165230000000001</c:v>
                </c:pt>
                <c:pt idx="412">
                  <c:v>-0.32341399999999998</c:v>
                </c:pt>
                <c:pt idx="413">
                  <c:v>-0.54671329999999996</c:v>
                </c:pt>
                <c:pt idx="414">
                  <c:v>-0.57245000000000001</c:v>
                </c:pt>
                <c:pt idx="415">
                  <c:v>-0.2101671</c:v>
                </c:pt>
                <c:pt idx="416">
                  <c:v>-9.2432349999999996E-2</c:v>
                </c:pt>
                <c:pt idx="417">
                  <c:v>-4.3780989999999999E-2</c:v>
                </c:pt>
                <c:pt idx="418">
                  <c:v>-0.67657699999999998</c:v>
                </c:pt>
                <c:pt idx="419">
                  <c:v>-1.060144</c:v>
                </c:pt>
                <c:pt idx="420">
                  <c:v>0.27359099999999997</c:v>
                </c:pt>
                <c:pt idx="421">
                  <c:v>1.0850949999999999</c:v>
                </c:pt>
                <c:pt idx="422">
                  <c:v>0.78025610000000001</c:v>
                </c:pt>
                <c:pt idx="423">
                  <c:v>0.91466570000000003</c:v>
                </c:pt>
                <c:pt idx="424">
                  <c:v>0.53460260000000004</c:v>
                </c:pt>
                <c:pt idx="425">
                  <c:v>-0.55798780000000003</c:v>
                </c:pt>
                <c:pt idx="426">
                  <c:v>-1.424609</c:v>
                </c:pt>
                <c:pt idx="427">
                  <c:v>-1.765852</c:v>
                </c:pt>
                <c:pt idx="428">
                  <c:v>-0.46220339999999999</c:v>
                </c:pt>
                <c:pt idx="429">
                  <c:v>1.394271</c:v>
                </c:pt>
                <c:pt idx="430">
                  <c:v>1.1598010000000001</c:v>
                </c:pt>
                <c:pt idx="431">
                  <c:v>0.1107706</c:v>
                </c:pt>
                <c:pt idx="432">
                  <c:v>0.17506160000000001</c:v>
                </c:pt>
                <c:pt idx="433">
                  <c:v>0.53249089999999999</c:v>
                </c:pt>
                <c:pt idx="434">
                  <c:v>0.83980730000000003</c:v>
                </c:pt>
                <c:pt idx="435">
                  <c:v>1.0183359999999999</c:v>
                </c:pt>
                <c:pt idx="436">
                  <c:v>0.23880609999999999</c:v>
                </c:pt>
                <c:pt idx="437">
                  <c:v>-0.56586289999999995</c:v>
                </c:pt>
                <c:pt idx="438">
                  <c:v>-0.3173742</c:v>
                </c:pt>
                <c:pt idx="439">
                  <c:v>0.14099629999999999</c:v>
                </c:pt>
                <c:pt idx="440">
                  <c:v>0.62188410000000005</c:v>
                </c:pt>
                <c:pt idx="441">
                  <c:v>0.9334597</c:v>
                </c:pt>
                <c:pt idx="442">
                  <c:v>0.22677600000000001</c:v>
                </c:pt>
                <c:pt idx="443">
                  <c:v>-0.70625910000000003</c:v>
                </c:pt>
                <c:pt idx="444">
                  <c:v>-0.61463749999999995</c:v>
                </c:pt>
                <c:pt idx="445">
                  <c:v>-2.6385309999999999E-2</c:v>
                </c:pt>
                <c:pt idx="446">
                  <c:v>-0.1127061</c:v>
                </c:pt>
                <c:pt idx="447">
                  <c:v>0.1222312</c:v>
                </c:pt>
                <c:pt idx="448">
                  <c:v>1.7644029999999999</c:v>
                </c:pt>
                <c:pt idx="449">
                  <c:v>2.543542</c:v>
                </c:pt>
                <c:pt idx="450">
                  <c:v>1.2513320000000001</c:v>
                </c:pt>
                <c:pt idx="451">
                  <c:v>0.26175029999999999</c:v>
                </c:pt>
                <c:pt idx="452">
                  <c:v>0.32471090000000002</c:v>
                </c:pt>
                <c:pt idx="453">
                  <c:v>0.21927050000000001</c:v>
                </c:pt>
                <c:pt idx="454">
                  <c:v>0.14479690000000001</c:v>
                </c:pt>
                <c:pt idx="455">
                  <c:v>0.38634610000000003</c:v>
                </c:pt>
                <c:pt idx="456">
                  <c:v>0.36274869999999998</c:v>
                </c:pt>
                <c:pt idx="457">
                  <c:v>0.118404</c:v>
                </c:pt>
                <c:pt idx="458">
                  <c:v>-0.31301030000000002</c:v>
                </c:pt>
                <c:pt idx="459">
                  <c:v>-1.393203</c:v>
                </c:pt>
                <c:pt idx="460">
                  <c:v>-1.993576</c:v>
                </c:pt>
                <c:pt idx="461">
                  <c:v>-1.0393239999999999</c:v>
                </c:pt>
                <c:pt idx="462">
                  <c:v>-0.30736330000000001</c:v>
                </c:pt>
                <c:pt idx="463">
                  <c:v>-0.91292169999999995</c:v>
                </c:pt>
                <c:pt idx="464">
                  <c:v>-0.95965670000000003</c:v>
                </c:pt>
                <c:pt idx="465">
                  <c:v>0.1696484</c:v>
                </c:pt>
                <c:pt idx="466">
                  <c:v>0.37679180000000001</c:v>
                </c:pt>
                <c:pt idx="467">
                  <c:v>-0.48531950000000001</c:v>
                </c:pt>
                <c:pt idx="468">
                  <c:v>-0.67725120000000005</c:v>
                </c:pt>
                <c:pt idx="469">
                  <c:v>0.14072129999999999</c:v>
                </c:pt>
                <c:pt idx="470">
                  <c:v>0.99471430000000005</c:v>
                </c:pt>
                <c:pt idx="471">
                  <c:v>0.65162819999999999</c:v>
                </c:pt>
                <c:pt idx="472">
                  <c:v>-0.25133460000000002</c:v>
                </c:pt>
                <c:pt idx="473">
                  <c:v>-0.2515925</c:v>
                </c:pt>
                <c:pt idx="474">
                  <c:v>9.8623710000000003E-2</c:v>
                </c:pt>
                <c:pt idx="475">
                  <c:v>0.1841148</c:v>
                </c:pt>
                <c:pt idx="476">
                  <c:v>0.1183461</c:v>
                </c:pt>
                <c:pt idx="477">
                  <c:v>-0.5598204</c:v>
                </c:pt>
                <c:pt idx="478">
                  <c:v>-0.85675539999999994</c:v>
                </c:pt>
                <c:pt idx="479">
                  <c:v>0.72603269999999998</c:v>
                </c:pt>
                <c:pt idx="480">
                  <c:v>2.2772790000000001</c:v>
                </c:pt>
                <c:pt idx="481">
                  <c:v>2.3099310000000002</c:v>
                </c:pt>
                <c:pt idx="482">
                  <c:v>2.2514599999999998</c:v>
                </c:pt>
                <c:pt idx="483">
                  <c:v>2.2748699999999999</c:v>
                </c:pt>
                <c:pt idx="484">
                  <c:v>1.9232419999999999</c:v>
                </c:pt>
                <c:pt idx="485">
                  <c:v>1.2232810000000001</c:v>
                </c:pt>
                <c:pt idx="486">
                  <c:v>0.25274819999999998</c:v>
                </c:pt>
                <c:pt idx="487">
                  <c:v>0.37217719999999999</c:v>
                </c:pt>
                <c:pt idx="488">
                  <c:v>1.976138</c:v>
                </c:pt>
                <c:pt idx="489">
                  <c:v>2.7719749999999999</c:v>
                </c:pt>
                <c:pt idx="490">
                  <c:v>1.8430789999999999</c:v>
                </c:pt>
                <c:pt idx="491">
                  <c:v>0.88581509999999997</c:v>
                </c:pt>
                <c:pt idx="492">
                  <c:v>0.6976502</c:v>
                </c:pt>
                <c:pt idx="493">
                  <c:v>0.43299019999999999</c:v>
                </c:pt>
                <c:pt idx="494">
                  <c:v>-0.77119360000000003</c:v>
                </c:pt>
                <c:pt idx="495">
                  <c:v>-1.779623</c:v>
                </c:pt>
                <c:pt idx="496">
                  <c:v>-1.4489399999999999</c:v>
                </c:pt>
                <c:pt idx="497">
                  <c:v>-0.88747050000000005</c:v>
                </c:pt>
                <c:pt idx="498">
                  <c:v>-0.56260140000000003</c:v>
                </c:pt>
                <c:pt idx="499">
                  <c:v>-0.20289560000000001</c:v>
                </c:pt>
                <c:pt idx="500">
                  <c:v>-0.48574970000000001</c:v>
                </c:pt>
                <c:pt idx="501">
                  <c:v>-1.4065080000000001</c:v>
                </c:pt>
                <c:pt idx="502">
                  <c:v>-1.5539529999999999</c:v>
                </c:pt>
                <c:pt idx="503">
                  <c:v>-0.64623419999999998</c:v>
                </c:pt>
                <c:pt idx="504">
                  <c:v>0.39454939999999999</c:v>
                </c:pt>
                <c:pt idx="505">
                  <c:v>1.1267579999999999</c:v>
                </c:pt>
                <c:pt idx="506">
                  <c:v>0.41334900000000002</c:v>
                </c:pt>
                <c:pt idx="507">
                  <c:v>-1.700391</c:v>
                </c:pt>
                <c:pt idx="508">
                  <c:v>-2.2490790000000001</c:v>
                </c:pt>
                <c:pt idx="509">
                  <c:v>-0.90552270000000001</c:v>
                </c:pt>
                <c:pt idx="510">
                  <c:v>-0.2006751</c:v>
                </c:pt>
                <c:pt idx="511">
                  <c:v>1.1357549999999999E-2</c:v>
                </c:pt>
                <c:pt idx="512">
                  <c:v>0.32668940000000002</c:v>
                </c:pt>
                <c:pt idx="513">
                  <c:v>0.21299070000000001</c:v>
                </c:pt>
                <c:pt idx="514">
                  <c:v>0.58929710000000002</c:v>
                </c:pt>
                <c:pt idx="515">
                  <c:v>1.4302809999999999</c:v>
                </c:pt>
                <c:pt idx="516">
                  <c:v>0.60902420000000002</c:v>
                </c:pt>
                <c:pt idx="517">
                  <c:v>-1.2040360000000001</c:v>
                </c:pt>
                <c:pt idx="518">
                  <c:v>-1.1618230000000001</c:v>
                </c:pt>
                <c:pt idx="519">
                  <c:v>-1.6349510000000001E-2</c:v>
                </c:pt>
                <c:pt idx="520">
                  <c:v>-6.5381270000000005E-2</c:v>
                </c:pt>
                <c:pt idx="521">
                  <c:v>-0.3274823</c:v>
                </c:pt>
                <c:pt idx="522">
                  <c:v>0.66187149999999995</c:v>
                </c:pt>
                <c:pt idx="523">
                  <c:v>1.206647</c:v>
                </c:pt>
                <c:pt idx="524">
                  <c:v>0.2093641</c:v>
                </c:pt>
                <c:pt idx="525">
                  <c:v>-0.36540790000000001</c:v>
                </c:pt>
                <c:pt idx="526">
                  <c:v>0.57759740000000004</c:v>
                </c:pt>
                <c:pt idx="527">
                  <c:v>1.470197</c:v>
                </c:pt>
                <c:pt idx="528">
                  <c:v>1.1519619999999999</c:v>
                </c:pt>
                <c:pt idx="529">
                  <c:v>0.37054340000000002</c:v>
                </c:pt>
                <c:pt idx="530">
                  <c:v>-0.46557900000000002</c:v>
                </c:pt>
                <c:pt idx="531">
                  <c:v>-1.044767</c:v>
                </c:pt>
                <c:pt idx="532">
                  <c:v>-0.44176130000000002</c:v>
                </c:pt>
                <c:pt idx="533">
                  <c:v>0.71627929999999995</c:v>
                </c:pt>
                <c:pt idx="534">
                  <c:v>1.173198</c:v>
                </c:pt>
                <c:pt idx="535">
                  <c:v>0.73897950000000001</c:v>
                </c:pt>
                <c:pt idx="536">
                  <c:v>-0.21991769999999999</c:v>
                </c:pt>
                <c:pt idx="537">
                  <c:v>-0.55657789999999996</c:v>
                </c:pt>
                <c:pt idx="538">
                  <c:v>-2.5126369999999999E-2</c:v>
                </c:pt>
                <c:pt idx="539">
                  <c:v>0.2192211</c:v>
                </c:pt>
                <c:pt idx="540">
                  <c:v>1.678698E-3</c:v>
                </c:pt>
                <c:pt idx="541">
                  <c:v>-0.30905630000000001</c:v>
                </c:pt>
                <c:pt idx="542">
                  <c:v>-0.79611549999999998</c:v>
                </c:pt>
                <c:pt idx="543">
                  <c:v>-1.1368290000000001</c:v>
                </c:pt>
                <c:pt idx="544">
                  <c:v>-0.80996939999999995</c:v>
                </c:pt>
                <c:pt idx="545">
                  <c:v>-0.62639310000000004</c:v>
                </c:pt>
                <c:pt idx="546">
                  <c:v>-1.2737799999999999</c:v>
                </c:pt>
                <c:pt idx="547">
                  <c:v>-1.60314</c:v>
                </c:pt>
                <c:pt idx="548">
                  <c:v>-0.70918939999999997</c:v>
                </c:pt>
                <c:pt idx="549">
                  <c:v>0.65832219999999997</c:v>
                </c:pt>
                <c:pt idx="550">
                  <c:v>0.77102559999999998</c:v>
                </c:pt>
                <c:pt idx="551">
                  <c:v>-0.17218720000000001</c:v>
                </c:pt>
                <c:pt idx="552">
                  <c:v>-0.55068229999999996</c:v>
                </c:pt>
                <c:pt idx="553">
                  <c:v>-0.83884570000000003</c:v>
                </c:pt>
                <c:pt idx="554">
                  <c:v>-1.2829950000000001</c:v>
                </c:pt>
                <c:pt idx="555">
                  <c:v>-1.2446200000000001</c:v>
                </c:pt>
                <c:pt idx="556">
                  <c:v>-1.3230299999999999</c:v>
                </c:pt>
                <c:pt idx="557">
                  <c:v>-2.2766299999999999</c:v>
                </c:pt>
                <c:pt idx="558">
                  <c:v>-3.1435900000000001</c:v>
                </c:pt>
                <c:pt idx="559">
                  <c:v>-1.5354239999999999</c:v>
                </c:pt>
                <c:pt idx="560">
                  <c:v>1.383259</c:v>
                </c:pt>
                <c:pt idx="561">
                  <c:v>2.105998</c:v>
                </c:pt>
                <c:pt idx="562">
                  <c:v>1.2670779999999999</c:v>
                </c:pt>
                <c:pt idx="563">
                  <c:v>-5.5016900000000001E-2</c:v>
                </c:pt>
                <c:pt idx="564">
                  <c:v>-1.794764</c:v>
                </c:pt>
                <c:pt idx="565">
                  <c:v>-1.7349319999999999</c:v>
                </c:pt>
                <c:pt idx="566">
                  <c:v>-0.54768419999999995</c:v>
                </c:pt>
                <c:pt idx="567">
                  <c:v>-0.67957670000000003</c:v>
                </c:pt>
                <c:pt idx="568">
                  <c:v>-0.84099970000000002</c:v>
                </c:pt>
                <c:pt idx="569">
                  <c:v>-0.2298057</c:v>
                </c:pt>
              </c:numCache>
            </c:numRef>
          </c:xVal>
          <c:yVal>
            <c:numRef>
              <c:f>'HBM IV Curves Data'!$C$5:$C$574</c:f>
              <c:numCache>
                <c:formatCode>General</c:formatCode>
                <c:ptCount val="570"/>
                <c:pt idx="0">
                  <c:v>0.61957510000000005</c:v>
                </c:pt>
                <c:pt idx="1">
                  <c:v>0.60746290000000003</c:v>
                </c:pt>
                <c:pt idx="2">
                  <c:v>0.59713539999999998</c:v>
                </c:pt>
                <c:pt idx="3">
                  <c:v>0.58569159999999998</c:v>
                </c:pt>
                <c:pt idx="4">
                  <c:v>0.57279279999999999</c:v>
                </c:pt>
                <c:pt idx="5">
                  <c:v>0.56338560000000004</c:v>
                </c:pt>
                <c:pt idx="6">
                  <c:v>0.57090209999999997</c:v>
                </c:pt>
                <c:pt idx="7">
                  <c:v>0.58950449999999999</c:v>
                </c:pt>
                <c:pt idx="8">
                  <c:v>0.58998349999999999</c:v>
                </c:pt>
                <c:pt idx="9">
                  <c:v>0.57612319999999995</c:v>
                </c:pt>
                <c:pt idx="10">
                  <c:v>0.57078490000000004</c:v>
                </c:pt>
                <c:pt idx="11">
                  <c:v>0.56832559999999999</c:v>
                </c:pt>
                <c:pt idx="12">
                  <c:v>0.56200110000000003</c:v>
                </c:pt>
                <c:pt idx="13">
                  <c:v>0.55802260000000004</c:v>
                </c:pt>
                <c:pt idx="14">
                  <c:v>0.55533659999999996</c:v>
                </c:pt>
                <c:pt idx="15">
                  <c:v>0.5442496</c:v>
                </c:pt>
                <c:pt idx="16">
                  <c:v>0.52910159999999995</c:v>
                </c:pt>
                <c:pt idx="17">
                  <c:v>0.53024039999999995</c:v>
                </c:pt>
                <c:pt idx="18">
                  <c:v>0.5421089</c:v>
                </c:pt>
                <c:pt idx="19">
                  <c:v>0.5423789</c:v>
                </c:pt>
                <c:pt idx="20">
                  <c:v>0.53521260000000004</c:v>
                </c:pt>
                <c:pt idx="21">
                  <c:v>0.53911799999999999</c:v>
                </c:pt>
                <c:pt idx="22">
                  <c:v>0.54941589999999996</c:v>
                </c:pt>
                <c:pt idx="23">
                  <c:v>0.54170700000000005</c:v>
                </c:pt>
                <c:pt idx="24">
                  <c:v>0.52084609999999998</c:v>
                </c:pt>
                <c:pt idx="25">
                  <c:v>0.51569489999999996</c:v>
                </c:pt>
                <c:pt idx="26">
                  <c:v>0.52356979999999997</c:v>
                </c:pt>
                <c:pt idx="27">
                  <c:v>0.52299720000000005</c:v>
                </c:pt>
                <c:pt idx="28">
                  <c:v>0.51588409999999996</c:v>
                </c:pt>
                <c:pt idx="29">
                  <c:v>0.5098838</c:v>
                </c:pt>
                <c:pt idx="30">
                  <c:v>0.49867050000000002</c:v>
                </c:pt>
                <c:pt idx="31">
                  <c:v>0.48865500000000001</c:v>
                </c:pt>
                <c:pt idx="32">
                  <c:v>0.49136809999999997</c:v>
                </c:pt>
                <c:pt idx="33">
                  <c:v>0.4990021</c:v>
                </c:pt>
                <c:pt idx="34">
                  <c:v>0.50433430000000001</c:v>
                </c:pt>
                <c:pt idx="35">
                  <c:v>0.50252220000000003</c:v>
                </c:pt>
                <c:pt idx="36">
                  <c:v>0.48993690000000001</c:v>
                </c:pt>
                <c:pt idx="37">
                  <c:v>0.47405560000000002</c:v>
                </c:pt>
                <c:pt idx="38">
                  <c:v>0.46501219999999999</c:v>
                </c:pt>
                <c:pt idx="39">
                  <c:v>0.46909119999999999</c:v>
                </c:pt>
                <c:pt idx="40">
                  <c:v>0.48024630000000001</c:v>
                </c:pt>
                <c:pt idx="41">
                  <c:v>0.48506290000000002</c:v>
                </c:pt>
                <c:pt idx="42">
                  <c:v>0.47795189999999999</c:v>
                </c:pt>
                <c:pt idx="43">
                  <c:v>0.46458329999999998</c:v>
                </c:pt>
                <c:pt idx="44">
                  <c:v>0.45481009999999999</c:v>
                </c:pt>
                <c:pt idx="45">
                  <c:v>0.45486359999999998</c:v>
                </c:pt>
                <c:pt idx="46">
                  <c:v>0.45875670000000002</c:v>
                </c:pt>
                <c:pt idx="47">
                  <c:v>0.4564358</c:v>
                </c:pt>
                <c:pt idx="48">
                  <c:v>0.45408939999999998</c:v>
                </c:pt>
                <c:pt idx="49">
                  <c:v>0.45218789999999998</c:v>
                </c:pt>
                <c:pt idx="50">
                  <c:v>0.44302789999999997</c:v>
                </c:pt>
                <c:pt idx="51">
                  <c:v>0.43322539999999998</c:v>
                </c:pt>
                <c:pt idx="52">
                  <c:v>0.43204130000000002</c:v>
                </c:pt>
                <c:pt idx="53">
                  <c:v>0.44275969999999998</c:v>
                </c:pt>
                <c:pt idx="54">
                  <c:v>0.45576220000000001</c:v>
                </c:pt>
                <c:pt idx="55">
                  <c:v>0.45728679999999999</c:v>
                </c:pt>
                <c:pt idx="56">
                  <c:v>0.44795220000000002</c:v>
                </c:pt>
                <c:pt idx="57">
                  <c:v>0.43426930000000002</c:v>
                </c:pt>
                <c:pt idx="58">
                  <c:v>0.42146159999999999</c:v>
                </c:pt>
                <c:pt idx="59">
                  <c:v>0.4147129</c:v>
                </c:pt>
                <c:pt idx="60">
                  <c:v>0.4160837</c:v>
                </c:pt>
                <c:pt idx="61">
                  <c:v>0.41993720000000001</c:v>
                </c:pt>
                <c:pt idx="62">
                  <c:v>0.42030060000000002</c:v>
                </c:pt>
                <c:pt idx="63">
                  <c:v>0.42088520000000001</c:v>
                </c:pt>
                <c:pt idx="64">
                  <c:v>0.42020429999999998</c:v>
                </c:pt>
                <c:pt idx="65">
                  <c:v>0.41124230000000001</c:v>
                </c:pt>
                <c:pt idx="66">
                  <c:v>0.40486230000000001</c:v>
                </c:pt>
                <c:pt idx="67">
                  <c:v>0.40707110000000002</c:v>
                </c:pt>
                <c:pt idx="68">
                  <c:v>0.40155229999999997</c:v>
                </c:pt>
                <c:pt idx="69">
                  <c:v>0.39277990000000002</c:v>
                </c:pt>
                <c:pt idx="70">
                  <c:v>0.39952140000000003</c:v>
                </c:pt>
                <c:pt idx="71">
                  <c:v>0.40891699999999997</c:v>
                </c:pt>
                <c:pt idx="72">
                  <c:v>0.4050726</c:v>
                </c:pt>
                <c:pt idx="73">
                  <c:v>0.39938990000000002</c:v>
                </c:pt>
                <c:pt idx="74">
                  <c:v>0.40048719999999999</c:v>
                </c:pt>
                <c:pt idx="75">
                  <c:v>0.40055800000000003</c:v>
                </c:pt>
                <c:pt idx="76">
                  <c:v>0.38880619999999999</c:v>
                </c:pt>
                <c:pt idx="77">
                  <c:v>0.37140970000000001</c:v>
                </c:pt>
                <c:pt idx="78">
                  <c:v>0.36919150000000001</c:v>
                </c:pt>
                <c:pt idx="79">
                  <c:v>0.37929980000000002</c:v>
                </c:pt>
                <c:pt idx="80">
                  <c:v>0.38086360000000002</c:v>
                </c:pt>
                <c:pt idx="81">
                  <c:v>0.37341590000000002</c:v>
                </c:pt>
                <c:pt idx="82">
                  <c:v>0.36995400000000001</c:v>
                </c:pt>
                <c:pt idx="83">
                  <c:v>0.37527860000000002</c:v>
                </c:pt>
                <c:pt idx="84">
                  <c:v>0.38240360000000001</c:v>
                </c:pt>
                <c:pt idx="85">
                  <c:v>0.38016339999999998</c:v>
                </c:pt>
                <c:pt idx="86">
                  <c:v>0.37316050000000001</c:v>
                </c:pt>
                <c:pt idx="87">
                  <c:v>0.36864839999999999</c:v>
                </c:pt>
                <c:pt idx="88">
                  <c:v>0.3606297</c:v>
                </c:pt>
                <c:pt idx="89">
                  <c:v>0.35636410000000002</c:v>
                </c:pt>
                <c:pt idx="90">
                  <c:v>0.35779929999999999</c:v>
                </c:pt>
                <c:pt idx="91">
                  <c:v>0.34873310000000002</c:v>
                </c:pt>
                <c:pt idx="92">
                  <c:v>0.33630169999999998</c:v>
                </c:pt>
                <c:pt idx="93">
                  <c:v>0.33763530000000003</c:v>
                </c:pt>
                <c:pt idx="94">
                  <c:v>0.34752949999999999</c:v>
                </c:pt>
                <c:pt idx="95">
                  <c:v>0.35451719999999998</c:v>
                </c:pt>
                <c:pt idx="96">
                  <c:v>0.35627360000000002</c:v>
                </c:pt>
                <c:pt idx="97">
                  <c:v>0.3577979</c:v>
                </c:pt>
                <c:pt idx="98">
                  <c:v>0.35989209999999999</c:v>
                </c:pt>
                <c:pt idx="99">
                  <c:v>0.35316639999999999</c:v>
                </c:pt>
                <c:pt idx="100">
                  <c:v>0.34325610000000001</c:v>
                </c:pt>
                <c:pt idx="101">
                  <c:v>0.3439798</c:v>
                </c:pt>
                <c:pt idx="102">
                  <c:v>0.34776469999999998</c:v>
                </c:pt>
                <c:pt idx="103">
                  <c:v>0.34099849999999998</c:v>
                </c:pt>
                <c:pt idx="104">
                  <c:v>0.32432949999999999</c:v>
                </c:pt>
                <c:pt idx="105">
                  <c:v>0.31748510000000002</c:v>
                </c:pt>
                <c:pt idx="106">
                  <c:v>0.32725349999999997</c:v>
                </c:pt>
                <c:pt idx="107">
                  <c:v>0.32881329999999998</c:v>
                </c:pt>
                <c:pt idx="108">
                  <c:v>0.31613400000000003</c:v>
                </c:pt>
                <c:pt idx="109">
                  <c:v>0.30895919999999999</c:v>
                </c:pt>
                <c:pt idx="110">
                  <c:v>0.3140384</c:v>
                </c:pt>
                <c:pt idx="111">
                  <c:v>0.31903939999999997</c:v>
                </c:pt>
                <c:pt idx="112">
                  <c:v>0.31070500000000001</c:v>
                </c:pt>
                <c:pt idx="113">
                  <c:v>0.3039327</c:v>
                </c:pt>
                <c:pt idx="114">
                  <c:v>0.31502140000000001</c:v>
                </c:pt>
                <c:pt idx="115">
                  <c:v>0.32007140000000001</c:v>
                </c:pt>
                <c:pt idx="116">
                  <c:v>0.3100675</c:v>
                </c:pt>
                <c:pt idx="117">
                  <c:v>0.31179200000000001</c:v>
                </c:pt>
                <c:pt idx="118">
                  <c:v>0.32275670000000001</c:v>
                </c:pt>
                <c:pt idx="119">
                  <c:v>0.31912970000000002</c:v>
                </c:pt>
                <c:pt idx="120">
                  <c:v>0.30212420000000001</c:v>
                </c:pt>
                <c:pt idx="121">
                  <c:v>0.29451519999999998</c:v>
                </c:pt>
                <c:pt idx="122">
                  <c:v>0.3050254</c:v>
                </c:pt>
                <c:pt idx="123">
                  <c:v>0.30899359999999998</c:v>
                </c:pt>
                <c:pt idx="124">
                  <c:v>0.2964946</c:v>
                </c:pt>
                <c:pt idx="125">
                  <c:v>0.28638130000000001</c:v>
                </c:pt>
                <c:pt idx="126">
                  <c:v>0.28090880000000001</c:v>
                </c:pt>
                <c:pt idx="127">
                  <c:v>0.27516659999999998</c:v>
                </c:pt>
                <c:pt idx="128">
                  <c:v>0.2819623</c:v>
                </c:pt>
                <c:pt idx="129">
                  <c:v>0.2991818</c:v>
                </c:pt>
                <c:pt idx="130">
                  <c:v>0.29796159999999999</c:v>
                </c:pt>
                <c:pt idx="131">
                  <c:v>0.28189350000000002</c:v>
                </c:pt>
                <c:pt idx="132">
                  <c:v>0.27903230000000001</c:v>
                </c:pt>
                <c:pt idx="133">
                  <c:v>0.28257409999999999</c:v>
                </c:pt>
                <c:pt idx="134">
                  <c:v>0.28327350000000001</c:v>
                </c:pt>
                <c:pt idx="135">
                  <c:v>0.28804400000000002</c:v>
                </c:pt>
                <c:pt idx="136">
                  <c:v>0.28311249999999999</c:v>
                </c:pt>
                <c:pt idx="137">
                  <c:v>0.26254250000000001</c:v>
                </c:pt>
                <c:pt idx="138">
                  <c:v>0.25269000000000003</c:v>
                </c:pt>
                <c:pt idx="139">
                  <c:v>0.25882929999999998</c:v>
                </c:pt>
                <c:pt idx="140">
                  <c:v>0.26167899999999999</c:v>
                </c:pt>
                <c:pt idx="141">
                  <c:v>0.26460499999999998</c:v>
                </c:pt>
                <c:pt idx="142">
                  <c:v>0.27455669999999999</c:v>
                </c:pt>
                <c:pt idx="143">
                  <c:v>0.27908040000000001</c:v>
                </c:pt>
                <c:pt idx="144">
                  <c:v>0.27023900000000001</c:v>
                </c:pt>
                <c:pt idx="145">
                  <c:v>0.25548310000000002</c:v>
                </c:pt>
                <c:pt idx="146">
                  <c:v>0.24700739999999999</c:v>
                </c:pt>
                <c:pt idx="147">
                  <c:v>0.24608849999999999</c:v>
                </c:pt>
                <c:pt idx="148">
                  <c:v>0.24535480000000001</c:v>
                </c:pt>
                <c:pt idx="149">
                  <c:v>0.24813550000000001</c:v>
                </c:pt>
                <c:pt idx="150">
                  <c:v>0.25271139999999997</c:v>
                </c:pt>
                <c:pt idx="151">
                  <c:v>0.24437210000000001</c:v>
                </c:pt>
                <c:pt idx="152">
                  <c:v>0.2308684</c:v>
                </c:pt>
                <c:pt idx="153">
                  <c:v>0.2318713</c:v>
                </c:pt>
                <c:pt idx="154">
                  <c:v>0.24270510000000001</c:v>
                </c:pt>
                <c:pt idx="155">
                  <c:v>0.2458301</c:v>
                </c:pt>
                <c:pt idx="156">
                  <c:v>0.24063989999999999</c:v>
                </c:pt>
                <c:pt idx="157">
                  <c:v>0.23484740000000001</c:v>
                </c:pt>
                <c:pt idx="158">
                  <c:v>0.23052909999999999</c:v>
                </c:pt>
                <c:pt idx="159">
                  <c:v>0.2326183</c:v>
                </c:pt>
                <c:pt idx="160">
                  <c:v>0.23773050000000001</c:v>
                </c:pt>
                <c:pt idx="161">
                  <c:v>0.2388526</c:v>
                </c:pt>
                <c:pt idx="162">
                  <c:v>0.2395526</c:v>
                </c:pt>
                <c:pt idx="163">
                  <c:v>0.2393566</c:v>
                </c:pt>
                <c:pt idx="164">
                  <c:v>0.22900319999999999</c:v>
                </c:pt>
                <c:pt idx="165">
                  <c:v>0.21605559999999999</c:v>
                </c:pt>
                <c:pt idx="166">
                  <c:v>0.2185599</c:v>
                </c:pt>
                <c:pt idx="167">
                  <c:v>0.2281048</c:v>
                </c:pt>
                <c:pt idx="168">
                  <c:v>0.22803519999999999</c:v>
                </c:pt>
                <c:pt idx="169">
                  <c:v>0.22036739999999999</c:v>
                </c:pt>
                <c:pt idx="170">
                  <c:v>0.21624989999999999</c:v>
                </c:pt>
                <c:pt idx="171">
                  <c:v>0.2150378</c:v>
                </c:pt>
                <c:pt idx="172">
                  <c:v>0.20992710000000001</c:v>
                </c:pt>
                <c:pt idx="173">
                  <c:v>0.21032000000000001</c:v>
                </c:pt>
                <c:pt idx="174">
                  <c:v>0.21264189999999999</c:v>
                </c:pt>
                <c:pt idx="175">
                  <c:v>0.20818790000000001</c:v>
                </c:pt>
                <c:pt idx="176">
                  <c:v>0.21008479999999999</c:v>
                </c:pt>
                <c:pt idx="177">
                  <c:v>0.2175173</c:v>
                </c:pt>
                <c:pt idx="178">
                  <c:v>0.22295480000000001</c:v>
                </c:pt>
                <c:pt idx="179">
                  <c:v>0.2246136</c:v>
                </c:pt>
                <c:pt idx="180">
                  <c:v>0.2146498</c:v>
                </c:pt>
                <c:pt idx="181">
                  <c:v>0.2000999</c:v>
                </c:pt>
                <c:pt idx="182">
                  <c:v>0.19321179999999999</c:v>
                </c:pt>
                <c:pt idx="183">
                  <c:v>0.18952060000000001</c:v>
                </c:pt>
                <c:pt idx="184">
                  <c:v>0.18756510000000001</c:v>
                </c:pt>
                <c:pt idx="185">
                  <c:v>0.1921621</c:v>
                </c:pt>
                <c:pt idx="186">
                  <c:v>0.19801959999999999</c:v>
                </c:pt>
                <c:pt idx="187">
                  <c:v>0.19310169999999999</c:v>
                </c:pt>
                <c:pt idx="188">
                  <c:v>0.181224</c:v>
                </c:pt>
                <c:pt idx="189">
                  <c:v>0.181702</c:v>
                </c:pt>
                <c:pt idx="190">
                  <c:v>0.1879921</c:v>
                </c:pt>
                <c:pt idx="191">
                  <c:v>0.1849093</c:v>
                </c:pt>
                <c:pt idx="192">
                  <c:v>0.1834537</c:v>
                </c:pt>
                <c:pt idx="193">
                  <c:v>0.18653900000000001</c:v>
                </c:pt>
                <c:pt idx="194">
                  <c:v>0.18256059999999999</c:v>
                </c:pt>
                <c:pt idx="195">
                  <c:v>0.17796129999999999</c:v>
                </c:pt>
                <c:pt idx="196">
                  <c:v>0.17988750000000001</c:v>
                </c:pt>
                <c:pt idx="197">
                  <c:v>0.1721625</c:v>
                </c:pt>
                <c:pt idx="198">
                  <c:v>0.16031690000000001</c:v>
                </c:pt>
                <c:pt idx="199">
                  <c:v>0.16834769999999999</c:v>
                </c:pt>
                <c:pt idx="200">
                  <c:v>0.1810853</c:v>
                </c:pt>
                <c:pt idx="201">
                  <c:v>0.1789695</c:v>
                </c:pt>
                <c:pt idx="202">
                  <c:v>0.17500879999999999</c:v>
                </c:pt>
                <c:pt idx="203">
                  <c:v>0.17464740000000001</c:v>
                </c:pt>
                <c:pt idx="204">
                  <c:v>0.16527720000000001</c:v>
                </c:pt>
                <c:pt idx="205">
                  <c:v>0.15287980000000001</c:v>
                </c:pt>
                <c:pt idx="206">
                  <c:v>0.15833079999999999</c:v>
                </c:pt>
                <c:pt idx="207">
                  <c:v>0.17611879999999999</c:v>
                </c:pt>
                <c:pt idx="208">
                  <c:v>0.178429</c:v>
                </c:pt>
                <c:pt idx="209">
                  <c:v>0.16368920000000001</c:v>
                </c:pt>
                <c:pt idx="210">
                  <c:v>0.15863930000000001</c:v>
                </c:pt>
                <c:pt idx="211">
                  <c:v>0.16362160000000001</c:v>
                </c:pt>
                <c:pt idx="212">
                  <c:v>0.1558908</c:v>
                </c:pt>
                <c:pt idx="213">
                  <c:v>0.1450167</c:v>
                </c:pt>
                <c:pt idx="214">
                  <c:v>0.1487356</c:v>
                </c:pt>
                <c:pt idx="215">
                  <c:v>0.15759670000000001</c:v>
                </c:pt>
                <c:pt idx="216">
                  <c:v>0.16307959999999999</c:v>
                </c:pt>
                <c:pt idx="217">
                  <c:v>0.15813720000000001</c:v>
                </c:pt>
                <c:pt idx="218">
                  <c:v>0.14408090000000001</c:v>
                </c:pt>
                <c:pt idx="219">
                  <c:v>0.14089850000000001</c:v>
                </c:pt>
                <c:pt idx="220">
                  <c:v>0.14569099999999999</c:v>
                </c:pt>
                <c:pt idx="221">
                  <c:v>0.14069229999999999</c:v>
                </c:pt>
                <c:pt idx="222">
                  <c:v>0.13718069999999999</c:v>
                </c:pt>
                <c:pt idx="223">
                  <c:v>0.14413110000000001</c:v>
                </c:pt>
                <c:pt idx="224">
                  <c:v>0.14551059999999999</c:v>
                </c:pt>
                <c:pt idx="225">
                  <c:v>0.14145430000000001</c:v>
                </c:pt>
                <c:pt idx="226">
                  <c:v>0.14294280000000001</c:v>
                </c:pt>
                <c:pt idx="227">
                  <c:v>0.1398865</c:v>
                </c:pt>
                <c:pt idx="228">
                  <c:v>0.1284312</c:v>
                </c:pt>
                <c:pt idx="229">
                  <c:v>0.12902050000000001</c:v>
                </c:pt>
                <c:pt idx="230">
                  <c:v>0.1449117</c:v>
                </c:pt>
                <c:pt idx="231">
                  <c:v>0.1528745</c:v>
                </c:pt>
                <c:pt idx="232">
                  <c:v>0.14543249999999999</c:v>
                </c:pt>
                <c:pt idx="233">
                  <c:v>0.13527040000000001</c:v>
                </c:pt>
                <c:pt idx="234">
                  <c:v>0.1346579</c:v>
                </c:pt>
                <c:pt idx="235">
                  <c:v>0.14322989999999999</c:v>
                </c:pt>
                <c:pt idx="236">
                  <c:v>0.1414221</c:v>
                </c:pt>
                <c:pt idx="237">
                  <c:v>0.12725239999999999</c:v>
                </c:pt>
                <c:pt idx="238">
                  <c:v>0.12112390000000001</c:v>
                </c:pt>
                <c:pt idx="239">
                  <c:v>0.1239517</c:v>
                </c:pt>
                <c:pt idx="240">
                  <c:v>0.12907379999999999</c:v>
                </c:pt>
                <c:pt idx="241">
                  <c:v>0.1350142</c:v>
                </c:pt>
                <c:pt idx="242">
                  <c:v>0.133186</c:v>
                </c:pt>
                <c:pt idx="243">
                  <c:v>0.1198685</c:v>
                </c:pt>
                <c:pt idx="244">
                  <c:v>0.1121301</c:v>
                </c:pt>
                <c:pt idx="245">
                  <c:v>0.125749</c:v>
                </c:pt>
                <c:pt idx="246">
                  <c:v>0.14194399999999999</c:v>
                </c:pt>
                <c:pt idx="247">
                  <c:v>0.13497770000000001</c:v>
                </c:pt>
                <c:pt idx="248">
                  <c:v>0.1143598</c:v>
                </c:pt>
                <c:pt idx="249">
                  <c:v>0.100323</c:v>
                </c:pt>
                <c:pt idx="250">
                  <c:v>9.8039989999999994E-2</c:v>
                </c:pt>
                <c:pt idx="251">
                  <c:v>0.10923190000000001</c:v>
                </c:pt>
                <c:pt idx="252">
                  <c:v>0.1213741</c:v>
                </c:pt>
                <c:pt idx="253">
                  <c:v>0.1198975</c:v>
                </c:pt>
                <c:pt idx="254">
                  <c:v>0.1172754</c:v>
                </c:pt>
                <c:pt idx="255">
                  <c:v>0.11977930000000001</c:v>
                </c:pt>
                <c:pt idx="256">
                  <c:v>0.1157551</c:v>
                </c:pt>
                <c:pt idx="257">
                  <c:v>0.1095165</c:v>
                </c:pt>
                <c:pt idx="258">
                  <c:v>0.1135525</c:v>
                </c:pt>
                <c:pt idx="259">
                  <c:v>0.1210865</c:v>
                </c:pt>
                <c:pt idx="260">
                  <c:v>0.1149666</c:v>
                </c:pt>
                <c:pt idx="261">
                  <c:v>9.6171859999999998E-2</c:v>
                </c:pt>
                <c:pt idx="262">
                  <c:v>8.4626800000000002E-2</c:v>
                </c:pt>
                <c:pt idx="263">
                  <c:v>9.0797950000000002E-2</c:v>
                </c:pt>
                <c:pt idx="264">
                  <c:v>0.1023584</c:v>
                </c:pt>
                <c:pt idx="265">
                  <c:v>0.1046504</c:v>
                </c:pt>
                <c:pt idx="266">
                  <c:v>0.1045744</c:v>
                </c:pt>
                <c:pt idx="267">
                  <c:v>0.1127823</c:v>
                </c:pt>
                <c:pt idx="268">
                  <c:v>0.1174003</c:v>
                </c:pt>
                <c:pt idx="269">
                  <c:v>0.1130438</c:v>
                </c:pt>
                <c:pt idx="270">
                  <c:v>0.113839</c:v>
                </c:pt>
                <c:pt idx="271">
                  <c:v>0.11422359999999999</c:v>
                </c:pt>
                <c:pt idx="272">
                  <c:v>9.8038829999999993E-2</c:v>
                </c:pt>
                <c:pt idx="273">
                  <c:v>8.1787479999999996E-2</c:v>
                </c:pt>
                <c:pt idx="274">
                  <c:v>8.629481E-2</c:v>
                </c:pt>
                <c:pt idx="275">
                  <c:v>9.9702230000000003E-2</c:v>
                </c:pt>
                <c:pt idx="276">
                  <c:v>0.1029119</c:v>
                </c:pt>
                <c:pt idx="277">
                  <c:v>8.9291789999999996E-2</c:v>
                </c:pt>
                <c:pt idx="278">
                  <c:v>8.1996879999999994E-2</c:v>
                </c:pt>
                <c:pt idx="279">
                  <c:v>9.9942329999999996E-2</c:v>
                </c:pt>
                <c:pt idx="280">
                  <c:v>0.10994279999999999</c:v>
                </c:pt>
                <c:pt idx="281">
                  <c:v>9.666566E-2</c:v>
                </c:pt>
                <c:pt idx="282">
                  <c:v>8.5952669999999995E-2</c:v>
                </c:pt>
                <c:pt idx="283">
                  <c:v>8.8709339999999998E-2</c:v>
                </c:pt>
                <c:pt idx="284">
                  <c:v>9.5439479999999993E-2</c:v>
                </c:pt>
                <c:pt idx="285">
                  <c:v>9.5194509999999996E-2</c:v>
                </c:pt>
                <c:pt idx="286">
                  <c:v>9.3915819999999997E-2</c:v>
                </c:pt>
                <c:pt idx="287">
                  <c:v>9.6040009999999995E-2</c:v>
                </c:pt>
                <c:pt idx="288">
                  <c:v>8.7785559999999999E-2</c:v>
                </c:pt>
                <c:pt idx="289">
                  <c:v>7.554495E-2</c:v>
                </c:pt>
                <c:pt idx="290">
                  <c:v>8.3219100000000004E-2</c:v>
                </c:pt>
                <c:pt idx="291">
                  <c:v>9.6548819999999994E-2</c:v>
                </c:pt>
                <c:pt idx="292">
                  <c:v>9.1660039999999998E-2</c:v>
                </c:pt>
                <c:pt idx="293">
                  <c:v>8.185075E-2</c:v>
                </c:pt>
                <c:pt idx="294">
                  <c:v>7.8204090000000004E-2</c:v>
                </c:pt>
                <c:pt idx="295">
                  <c:v>7.8041719999999995E-2</c:v>
                </c:pt>
                <c:pt idx="296">
                  <c:v>8.4145659999999997E-2</c:v>
                </c:pt>
                <c:pt idx="297">
                  <c:v>9.6964720000000004E-2</c:v>
                </c:pt>
                <c:pt idx="298">
                  <c:v>0.1024557</c:v>
                </c:pt>
                <c:pt idx="299">
                  <c:v>9.1144610000000001E-2</c:v>
                </c:pt>
                <c:pt idx="300">
                  <c:v>8.3121979999999998E-2</c:v>
                </c:pt>
                <c:pt idx="301">
                  <c:v>8.4627190000000005E-2</c:v>
                </c:pt>
                <c:pt idx="302">
                  <c:v>8.0493239999999994E-2</c:v>
                </c:pt>
                <c:pt idx="303">
                  <c:v>7.6702149999999997E-2</c:v>
                </c:pt>
                <c:pt idx="304">
                  <c:v>7.6286140000000002E-2</c:v>
                </c:pt>
                <c:pt idx="305">
                  <c:v>7.2155670000000005E-2</c:v>
                </c:pt>
                <c:pt idx="306">
                  <c:v>7.2779010000000005E-2</c:v>
                </c:pt>
                <c:pt idx="307">
                  <c:v>8.0986050000000004E-2</c:v>
                </c:pt>
                <c:pt idx="308">
                  <c:v>8.3167779999999997E-2</c:v>
                </c:pt>
                <c:pt idx="309">
                  <c:v>7.6152659999999997E-2</c:v>
                </c:pt>
                <c:pt idx="310">
                  <c:v>7.2530310000000001E-2</c:v>
                </c:pt>
                <c:pt idx="311">
                  <c:v>7.9344830000000005E-2</c:v>
                </c:pt>
                <c:pt idx="312">
                  <c:v>8.4063680000000002E-2</c:v>
                </c:pt>
                <c:pt idx="313">
                  <c:v>7.6164460000000003E-2</c:v>
                </c:pt>
                <c:pt idx="314">
                  <c:v>7.2127380000000005E-2</c:v>
                </c:pt>
                <c:pt idx="315">
                  <c:v>8.1402340000000004E-2</c:v>
                </c:pt>
                <c:pt idx="316">
                  <c:v>8.1792519999999994E-2</c:v>
                </c:pt>
                <c:pt idx="317">
                  <c:v>6.8188470000000001E-2</c:v>
                </c:pt>
                <c:pt idx="318">
                  <c:v>6.4772850000000007E-2</c:v>
                </c:pt>
                <c:pt idx="319">
                  <c:v>7.6604259999999993E-2</c:v>
                </c:pt>
                <c:pt idx="320">
                  <c:v>8.6791590000000002E-2</c:v>
                </c:pt>
                <c:pt idx="321">
                  <c:v>8.2502539999999999E-2</c:v>
                </c:pt>
                <c:pt idx="322">
                  <c:v>7.4061290000000002E-2</c:v>
                </c:pt>
                <c:pt idx="323">
                  <c:v>7.50609E-2</c:v>
                </c:pt>
                <c:pt idx="324">
                  <c:v>6.9081589999999998E-2</c:v>
                </c:pt>
                <c:pt idx="325">
                  <c:v>5.558014E-2</c:v>
                </c:pt>
                <c:pt idx="326">
                  <c:v>5.9263179999999999E-2</c:v>
                </c:pt>
                <c:pt idx="327">
                  <c:v>7.3478890000000005E-2</c:v>
                </c:pt>
                <c:pt idx="328">
                  <c:v>7.5462130000000002E-2</c:v>
                </c:pt>
                <c:pt idx="329">
                  <c:v>6.6434170000000001E-2</c:v>
                </c:pt>
                <c:pt idx="330">
                  <c:v>6.0657570000000001E-2</c:v>
                </c:pt>
                <c:pt idx="331">
                  <c:v>6.1953790000000002E-2</c:v>
                </c:pt>
                <c:pt idx="332">
                  <c:v>5.9645629999999998E-2</c:v>
                </c:pt>
                <c:pt idx="333">
                  <c:v>5.1016550000000001E-2</c:v>
                </c:pt>
                <c:pt idx="334">
                  <c:v>5.3656469999999998E-2</c:v>
                </c:pt>
                <c:pt idx="335">
                  <c:v>6.629372E-2</c:v>
                </c:pt>
                <c:pt idx="336">
                  <c:v>6.6016179999999994E-2</c:v>
                </c:pt>
                <c:pt idx="337">
                  <c:v>5.6804609999999998E-2</c:v>
                </c:pt>
                <c:pt idx="338">
                  <c:v>5.5326939999999998E-2</c:v>
                </c:pt>
                <c:pt idx="339">
                  <c:v>6.0492360000000002E-2</c:v>
                </c:pt>
                <c:pt idx="340">
                  <c:v>6.6434099999999996E-2</c:v>
                </c:pt>
                <c:pt idx="341">
                  <c:v>6.6841280000000003E-2</c:v>
                </c:pt>
                <c:pt idx="342">
                  <c:v>5.9518370000000001E-2</c:v>
                </c:pt>
                <c:pt idx="343">
                  <c:v>5.4938239999999999E-2</c:v>
                </c:pt>
                <c:pt idx="344">
                  <c:v>5.8525319999999999E-2</c:v>
                </c:pt>
                <c:pt idx="345">
                  <c:v>6.1916310000000002E-2</c:v>
                </c:pt>
                <c:pt idx="346">
                  <c:v>6.305587E-2</c:v>
                </c:pt>
                <c:pt idx="347">
                  <c:v>6.5926689999999996E-2</c:v>
                </c:pt>
                <c:pt idx="348">
                  <c:v>6.5387470000000003E-2</c:v>
                </c:pt>
                <c:pt idx="349">
                  <c:v>5.9299310000000001E-2</c:v>
                </c:pt>
                <c:pt idx="350">
                  <c:v>5.5760179999999999E-2</c:v>
                </c:pt>
                <c:pt idx="351">
                  <c:v>5.5831520000000003E-2</c:v>
                </c:pt>
                <c:pt idx="352">
                  <c:v>5.712805E-2</c:v>
                </c:pt>
                <c:pt idx="353">
                  <c:v>6.188718E-2</c:v>
                </c:pt>
                <c:pt idx="354">
                  <c:v>6.1310990000000003E-2</c:v>
                </c:pt>
                <c:pt idx="355">
                  <c:v>5.1698599999999997E-2</c:v>
                </c:pt>
                <c:pt idx="356">
                  <c:v>4.5576360000000003E-2</c:v>
                </c:pt>
                <c:pt idx="357">
                  <c:v>4.6696250000000002E-2</c:v>
                </c:pt>
                <c:pt idx="358">
                  <c:v>5.5265670000000003E-2</c:v>
                </c:pt>
                <c:pt idx="359">
                  <c:v>6.3554189999999997E-2</c:v>
                </c:pt>
                <c:pt idx="360">
                  <c:v>5.5885209999999998E-2</c:v>
                </c:pt>
                <c:pt idx="361">
                  <c:v>4.1138139999999997E-2</c:v>
                </c:pt>
                <c:pt idx="362">
                  <c:v>4.1012119999999999E-2</c:v>
                </c:pt>
                <c:pt idx="363">
                  <c:v>5.3052620000000002E-2</c:v>
                </c:pt>
                <c:pt idx="364">
                  <c:v>5.6776689999999998E-2</c:v>
                </c:pt>
                <c:pt idx="365">
                  <c:v>5.4940709999999997E-2</c:v>
                </c:pt>
                <c:pt idx="366">
                  <c:v>5.5464930000000003E-2</c:v>
                </c:pt>
                <c:pt idx="367">
                  <c:v>4.5141889999999997E-2</c:v>
                </c:pt>
                <c:pt idx="368">
                  <c:v>3.1848649999999999E-2</c:v>
                </c:pt>
                <c:pt idx="369">
                  <c:v>3.4704449999999998E-2</c:v>
                </c:pt>
                <c:pt idx="370">
                  <c:v>4.9374069999999999E-2</c:v>
                </c:pt>
                <c:pt idx="371">
                  <c:v>6.1202359999999997E-2</c:v>
                </c:pt>
                <c:pt idx="372">
                  <c:v>5.9589789999999997E-2</c:v>
                </c:pt>
                <c:pt idx="373">
                  <c:v>4.7197059999999999E-2</c:v>
                </c:pt>
                <c:pt idx="374">
                  <c:v>3.8179150000000002E-2</c:v>
                </c:pt>
                <c:pt idx="375">
                  <c:v>4.4501730000000003E-2</c:v>
                </c:pt>
                <c:pt idx="376">
                  <c:v>5.6536469999999998E-2</c:v>
                </c:pt>
                <c:pt idx="377">
                  <c:v>5.2479919999999999E-2</c:v>
                </c:pt>
                <c:pt idx="378">
                  <c:v>3.6550939999999997E-2</c:v>
                </c:pt>
                <c:pt idx="379">
                  <c:v>3.2080169999999998E-2</c:v>
                </c:pt>
                <c:pt idx="380">
                  <c:v>4.177575E-2</c:v>
                </c:pt>
                <c:pt idx="381">
                  <c:v>4.7210509999999997E-2</c:v>
                </c:pt>
                <c:pt idx="382">
                  <c:v>5.0982439999999997E-2</c:v>
                </c:pt>
                <c:pt idx="383">
                  <c:v>6.3906190000000002E-2</c:v>
                </c:pt>
                <c:pt idx="384">
                  <c:v>6.4440910000000004E-2</c:v>
                </c:pt>
                <c:pt idx="385">
                  <c:v>4.4257709999999999E-2</c:v>
                </c:pt>
                <c:pt idx="386">
                  <c:v>2.93262E-2</c:v>
                </c:pt>
                <c:pt idx="387">
                  <c:v>3.392912E-2</c:v>
                </c:pt>
                <c:pt idx="388">
                  <c:v>4.2779110000000002E-2</c:v>
                </c:pt>
                <c:pt idx="389">
                  <c:v>3.6684080000000001E-2</c:v>
                </c:pt>
                <c:pt idx="390">
                  <c:v>3.0060099999999999E-2</c:v>
                </c:pt>
                <c:pt idx="391">
                  <c:v>4.0904969999999999E-2</c:v>
                </c:pt>
                <c:pt idx="392">
                  <c:v>5.3442360000000001E-2</c:v>
                </c:pt>
                <c:pt idx="393">
                  <c:v>5.449611E-2</c:v>
                </c:pt>
                <c:pt idx="394">
                  <c:v>4.9180969999999997E-2</c:v>
                </c:pt>
                <c:pt idx="395">
                  <c:v>4.4751810000000003E-2</c:v>
                </c:pt>
                <c:pt idx="396">
                  <c:v>4.6245139999999997E-2</c:v>
                </c:pt>
                <c:pt idx="397">
                  <c:v>4.917639E-2</c:v>
                </c:pt>
                <c:pt idx="398">
                  <c:v>4.7328059999999998E-2</c:v>
                </c:pt>
                <c:pt idx="399">
                  <c:v>4.7282310000000001E-2</c:v>
                </c:pt>
                <c:pt idx="400">
                  <c:v>5.2633069999999997E-2</c:v>
                </c:pt>
                <c:pt idx="401">
                  <c:v>4.6920410000000003E-2</c:v>
                </c:pt>
                <c:pt idx="402">
                  <c:v>2.9656140000000001E-2</c:v>
                </c:pt>
                <c:pt idx="403">
                  <c:v>2.5393639999999999E-2</c:v>
                </c:pt>
                <c:pt idx="404">
                  <c:v>3.3212499999999999E-2</c:v>
                </c:pt>
                <c:pt idx="405">
                  <c:v>4.1739159999999997E-2</c:v>
                </c:pt>
                <c:pt idx="406">
                  <c:v>5.124741E-2</c:v>
                </c:pt>
                <c:pt idx="407">
                  <c:v>5.3340070000000003E-2</c:v>
                </c:pt>
                <c:pt idx="408">
                  <c:v>4.1753020000000002E-2</c:v>
                </c:pt>
                <c:pt idx="409">
                  <c:v>2.3629609999999999E-2</c:v>
                </c:pt>
                <c:pt idx="410">
                  <c:v>1.8595759999999999E-2</c:v>
                </c:pt>
                <c:pt idx="411">
                  <c:v>2.9551170000000002E-2</c:v>
                </c:pt>
                <c:pt idx="412">
                  <c:v>3.6284259999999999E-2</c:v>
                </c:pt>
                <c:pt idx="413">
                  <c:v>3.8290780000000003E-2</c:v>
                </c:pt>
                <c:pt idx="414">
                  <c:v>4.3737159999999997E-2</c:v>
                </c:pt>
                <c:pt idx="415">
                  <c:v>4.6278519999999997E-2</c:v>
                </c:pt>
                <c:pt idx="416">
                  <c:v>3.819815E-2</c:v>
                </c:pt>
                <c:pt idx="417">
                  <c:v>3.0707760000000001E-2</c:v>
                </c:pt>
                <c:pt idx="418">
                  <c:v>4.0422020000000003E-2</c:v>
                </c:pt>
                <c:pt idx="419">
                  <c:v>5.019183E-2</c:v>
                </c:pt>
                <c:pt idx="420">
                  <c:v>3.8050580000000001E-2</c:v>
                </c:pt>
                <c:pt idx="421">
                  <c:v>1.8234920000000002E-2</c:v>
                </c:pt>
                <c:pt idx="422">
                  <c:v>1.536681E-2</c:v>
                </c:pt>
                <c:pt idx="423">
                  <c:v>2.7475469999999998E-2</c:v>
                </c:pt>
                <c:pt idx="424">
                  <c:v>3.5294520000000003E-2</c:v>
                </c:pt>
                <c:pt idx="425">
                  <c:v>3.2243729999999998E-2</c:v>
                </c:pt>
                <c:pt idx="426">
                  <c:v>2.6076459999999999E-2</c:v>
                </c:pt>
                <c:pt idx="427">
                  <c:v>3.0431300000000001E-2</c:v>
                </c:pt>
                <c:pt idx="428">
                  <c:v>3.928943E-2</c:v>
                </c:pt>
                <c:pt idx="429">
                  <c:v>3.2661200000000001E-2</c:v>
                </c:pt>
                <c:pt idx="430">
                  <c:v>2.61633E-2</c:v>
                </c:pt>
                <c:pt idx="431">
                  <c:v>3.4321459999999998E-2</c:v>
                </c:pt>
                <c:pt idx="432">
                  <c:v>3.4470920000000002E-2</c:v>
                </c:pt>
                <c:pt idx="433">
                  <c:v>2.1124509999999999E-2</c:v>
                </c:pt>
                <c:pt idx="434">
                  <c:v>1.7500749999999999E-2</c:v>
                </c:pt>
                <c:pt idx="435">
                  <c:v>2.8431669999999999E-2</c:v>
                </c:pt>
                <c:pt idx="436">
                  <c:v>3.2242279999999998E-2</c:v>
                </c:pt>
                <c:pt idx="437">
                  <c:v>2.6792010000000002E-2</c:v>
                </c:pt>
                <c:pt idx="438">
                  <c:v>3.2506519999999997E-2</c:v>
                </c:pt>
                <c:pt idx="439">
                  <c:v>4.7043550000000003E-2</c:v>
                </c:pt>
                <c:pt idx="440">
                  <c:v>4.5855689999999998E-2</c:v>
                </c:pt>
                <c:pt idx="441">
                  <c:v>2.749248E-2</c:v>
                </c:pt>
                <c:pt idx="442">
                  <c:v>2.0265660000000001E-2</c:v>
                </c:pt>
                <c:pt idx="443">
                  <c:v>3.3741149999999998E-2</c:v>
                </c:pt>
                <c:pt idx="444">
                  <c:v>4.5086479999999998E-2</c:v>
                </c:pt>
                <c:pt idx="445">
                  <c:v>4.193293E-2</c:v>
                </c:pt>
                <c:pt idx="446">
                  <c:v>3.9620929999999999E-2</c:v>
                </c:pt>
                <c:pt idx="447">
                  <c:v>3.6016409999999999E-2</c:v>
                </c:pt>
                <c:pt idx="448">
                  <c:v>1.770128E-2</c:v>
                </c:pt>
                <c:pt idx="449">
                  <c:v>2.916011E-3</c:v>
                </c:pt>
                <c:pt idx="450">
                  <c:v>4.1773160000000004E-3</c:v>
                </c:pt>
                <c:pt idx="451">
                  <c:v>1.128034E-2</c:v>
                </c:pt>
                <c:pt idx="452">
                  <c:v>1.8367910000000001E-2</c:v>
                </c:pt>
                <c:pt idx="453">
                  <c:v>2.3784759999999999E-2</c:v>
                </c:pt>
                <c:pt idx="454">
                  <c:v>2.5516199999999999E-2</c:v>
                </c:pt>
                <c:pt idx="455">
                  <c:v>2.1029180000000001E-2</c:v>
                </c:pt>
                <c:pt idx="456">
                  <c:v>1.305718E-2</c:v>
                </c:pt>
                <c:pt idx="457">
                  <c:v>1.467074E-2</c:v>
                </c:pt>
                <c:pt idx="458">
                  <c:v>3.1138249999999999E-2</c:v>
                </c:pt>
                <c:pt idx="459">
                  <c:v>4.6310110000000002E-2</c:v>
                </c:pt>
                <c:pt idx="460">
                  <c:v>4.8311069999999998E-2</c:v>
                </c:pt>
                <c:pt idx="461">
                  <c:v>4.028814E-2</c:v>
                </c:pt>
                <c:pt idx="462">
                  <c:v>2.994875E-2</c:v>
                </c:pt>
                <c:pt idx="463">
                  <c:v>2.6850039999999999E-2</c:v>
                </c:pt>
                <c:pt idx="464">
                  <c:v>2.33406E-2</c:v>
                </c:pt>
                <c:pt idx="465">
                  <c:v>1.1818159999999999E-2</c:v>
                </c:pt>
                <c:pt idx="466">
                  <c:v>1.487932E-2</c:v>
                </c:pt>
                <c:pt idx="467">
                  <c:v>3.4763160000000001E-2</c:v>
                </c:pt>
                <c:pt idx="468">
                  <c:v>3.8996839999999998E-2</c:v>
                </c:pt>
                <c:pt idx="469">
                  <c:v>2.6894040000000001E-2</c:v>
                </c:pt>
                <c:pt idx="470">
                  <c:v>2.1217380000000001E-2</c:v>
                </c:pt>
                <c:pt idx="471">
                  <c:v>2.147553E-2</c:v>
                </c:pt>
                <c:pt idx="472">
                  <c:v>1.8022219999999999E-2</c:v>
                </c:pt>
                <c:pt idx="473">
                  <c:v>1.5705609999999998E-2</c:v>
                </c:pt>
                <c:pt idx="474">
                  <c:v>2.0232679999999999E-2</c:v>
                </c:pt>
                <c:pt idx="475">
                  <c:v>2.47888E-2</c:v>
                </c:pt>
                <c:pt idx="476">
                  <c:v>2.7754399999999999E-2</c:v>
                </c:pt>
                <c:pt idx="477">
                  <c:v>2.6232720000000001E-2</c:v>
                </c:pt>
                <c:pt idx="478">
                  <c:v>1.9392409999999999E-2</c:v>
                </c:pt>
                <c:pt idx="479">
                  <c:v>2.181893E-2</c:v>
                </c:pt>
                <c:pt idx="480">
                  <c:v>1.9697050000000001E-2</c:v>
                </c:pt>
                <c:pt idx="481">
                  <c:v>-2.365433E-4</c:v>
                </c:pt>
                <c:pt idx="482">
                  <c:v>-1.0549350000000001E-2</c:v>
                </c:pt>
                <c:pt idx="483">
                  <c:v>-5.3634800000000003E-3</c:v>
                </c:pt>
                <c:pt idx="484">
                  <c:v>1.1367059999999999E-3</c:v>
                </c:pt>
                <c:pt idx="485">
                  <c:v>9.2511590000000001E-3</c:v>
                </c:pt>
                <c:pt idx="486">
                  <c:v>2.185523E-2</c:v>
                </c:pt>
                <c:pt idx="487">
                  <c:v>3.250202E-2</c:v>
                </c:pt>
                <c:pt idx="488">
                  <c:v>2.8270010000000002E-2</c:v>
                </c:pt>
                <c:pt idx="489">
                  <c:v>1.4296089999999999E-2</c:v>
                </c:pt>
                <c:pt idx="490">
                  <c:v>1.1076249999999999E-2</c:v>
                </c:pt>
                <c:pt idx="491">
                  <c:v>2.1043909999999999E-2</c:v>
                </c:pt>
                <c:pt idx="492">
                  <c:v>2.4717579999999999E-2</c:v>
                </c:pt>
                <c:pt idx="493">
                  <c:v>1.6783300000000001E-2</c:v>
                </c:pt>
                <c:pt idx="494">
                  <c:v>1.5796439999999998E-2</c:v>
                </c:pt>
                <c:pt idx="495">
                  <c:v>2.4674910000000001E-2</c:v>
                </c:pt>
                <c:pt idx="496">
                  <c:v>2.3645429999999999E-2</c:v>
                </c:pt>
                <c:pt idx="497">
                  <c:v>1.6513400000000001E-2</c:v>
                </c:pt>
                <c:pt idx="498">
                  <c:v>2.442865E-2</c:v>
                </c:pt>
                <c:pt idx="499">
                  <c:v>3.5195490000000003E-2</c:v>
                </c:pt>
                <c:pt idx="500">
                  <c:v>2.675286E-2</c:v>
                </c:pt>
                <c:pt idx="501">
                  <c:v>1.5608779999999999E-2</c:v>
                </c:pt>
                <c:pt idx="502">
                  <c:v>1.8813E-2</c:v>
                </c:pt>
                <c:pt idx="503">
                  <c:v>1.524708E-2</c:v>
                </c:pt>
                <c:pt idx="504">
                  <c:v>3.3860449999999999E-3</c:v>
                </c:pt>
                <c:pt idx="505">
                  <c:v>5.9157639999999996E-3</c:v>
                </c:pt>
                <c:pt idx="506">
                  <c:v>1.7037900000000002E-2</c:v>
                </c:pt>
                <c:pt idx="507">
                  <c:v>2.8184420000000002E-2</c:v>
                </c:pt>
                <c:pt idx="508">
                  <c:v>3.6792310000000002E-2</c:v>
                </c:pt>
                <c:pt idx="509">
                  <c:v>2.8668309999999999E-2</c:v>
                </c:pt>
                <c:pt idx="510">
                  <c:v>1.223757E-2</c:v>
                </c:pt>
                <c:pt idx="511">
                  <c:v>1.222645E-2</c:v>
                </c:pt>
                <c:pt idx="512">
                  <c:v>1.9916380000000001E-2</c:v>
                </c:pt>
                <c:pt idx="513">
                  <c:v>1.7321240000000002E-2</c:v>
                </c:pt>
                <c:pt idx="514">
                  <c:v>1.116897E-2</c:v>
                </c:pt>
                <c:pt idx="515">
                  <c:v>6.4285159999999996E-3</c:v>
                </c:pt>
                <c:pt idx="516">
                  <c:v>8.0058150000000003E-4</c:v>
                </c:pt>
                <c:pt idx="517">
                  <c:v>4.2602550000000001E-3</c:v>
                </c:pt>
                <c:pt idx="518">
                  <c:v>1.9811749999999999E-2</c:v>
                </c:pt>
                <c:pt idx="519">
                  <c:v>2.48553E-2</c:v>
                </c:pt>
                <c:pt idx="520">
                  <c:v>1.0561279999999999E-2</c:v>
                </c:pt>
                <c:pt idx="521">
                  <c:v>2.4532909999999998E-3</c:v>
                </c:pt>
                <c:pt idx="522">
                  <c:v>1.3144909999999999E-2</c:v>
                </c:pt>
                <c:pt idx="523">
                  <c:v>1.9175680000000001E-2</c:v>
                </c:pt>
                <c:pt idx="524">
                  <c:v>1.0358529999999999E-2</c:v>
                </c:pt>
                <c:pt idx="525">
                  <c:v>7.6626970000000004E-3</c:v>
                </c:pt>
                <c:pt idx="526">
                  <c:v>1.488227E-2</c:v>
                </c:pt>
                <c:pt idx="527">
                  <c:v>1.8517180000000001E-2</c:v>
                </c:pt>
                <c:pt idx="528">
                  <c:v>1.8065640000000001E-2</c:v>
                </c:pt>
                <c:pt idx="529">
                  <c:v>1.363747E-2</c:v>
                </c:pt>
                <c:pt idx="530">
                  <c:v>8.6600040000000007E-3</c:v>
                </c:pt>
                <c:pt idx="531">
                  <c:v>1.546051E-2</c:v>
                </c:pt>
                <c:pt idx="532">
                  <c:v>2.5936020000000001E-2</c:v>
                </c:pt>
                <c:pt idx="533">
                  <c:v>2.3409220000000001E-2</c:v>
                </c:pt>
                <c:pt idx="534">
                  <c:v>1.7365729999999999E-2</c:v>
                </c:pt>
                <c:pt idx="535">
                  <c:v>1.8159249999999998E-2</c:v>
                </c:pt>
                <c:pt idx="536">
                  <c:v>1.47686E-2</c:v>
                </c:pt>
                <c:pt idx="537">
                  <c:v>9.4014790000000008E-3</c:v>
                </c:pt>
                <c:pt idx="538">
                  <c:v>1.508698E-2</c:v>
                </c:pt>
                <c:pt idx="539">
                  <c:v>2.0564309999999999E-2</c:v>
                </c:pt>
                <c:pt idx="540">
                  <c:v>1.1660210000000001E-2</c:v>
                </c:pt>
                <c:pt idx="541">
                  <c:v>1.587525E-3</c:v>
                </c:pt>
                <c:pt idx="542">
                  <c:v>9.6839660000000004E-3</c:v>
                </c:pt>
                <c:pt idx="543">
                  <c:v>2.3927690000000001E-2</c:v>
                </c:pt>
                <c:pt idx="544">
                  <c:v>1.6934939999999999E-2</c:v>
                </c:pt>
                <c:pt idx="545">
                  <c:v>-5.3986170000000001E-4</c:v>
                </c:pt>
                <c:pt idx="546">
                  <c:v>3.8985700000000001E-3</c:v>
                </c:pt>
                <c:pt idx="547">
                  <c:v>2.5192510000000001E-2</c:v>
                </c:pt>
                <c:pt idx="548">
                  <c:v>3.4690569999999997E-2</c:v>
                </c:pt>
                <c:pt idx="549">
                  <c:v>2.4033990000000002E-2</c:v>
                </c:pt>
                <c:pt idx="550">
                  <c:v>7.576373E-3</c:v>
                </c:pt>
                <c:pt idx="551">
                  <c:v>1.0353319999999999E-3</c:v>
                </c:pt>
                <c:pt idx="552">
                  <c:v>4.0760400000000004E-3</c:v>
                </c:pt>
                <c:pt idx="553">
                  <c:v>1.003443E-2</c:v>
                </c:pt>
                <c:pt idx="554">
                  <c:v>1.590714E-2</c:v>
                </c:pt>
                <c:pt idx="555">
                  <c:v>1.723862E-2</c:v>
                </c:pt>
                <c:pt idx="556">
                  <c:v>1.6013469999999998E-2</c:v>
                </c:pt>
                <c:pt idx="557">
                  <c:v>1.9473569999999999E-2</c:v>
                </c:pt>
                <c:pt idx="558">
                  <c:v>2.7067339999999999E-2</c:v>
                </c:pt>
                <c:pt idx="559">
                  <c:v>2.843714E-2</c:v>
                </c:pt>
                <c:pt idx="560">
                  <c:v>1.5279259999999999E-2</c:v>
                </c:pt>
                <c:pt idx="561">
                  <c:v>-2.9539330000000002E-4</c:v>
                </c:pt>
                <c:pt idx="562">
                  <c:v>1.6551440000000001E-3</c:v>
                </c:pt>
                <c:pt idx="563">
                  <c:v>1.421422E-2</c:v>
                </c:pt>
                <c:pt idx="564">
                  <c:v>1.6140330000000001E-2</c:v>
                </c:pt>
                <c:pt idx="565">
                  <c:v>1.178447E-2</c:v>
                </c:pt>
                <c:pt idx="566">
                  <c:v>1.30089E-2</c:v>
                </c:pt>
                <c:pt idx="567">
                  <c:v>1.133326E-2</c:v>
                </c:pt>
                <c:pt idx="568">
                  <c:v>1.554262E-3</c:v>
                </c:pt>
                <c:pt idx="569">
                  <c:v>2.2269459999999999E-4</c:v>
                </c:pt>
              </c:numCache>
            </c:numRef>
          </c:yVal>
          <c:smooth val="0"/>
        </c:ser>
        <c:ser>
          <c:idx val="1"/>
          <c:order val="1"/>
          <c:tx>
            <c:v>+1000V (#2)</c:v>
          </c:tx>
          <c:spPr>
            <a:ln w="19050">
              <a:solidFill>
                <a:srgbClr val="0000FF"/>
              </a:solidFill>
            </a:ln>
          </c:spPr>
          <c:marker>
            <c:symbol val="none"/>
          </c:marker>
          <c:xVal>
            <c:numRef>
              <c:f>'HBM IV Curves Data'!$D$5:$D$574</c:f>
              <c:numCache>
                <c:formatCode>General</c:formatCode>
                <c:ptCount val="570"/>
                <c:pt idx="0">
                  <c:v>0.34001189999999998</c:v>
                </c:pt>
                <c:pt idx="1">
                  <c:v>1.1314690000000001</c:v>
                </c:pt>
                <c:pt idx="2">
                  <c:v>1.967849</c:v>
                </c:pt>
                <c:pt idx="3">
                  <c:v>1.503706</c:v>
                </c:pt>
                <c:pt idx="4">
                  <c:v>0.86067289999999996</c:v>
                </c:pt>
                <c:pt idx="5">
                  <c:v>1.253517</c:v>
                </c:pt>
                <c:pt idx="6">
                  <c:v>2.0760710000000002</c:v>
                </c:pt>
                <c:pt idx="7">
                  <c:v>3.2219099999999998</c:v>
                </c:pt>
                <c:pt idx="8">
                  <c:v>3.9853839999999998</c:v>
                </c:pt>
                <c:pt idx="9">
                  <c:v>2.6939280000000001</c:v>
                </c:pt>
                <c:pt idx="10">
                  <c:v>0.63494139999999999</c:v>
                </c:pt>
                <c:pt idx="11">
                  <c:v>6.362642E-3</c:v>
                </c:pt>
                <c:pt idx="12">
                  <c:v>0.55153589999999997</c:v>
                </c:pt>
                <c:pt idx="13">
                  <c:v>1.0407040000000001</c:v>
                </c:pt>
                <c:pt idx="14">
                  <c:v>0.68907819999999997</c:v>
                </c:pt>
                <c:pt idx="15">
                  <c:v>0.11926390000000001</c:v>
                </c:pt>
                <c:pt idx="16">
                  <c:v>-2.0829489999999999E-2</c:v>
                </c:pt>
                <c:pt idx="17">
                  <c:v>-0.2206687</c:v>
                </c:pt>
                <c:pt idx="18">
                  <c:v>-0.5805131</c:v>
                </c:pt>
                <c:pt idx="19">
                  <c:v>-0.75280040000000004</c:v>
                </c:pt>
                <c:pt idx="20">
                  <c:v>-0.44606459999999998</c:v>
                </c:pt>
                <c:pt idx="21">
                  <c:v>-8.1485219999999997E-2</c:v>
                </c:pt>
                <c:pt idx="22">
                  <c:v>-0.1615722</c:v>
                </c:pt>
                <c:pt idx="23">
                  <c:v>0.27067950000000002</c:v>
                </c:pt>
                <c:pt idx="24">
                  <c:v>1.10419</c:v>
                </c:pt>
                <c:pt idx="25">
                  <c:v>1.054751</c:v>
                </c:pt>
                <c:pt idx="26">
                  <c:v>0.87675449999999999</c:v>
                </c:pt>
                <c:pt idx="27">
                  <c:v>1.83724</c:v>
                </c:pt>
                <c:pt idx="28">
                  <c:v>2.5878570000000001</c:v>
                </c:pt>
                <c:pt idx="29">
                  <c:v>1.6281600000000001</c:v>
                </c:pt>
                <c:pt idx="30">
                  <c:v>0.75691640000000004</c:v>
                </c:pt>
                <c:pt idx="31">
                  <c:v>1.2375480000000001</c:v>
                </c:pt>
                <c:pt idx="32">
                  <c:v>1.8123199999999999</c:v>
                </c:pt>
                <c:pt idx="33">
                  <c:v>2.2464140000000001</c:v>
                </c:pt>
                <c:pt idx="34">
                  <c:v>3.054799</c:v>
                </c:pt>
                <c:pt idx="35">
                  <c:v>3.0865499999999999</c:v>
                </c:pt>
                <c:pt idx="36">
                  <c:v>2.0308830000000002</c:v>
                </c:pt>
                <c:pt idx="37">
                  <c:v>1.7180839999999999</c:v>
                </c:pt>
                <c:pt idx="38">
                  <c:v>1.7161299999999999</c:v>
                </c:pt>
                <c:pt idx="39">
                  <c:v>1.005819</c:v>
                </c:pt>
                <c:pt idx="40">
                  <c:v>0.67192609999999997</c:v>
                </c:pt>
                <c:pt idx="41">
                  <c:v>0.60335459999999996</c:v>
                </c:pt>
                <c:pt idx="42">
                  <c:v>0.44802449999999999</c:v>
                </c:pt>
                <c:pt idx="43">
                  <c:v>0.3342155</c:v>
                </c:pt>
                <c:pt idx="44">
                  <c:v>-4.6142599999999999E-2</c:v>
                </c:pt>
                <c:pt idx="45">
                  <c:v>0.29098879999999999</c:v>
                </c:pt>
                <c:pt idx="46">
                  <c:v>1.1681649999999999</c:v>
                </c:pt>
                <c:pt idx="47">
                  <c:v>1.0485469999999999</c:v>
                </c:pt>
                <c:pt idx="48">
                  <c:v>0.44679049999999998</c:v>
                </c:pt>
                <c:pt idx="49">
                  <c:v>0.51253709999999997</c:v>
                </c:pt>
                <c:pt idx="50">
                  <c:v>0.54033209999999998</c:v>
                </c:pt>
                <c:pt idx="51">
                  <c:v>-0.69197690000000001</c:v>
                </c:pt>
                <c:pt idx="52">
                  <c:v>-1.5234430000000001</c:v>
                </c:pt>
                <c:pt idx="53">
                  <c:v>-0.58256909999999995</c:v>
                </c:pt>
                <c:pt idx="54">
                  <c:v>0.47357690000000002</c:v>
                </c:pt>
                <c:pt idx="55">
                  <c:v>0.68766470000000002</c:v>
                </c:pt>
                <c:pt idx="56">
                  <c:v>0.4211278</c:v>
                </c:pt>
                <c:pt idx="57">
                  <c:v>0.1079972</c:v>
                </c:pt>
                <c:pt idx="58">
                  <c:v>-0.15152460000000001</c:v>
                </c:pt>
                <c:pt idx="59">
                  <c:v>-0.45285009999999998</c:v>
                </c:pt>
                <c:pt idx="60">
                  <c:v>-0.6053328</c:v>
                </c:pt>
                <c:pt idx="61">
                  <c:v>-0.2475253</c:v>
                </c:pt>
                <c:pt idx="62">
                  <c:v>0.6137302</c:v>
                </c:pt>
                <c:pt idx="63">
                  <c:v>1.2567809999999999</c:v>
                </c:pt>
                <c:pt idx="64">
                  <c:v>1.0943099999999999</c:v>
                </c:pt>
                <c:pt idx="65">
                  <c:v>1.1708540000000001</c:v>
                </c:pt>
                <c:pt idx="66">
                  <c:v>2.2553700000000001</c:v>
                </c:pt>
                <c:pt idx="67">
                  <c:v>2.5351490000000001</c:v>
                </c:pt>
                <c:pt idx="68">
                  <c:v>1.333234</c:v>
                </c:pt>
                <c:pt idx="69">
                  <c:v>-1.9808180000000002E-2</c:v>
                </c:pt>
                <c:pt idx="70">
                  <c:v>-0.65727290000000005</c:v>
                </c:pt>
                <c:pt idx="71">
                  <c:v>7.5302530000000006E-2</c:v>
                </c:pt>
                <c:pt idx="72">
                  <c:v>1.0798049999999999</c:v>
                </c:pt>
                <c:pt idx="73">
                  <c:v>0.64227449999999997</c:v>
                </c:pt>
                <c:pt idx="74">
                  <c:v>-0.4191645</c:v>
                </c:pt>
                <c:pt idx="75">
                  <c:v>-0.57271300000000003</c:v>
                </c:pt>
                <c:pt idx="76">
                  <c:v>0.39491789999999999</c:v>
                </c:pt>
                <c:pt idx="77">
                  <c:v>1.46608</c:v>
                </c:pt>
                <c:pt idx="78">
                  <c:v>1.8790439999999999</c:v>
                </c:pt>
                <c:pt idx="79">
                  <c:v>1.8640950000000001</c:v>
                </c:pt>
                <c:pt idx="80">
                  <c:v>1.561347</c:v>
                </c:pt>
                <c:pt idx="81">
                  <c:v>0.89821600000000001</c:v>
                </c:pt>
                <c:pt idx="82">
                  <c:v>0.28047149999999998</c:v>
                </c:pt>
                <c:pt idx="83">
                  <c:v>0.23846310000000001</c:v>
                </c:pt>
                <c:pt idx="84">
                  <c:v>0.38043490000000002</c:v>
                </c:pt>
                <c:pt idx="85">
                  <c:v>0.27354050000000002</c:v>
                </c:pt>
                <c:pt idx="86">
                  <c:v>-0.28425349999999999</c:v>
                </c:pt>
                <c:pt idx="87">
                  <c:v>-0.62126910000000002</c:v>
                </c:pt>
                <c:pt idx="88">
                  <c:v>0.1061633</c:v>
                </c:pt>
                <c:pt idx="89">
                  <c:v>0.51321839999999996</c:v>
                </c:pt>
                <c:pt idx="90">
                  <c:v>0.38405030000000001</c:v>
                </c:pt>
                <c:pt idx="91">
                  <c:v>0.79713829999999997</c:v>
                </c:pt>
                <c:pt idx="92">
                  <c:v>1.143991</c:v>
                </c:pt>
                <c:pt idx="93">
                  <c:v>0.70617169999999996</c:v>
                </c:pt>
                <c:pt idx="94">
                  <c:v>-0.22132569999999999</c:v>
                </c:pt>
                <c:pt idx="95">
                  <c:v>0.2107154</c:v>
                </c:pt>
                <c:pt idx="96">
                  <c:v>2.1023610000000001</c:v>
                </c:pt>
                <c:pt idx="97">
                  <c:v>2.67049</c:v>
                </c:pt>
                <c:pt idx="98">
                  <c:v>1.4592099999999999</c:v>
                </c:pt>
                <c:pt idx="99">
                  <c:v>0.1610674</c:v>
                </c:pt>
                <c:pt idx="100">
                  <c:v>-0.12594430000000001</c:v>
                </c:pt>
                <c:pt idx="101">
                  <c:v>7.0580749999999998E-2</c:v>
                </c:pt>
                <c:pt idx="102">
                  <c:v>-7.1464959999999994E-2</c:v>
                </c:pt>
                <c:pt idx="103">
                  <c:v>0.26996160000000002</c:v>
                </c:pt>
                <c:pt idx="104">
                  <c:v>1.1767529999999999</c:v>
                </c:pt>
                <c:pt idx="105">
                  <c:v>1.447773</c:v>
                </c:pt>
                <c:pt idx="106">
                  <c:v>0.6977584</c:v>
                </c:pt>
                <c:pt idx="107">
                  <c:v>0.51196410000000003</c:v>
                </c:pt>
                <c:pt idx="108">
                  <c:v>1.285525</c:v>
                </c:pt>
                <c:pt idx="109">
                  <c:v>0.79669389999999995</c:v>
                </c:pt>
                <c:pt idx="110">
                  <c:v>7.9970869999999999E-2</c:v>
                </c:pt>
                <c:pt idx="111">
                  <c:v>1.148574</c:v>
                </c:pt>
                <c:pt idx="112">
                  <c:v>1.5732200000000001</c:v>
                </c:pt>
                <c:pt idx="113">
                  <c:v>-3.104459E-2</c:v>
                </c:pt>
                <c:pt idx="114">
                  <c:v>-0.77902119999999997</c:v>
                </c:pt>
                <c:pt idx="115">
                  <c:v>0.31938440000000001</c:v>
                </c:pt>
                <c:pt idx="116">
                  <c:v>1.154331</c:v>
                </c:pt>
                <c:pt idx="117">
                  <c:v>1.904042</c:v>
                </c:pt>
                <c:pt idx="118">
                  <c:v>2.983473</c:v>
                </c:pt>
                <c:pt idx="119">
                  <c:v>2.273323</c:v>
                </c:pt>
                <c:pt idx="120">
                  <c:v>0.22929479999999999</c:v>
                </c:pt>
                <c:pt idx="121">
                  <c:v>-0.33155129999999999</c:v>
                </c:pt>
                <c:pt idx="122">
                  <c:v>9.3803940000000002E-2</c:v>
                </c:pt>
                <c:pt idx="123">
                  <c:v>-5.911918E-2</c:v>
                </c:pt>
                <c:pt idx="124">
                  <c:v>-5.6059890000000001E-2</c:v>
                </c:pt>
                <c:pt idx="125">
                  <c:v>0.40582689999999999</c:v>
                </c:pt>
                <c:pt idx="126">
                  <c:v>0.433452</c:v>
                </c:pt>
                <c:pt idx="127">
                  <c:v>-4.8734230000000003E-2</c:v>
                </c:pt>
                <c:pt idx="128">
                  <c:v>-0.1108292</c:v>
                </c:pt>
                <c:pt idx="129">
                  <c:v>7.6798389999999994E-2</c:v>
                </c:pt>
                <c:pt idx="130">
                  <c:v>-0.30793680000000001</c:v>
                </c:pt>
                <c:pt idx="131">
                  <c:v>-0.2497221</c:v>
                </c:pt>
                <c:pt idx="132">
                  <c:v>0.82020459999999995</c:v>
                </c:pt>
                <c:pt idx="133">
                  <c:v>1.4281600000000001</c:v>
                </c:pt>
                <c:pt idx="134">
                  <c:v>0.65131439999999996</c:v>
                </c:pt>
                <c:pt idx="135">
                  <c:v>-0.8819207</c:v>
                </c:pt>
                <c:pt idx="136">
                  <c:v>-1.4903729999999999</c:v>
                </c:pt>
                <c:pt idx="137">
                  <c:v>-0.71194420000000003</c:v>
                </c:pt>
                <c:pt idx="138">
                  <c:v>0.27573399999999998</c:v>
                </c:pt>
                <c:pt idx="139">
                  <c:v>0.91807989999999995</c:v>
                </c:pt>
                <c:pt idx="140">
                  <c:v>0.82046790000000003</c:v>
                </c:pt>
                <c:pt idx="141">
                  <c:v>0.5157564</c:v>
                </c:pt>
                <c:pt idx="142">
                  <c:v>1.2471540000000001</c:v>
                </c:pt>
                <c:pt idx="143">
                  <c:v>2.308967</c:v>
                </c:pt>
                <c:pt idx="144">
                  <c:v>1.989371</c:v>
                </c:pt>
                <c:pt idx="145">
                  <c:v>-1.7826069999999999E-2</c:v>
                </c:pt>
                <c:pt idx="146">
                  <c:v>-1.465821</c:v>
                </c:pt>
                <c:pt idx="147">
                  <c:v>-0.85062819999999995</c:v>
                </c:pt>
                <c:pt idx="148">
                  <c:v>-4.4343649999999997E-5</c:v>
                </c:pt>
                <c:pt idx="149">
                  <c:v>0.58880600000000005</c:v>
                </c:pt>
                <c:pt idx="150">
                  <c:v>1.3952990000000001</c:v>
                </c:pt>
                <c:pt idx="151">
                  <c:v>0.31163770000000002</c:v>
                </c:pt>
                <c:pt idx="152">
                  <c:v>-2.1770489999999998</c:v>
                </c:pt>
                <c:pt idx="153">
                  <c:v>-2.2140270000000002</c:v>
                </c:pt>
                <c:pt idx="154">
                  <c:v>-0.50573829999999997</c:v>
                </c:pt>
                <c:pt idx="155">
                  <c:v>-0.67493360000000002</c:v>
                </c:pt>
                <c:pt idx="156">
                  <c:v>-1.8368869999999999</c:v>
                </c:pt>
                <c:pt idx="157">
                  <c:v>-1.6723889999999999</c:v>
                </c:pt>
                <c:pt idx="158">
                  <c:v>-0.82841319999999996</c:v>
                </c:pt>
                <c:pt idx="159">
                  <c:v>-0.32865729999999999</c:v>
                </c:pt>
                <c:pt idx="160">
                  <c:v>-0.206959</c:v>
                </c:pt>
                <c:pt idx="161">
                  <c:v>-0.46352969999999999</c:v>
                </c:pt>
                <c:pt idx="162">
                  <c:v>-0.52135339999999997</c:v>
                </c:pt>
                <c:pt idx="163">
                  <c:v>0.105244</c:v>
                </c:pt>
                <c:pt idx="164">
                  <c:v>0.58270849999999996</c:v>
                </c:pt>
                <c:pt idx="165">
                  <c:v>0.55303400000000003</c:v>
                </c:pt>
                <c:pt idx="166">
                  <c:v>0.24517249999999999</c:v>
                </c:pt>
                <c:pt idx="167">
                  <c:v>-0.23232230000000001</c:v>
                </c:pt>
                <c:pt idx="168">
                  <c:v>-0.39289619999999997</c:v>
                </c:pt>
                <c:pt idx="169">
                  <c:v>0.12725</c:v>
                </c:pt>
                <c:pt idx="170">
                  <c:v>1.412563</c:v>
                </c:pt>
                <c:pt idx="171">
                  <c:v>2.1662810000000001</c:v>
                </c:pt>
                <c:pt idx="172">
                  <c:v>0.64805290000000004</c:v>
                </c:pt>
                <c:pt idx="173">
                  <c:v>-1.42344</c:v>
                </c:pt>
                <c:pt idx="174">
                  <c:v>-0.98418249999999996</c:v>
                </c:pt>
                <c:pt idx="175">
                  <c:v>0.3126294</c:v>
                </c:pt>
                <c:pt idx="176">
                  <c:v>-0.48419640000000003</c:v>
                </c:pt>
                <c:pt idx="177">
                  <c:v>-2.188771</c:v>
                </c:pt>
                <c:pt idx="178">
                  <c:v>-3.1845530000000002</c:v>
                </c:pt>
                <c:pt idx="179">
                  <c:v>-2.7006079999999999</c:v>
                </c:pt>
                <c:pt idx="180">
                  <c:v>-0.53389279999999995</c:v>
                </c:pt>
                <c:pt idx="181">
                  <c:v>0.81068890000000005</c:v>
                </c:pt>
                <c:pt idx="182">
                  <c:v>0.32874100000000001</c:v>
                </c:pt>
                <c:pt idx="183">
                  <c:v>0.25337779999999999</c:v>
                </c:pt>
                <c:pt idx="184">
                  <c:v>1.2299359999999999</c:v>
                </c:pt>
                <c:pt idx="185">
                  <c:v>1.4596499999999999</c:v>
                </c:pt>
                <c:pt idx="186">
                  <c:v>0.44015379999999998</c:v>
                </c:pt>
                <c:pt idx="187">
                  <c:v>-0.3142064</c:v>
                </c:pt>
                <c:pt idx="188">
                  <c:v>-0.76067929999999995</c:v>
                </c:pt>
                <c:pt idx="189">
                  <c:v>-1.4866459999999999</c:v>
                </c:pt>
                <c:pt idx="190">
                  <c:v>-2.0255290000000001</c:v>
                </c:pt>
                <c:pt idx="191">
                  <c:v>-1.5084960000000001</c:v>
                </c:pt>
                <c:pt idx="192">
                  <c:v>0.4415094</c:v>
                </c:pt>
                <c:pt idx="193">
                  <c:v>1.6945840000000001</c:v>
                </c:pt>
                <c:pt idx="194">
                  <c:v>1.2999529999999999</c:v>
                </c:pt>
                <c:pt idx="195">
                  <c:v>0.94650160000000005</c:v>
                </c:pt>
                <c:pt idx="196">
                  <c:v>0.46773150000000002</c:v>
                </c:pt>
                <c:pt idx="197">
                  <c:v>2.7004450000000001E-3</c:v>
                </c:pt>
                <c:pt idx="198">
                  <c:v>0.30815140000000002</c:v>
                </c:pt>
                <c:pt idx="199">
                  <c:v>8.797365E-2</c:v>
                </c:pt>
                <c:pt idx="200">
                  <c:v>-0.81607010000000002</c:v>
                </c:pt>
                <c:pt idx="201">
                  <c:v>-0.8982675</c:v>
                </c:pt>
                <c:pt idx="202">
                  <c:v>-0.34112510000000001</c:v>
                </c:pt>
                <c:pt idx="203">
                  <c:v>-0.46933510000000001</c:v>
                </c:pt>
                <c:pt idx="204">
                  <c:v>-0.4040531</c:v>
                </c:pt>
                <c:pt idx="205">
                  <c:v>0.2335257</c:v>
                </c:pt>
                <c:pt idx="206">
                  <c:v>-0.4898863</c:v>
                </c:pt>
                <c:pt idx="207">
                  <c:v>-1.5017119999999999</c:v>
                </c:pt>
                <c:pt idx="208">
                  <c:v>-0.75026369999999998</c:v>
                </c:pt>
                <c:pt idx="209">
                  <c:v>3.7043069999999997E-2</c:v>
                </c:pt>
                <c:pt idx="210">
                  <c:v>-0.44905250000000002</c:v>
                </c:pt>
                <c:pt idx="211">
                  <c:v>-0.94058940000000002</c:v>
                </c:pt>
                <c:pt idx="212">
                  <c:v>-1.002059</c:v>
                </c:pt>
                <c:pt idx="213">
                  <c:v>-0.6720566</c:v>
                </c:pt>
                <c:pt idx="214">
                  <c:v>0.50075259999999999</c:v>
                </c:pt>
                <c:pt idx="215">
                  <c:v>1.1665220000000001</c:v>
                </c:pt>
                <c:pt idx="216">
                  <c:v>1.512193E-2</c:v>
                </c:pt>
                <c:pt idx="217">
                  <c:v>-0.80661729999999998</c:v>
                </c:pt>
                <c:pt idx="218">
                  <c:v>-3.3190570000000003E-2</c:v>
                </c:pt>
                <c:pt idx="219">
                  <c:v>0.56916460000000002</c:v>
                </c:pt>
                <c:pt idx="220">
                  <c:v>1.0125679999999999</c:v>
                </c:pt>
                <c:pt idx="221">
                  <c:v>1.395813</c:v>
                </c:pt>
                <c:pt idx="222">
                  <c:v>0.37777090000000002</c:v>
                </c:pt>
                <c:pt idx="223">
                  <c:v>-0.87080869999999999</c:v>
                </c:pt>
                <c:pt idx="224">
                  <c:v>-0.84594190000000002</c:v>
                </c:pt>
                <c:pt idx="225">
                  <c:v>-0.19964460000000001</c:v>
                </c:pt>
                <c:pt idx="226">
                  <c:v>0.44832379999999999</c:v>
                </c:pt>
                <c:pt idx="227">
                  <c:v>0.52911569999999997</c:v>
                </c:pt>
                <c:pt idx="228">
                  <c:v>-0.35626869999999999</c:v>
                </c:pt>
                <c:pt idx="229">
                  <c:v>-1.5376179999999999</c:v>
                </c:pt>
                <c:pt idx="230">
                  <c:v>-2.1528209999999999</c:v>
                </c:pt>
                <c:pt idx="231">
                  <c:v>-1.22454</c:v>
                </c:pt>
                <c:pt idx="232">
                  <c:v>0.93357460000000003</c:v>
                </c:pt>
                <c:pt idx="233">
                  <c:v>1.807463</c:v>
                </c:pt>
                <c:pt idx="234">
                  <c:v>1.1117090000000001</c:v>
                </c:pt>
                <c:pt idx="235">
                  <c:v>0.87063060000000003</c:v>
                </c:pt>
                <c:pt idx="236">
                  <c:v>1.0794790000000001</c:v>
                </c:pt>
                <c:pt idx="237">
                  <c:v>1.3381110000000001</c:v>
                </c:pt>
                <c:pt idx="238">
                  <c:v>1.621821</c:v>
                </c:pt>
                <c:pt idx="239">
                  <c:v>1.390612</c:v>
                </c:pt>
                <c:pt idx="240">
                  <c:v>1.300473</c:v>
                </c:pt>
                <c:pt idx="241">
                  <c:v>1.3020370000000001</c:v>
                </c:pt>
                <c:pt idx="242">
                  <c:v>0.31268770000000001</c:v>
                </c:pt>
                <c:pt idx="243">
                  <c:v>-0.57282730000000004</c:v>
                </c:pt>
                <c:pt idx="244">
                  <c:v>6.7494460000000006E-2</c:v>
                </c:pt>
                <c:pt idx="245">
                  <c:v>1.1630849999999999</c:v>
                </c:pt>
                <c:pt idx="246">
                  <c:v>1.224045</c:v>
                </c:pt>
                <c:pt idx="247">
                  <c:v>0.70276479999999997</c:v>
                </c:pt>
                <c:pt idx="248">
                  <c:v>0.61682579999999998</c:v>
                </c:pt>
                <c:pt idx="249">
                  <c:v>0.27706520000000001</c:v>
                </c:pt>
                <c:pt idx="250">
                  <c:v>-0.56996440000000004</c:v>
                </c:pt>
                <c:pt idx="251">
                  <c:v>-0.28064030000000001</c:v>
                </c:pt>
                <c:pt idx="252">
                  <c:v>0.90277490000000005</c:v>
                </c:pt>
                <c:pt idx="253">
                  <c:v>0.72770809999999997</c:v>
                </c:pt>
                <c:pt idx="254">
                  <c:v>-1.557242</c:v>
                </c:pt>
                <c:pt idx="255">
                  <c:v>-2.8605930000000002</c:v>
                </c:pt>
                <c:pt idx="256">
                  <c:v>-0.89382490000000003</c:v>
                </c:pt>
                <c:pt idx="257">
                  <c:v>0.80572779999999999</c:v>
                </c:pt>
                <c:pt idx="258">
                  <c:v>0.57701780000000003</c:v>
                </c:pt>
                <c:pt idx="259">
                  <c:v>0.68624280000000004</c:v>
                </c:pt>
                <c:pt idx="260">
                  <c:v>1.2011940000000001</c:v>
                </c:pt>
                <c:pt idx="261">
                  <c:v>0.82687140000000003</c:v>
                </c:pt>
                <c:pt idx="262">
                  <c:v>0.2604959</c:v>
                </c:pt>
                <c:pt idx="263">
                  <c:v>1.0248820000000001</c:v>
                </c:pt>
                <c:pt idx="264">
                  <c:v>1.5258849999999999</c:v>
                </c:pt>
                <c:pt idx="265">
                  <c:v>0.64224990000000004</c:v>
                </c:pt>
                <c:pt idx="266">
                  <c:v>0.44326100000000002</c:v>
                </c:pt>
                <c:pt idx="267">
                  <c:v>1.140487</c:v>
                </c:pt>
                <c:pt idx="268">
                  <c:v>1.4094009999999999</c:v>
                </c:pt>
                <c:pt idx="269">
                  <c:v>1.228297</c:v>
                </c:pt>
                <c:pt idx="270">
                  <c:v>0.76785490000000001</c:v>
                </c:pt>
                <c:pt idx="271">
                  <c:v>0.38034489999999999</c:v>
                </c:pt>
                <c:pt idx="272">
                  <c:v>0.72212520000000002</c:v>
                </c:pt>
                <c:pt idx="273">
                  <c:v>1.242799</c:v>
                </c:pt>
                <c:pt idx="274">
                  <c:v>0.81894990000000001</c:v>
                </c:pt>
                <c:pt idx="275">
                  <c:v>-0.1360923</c:v>
                </c:pt>
                <c:pt idx="276">
                  <c:v>0.19196350000000001</c:v>
                </c:pt>
                <c:pt idx="277">
                  <c:v>1.2275529999999999</c:v>
                </c:pt>
                <c:pt idx="278">
                  <c:v>0.45320199999999999</c:v>
                </c:pt>
                <c:pt idx="279">
                  <c:v>-0.90776710000000005</c:v>
                </c:pt>
                <c:pt idx="280">
                  <c:v>-0.5162544</c:v>
                </c:pt>
                <c:pt idx="281">
                  <c:v>0.36264770000000002</c:v>
                </c:pt>
                <c:pt idx="282">
                  <c:v>0.4926855</c:v>
                </c:pt>
                <c:pt idx="283">
                  <c:v>8.1206139999999996E-2</c:v>
                </c:pt>
                <c:pt idx="284">
                  <c:v>-0.91367719999999997</c:v>
                </c:pt>
                <c:pt idx="285">
                  <c:v>-1.25098</c:v>
                </c:pt>
                <c:pt idx="286">
                  <c:v>-0.17002690000000001</c:v>
                </c:pt>
                <c:pt idx="287">
                  <c:v>0.92030369999999995</c:v>
                </c:pt>
                <c:pt idx="288">
                  <c:v>1.1452439999999999</c:v>
                </c:pt>
                <c:pt idx="289">
                  <c:v>0.25887690000000002</c:v>
                </c:pt>
                <c:pt idx="290">
                  <c:v>-0.5284778</c:v>
                </c:pt>
                <c:pt idx="291">
                  <c:v>0.32316610000000001</c:v>
                </c:pt>
                <c:pt idx="292">
                  <c:v>1.020391</c:v>
                </c:pt>
                <c:pt idx="293">
                  <c:v>0.27637390000000001</c:v>
                </c:pt>
                <c:pt idx="294">
                  <c:v>-0.46908810000000001</c:v>
                </c:pt>
                <c:pt idx="295">
                  <c:v>-0.25196580000000002</c:v>
                </c:pt>
                <c:pt idx="296">
                  <c:v>0.5535004</c:v>
                </c:pt>
                <c:pt idx="297">
                  <c:v>0.85225550000000005</c:v>
                </c:pt>
                <c:pt idx="298">
                  <c:v>0.29384640000000001</c:v>
                </c:pt>
                <c:pt idx="299">
                  <c:v>-0.21754019999999999</c:v>
                </c:pt>
                <c:pt idx="300">
                  <c:v>-0.19627120000000001</c:v>
                </c:pt>
                <c:pt idx="301">
                  <c:v>-0.1958491</c:v>
                </c:pt>
                <c:pt idx="302">
                  <c:v>-0.49546560000000001</c:v>
                </c:pt>
                <c:pt idx="303">
                  <c:v>-0.74181430000000004</c:v>
                </c:pt>
                <c:pt idx="304">
                  <c:v>-0.58986000000000005</c:v>
                </c:pt>
                <c:pt idx="305">
                  <c:v>-1.406401E-2</c:v>
                </c:pt>
                <c:pt idx="306">
                  <c:v>0.64254049999999996</c:v>
                </c:pt>
                <c:pt idx="307">
                  <c:v>0.46420109999999998</c:v>
                </c:pt>
                <c:pt idx="308">
                  <c:v>-0.7376606</c:v>
                </c:pt>
                <c:pt idx="309">
                  <c:v>-1.200183</c:v>
                </c:pt>
                <c:pt idx="310">
                  <c:v>-0.19078700000000001</c:v>
                </c:pt>
                <c:pt idx="311">
                  <c:v>0.65681869999999998</c:v>
                </c:pt>
                <c:pt idx="312">
                  <c:v>0.29368650000000002</c:v>
                </c:pt>
                <c:pt idx="313">
                  <c:v>-8.6524099999999993E-3</c:v>
                </c:pt>
                <c:pt idx="314">
                  <c:v>0.61428749999999999</c:v>
                </c:pt>
                <c:pt idx="315">
                  <c:v>0.57568350000000001</c:v>
                </c:pt>
                <c:pt idx="316">
                  <c:v>-0.20646329999999999</c:v>
                </c:pt>
                <c:pt idx="317">
                  <c:v>-0.41376780000000002</c:v>
                </c:pt>
                <c:pt idx="318">
                  <c:v>-0.4439322</c:v>
                </c:pt>
                <c:pt idx="319">
                  <c:v>-0.55979100000000004</c:v>
                </c:pt>
                <c:pt idx="320">
                  <c:v>-0.98293019999999998</c:v>
                </c:pt>
                <c:pt idx="321">
                  <c:v>-1.7020109999999999</c:v>
                </c:pt>
                <c:pt idx="322">
                  <c:v>-1.5492950000000001</c:v>
                </c:pt>
                <c:pt idx="323">
                  <c:v>-0.80098919999999996</c:v>
                </c:pt>
                <c:pt idx="324">
                  <c:v>-0.22678110000000001</c:v>
                </c:pt>
                <c:pt idx="325">
                  <c:v>0.31762790000000002</c:v>
                </c:pt>
                <c:pt idx="326">
                  <c:v>8.4971669999999999E-2</c:v>
                </c:pt>
                <c:pt idx="327">
                  <c:v>-0.7976647</c:v>
                </c:pt>
                <c:pt idx="328">
                  <c:v>-1.3726689999999999</c:v>
                </c:pt>
                <c:pt idx="329">
                  <c:v>-2.0425230000000001</c:v>
                </c:pt>
                <c:pt idx="330">
                  <c:v>-1.640198</c:v>
                </c:pt>
                <c:pt idx="331">
                  <c:v>0.67699600000000004</c:v>
                </c:pt>
                <c:pt idx="332">
                  <c:v>1.7083520000000001</c:v>
                </c:pt>
                <c:pt idx="333">
                  <c:v>0.82905340000000005</c:v>
                </c:pt>
                <c:pt idx="334">
                  <c:v>0.71625030000000001</c:v>
                </c:pt>
                <c:pt idx="335">
                  <c:v>1.144307</c:v>
                </c:pt>
                <c:pt idx="336">
                  <c:v>1.5315049999999999</c:v>
                </c:pt>
                <c:pt idx="337">
                  <c:v>1.9115249999999999</c:v>
                </c:pt>
                <c:pt idx="338">
                  <c:v>1.347259</c:v>
                </c:pt>
                <c:pt idx="339">
                  <c:v>-0.56317200000000001</c:v>
                </c:pt>
                <c:pt idx="340">
                  <c:v>-2.5819899999999998</c:v>
                </c:pt>
                <c:pt idx="341">
                  <c:v>-2.2350880000000002</c:v>
                </c:pt>
                <c:pt idx="342">
                  <c:v>-0.20133670000000001</c:v>
                </c:pt>
                <c:pt idx="343">
                  <c:v>0.6086049</c:v>
                </c:pt>
                <c:pt idx="344">
                  <c:v>0.76946219999999999</c:v>
                </c:pt>
                <c:pt idx="345">
                  <c:v>1.545512</c:v>
                </c:pt>
                <c:pt idx="346">
                  <c:v>1.415788</c:v>
                </c:pt>
                <c:pt idx="347">
                  <c:v>2.6199090000000001E-2</c:v>
                </c:pt>
                <c:pt idx="348">
                  <c:v>-0.93495779999999995</c:v>
                </c:pt>
                <c:pt idx="349">
                  <c:v>-0.49970189999999998</c:v>
                </c:pt>
                <c:pt idx="350">
                  <c:v>0.41247410000000001</c:v>
                </c:pt>
                <c:pt idx="351">
                  <c:v>1.407597E-3</c:v>
                </c:pt>
                <c:pt idx="352">
                  <c:v>-0.47379900000000003</c:v>
                </c:pt>
                <c:pt idx="353">
                  <c:v>0.54127479999999994</c:v>
                </c:pt>
                <c:pt idx="354">
                  <c:v>1.235304</c:v>
                </c:pt>
                <c:pt idx="355">
                  <c:v>1.149446</c:v>
                </c:pt>
                <c:pt idx="356">
                  <c:v>1.0365180000000001</c:v>
                </c:pt>
                <c:pt idx="357">
                  <c:v>0.33860440000000003</c:v>
                </c:pt>
                <c:pt idx="358">
                  <c:v>-0.85058149999999999</c:v>
                </c:pt>
                <c:pt idx="359">
                  <c:v>-1.587655</c:v>
                </c:pt>
                <c:pt idx="360">
                  <c:v>-1.063064</c:v>
                </c:pt>
                <c:pt idx="361">
                  <c:v>3.2234539999999999E-2</c:v>
                </c:pt>
                <c:pt idx="362">
                  <c:v>0.60654079999999999</c:v>
                </c:pt>
                <c:pt idx="363">
                  <c:v>0.74983489999999997</c:v>
                </c:pt>
                <c:pt idx="364">
                  <c:v>9.3033249999999998E-2</c:v>
                </c:pt>
                <c:pt idx="365">
                  <c:v>-0.46918349999999998</c:v>
                </c:pt>
                <c:pt idx="366">
                  <c:v>0.6131297</c:v>
                </c:pt>
                <c:pt idx="367">
                  <c:v>1.883402</c:v>
                </c:pt>
                <c:pt idx="368">
                  <c:v>1.493028</c:v>
                </c:pt>
                <c:pt idx="369">
                  <c:v>-4.8419950000000003E-2</c:v>
                </c:pt>
                <c:pt idx="370">
                  <c:v>-1.10537</c:v>
                </c:pt>
                <c:pt idx="371">
                  <c:v>-1.23167</c:v>
                </c:pt>
                <c:pt idx="372">
                  <c:v>-1.1645350000000001</c:v>
                </c:pt>
                <c:pt idx="373">
                  <c:v>-0.50210650000000001</c:v>
                </c:pt>
                <c:pt idx="374">
                  <c:v>0.84612509999999996</c:v>
                </c:pt>
                <c:pt idx="375">
                  <c:v>1.2778449999999999</c:v>
                </c:pt>
                <c:pt idx="376">
                  <c:v>0.58062879999999994</c:v>
                </c:pt>
                <c:pt idx="377">
                  <c:v>0.34194099999999999</c:v>
                </c:pt>
                <c:pt idx="378">
                  <c:v>0.72004089999999998</c:v>
                </c:pt>
                <c:pt idx="379">
                  <c:v>0.5014305</c:v>
                </c:pt>
                <c:pt idx="380">
                  <c:v>-2.662691E-3</c:v>
                </c:pt>
                <c:pt idx="381">
                  <c:v>0.15131800000000001</c:v>
                </c:pt>
                <c:pt idx="382">
                  <c:v>0.23653469999999999</c:v>
                </c:pt>
                <c:pt idx="383">
                  <c:v>-0.285472</c:v>
                </c:pt>
                <c:pt idx="384">
                  <c:v>-0.55042190000000002</c:v>
                </c:pt>
                <c:pt idx="385">
                  <c:v>-0.35588429999999999</c:v>
                </c:pt>
                <c:pt idx="386">
                  <c:v>-0.34195890000000001</c:v>
                </c:pt>
                <c:pt idx="387">
                  <c:v>-0.74626939999999997</c:v>
                </c:pt>
                <c:pt idx="388">
                  <c:v>-1.3296209999999999</c:v>
                </c:pt>
                <c:pt idx="389">
                  <c:v>-1.0358259999999999</c:v>
                </c:pt>
                <c:pt idx="390">
                  <c:v>9.0451110000000001E-2</c:v>
                </c:pt>
                <c:pt idx="391">
                  <c:v>0.33871420000000002</c:v>
                </c:pt>
                <c:pt idx="392">
                  <c:v>-0.39929920000000002</c:v>
                </c:pt>
                <c:pt idx="393">
                  <c:v>-0.87804119999999997</c:v>
                </c:pt>
                <c:pt idx="394">
                  <c:v>-0.51609380000000005</c:v>
                </c:pt>
                <c:pt idx="395">
                  <c:v>0.3331692</c:v>
                </c:pt>
                <c:pt idx="396">
                  <c:v>0.67270819999999998</c:v>
                </c:pt>
                <c:pt idx="397">
                  <c:v>-0.21948309999999999</c:v>
                </c:pt>
                <c:pt idx="398">
                  <c:v>-1.3861209999999999</c:v>
                </c:pt>
                <c:pt idx="399">
                  <c:v>-1.8999569999999999</c:v>
                </c:pt>
                <c:pt idx="400">
                  <c:v>-2.0729229999999998</c:v>
                </c:pt>
                <c:pt idx="401">
                  <c:v>-1.5880270000000001</c:v>
                </c:pt>
                <c:pt idx="402">
                  <c:v>-0.93891610000000003</c:v>
                </c:pt>
                <c:pt idx="403">
                  <c:v>-0.79787719999999995</c:v>
                </c:pt>
                <c:pt idx="404">
                  <c:v>-0.70798950000000005</c:v>
                </c:pt>
                <c:pt idx="405">
                  <c:v>-0.83840250000000005</c:v>
                </c:pt>
                <c:pt idx="406">
                  <c:v>-0.88579169999999996</c:v>
                </c:pt>
                <c:pt idx="407">
                  <c:v>-0.1081167</c:v>
                </c:pt>
                <c:pt idx="408">
                  <c:v>1.025317</c:v>
                </c:pt>
                <c:pt idx="409">
                  <c:v>1.2408710000000001</c:v>
                </c:pt>
                <c:pt idx="410">
                  <c:v>0.38159500000000002</c:v>
                </c:pt>
                <c:pt idx="411">
                  <c:v>-0.3637437</c:v>
                </c:pt>
                <c:pt idx="412">
                  <c:v>-0.88614130000000002</c:v>
                </c:pt>
                <c:pt idx="413">
                  <c:v>-0.94896659999999999</c:v>
                </c:pt>
                <c:pt idx="414">
                  <c:v>0.11694259999999999</c:v>
                </c:pt>
                <c:pt idx="415">
                  <c:v>0.70909580000000005</c:v>
                </c:pt>
                <c:pt idx="416">
                  <c:v>-7.1918170000000003E-2</c:v>
                </c:pt>
                <c:pt idx="417">
                  <c:v>-0.74908870000000005</c:v>
                </c:pt>
                <c:pt idx="418">
                  <c:v>-0.77934239999999999</c:v>
                </c:pt>
                <c:pt idx="419">
                  <c:v>-0.51321830000000002</c:v>
                </c:pt>
                <c:pt idx="420">
                  <c:v>-0.1956582</c:v>
                </c:pt>
                <c:pt idx="421">
                  <c:v>8.0385369999999998E-2</c:v>
                </c:pt>
                <c:pt idx="422">
                  <c:v>0.48978310000000003</c:v>
                </c:pt>
                <c:pt idx="423">
                  <c:v>0.37530940000000002</c:v>
                </c:pt>
                <c:pt idx="424">
                  <c:v>-0.98211550000000003</c:v>
                </c:pt>
                <c:pt idx="425">
                  <c:v>-2.7250359999999998</c:v>
                </c:pt>
                <c:pt idx="426">
                  <c:v>-2.8395679999999999</c:v>
                </c:pt>
                <c:pt idx="427">
                  <c:v>-0.83900640000000004</c:v>
                </c:pt>
                <c:pt idx="428">
                  <c:v>0.88327180000000005</c:v>
                </c:pt>
                <c:pt idx="429">
                  <c:v>0.63580020000000004</c:v>
                </c:pt>
                <c:pt idx="430">
                  <c:v>-0.20297499999999999</c:v>
                </c:pt>
                <c:pt idx="431">
                  <c:v>-0.1686155</c:v>
                </c:pt>
                <c:pt idx="432">
                  <c:v>0.1141508</c:v>
                </c:pt>
                <c:pt idx="433">
                  <c:v>-0.47095969999999998</c:v>
                </c:pt>
                <c:pt idx="434">
                  <c:v>-1.193764</c:v>
                </c:pt>
                <c:pt idx="435">
                  <c:v>-7.2253429999999993E-2</c:v>
                </c:pt>
                <c:pt idx="436">
                  <c:v>1.487843</c:v>
                </c:pt>
                <c:pt idx="437">
                  <c:v>0.8799131</c:v>
                </c:pt>
                <c:pt idx="438">
                  <c:v>-0.5518769</c:v>
                </c:pt>
                <c:pt idx="439">
                  <c:v>-1.146225</c:v>
                </c:pt>
                <c:pt idx="440">
                  <c:v>-0.86119480000000004</c:v>
                </c:pt>
                <c:pt idx="441">
                  <c:v>-0.42533799999999999</c:v>
                </c:pt>
                <c:pt idx="442">
                  <c:v>-0.93448679999999995</c:v>
                </c:pt>
                <c:pt idx="443">
                  <c:v>-1.5380480000000001</c:v>
                </c:pt>
                <c:pt idx="444">
                  <c:v>-0.84293439999999997</c:v>
                </c:pt>
                <c:pt idx="445">
                  <c:v>6.8776039999999997E-2</c:v>
                </c:pt>
                <c:pt idx="446">
                  <c:v>-3.7187270000000001E-2</c:v>
                </c:pt>
                <c:pt idx="447">
                  <c:v>0.21259980000000001</c:v>
                </c:pt>
                <c:pt idx="448">
                  <c:v>0.87800319999999998</c:v>
                </c:pt>
                <c:pt idx="449">
                  <c:v>-1.0724060000000001E-2</c:v>
                </c:pt>
                <c:pt idx="450">
                  <c:v>-0.5610096</c:v>
                </c:pt>
                <c:pt idx="451">
                  <c:v>0.89248519999999998</c:v>
                </c:pt>
                <c:pt idx="452">
                  <c:v>1.3488899999999999</c:v>
                </c:pt>
                <c:pt idx="453">
                  <c:v>0.3601414</c:v>
                </c:pt>
                <c:pt idx="454">
                  <c:v>-0.22835920000000001</c:v>
                </c:pt>
                <c:pt idx="455">
                  <c:v>-0.27389520000000001</c:v>
                </c:pt>
                <c:pt idx="456">
                  <c:v>0.162081</c:v>
                </c:pt>
                <c:pt idx="457">
                  <c:v>-0.1579276</c:v>
                </c:pt>
                <c:pt idx="458">
                  <c:v>-1.6983010000000001</c:v>
                </c:pt>
                <c:pt idx="459">
                  <c:v>-1.977943</c:v>
                </c:pt>
                <c:pt idx="460">
                  <c:v>-0.33136189999999999</c:v>
                </c:pt>
                <c:pt idx="461">
                  <c:v>0.52406660000000005</c:v>
                </c:pt>
                <c:pt idx="462">
                  <c:v>0.43203320000000001</c:v>
                </c:pt>
                <c:pt idx="463">
                  <c:v>1.0940909999999999</c:v>
                </c:pt>
                <c:pt idx="464">
                  <c:v>1.3096140000000001</c:v>
                </c:pt>
                <c:pt idx="465">
                  <c:v>0.89282760000000005</c:v>
                </c:pt>
                <c:pt idx="466">
                  <c:v>0.75320229999999999</c:v>
                </c:pt>
                <c:pt idx="467">
                  <c:v>0.77088590000000001</c:v>
                </c:pt>
                <c:pt idx="468">
                  <c:v>1.548851</c:v>
                </c:pt>
                <c:pt idx="469">
                  <c:v>1.9361189999999999</c:v>
                </c:pt>
                <c:pt idx="470">
                  <c:v>0.57744949999999995</c:v>
                </c:pt>
                <c:pt idx="471">
                  <c:v>-0.58110249999999997</c:v>
                </c:pt>
                <c:pt idx="472">
                  <c:v>-0.1427939</c:v>
                </c:pt>
                <c:pt idx="473">
                  <c:v>0.58884219999999998</c:v>
                </c:pt>
                <c:pt idx="474">
                  <c:v>1.2939750000000001</c:v>
                </c:pt>
                <c:pt idx="475">
                  <c:v>1.89079</c:v>
                </c:pt>
                <c:pt idx="476">
                  <c:v>0.70279590000000003</c:v>
                </c:pt>
                <c:pt idx="477">
                  <c:v>-1.1011949999999999</c:v>
                </c:pt>
                <c:pt idx="478">
                  <c:v>-1.2928519999999999</c:v>
                </c:pt>
                <c:pt idx="479">
                  <c:v>-0.98527900000000002</c:v>
                </c:pt>
                <c:pt idx="480">
                  <c:v>-0.66627340000000002</c:v>
                </c:pt>
                <c:pt idx="481">
                  <c:v>0.3051741</c:v>
                </c:pt>
                <c:pt idx="482">
                  <c:v>0.4395097</c:v>
                </c:pt>
                <c:pt idx="483">
                  <c:v>-0.55032219999999998</c:v>
                </c:pt>
                <c:pt idx="484">
                  <c:v>-0.54541150000000005</c:v>
                </c:pt>
                <c:pt idx="485">
                  <c:v>0.67479520000000004</c:v>
                </c:pt>
                <c:pt idx="486">
                  <c:v>1.8952899999999999</c:v>
                </c:pt>
                <c:pt idx="487">
                  <c:v>2.3665180000000001</c:v>
                </c:pt>
                <c:pt idx="488">
                  <c:v>1.9205639999999999</c:v>
                </c:pt>
                <c:pt idx="489">
                  <c:v>0.85562240000000001</c:v>
                </c:pt>
                <c:pt idx="490">
                  <c:v>-0.75270289999999995</c:v>
                </c:pt>
                <c:pt idx="491">
                  <c:v>-1.841774</c:v>
                </c:pt>
                <c:pt idx="492">
                  <c:v>-1.714248</c:v>
                </c:pt>
                <c:pt idx="493">
                  <c:v>-1.0289299999999999</c:v>
                </c:pt>
                <c:pt idx="494">
                  <c:v>-0.1627248</c:v>
                </c:pt>
                <c:pt idx="495">
                  <c:v>0.24122859999999999</c:v>
                </c:pt>
                <c:pt idx="496">
                  <c:v>0.24429119999999999</c:v>
                </c:pt>
                <c:pt idx="497">
                  <c:v>7.3288290000000002E-3</c:v>
                </c:pt>
                <c:pt idx="498">
                  <c:v>-0.24792500000000001</c:v>
                </c:pt>
                <c:pt idx="499">
                  <c:v>0.515459</c:v>
                </c:pt>
                <c:pt idx="500">
                  <c:v>0.89663380000000004</c:v>
                </c:pt>
                <c:pt idx="501">
                  <c:v>-0.19878380000000001</c:v>
                </c:pt>
                <c:pt idx="502">
                  <c:v>-0.99634009999999995</c:v>
                </c:pt>
                <c:pt idx="503">
                  <c:v>-0.71486590000000005</c:v>
                </c:pt>
                <c:pt idx="504">
                  <c:v>-0.2068287</c:v>
                </c:pt>
                <c:pt idx="505">
                  <c:v>-0.4688793</c:v>
                </c:pt>
                <c:pt idx="506">
                  <c:v>-1.229662</c:v>
                </c:pt>
                <c:pt idx="507">
                  <c:v>-1.292211</c:v>
                </c:pt>
                <c:pt idx="508">
                  <c:v>-1.150506</c:v>
                </c:pt>
                <c:pt idx="509">
                  <c:v>-1.9702980000000001</c:v>
                </c:pt>
                <c:pt idx="510">
                  <c:v>-2.226693</c:v>
                </c:pt>
                <c:pt idx="511">
                  <c:v>-0.87061829999999996</c:v>
                </c:pt>
                <c:pt idx="512">
                  <c:v>-0.66192830000000002</c:v>
                </c:pt>
                <c:pt idx="513">
                  <c:v>-2.4255390000000001</c:v>
                </c:pt>
                <c:pt idx="514">
                  <c:v>-3.2880039999999999</c:v>
                </c:pt>
                <c:pt idx="515">
                  <c:v>-2.0343010000000001</c:v>
                </c:pt>
                <c:pt idx="516">
                  <c:v>-0.61413609999999996</c:v>
                </c:pt>
                <c:pt idx="517">
                  <c:v>-0.52741870000000002</c:v>
                </c:pt>
                <c:pt idx="518">
                  <c:v>-0.90285309999999996</c:v>
                </c:pt>
                <c:pt idx="519">
                  <c:v>-1.586438</c:v>
                </c:pt>
                <c:pt idx="520">
                  <c:v>-2.1458400000000002</c:v>
                </c:pt>
                <c:pt idx="521">
                  <c:v>-1.6109059999999999</c:v>
                </c:pt>
                <c:pt idx="522">
                  <c:v>-1.757511</c:v>
                </c:pt>
                <c:pt idx="523">
                  <c:v>-2.350203</c:v>
                </c:pt>
                <c:pt idx="524">
                  <c:v>-1.1857150000000001</c:v>
                </c:pt>
                <c:pt idx="525">
                  <c:v>-0.1041362</c:v>
                </c:pt>
                <c:pt idx="526">
                  <c:v>-0.98693980000000003</c:v>
                </c:pt>
                <c:pt idx="527">
                  <c:v>-1.852887</c:v>
                </c:pt>
                <c:pt idx="528">
                  <c:v>-1.158585</c:v>
                </c:pt>
                <c:pt idx="529">
                  <c:v>-0.22107869999999999</c:v>
                </c:pt>
                <c:pt idx="530">
                  <c:v>0.50984589999999996</c:v>
                </c:pt>
                <c:pt idx="531">
                  <c:v>1.406075</c:v>
                </c:pt>
                <c:pt idx="532">
                  <c:v>1.3009900000000001</c:v>
                </c:pt>
                <c:pt idx="533">
                  <c:v>0.7730747</c:v>
                </c:pt>
                <c:pt idx="534">
                  <c:v>0.91211869999999995</c:v>
                </c:pt>
                <c:pt idx="535">
                  <c:v>0.61668049999999996</c:v>
                </c:pt>
                <c:pt idx="536">
                  <c:v>-5.0215160000000002E-2</c:v>
                </c:pt>
                <c:pt idx="537">
                  <c:v>6.3208390000000003E-2</c:v>
                </c:pt>
                <c:pt idx="538">
                  <c:v>0.41454999999999997</c:v>
                </c:pt>
                <c:pt idx="539">
                  <c:v>-0.26956639999999998</c:v>
                </c:pt>
                <c:pt idx="540">
                  <c:v>-0.72916639999999999</c:v>
                </c:pt>
                <c:pt idx="541">
                  <c:v>0.38771749999999999</c:v>
                </c:pt>
                <c:pt idx="542">
                  <c:v>0.82017450000000003</c:v>
                </c:pt>
                <c:pt idx="543">
                  <c:v>3.0059969999999998E-2</c:v>
                </c:pt>
                <c:pt idx="544">
                  <c:v>0.576013</c:v>
                </c:pt>
                <c:pt idx="545">
                  <c:v>1.865534</c:v>
                </c:pt>
                <c:pt idx="546">
                  <c:v>1.3947480000000001</c:v>
                </c:pt>
                <c:pt idx="547">
                  <c:v>-2.2028470000000001E-2</c:v>
                </c:pt>
                <c:pt idx="548">
                  <c:v>-0.2491167</c:v>
                </c:pt>
                <c:pt idx="549">
                  <c:v>0.100754</c:v>
                </c:pt>
                <c:pt idx="550">
                  <c:v>-0.51925030000000005</c:v>
                </c:pt>
                <c:pt idx="551">
                  <c:v>-1.01999</c:v>
                </c:pt>
                <c:pt idx="552">
                  <c:v>-0.42875639999999998</c:v>
                </c:pt>
                <c:pt idx="553">
                  <c:v>-0.20056940000000001</c:v>
                </c:pt>
                <c:pt idx="554">
                  <c:v>-0.20198240000000001</c:v>
                </c:pt>
                <c:pt idx="555">
                  <c:v>8.5854739999999999E-2</c:v>
                </c:pt>
                <c:pt idx="556">
                  <c:v>-0.80120539999999996</c:v>
                </c:pt>
                <c:pt idx="557">
                  <c:v>-2.1441949999999999</c:v>
                </c:pt>
                <c:pt idx="558">
                  <c:v>-1.331615</c:v>
                </c:pt>
                <c:pt idx="559">
                  <c:v>0.79798270000000004</c:v>
                </c:pt>
                <c:pt idx="560">
                  <c:v>1.490923</c:v>
                </c:pt>
                <c:pt idx="561">
                  <c:v>1.309625</c:v>
                </c:pt>
                <c:pt idx="562">
                  <c:v>1.544054</c:v>
                </c:pt>
                <c:pt idx="563">
                  <c:v>1.1611750000000001</c:v>
                </c:pt>
                <c:pt idx="564">
                  <c:v>-0.4469051</c:v>
                </c:pt>
                <c:pt idx="565">
                  <c:v>-2.0275189999999998</c:v>
                </c:pt>
                <c:pt idx="566">
                  <c:v>-1.91578</c:v>
                </c:pt>
                <c:pt idx="567">
                  <c:v>-0.16776350000000001</c:v>
                </c:pt>
                <c:pt idx="568">
                  <c:v>0.9521191</c:v>
                </c:pt>
                <c:pt idx="569">
                  <c:v>0.1310038</c:v>
                </c:pt>
              </c:numCache>
            </c:numRef>
          </c:xVal>
          <c:yVal>
            <c:numRef>
              <c:f>'HBM IV Curves Data'!$E$5:$E$574</c:f>
              <c:numCache>
                <c:formatCode>General</c:formatCode>
                <c:ptCount val="570"/>
                <c:pt idx="0">
                  <c:v>0.62061359999999999</c:v>
                </c:pt>
                <c:pt idx="1">
                  <c:v>0.61502140000000005</c:v>
                </c:pt>
                <c:pt idx="2">
                  <c:v>0.59705030000000003</c:v>
                </c:pt>
                <c:pt idx="3">
                  <c:v>0.58552919999999997</c:v>
                </c:pt>
                <c:pt idx="4">
                  <c:v>0.58972869999999999</c:v>
                </c:pt>
                <c:pt idx="5">
                  <c:v>0.58878070000000005</c:v>
                </c:pt>
                <c:pt idx="6">
                  <c:v>0.57895909999999995</c:v>
                </c:pt>
                <c:pt idx="7">
                  <c:v>0.5694901</c:v>
                </c:pt>
                <c:pt idx="8">
                  <c:v>0.56509089999999995</c:v>
                </c:pt>
                <c:pt idx="9">
                  <c:v>0.56710170000000004</c:v>
                </c:pt>
                <c:pt idx="10">
                  <c:v>0.56777460000000002</c:v>
                </c:pt>
                <c:pt idx="11">
                  <c:v>0.56497470000000005</c:v>
                </c:pt>
                <c:pt idx="12">
                  <c:v>0.56493689999999996</c:v>
                </c:pt>
                <c:pt idx="13">
                  <c:v>0.56327839999999996</c:v>
                </c:pt>
                <c:pt idx="14">
                  <c:v>0.55476040000000004</c:v>
                </c:pt>
                <c:pt idx="15">
                  <c:v>0.54452509999999998</c:v>
                </c:pt>
                <c:pt idx="16">
                  <c:v>0.5408115</c:v>
                </c:pt>
                <c:pt idx="17">
                  <c:v>0.54534590000000005</c:v>
                </c:pt>
                <c:pt idx="18">
                  <c:v>0.54812209999999995</c:v>
                </c:pt>
                <c:pt idx="19">
                  <c:v>0.54617550000000004</c:v>
                </c:pt>
                <c:pt idx="20">
                  <c:v>0.54358620000000002</c:v>
                </c:pt>
                <c:pt idx="21">
                  <c:v>0.53835560000000005</c:v>
                </c:pt>
                <c:pt idx="22">
                  <c:v>0.53245100000000001</c:v>
                </c:pt>
                <c:pt idx="23">
                  <c:v>0.52190669999999995</c:v>
                </c:pt>
                <c:pt idx="24">
                  <c:v>0.50619040000000004</c:v>
                </c:pt>
                <c:pt idx="25">
                  <c:v>0.50369220000000003</c:v>
                </c:pt>
                <c:pt idx="26">
                  <c:v>0.50813790000000003</c:v>
                </c:pt>
                <c:pt idx="27">
                  <c:v>0.49811030000000001</c:v>
                </c:pt>
                <c:pt idx="28">
                  <c:v>0.49012620000000001</c:v>
                </c:pt>
                <c:pt idx="29">
                  <c:v>0.49838399999999999</c:v>
                </c:pt>
                <c:pt idx="30">
                  <c:v>0.50005319999999998</c:v>
                </c:pt>
                <c:pt idx="31">
                  <c:v>0.48993540000000002</c:v>
                </c:pt>
                <c:pt idx="32">
                  <c:v>0.48945240000000001</c:v>
                </c:pt>
                <c:pt idx="33">
                  <c:v>0.49733919999999998</c:v>
                </c:pt>
                <c:pt idx="34">
                  <c:v>0.49231900000000001</c:v>
                </c:pt>
                <c:pt idx="35">
                  <c:v>0.47256229999999999</c:v>
                </c:pt>
                <c:pt idx="36">
                  <c:v>0.4665395</c:v>
                </c:pt>
                <c:pt idx="37">
                  <c:v>0.48382160000000002</c:v>
                </c:pt>
                <c:pt idx="38">
                  <c:v>0.4953398</c:v>
                </c:pt>
                <c:pt idx="39">
                  <c:v>0.4914943</c:v>
                </c:pt>
                <c:pt idx="40">
                  <c:v>0.48541640000000003</c:v>
                </c:pt>
                <c:pt idx="41">
                  <c:v>0.48162929999999998</c:v>
                </c:pt>
                <c:pt idx="42">
                  <c:v>0.48169800000000002</c:v>
                </c:pt>
                <c:pt idx="43">
                  <c:v>0.47724309999999998</c:v>
                </c:pt>
                <c:pt idx="44">
                  <c:v>0.46611750000000002</c:v>
                </c:pt>
                <c:pt idx="45">
                  <c:v>0.46592109999999998</c:v>
                </c:pt>
                <c:pt idx="46">
                  <c:v>0.4715686</c:v>
                </c:pt>
                <c:pt idx="47">
                  <c:v>0.46829520000000002</c:v>
                </c:pt>
                <c:pt idx="48">
                  <c:v>0.46518739999999997</c:v>
                </c:pt>
                <c:pt idx="49">
                  <c:v>0.46548129999999999</c:v>
                </c:pt>
                <c:pt idx="50">
                  <c:v>0.46111829999999998</c:v>
                </c:pt>
                <c:pt idx="51">
                  <c:v>0.4521906</c:v>
                </c:pt>
                <c:pt idx="52">
                  <c:v>0.44858720000000002</c:v>
                </c:pt>
                <c:pt idx="53">
                  <c:v>0.450044</c:v>
                </c:pt>
                <c:pt idx="54">
                  <c:v>0.4423803</c:v>
                </c:pt>
                <c:pt idx="55">
                  <c:v>0.43027880000000002</c:v>
                </c:pt>
                <c:pt idx="56">
                  <c:v>0.42770900000000001</c:v>
                </c:pt>
                <c:pt idx="57">
                  <c:v>0.42992140000000001</c:v>
                </c:pt>
                <c:pt idx="58">
                  <c:v>0.42748269999999999</c:v>
                </c:pt>
                <c:pt idx="59">
                  <c:v>0.42348269999999999</c:v>
                </c:pt>
                <c:pt idx="60">
                  <c:v>0.42573749999999999</c:v>
                </c:pt>
                <c:pt idx="61">
                  <c:v>0.42891459999999998</c:v>
                </c:pt>
                <c:pt idx="62">
                  <c:v>0.42324000000000001</c:v>
                </c:pt>
                <c:pt idx="63">
                  <c:v>0.41563749999999999</c:v>
                </c:pt>
                <c:pt idx="64">
                  <c:v>0.41100350000000002</c:v>
                </c:pt>
                <c:pt idx="65">
                  <c:v>0.40199859999999998</c:v>
                </c:pt>
                <c:pt idx="66">
                  <c:v>0.39414909999999997</c:v>
                </c:pt>
                <c:pt idx="67">
                  <c:v>0.39496559999999997</c:v>
                </c:pt>
                <c:pt idx="68">
                  <c:v>0.3999103</c:v>
                </c:pt>
                <c:pt idx="69">
                  <c:v>0.40654099999999999</c:v>
                </c:pt>
                <c:pt idx="70">
                  <c:v>0.41190979999999999</c:v>
                </c:pt>
                <c:pt idx="71">
                  <c:v>0.40828249999999999</c:v>
                </c:pt>
                <c:pt idx="72">
                  <c:v>0.39488869999999998</c:v>
                </c:pt>
                <c:pt idx="73">
                  <c:v>0.38480039999999999</c:v>
                </c:pt>
                <c:pt idx="74">
                  <c:v>0.38322279999999997</c:v>
                </c:pt>
                <c:pt idx="75">
                  <c:v>0.38327870000000003</c:v>
                </c:pt>
                <c:pt idx="76">
                  <c:v>0.38834629999999998</c:v>
                </c:pt>
                <c:pt idx="77">
                  <c:v>0.39347650000000001</c:v>
                </c:pt>
                <c:pt idx="78">
                  <c:v>0.38508750000000003</c:v>
                </c:pt>
                <c:pt idx="79">
                  <c:v>0.37092760000000002</c:v>
                </c:pt>
                <c:pt idx="80">
                  <c:v>0.36707089999999998</c:v>
                </c:pt>
                <c:pt idx="81">
                  <c:v>0.3759112</c:v>
                </c:pt>
                <c:pt idx="82">
                  <c:v>0.38284639999999998</c:v>
                </c:pt>
                <c:pt idx="83">
                  <c:v>0.37540649999999998</c:v>
                </c:pt>
                <c:pt idx="84">
                  <c:v>0.36427140000000002</c:v>
                </c:pt>
                <c:pt idx="85">
                  <c:v>0.36421579999999998</c:v>
                </c:pt>
                <c:pt idx="86">
                  <c:v>0.36904609999999999</c:v>
                </c:pt>
                <c:pt idx="87">
                  <c:v>0.3705329</c:v>
                </c:pt>
                <c:pt idx="88">
                  <c:v>0.36864829999999998</c:v>
                </c:pt>
                <c:pt idx="89">
                  <c:v>0.35778910000000003</c:v>
                </c:pt>
                <c:pt idx="90">
                  <c:v>0.34838459999999999</c:v>
                </c:pt>
                <c:pt idx="91">
                  <c:v>0.3529641</c:v>
                </c:pt>
                <c:pt idx="92">
                  <c:v>0.35581859999999998</c:v>
                </c:pt>
                <c:pt idx="93">
                  <c:v>0.35014699999999999</c:v>
                </c:pt>
                <c:pt idx="94">
                  <c:v>0.34875909999999999</c:v>
                </c:pt>
                <c:pt idx="95">
                  <c:v>0.35092679999999998</c:v>
                </c:pt>
                <c:pt idx="96">
                  <c:v>0.34808840000000002</c:v>
                </c:pt>
                <c:pt idx="97">
                  <c:v>0.34590470000000001</c:v>
                </c:pt>
                <c:pt idx="98">
                  <c:v>0.34586109999999998</c:v>
                </c:pt>
                <c:pt idx="99">
                  <c:v>0.33606370000000002</c:v>
                </c:pt>
                <c:pt idx="100">
                  <c:v>0.32480910000000002</c:v>
                </c:pt>
                <c:pt idx="101">
                  <c:v>0.33337810000000001</c:v>
                </c:pt>
                <c:pt idx="102">
                  <c:v>0.34790019999999999</c:v>
                </c:pt>
                <c:pt idx="103">
                  <c:v>0.33977449999999998</c:v>
                </c:pt>
                <c:pt idx="104">
                  <c:v>0.32251859999999999</c:v>
                </c:pt>
                <c:pt idx="105">
                  <c:v>0.3253317</c:v>
                </c:pt>
                <c:pt idx="106">
                  <c:v>0.3362059</c:v>
                </c:pt>
                <c:pt idx="107">
                  <c:v>0.32867079999999999</c:v>
                </c:pt>
                <c:pt idx="108">
                  <c:v>0.31573990000000002</c:v>
                </c:pt>
                <c:pt idx="109">
                  <c:v>0.32023109999999999</c:v>
                </c:pt>
                <c:pt idx="110">
                  <c:v>0.3285999</c:v>
                </c:pt>
                <c:pt idx="111">
                  <c:v>0.32487260000000001</c:v>
                </c:pt>
                <c:pt idx="112">
                  <c:v>0.31898670000000001</c:v>
                </c:pt>
                <c:pt idx="113">
                  <c:v>0.32005790000000001</c:v>
                </c:pt>
                <c:pt idx="114">
                  <c:v>0.32477640000000002</c:v>
                </c:pt>
                <c:pt idx="115">
                  <c:v>0.3239378</c:v>
                </c:pt>
                <c:pt idx="116">
                  <c:v>0.31334630000000002</c:v>
                </c:pt>
                <c:pt idx="117">
                  <c:v>0.30190099999999997</c:v>
                </c:pt>
                <c:pt idx="118">
                  <c:v>0.29439660000000001</c:v>
                </c:pt>
                <c:pt idx="119">
                  <c:v>0.28685119999999997</c:v>
                </c:pt>
                <c:pt idx="120">
                  <c:v>0.28093970000000001</c:v>
                </c:pt>
                <c:pt idx="121">
                  <c:v>0.28111910000000001</c:v>
                </c:pt>
                <c:pt idx="122">
                  <c:v>0.28681420000000002</c:v>
                </c:pt>
                <c:pt idx="123">
                  <c:v>0.29104679999999999</c:v>
                </c:pt>
                <c:pt idx="124">
                  <c:v>0.28972239999999999</c:v>
                </c:pt>
                <c:pt idx="125">
                  <c:v>0.28840700000000002</c:v>
                </c:pt>
                <c:pt idx="126">
                  <c:v>0.29042820000000003</c:v>
                </c:pt>
                <c:pt idx="127">
                  <c:v>0.29016170000000002</c:v>
                </c:pt>
                <c:pt idx="128">
                  <c:v>0.28178540000000002</c:v>
                </c:pt>
                <c:pt idx="129">
                  <c:v>0.2737194</c:v>
                </c:pt>
                <c:pt idx="130">
                  <c:v>0.27574870000000001</c:v>
                </c:pt>
                <c:pt idx="131">
                  <c:v>0.28129870000000001</c:v>
                </c:pt>
                <c:pt idx="132">
                  <c:v>0.28119119999999997</c:v>
                </c:pt>
                <c:pt idx="133">
                  <c:v>0.27593390000000001</c:v>
                </c:pt>
                <c:pt idx="134">
                  <c:v>0.26971440000000002</c:v>
                </c:pt>
                <c:pt idx="135">
                  <c:v>0.26462409999999997</c:v>
                </c:pt>
                <c:pt idx="136">
                  <c:v>0.26803339999999998</c:v>
                </c:pt>
                <c:pt idx="137">
                  <c:v>0.2731479</c:v>
                </c:pt>
                <c:pt idx="138">
                  <c:v>0.2644552</c:v>
                </c:pt>
                <c:pt idx="139">
                  <c:v>0.25367509999999999</c:v>
                </c:pt>
                <c:pt idx="140">
                  <c:v>0.25226730000000003</c:v>
                </c:pt>
                <c:pt idx="141">
                  <c:v>0.25587280000000001</c:v>
                </c:pt>
                <c:pt idx="142">
                  <c:v>0.25975490000000001</c:v>
                </c:pt>
                <c:pt idx="143">
                  <c:v>0.2577062</c:v>
                </c:pt>
                <c:pt idx="144">
                  <c:v>0.2500733</c:v>
                </c:pt>
                <c:pt idx="145">
                  <c:v>0.2464858</c:v>
                </c:pt>
                <c:pt idx="146">
                  <c:v>0.25286130000000001</c:v>
                </c:pt>
                <c:pt idx="147">
                  <c:v>0.25887739999999998</c:v>
                </c:pt>
                <c:pt idx="148">
                  <c:v>0.25301249999999997</c:v>
                </c:pt>
                <c:pt idx="149">
                  <c:v>0.24459710000000001</c:v>
                </c:pt>
                <c:pt idx="150">
                  <c:v>0.24540989999999999</c:v>
                </c:pt>
                <c:pt idx="151">
                  <c:v>0.24842620000000001</c:v>
                </c:pt>
                <c:pt idx="152">
                  <c:v>0.24483289999999999</c:v>
                </c:pt>
                <c:pt idx="153">
                  <c:v>0.24055360000000001</c:v>
                </c:pt>
                <c:pt idx="154">
                  <c:v>0.24460509999999999</c:v>
                </c:pt>
                <c:pt idx="155">
                  <c:v>0.25157570000000001</c:v>
                </c:pt>
                <c:pt idx="156">
                  <c:v>0.24675730000000001</c:v>
                </c:pt>
                <c:pt idx="157">
                  <c:v>0.23425080000000001</c:v>
                </c:pt>
                <c:pt idx="158">
                  <c:v>0.2294784</c:v>
                </c:pt>
                <c:pt idx="159">
                  <c:v>0.227744</c:v>
                </c:pt>
                <c:pt idx="160">
                  <c:v>0.2226919</c:v>
                </c:pt>
                <c:pt idx="161">
                  <c:v>0.2249748</c:v>
                </c:pt>
                <c:pt idx="162">
                  <c:v>0.2357052</c:v>
                </c:pt>
                <c:pt idx="163">
                  <c:v>0.23838780000000001</c:v>
                </c:pt>
                <c:pt idx="164">
                  <c:v>0.22713929999999999</c:v>
                </c:pt>
                <c:pt idx="165">
                  <c:v>0.21569869999999999</c:v>
                </c:pt>
                <c:pt idx="166">
                  <c:v>0.2116662</c:v>
                </c:pt>
                <c:pt idx="167">
                  <c:v>0.2094433</c:v>
                </c:pt>
                <c:pt idx="168">
                  <c:v>0.2125785</c:v>
                </c:pt>
                <c:pt idx="169">
                  <c:v>0.22220380000000001</c:v>
                </c:pt>
                <c:pt idx="170">
                  <c:v>0.2224621</c:v>
                </c:pt>
                <c:pt idx="171">
                  <c:v>0.21179149999999999</c:v>
                </c:pt>
                <c:pt idx="172">
                  <c:v>0.20881959999999999</c:v>
                </c:pt>
                <c:pt idx="173">
                  <c:v>0.2186525</c:v>
                </c:pt>
                <c:pt idx="174">
                  <c:v>0.2252816</c:v>
                </c:pt>
                <c:pt idx="175">
                  <c:v>0.2209758</c:v>
                </c:pt>
                <c:pt idx="176">
                  <c:v>0.21616050000000001</c:v>
                </c:pt>
                <c:pt idx="177">
                  <c:v>0.2146267</c:v>
                </c:pt>
                <c:pt idx="178">
                  <c:v>0.2090322</c:v>
                </c:pt>
                <c:pt idx="179">
                  <c:v>0.19979620000000001</c:v>
                </c:pt>
                <c:pt idx="180">
                  <c:v>0.1980363</c:v>
                </c:pt>
                <c:pt idx="181">
                  <c:v>0.20756230000000001</c:v>
                </c:pt>
                <c:pt idx="182">
                  <c:v>0.2154933</c:v>
                </c:pt>
                <c:pt idx="183">
                  <c:v>0.2074877</c:v>
                </c:pt>
                <c:pt idx="184">
                  <c:v>0.18991830000000001</c:v>
                </c:pt>
                <c:pt idx="185">
                  <c:v>0.18551049999999999</c:v>
                </c:pt>
                <c:pt idx="186">
                  <c:v>0.19816059999999999</c:v>
                </c:pt>
                <c:pt idx="187">
                  <c:v>0.2030565</c:v>
                </c:pt>
                <c:pt idx="188">
                  <c:v>0.185588</c:v>
                </c:pt>
                <c:pt idx="189">
                  <c:v>0.17128489999999999</c:v>
                </c:pt>
                <c:pt idx="190">
                  <c:v>0.18132139999999999</c:v>
                </c:pt>
                <c:pt idx="191">
                  <c:v>0.1899055</c:v>
                </c:pt>
                <c:pt idx="192">
                  <c:v>0.18146909999999999</c:v>
                </c:pt>
                <c:pt idx="193">
                  <c:v>0.18114820000000001</c:v>
                </c:pt>
                <c:pt idx="194">
                  <c:v>0.19617499999999999</c:v>
                </c:pt>
                <c:pt idx="195">
                  <c:v>0.20058210000000001</c:v>
                </c:pt>
                <c:pt idx="196">
                  <c:v>0.18960279999999999</c:v>
                </c:pt>
                <c:pt idx="197">
                  <c:v>0.18562339999999999</c:v>
                </c:pt>
                <c:pt idx="198">
                  <c:v>0.18154600000000001</c:v>
                </c:pt>
                <c:pt idx="199">
                  <c:v>0.1633114</c:v>
                </c:pt>
                <c:pt idx="200">
                  <c:v>0.15591140000000001</c:v>
                </c:pt>
                <c:pt idx="201">
                  <c:v>0.1656165</c:v>
                </c:pt>
                <c:pt idx="202">
                  <c:v>0.17060339999999999</c:v>
                </c:pt>
                <c:pt idx="203">
                  <c:v>0.17392450000000001</c:v>
                </c:pt>
                <c:pt idx="204">
                  <c:v>0.173819</c:v>
                </c:pt>
                <c:pt idx="205">
                  <c:v>0.16288520000000001</c:v>
                </c:pt>
                <c:pt idx="206">
                  <c:v>0.16180820000000001</c:v>
                </c:pt>
                <c:pt idx="207">
                  <c:v>0.1741906</c:v>
                </c:pt>
                <c:pt idx="208">
                  <c:v>0.1779551</c:v>
                </c:pt>
                <c:pt idx="209">
                  <c:v>0.1747869</c:v>
                </c:pt>
                <c:pt idx="210">
                  <c:v>0.17902370000000001</c:v>
                </c:pt>
                <c:pt idx="211">
                  <c:v>0.1841508</c:v>
                </c:pt>
                <c:pt idx="212">
                  <c:v>0.17761450000000001</c:v>
                </c:pt>
                <c:pt idx="213">
                  <c:v>0.16616590000000001</c:v>
                </c:pt>
                <c:pt idx="214">
                  <c:v>0.1604411</c:v>
                </c:pt>
                <c:pt idx="215">
                  <c:v>0.1513224</c:v>
                </c:pt>
                <c:pt idx="216">
                  <c:v>0.14005339999999999</c:v>
                </c:pt>
                <c:pt idx="217">
                  <c:v>0.1442919</c:v>
                </c:pt>
                <c:pt idx="218">
                  <c:v>0.1543062</c:v>
                </c:pt>
                <c:pt idx="219">
                  <c:v>0.15279319999999999</c:v>
                </c:pt>
                <c:pt idx="220">
                  <c:v>0.14839869999999999</c:v>
                </c:pt>
                <c:pt idx="221">
                  <c:v>0.14572869999999999</c:v>
                </c:pt>
                <c:pt idx="222">
                  <c:v>0.1405979</c:v>
                </c:pt>
                <c:pt idx="223">
                  <c:v>0.1424221</c:v>
                </c:pt>
                <c:pt idx="224">
                  <c:v>0.15067269999999999</c:v>
                </c:pt>
                <c:pt idx="225">
                  <c:v>0.1526575</c:v>
                </c:pt>
                <c:pt idx="226">
                  <c:v>0.14766099999999999</c:v>
                </c:pt>
                <c:pt idx="227">
                  <c:v>0.14134469999999999</c:v>
                </c:pt>
                <c:pt idx="228">
                  <c:v>0.1419665</c:v>
                </c:pt>
                <c:pt idx="229">
                  <c:v>0.1480341</c:v>
                </c:pt>
                <c:pt idx="230">
                  <c:v>0.14588709999999999</c:v>
                </c:pt>
                <c:pt idx="231">
                  <c:v>0.13581029999999999</c:v>
                </c:pt>
                <c:pt idx="232">
                  <c:v>0.1281205</c:v>
                </c:pt>
                <c:pt idx="233">
                  <c:v>0.1242394</c:v>
                </c:pt>
                <c:pt idx="234">
                  <c:v>0.1240594</c:v>
                </c:pt>
                <c:pt idx="235">
                  <c:v>0.12532550000000001</c:v>
                </c:pt>
                <c:pt idx="236">
                  <c:v>0.12635080000000001</c:v>
                </c:pt>
                <c:pt idx="237">
                  <c:v>0.13360559999999999</c:v>
                </c:pt>
                <c:pt idx="238">
                  <c:v>0.13456399999999999</c:v>
                </c:pt>
                <c:pt idx="239">
                  <c:v>0.11801399999999999</c:v>
                </c:pt>
                <c:pt idx="240">
                  <c:v>0.10417999999999999</c:v>
                </c:pt>
                <c:pt idx="241">
                  <c:v>0.1047963</c:v>
                </c:pt>
                <c:pt idx="242">
                  <c:v>0.10994909999999999</c:v>
                </c:pt>
                <c:pt idx="243">
                  <c:v>0.114218</c:v>
                </c:pt>
                <c:pt idx="244">
                  <c:v>0.1227279</c:v>
                </c:pt>
                <c:pt idx="245">
                  <c:v>0.13024060000000001</c:v>
                </c:pt>
                <c:pt idx="246">
                  <c:v>0.1222328</c:v>
                </c:pt>
                <c:pt idx="247">
                  <c:v>0.104225</c:v>
                </c:pt>
                <c:pt idx="248">
                  <c:v>9.7122829999999993E-2</c:v>
                </c:pt>
                <c:pt idx="249">
                  <c:v>0.10569480000000001</c:v>
                </c:pt>
                <c:pt idx="250">
                  <c:v>0.1214302</c:v>
                </c:pt>
                <c:pt idx="251">
                  <c:v>0.1340267</c:v>
                </c:pt>
                <c:pt idx="252">
                  <c:v>0.13583619999999999</c:v>
                </c:pt>
                <c:pt idx="253">
                  <c:v>0.1350431</c:v>
                </c:pt>
                <c:pt idx="254">
                  <c:v>0.13045010000000001</c:v>
                </c:pt>
                <c:pt idx="255">
                  <c:v>0.1191748</c:v>
                </c:pt>
                <c:pt idx="256">
                  <c:v>0.1182922</c:v>
                </c:pt>
                <c:pt idx="257">
                  <c:v>0.12598290000000001</c:v>
                </c:pt>
                <c:pt idx="258">
                  <c:v>0.12440420000000001</c:v>
                </c:pt>
                <c:pt idx="259">
                  <c:v>0.1075029</c:v>
                </c:pt>
                <c:pt idx="260">
                  <c:v>8.9759510000000001E-2</c:v>
                </c:pt>
                <c:pt idx="261">
                  <c:v>8.9382619999999996E-2</c:v>
                </c:pt>
                <c:pt idx="262">
                  <c:v>9.687395E-2</c:v>
                </c:pt>
                <c:pt idx="263">
                  <c:v>0.10001839999999999</c:v>
                </c:pt>
                <c:pt idx="264">
                  <c:v>0.1000817</c:v>
                </c:pt>
                <c:pt idx="265">
                  <c:v>9.552165E-2</c:v>
                </c:pt>
                <c:pt idx="266">
                  <c:v>9.1541170000000005E-2</c:v>
                </c:pt>
                <c:pt idx="267">
                  <c:v>9.5119510000000004E-2</c:v>
                </c:pt>
                <c:pt idx="268">
                  <c:v>9.9006540000000004E-2</c:v>
                </c:pt>
                <c:pt idx="269">
                  <c:v>9.8441909999999994E-2</c:v>
                </c:pt>
                <c:pt idx="270">
                  <c:v>9.4623540000000006E-2</c:v>
                </c:pt>
                <c:pt idx="271">
                  <c:v>8.6721909999999999E-2</c:v>
                </c:pt>
                <c:pt idx="272">
                  <c:v>8.5418530000000006E-2</c:v>
                </c:pt>
                <c:pt idx="273">
                  <c:v>9.0383359999999996E-2</c:v>
                </c:pt>
                <c:pt idx="274">
                  <c:v>8.6606409999999995E-2</c:v>
                </c:pt>
                <c:pt idx="275">
                  <c:v>8.6208499999999993E-2</c:v>
                </c:pt>
                <c:pt idx="276">
                  <c:v>9.8688890000000001E-2</c:v>
                </c:pt>
                <c:pt idx="277">
                  <c:v>0.104653</c:v>
                </c:pt>
                <c:pt idx="278">
                  <c:v>0.101449</c:v>
                </c:pt>
                <c:pt idx="279">
                  <c:v>0.1013826</c:v>
                </c:pt>
                <c:pt idx="280">
                  <c:v>9.8719020000000005E-2</c:v>
                </c:pt>
                <c:pt idx="281">
                  <c:v>8.9011939999999998E-2</c:v>
                </c:pt>
                <c:pt idx="282">
                  <c:v>8.2336030000000004E-2</c:v>
                </c:pt>
                <c:pt idx="283">
                  <c:v>8.0533380000000002E-2</c:v>
                </c:pt>
                <c:pt idx="284">
                  <c:v>8.4328529999999999E-2</c:v>
                </c:pt>
                <c:pt idx="285">
                  <c:v>9.4208230000000004E-2</c:v>
                </c:pt>
                <c:pt idx="286">
                  <c:v>9.0724840000000001E-2</c:v>
                </c:pt>
                <c:pt idx="287">
                  <c:v>7.4632000000000004E-2</c:v>
                </c:pt>
                <c:pt idx="288">
                  <c:v>7.0726449999999996E-2</c:v>
                </c:pt>
                <c:pt idx="289">
                  <c:v>7.8572530000000002E-2</c:v>
                </c:pt>
                <c:pt idx="290">
                  <c:v>8.8870640000000001E-2</c:v>
                </c:pt>
                <c:pt idx="291">
                  <c:v>9.4195440000000005E-2</c:v>
                </c:pt>
                <c:pt idx="292">
                  <c:v>8.6132169999999994E-2</c:v>
                </c:pt>
                <c:pt idx="293">
                  <c:v>7.7279390000000003E-2</c:v>
                </c:pt>
                <c:pt idx="294">
                  <c:v>8.1918690000000002E-2</c:v>
                </c:pt>
                <c:pt idx="295">
                  <c:v>8.6816260000000006E-2</c:v>
                </c:pt>
                <c:pt idx="296">
                  <c:v>7.8759990000000002E-2</c:v>
                </c:pt>
                <c:pt idx="297">
                  <c:v>7.3641590000000007E-2</c:v>
                </c:pt>
                <c:pt idx="298">
                  <c:v>7.9894179999999995E-2</c:v>
                </c:pt>
                <c:pt idx="299">
                  <c:v>8.2208050000000005E-2</c:v>
                </c:pt>
                <c:pt idx="300">
                  <c:v>7.7218029999999993E-2</c:v>
                </c:pt>
                <c:pt idx="301">
                  <c:v>7.9586030000000002E-2</c:v>
                </c:pt>
                <c:pt idx="302">
                  <c:v>9.0378929999999996E-2</c:v>
                </c:pt>
                <c:pt idx="303">
                  <c:v>9.0965879999999999E-2</c:v>
                </c:pt>
                <c:pt idx="304">
                  <c:v>8.4605659999999999E-2</c:v>
                </c:pt>
                <c:pt idx="305">
                  <c:v>8.5748389999999994E-2</c:v>
                </c:pt>
                <c:pt idx="306">
                  <c:v>8.2410830000000004E-2</c:v>
                </c:pt>
                <c:pt idx="307">
                  <c:v>6.9681590000000002E-2</c:v>
                </c:pt>
                <c:pt idx="308">
                  <c:v>6.7121760000000003E-2</c:v>
                </c:pt>
                <c:pt idx="309">
                  <c:v>7.8786250000000002E-2</c:v>
                </c:pt>
                <c:pt idx="310">
                  <c:v>8.4498149999999994E-2</c:v>
                </c:pt>
                <c:pt idx="311">
                  <c:v>7.3096270000000005E-2</c:v>
                </c:pt>
                <c:pt idx="312">
                  <c:v>5.8078539999999998E-2</c:v>
                </c:pt>
                <c:pt idx="313">
                  <c:v>5.6438769999999999E-2</c:v>
                </c:pt>
                <c:pt idx="314">
                  <c:v>6.4218209999999998E-2</c:v>
                </c:pt>
                <c:pt idx="315">
                  <c:v>7.1387060000000002E-2</c:v>
                </c:pt>
                <c:pt idx="316">
                  <c:v>7.7720250000000005E-2</c:v>
                </c:pt>
                <c:pt idx="317">
                  <c:v>7.8688289999999994E-2</c:v>
                </c:pt>
                <c:pt idx="318">
                  <c:v>7.0922990000000005E-2</c:v>
                </c:pt>
                <c:pt idx="319">
                  <c:v>6.6241659999999994E-2</c:v>
                </c:pt>
                <c:pt idx="320">
                  <c:v>7.346714E-2</c:v>
                </c:pt>
                <c:pt idx="321">
                  <c:v>8.3850270000000005E-2</c:v>
                </c:pt>
                <c:pt idx="322">
                  <c:v>8.5049130000000001E-2</c:v>
                </c:pt>
                <c:pt idx="323">
                  <c:v>6.9551559999999998E-2</c:v>
                </c:pt>
                <c:pt idx="324">
                  <c:v>5.1515760000000001E-2</c:v>
                </c:pt>
                <c:pt idx="325">
                  <c:v>5.6187979999999998E-2</c:v>
                </c:pt>
                <c:pt idx="326">
                  <c:v>7.3674530000000002E-2</c:v>
                </c:pt>
                <c:pt idx="327">
                  <c:v>7.8807150000000006E-2</c:v>
                </c:pt>
                <c:pt idx="328">
                  <c:v>6.7072939999999998E-2</c:v>
                </c:pt>
                <c:pt idx="329">
                  <c:v>5.7913729999999997E-2</c:v>
                </c:pt>
                <c:pt idx="330">
                  <c:v>6.7594580000000001E-2</c:v>
                </c:pt>
                <c:pt idx="331">
                  <c:v>7.2648340000000006E-2</c:v>
                </c:pt>
                <c:pt idx="332">
                  <c:v>5.6658180000000002E-2</c:v>
                </c:pt>
                <c:pt idx="333">
                  <c:v>4.9473820000000002E-2</c:v>
                </c:pt>
                <c:pt idx="334">
                  <c:v>6.064895E-2</c:v>
                </c:pt>
                <c:pt idx="335">
                  <c:v>6.2542570000000006E-2</c:v>
                </c:pt>
                <c:pt idx="336">
                  <c:v>5.8601060000000003E-2</c:v>
                </c:pt>
                <c:pt idx="337">
                  <c:v>6.4740820000000004E-2</c:v>
                </c:pt>
                <c:pt idx="338">
                  <c:v>6.7264359999999995E-2</c:v>
                </c:pt>
                <c:pt idx="339">
                  <c:v>6.0799909999999999E-2</c:v>
                </c:pt>
                <c:pt idx="340">
                  <c:v>6.3277659999999999E-2</c:v>
                </c:pt>
                <c:pt idx="341">
                  <c:v>7.4443140000000005E-2</c:v>
                </c:pt>
                <c:pt idx="342">
                  <c:v>6.9976189999999994E-2</c:v>
                </c:pt>
                <c:pt idx="343">
                  <c:v>5.5665890000000003E-2</c:v>
                </c:pt>
                <c:pt idx="344">
                  <c:v>5.6134940000000001E-2</c:v>
                </c:pt>
                <c:pt idx="345">
                  <c:v>6.2218040000000002E-2</c:v>
                </c:pt>
                <c:pt idx="346">
                  <c:v>5.9734549999999997E-2</c:v>
                </c:pt>
                <c:pt idx="347">
                  <c:v>5.7502919999999999E-2</c:v>
                </c:pt>
                <c:pt idx="348">
                  <c:v>5.8134140000000001E-2</c:v>
                </c:pt>
                <c:pt idx="349">
                  <c:v>5.3548869999999998E-2</c:v>
                </c:pt>
                <c:pt idx="350">
                  <c:v>4.3254809999999998E-2</c:v>
                </c:pt>
                <c:pt idx="351">
                  <c:v>3.4275399999999998E-2</c:v>
                </c:pt>
                <c:pt idx="352">
                  <c:v>3.7481399999999998E-2</c:v>
                </c:pt>
                <c:pt idx="353">
                  <c:v>4.857032E-2</c:v>
                </c:pt>
                <c:pt idx="354">
                  <c:v>5.2199479999999999E-2</c:v>
                </c:pt>
                <c:pt idx="355">
                  <c:v>4.911952E-2</c:v>
                </c:pt>
                <c:pt idx="356">
                  <c:v>4.904352E-2</c:v>
                </c:pt>
                <c:pt idx="357">
                  <c:v>5.4983039999999997E-2</c:v>
                </c:pt>
                <c:pt idx="358">
                  <c:v>5.588837E-2</c:v>
                </c:pt>
                <c:pt idx="359">
                  <c:v>4.7988910000000003E-2</c:v>
                </c:pt>
                <c:pt idx="360">
                  <c:v>4.8039940000000003E-2</c:v>
                </c:pt>
                <c:pt idx="361">
                  <c:v>5.7001330000000003E-2</c:v>
                </c:pt>
                <c:pt idx="362">
                  <c:v>5.479581E-2</c:v>
                </c:pt>
                <c:pt idx="363">
                  <c:v>3.8857120000000002E-2</c:v>
                </c:pt>
                <c:pt idx="364">
                  <c:v>2.8992029999999998E-2</c:v>
                </c:pt>
                <c:pt idx="365">
                  <c:v>3.9029029999999999E-2</c:v>
                </c:pt>
                <c:pt idx="366">
                  <c:v>5.5864320000000002E-2</c:v>
                </c:pt>
                <c:pt idx="367">
                  <c:v>5.1689180000000001E-2</c:v>
                </c:pt>
                <c:pt idx="368">
                  <c:v>3.3888689999999999E-2</c:v>
                </c:pt>
                <c:pt idx="369">
                  <c:v>3.3095510000000002E-2</c:v>
                </c:pt>
                <c:pt idx="370">
                  <c:v>4.6351379999999998E-2</c:v>
                </c:pt>
                <c:pt idx="371">
                  <c:v>5.6582920000000002E-2</c:v>
                </c:pt>
                <c:pt idx="372">
                  <c:v>5.6611969999999998E-2</c:v>
                </c:pt>
                <c:pt idx="373">
                  <c:v>4.4968319999999999E-2</c:v>
                </c:pt>
                <c:pt idx="374">
                  <c:v>3.3370909999999997E-2</c:v>
                </c:pt>
                <c:pt idx="375">
                  <c:v>2.807838E-2</c:v>
                </c:pt>
                <c:pt idx="376">
                  <c:v>2.3973629999999999E-2</c:v>
                </c:pt>
                <c:pt idx="377">
                  <c:v>2.618123E-2</c:v>
                </c:pt>
                <c:pt idx="378">
                  <c:v>3.5660989999999997E-2</c:v>
                </c:pt>
                <c:pt idx="379">
                  <c:v>4.0409069999999998E-2</c:v>
                </c:pt>
                <c:pt idx="380">
                  <c:v>4.1239339999999999E-2</c:v>
                </c:pt>
                <c:pt idx="381">
                  <c:v>4.5457009999999999E-2</c:v>
                </c:pt>
                <c:pt idx="382">
                  <c:v>4.9948739999999998E-2</c:v>
                </c:pt>
                <c:pt idx="383">
                  <c:v>4.7388380000000001E-2</c:v>
                </c:pt>
                <c:pt idx="384">
                  <c:v>3.43129E-2</c:v>
                </c:pt>
                <c:pt idx="385">
                  <c:v>2.4218219999999999E-2</c:v>
                </c:pt>
                <c:pt idx="386">
                  <c:v>3.1994380000000003E-2</c:v>
                </c:pt>
                <c:pt idx="387">
                  <c:v>4.1596920000000003E-2</c:v>
                </c:pt>
                <c:pt idx="388">
                  <c:v>3.8017090000000003E-2</c:v>
                </c:pt>
                <c:pt idx="389">
                  <c:v>4.1288989999999998E-2</c:v>
                </c:pt>
                <c:pt idx="390">
                  <c:v>5.2421620000000002E-2</c:v>
                </c:pt>
                <c:pt idx="391">
                  <c:v>4.4718519999999998E-2</c:v>
                </c:pt>
                <c:pt idx="392">
                  <c:v>2.7251009999999999E-2</c:v>
                </c:pt>
                <c:pt idx="393">
                  <c:v>2.7836340000000001E-2</c:v>
                </c:pt>
                <c:pt idx="394">
                  <c:v>4.0263210000000001E-2</c:v>
                </c:pt>
                <c:pt idx="395">
                  <c:v>3.8593620000000002E-2</c:v>
                </c:pt>
                <c:pt idx="396">
                  <c:v>2.4657809999999999E-2</c:v>
                </c:pt>
                <c:pt idx="397">
                  <c:v>2.386543E-2</c:v>
                </c:pt>
                <c:pt idx="398">
                  <c:v>3.5788340000000002E-2</c:v>
                </c:pt>
                <c:pt idx="399">
                  <c:v>3.9252540000000002E-2</c:v>
                </c:pt>
                <c:pt idx="400">
                  <c:v>3.768233E-2</c:v>
                </c:pt>
                <c:pt idx="401">
                  <c:v>4.3795550000000003E-2</c:v>
                </c:pt>
                <c:pt idx="402">
                  <c:v>4.7177240000000002E-2</c:v>
                </c:pt>
                <c:pt idx="403">
                  <c:v>3.8519020000000001E-2</c:v>
                </c:pt>
                <c:pt idx="404">
                  <c:v>3.064385E-2</c:v>
                </c:pt>
                <c:pt idx="405">
                  <c:v>3.690906E-2</c:v>
                </c:pt>
                <c:pt idx="406">
                  <c:v>4.6862830000000001E-2</c:v>
                </c:pt>
                <c:pt idx="407">
                  <c:v>4.1566770000000003E-2</c:v>
                </c:pt>
                <c:pt idx="408">
                  <c:v>2.703415E-2</c:v>
                </c:pt>
                <c:pt idx="409">
                  <c:v>2.2279569999999999E-2</c:v>
                </c:pt>
                <c:pt idx="410">
                  <c:v>2.7820439999999998E-2</c:v>
                </c:pt>
                <c:pt idx="411">
                  <c:v>3.6160949999999997E-2</c:v>
                </c:pt>
                <c:pt idx="412">
                  <c:v>4.2450120000000001E-2</c:v>
                </c:pt>
                <c:pt idx="413">
                  <c:v>3.9005999999999999E-2</c:v>
                </c:pt>
                <c:pt idx="414">
                  <c:v>2.8574189999999999E-2</c:v>
                </c:pt>
                <c:pt idx="415">
                  <c:v>2.1234719999999999E-2</c:v>
                </c:pt>
                <c:pt idx="416">
                  <c:v>2.2610100000000001E-2</c:v>
                </c:pt>
                <c:pt idx="417">
                  <c:v>3.3429460000000001E-2</c:v>
                </c:pt>
                <c:pt idx="418">
                  <c:v>3.8765420000000002E-2</c:v>
                </c:pt>
                <c:pt idx="419">
                  <c:v>2.9133429999999998E-2</c:v>
                </c:pt>
                <c:pt idx="420">
                  <c:v>2.1635049999999999E-2</c:v>
                </c:pt>
                <c:pt idx="421">
                  <c:v>2.8017739999999999E-2</c:v>
                </c:pt>
                <c:pt idx="422">
                  <c:v>4.2164840000000002E-2</c:v>
                </c:pt>
                <c:pt idx="423">
                  <c:v>4.9499719999999997E-2</c:v>
                </c:pt>
                <c:pt idx="424">
                  <c:v>4.0422060000000003E-2</c:v>
                </c:pt>
                <c:pt idx="425">
                  <c:v>3.2166060000000003E-2</c:v>
                </c:pt>
                <c:pt idx="426">
                  <c:v>4.1110519999999998E-2</c:v>
                </c:pt>
                <c:pt idx="427">
                  <c:v>4.8133670000000003E-2</c:v>
                </c:pt>
                <c:pt idx="428">
                  <c:v>3.8594789999999997E-2</c:v>
                </c:pt>
                <c:pt idx="429">
                  <c:v>3.5929950000000002E-2</c:v>
                </c:pt>
                <c:pt idx="430">
                  <c:v>4.798529E-2</c:v>
                </c:pt>
                <c:pt idx="431">
                  <c:v>4.6247499999999997E-2</c:v>
                </c:pt>
                <c:pt idx="432">
                  <c:v>2.9234619999999999E-2</c:v>
                </c:pt>
                <c:pt idx="433">
                  <c:v>2.5576640000000001E-2</c:v>
                </c:pt>
                <c:pt idx="434">
                  <c:v>3.3607659999999998E-2</c:v>
                </c:pt>
                <c:pt idx="435">
                  <c:v>2.9700850000000001E-2</c:v>
                </c:pt>
                <c:pt idx="436">
                  <c:v>2.0700219999999998E-2</c:v>
                </c:pt>
                <c:pt idx="437">
                  <c:v>2.5448470000000001E-2</c:v>
                </c:pt>
                <c:pt idx="438">
                  <c:v>3.0426600000000002E-2</c:v>
                </c:pt>
                <c:pt idx="439">
                  <c:v>2.2427019999999999E-2</c:v>
                </c:pt>
                <c:pt idx="440">
                  <c:v>1.7123570000000001E-2</c:v>
                </c:pt>
                <c:pt idx="441">
                  <c:v>2.4605660000000001E-2</c:v>
                </c:pt>
                <c:pt idx="442">
                  <c:v>3.5229980000000001E-2</c:v>
                </c:pt>
                <c:pt idx="443">
                  <c:v>3.272489E-2</c:v>
                </c:pt>
                <c:pt idx="444">
                  <c:v>2.29924E-2</c:v>
                </c:pt>
                <c:pt idx="445">
                  <c:v>2.7140790000000001E-2</c:v>
                </c:pt>
                <c:pt idx="446">
                  <c:v>3.6838549999999998E-2</c:v>
                </c:pt>
                <c:pt idx="447">
                  <c:v>3.565596E-2</c:v>
                </c:pt>
                <c:pt idx="448">
                  <c:v>2.7551740000000002E-2</c:v>
                </c:pt>
                <c:pt idx="449">
                  <c:v>2.6495250000000001E-2</c:v>
                </c:pt>
                <c:pt idx="450">
                  <c:v>3.3116970000000003E-2</c:v>
                </c:pt>
                <c:pt idx="451">
                  <c:v>2.6800480000000002E-2</c:v>
                </c:pt>
                <c:pt idx="452">
                  <c:v>1.145385E-2</c:v>
                </c:pt>
                <c:pt idx="453">
                  <c:v>1.5256189999999999E-2</c:v>
                </c:pt>
                <c:pt idx="454">
                  <c:v>3.1273219999999997E-2</c:v>
                </c:pt>
                <c:pt idx="455">
                  <c:v>3.0149749999999999E-2</c:v>
                </c:pt>
                <c:pt idx="456">
                  <c:v>1.501067E-2</c:v>
                </c:pt>
                <c:pt idx="457">
                  <c:v>1.1807359999999999E-2</c:v>
                </c:pt>
                <c:pt idx="458">
                  <c:v>2.3431839999999999E-2</c:v>
                </c:pt>
                <c:pt idx="459">
                  <c:v>2.852027E-2</c:v>
                </c:pt>
                <c:pt idx="460">
                  <c:v>1.9453720000000001E-2</c:v>
                </c:pt>
                <c:pt idx="461">
                  <c:v>1.159613E-2</c:v>
                </c:pt>
                <c:pt idx="462">
                  <c:v>1.1978849999999999E-2</c:v>
                </c:pt>
                <c:pt idx="463">
                  <c:v>9.0524119999999993E-3</c:v>
                </c:pt>
                <c:pt idx="464">
                  <c:v>9.0343030000000005E-3</c:v>
                </c:pt>
                <c:pt idx="465">
                  <c:v>2.838367E-2</c:v>
                </c:pt>
                <c:pt idx="466">
                  <c:v>3.6997660000000002E-2</c:v>
                </c:pt>
                <c:pt idx="467">
                  <c:v>1.20803E-2</c:v>
                </c:pt>
                <c:pt idx="468">
                  <c:v>-4.7699680000000003E-3</c:v>
                </c:pt>
                <c:pt idx="469">
                  <c:v>4.5535560000000003E-3</c:v>
                </c:pt>
                <c:pt idx="470">
                  <c:v>1.584352E-2</c:v>
                </c:pt>
                <c:pt idx="471">
                  <c:v>1.882035E-2</c:v>
                </c:pt>
                <c:pt idx="472">
                  <c:v>1.3054680000000001E-2</c:v>
                </c:pt>
                <c:pt idx="473">
                  <c:v>6.9330219999999996E-3</c:v>
                </c:pt>
                <c:pt idx="474">
                  <c:v>8.5908430000000008E-3</c:v>
                </c:pt>
                <c:pt idx="475">
                  <c:v>1.4005109999999999E-2</c:v>
                </c:pt>
                <c:pt idx="476">
                  <c:v>2.1050579999999999E-2</c:v>
                </c:pt>
                <c:pt idx="477">
                  <c:v>3.1351120000000003E-2</c:v>
                </c:pt>
                <c:pt idx="478">
                  <c:v>3.8082749999999999E-2</c:v>
                </c:pt>
                <c:pt idx="479">
                  <c:v>3.4985389999999998E-2</c:v>
                </c:pt>
                <c:pt idx="480">
                  <c:v>2.9161280000000001E-2</c:v>
                </c:pt>
                <c:pt idx="481">
                  <c:v>2.393253E-2</c:v>
                </c:pt>
                <c:pt idx="482">
                  <c:v>2.210927E-2</c:v>
                </c:pt>
                <c:pt idx="483">
                  <c:v>2.5784930000000001E-2</c:v>
                </c:pt>
                <c:pt idx="484">
                  <c:v>2.5340890000000001E-2</c:v>
                </c:pt>
                <c:pt idx="485">
                  <c:v>2.553857E-2</c:v>
                </c:pt>
                <c:pt idx="486">
                  <c:v>2.967171E-2</c:v>
                </c:pt>
                <c:pt idx="487">
                  <c:v>2.0690610000000002E-2</c:v>
                </c:pt>
                <c:pt idx="488">
                  <c:v>6.0669160000000003E-3</c:v>
                </c:pt>
                <c:pt idx="489">
                  <c:v>9.0759659999999995E-3</c:v>
                </c:pt>
                <c:pt idx="490">
                  <c:v>2.133299E-2</c:v>
                </c:pt>
                <c:pt idx="491">
                  <c:v>2.5922500000000001E-2</c:v>
                </c:pt>
                <c:pt idx="492">
                  <c:v>3.1684360000000002E-2</c:v>
                </c:pt>
                <c:pt idx="493">
                  <c:v>3.8907270000000001E-2</c:v>
                </c:pt>
                <c:pt idx="494">
                  <c:v>2.91217E-2</c:v>
                </c:pt>
                <c:pt idx="495">
                  <c:v>1.451916E-2</c:v>
                </c:pt>
                <c:pt idx="496">
                  <c:v>1.422644E-2</c:v>
                </c:pt>
                <c:pt idx="497">
                  <c:v>2.0066830000000001E-2</c:v>
                </c:pt>
                <c:pt idx="498">
                  <c:v>3.2015219999999997E-2</c:v>
                </c:pt>
                <c:pt idx="499">
                  <c:v>3.7689140000000003E-2</c:v>
                </c:pt>
                <c:pt idx="500">
                  <c:v>1.8665210000000002E-2</c:v>
                </c:pt>
                <c:pt idx="501">
                  <c:v>7.2569330000000001E-3</c:v>
                </c:pt>
                <c:pt idx="502">
                  <c:v>1.685002E-2</c:v>
                </c:pt>
                <c:pt idx="503">
                  <c:v>1.4163169999999999E-2</c:v>
                </c:pt>
                <c:pt idx="504">
                  <c:v>3.0778020000000001E-3</c:v>
                </c:pt>
                <c:pt idx="505">
                  <c:v>9.4139089999999998E-3</c:v>
                </c:pt>
                <c:pt idx="506">
                  <c:v>3.0896920000000001E-2</c:v>
                </c:pt>
                <c:pt idx="507">
                  <c:v>3.9761150000000002E-2</c:v>
                </c:pt>
                <c:pt idx="508">
                  <c:v>2.3914359999999999E-2</c:v>
                </c:pt>
                <c:pt idx="509">
                  <c:v>1.253141E-2</c:v>
                </c:pt>
                <c:pt idx="510">
                  <c:v>1.7092710000000001E-2</c:v>
                </c:pt>
                <c:pt idx="511">
                  <c:v>1.733467E-2</c:v>
                </c:pt>
                <c:pt idx="512">
                  <c:v>1.1282479999999999E-2</c:v>
                </c:pt>
                <c:pt idx="513">
                  <c:v>1.285788E-2</c:v>
                </c:pt>
                <c:pt idx="514">
                  <c:v>2.267916E-2</c:v>
                </c:pt>
                <c:pt idx="515">
                  <c:v>2.7873430000000001E-2</c:v>
                </c:pt>
                <c:pt idx="516">
                  <c:v>2.5082810000000001E-2</c:v>
                </c:pt>
                <c:pt idx="517">
                  <c:v>2.609206E-2</c:v>
                </c:pt>
                <c:pt idx="518">
                  <c:v>2.832966E-2</c:v>
                </c:pt>
                <c:pt idx="519">
                  <c:v>1.67834E-2</c:v>
                </c:pt>
                <c:pt idx="520">
                  <c:v>6.0546869999999996E-3</c:v>
                </c:pt>
                <c:pt idx="521">
                  <c:v>1.0823299999999999E-2</c:v>
                </c:pt>
                <c:pt idx="522">
                  <c:v>1.6393060000000001E-2</c:v>
                </c:pt>
                <c:pt idx="523">
                  <c:v>1.920612E-2</c:v>
                </c:pt>
                <c:pt idx="524">
                  <c:v>2.1578119999999999E-2</c:v>
                </c:pt>
                <c:pt idx="525">
                  <c:v>1.9291570000000001E-2</c:v>
                </c:pt>
                <c:pt idx="526">
                  <c:v>1.462901E-2</c:v>
                </c:pt>
                <c:pt idx="527">
                  <c:v>8.8830929999999999E-3</c:v>
                </c:pt>
                <c:pt idx="528">
                  <c:v>1.197373E-2</c:v>
                </c:pt>
                <c:pt idx="529">
                  <c:v>2.3611150000000001E-2</c:v>
                </c:pt>
                <c:pt idx="530">
                  <c:v>1.8477460000000001E-2</c:v>
                </c:pt>
                <c:pt idx="531">
                  <c:v>-2.666823E-3</c:v>
                </c:pt>
                <c:pt idx="532">
                  <c:v>-1.5478840000000001E-2</c:v>
                </c:pt>
                <c:pt idx="533">
                  <c:v>-1.107035E-2</c:v>
                </c:pt>
                <c:pt idx="534">
                  <c:v>3.8101770000000001E-3</c:v>
                </c:pt>
                <c:pt idx="535">
                  <c:v>1.278688E-2</c:v>
                </c:pt>
                <c:pt idx="536">
                  <c:v>9.7735870000000002E-3</c:v>
                </c:pt>
                <c:pt idx="537">
                  <c:v>9.6979920000000008E-3</c:v>
                </c:pt>
                <c:pt idx="538">
                  <c:v>1.758034E-2</c:v>
                </c:pt>
                <c:pt idx="539">
                  <c:v>2.047562E-2</c:v>
                </c:pt>
                <c:pt idx="540">
                  <c:v>1.875682E-2</c:v>
                </c:pt>
                <c:pt idx="541">
                  <c:v>1.3470019999999999E-2</c:v>
                </c:pt>
                <c:pt idx="542">
                  <c:v>-2.2767149999999999E-3</c:v>
                </c:pt>
                <c:pt idx="543">
                  <c:v>-7.6119430000000004E-3</c:v>
                </c:pt>
                <c:pt idx="544">
                  <c:v>7.8512419999999996E-3</c:v>
                </c:pt>
                <c:pt idx="545">
                  <c:v>9.9148750000000001E-3</c:v>
                </c:pt>
                <c:pt idx="546">
                  <c:v>-8.9665990000000004E-3</c:v>
                </c:pt>
                <c:pt idx="547">
                  <c:v>-2.0754189999999999E-2</c:v>
                </c:pt>
                <c:pt idx="548">
                  <c:v>-1.3179919999999999E-2</c:v>
                </c:pt>
                <c:pt idx="549">
                  <c:v>7.8165879999999993E-3</c:v>
                </c:pt>
                <c:pt idx="550">
                  <c:v>1.9771540000000001E-2</c:v>
                </c:pt>
                <c:pt idx="551">
                  <c:v>1.5077989999999999E-2</c:v>
                </c:pt>
                <c:pt idx="552">
                  <c:v>1.1634540000000001E-2</c:v>
                </c:pt>
                <c:pt idx="553">
                  <c:v>1.137584E-2</c:v>
                </c:pt>
                <c:pt idx="554">
                  <c:v>8.2696460000000003E-3</c:v>
                </c:pt>
                <c:pt idx="555">
                  <c:v>5.0642049999999996E-3</c:v>
                </c:pt>
                <c:pt idx="556">
                  <c:v>9.7896029999999992E-3</c:v>
                </c:pt>
                <c:pt idx="557">
                  <c:v>2.464423E-2</c:v>
                </c:pt>
                <c:pt idx="558">
                  <c:v>2.9544029999999999E-2</c:v>
                </c:pt>
                <c:pt idx="559">
                  <c:v>1.5230580000000001E-2</c:v>
                </c:pt>
                <c:pt idx="560">
                  <c:v>3.4058080000000002E-3</c:v>
                </c:pt>
                <c:pt idx="561">
                  <c:v>5.222226E-3</c:v>
                </c:pt>
                <c:pt idx="562">
                  <c:v>8.6399849999999993E-3</c:v>
                </c:pt>
                <c:pt idx="563">
                  <c:v>5.0659399999999997E-3</c:v>
                </c:pt>
                <c:pt idx="564">
                  <c:v>6.8837539999999997E-3</c:v>
                </c:pt>
                <c:pt idx="565">
                  <c:v>2.4634900000000001E-2</c:v>
                </c:pt>
                <c:pt idx="566">
                  <c:v>3.3439410000000003E-2</c:v>
                </c:pt>
                <c:pt idx="567">
                  <c:v>1.6838289999999999E-2</c:v>
                </c:pt>
                <c:pt idx="568">
                  <c:v>3.8176350000000002E-3</c:v>
                </c:pt>
                <c:pt idx="569">
                  <c:v>1.029279E-2</c:v>
                </c:pt>
              </c:numCache>
            </c:numRef>
          </c:yVal>
          <c:smooth val="0"/>
        </c:ser>
        <c:ser>
          <c:idx val="2"/>
          <c:order val="2"/>
          <c:tx>
            <c:v>+1000V (#3)</c:v>
          </c:tx>
          <c:spPr>
            <a:ln w="19050">
              <a:solidFill>
                <a:srgbClr val="0000FF"/>
              </a:solidFill>
            </a:ln>
          </c:spPr>
          <c:marker>
            <c:symbol val="none"/>
          </c:marker>
          <c:xVal>
            <c:numRef>
              <c:f>'HBM IV Curves Data'!$F$5:$F$574</c:f>
              <c:numCache>
                <c:formatCode>General</c:formatCode>
                <c:ptCount val="570"/>
                <c:pt idx="0">
                  <c:v>2.05023</c:v>
                </c:pt>
                <c:pt idx="1">
                  <c:v>2.306162</c:v>
                </c:pt>
                <c:pt idx="2">
                  <c:v>2.1705100000000002</c:v>
                </c:pt>
                <c:pt idx="3">
                  <c:v>1.006672</c:v>
                </c:pt>
                <c:pt idx="4">
                  <c:v>-3.7130650000000002E-3</c:v>
                </c:pt>
                <c:pt idx="5">
                  <c:v>-0.25210440000000001</c:v>
                </c:pt>
                <c:pt idx="6">
                  <c:v>-0.18004890000000001</c:v>
                </c:pt>
                <c:pt idx="7">
                  <c:v>0.65487660000000003</c:v>
                </c:pt>
                <c:pt idx="8">
                  <c:v>1.708609</c:v>
                </c:pt>
                <c:pt idx="9">
                  <c:v>2.3880560000000002</c:v>
                </c:pt>
                <c:pt idx="10">
                  <c:v>2.9362740000000001</c:v>
                </c:pt>
                <c:pt idx="11">
                  <c:v>2.891343</c:v>
                </c:pt>
                <c:pt idx="12">
                  <c:v>2.4204119999999998</c:v>
                </c:pt>
                <c:pt idx="13">
                  <c:v>1.8005910000000001</c:v>
                </c:pt>
                <c:pt idx="14">
                  <c:v>1.2677639999999999</c:v>
                </c:pt>
                <c:pt idx="15">
                  <c:v>1.757379</c:v>
                </c:pt>
                <c:pt idx="16">
                  <c:v>2.079323</c:v>
                </c:pt>
                <c:pt idx="17">
                  <c:v>1.2176769999999999</c:v>
                </c:pt>
                <c:pt idx="18">
                  <c:v>1.0286249999999999</c:v>
                </c:pt>
                <c:pt idx="19">
                  <c:v>1.3345480000000001</c:v>
                </c:pt>
                <c:pt idx="20">
                  <c:v>0.88438499999999998</c:v>
                </c:pt>
                <c:pt idx="21">
                  <c:v>0.83541659999999995</c:v>
                </c:pt>
                <c:pt idx="22">
                  <c:v>0.97413309999999997</c:v>
                </c:pt>
                <c:pt idx="23">
                  <c:v>-2.608738E-2</c:v>
                </c:pt>
                <c:pt idx="24">
                  <c:v>-0.57654240000000001</c:v>
                </c:pt>
                <c:pt idx="25">
                  <c:v>0.72802160000000005</c:v>
                </c:pt>
                <c:pt idx="26">
                  <c:v>1.6651640000000001</c:v>
                </c:pt>
                <c:pt idx="27">
                  <c:v>1.2796959999999999</c:v>
                </c:pt>
                <c:pt idx="28">
                  <c:v>1.163413</c:v>
                </c:pt>
                <c:pt idx="29">
                  <c:v>0.92788890000000002</c:v>
                </c:pt>
                <c:pt idx="30">
                  <c:v>0.55171329999999996</c:v>
                </c:pt>
                <c:pt idx="31">
                  <c:v>1.1303920000000001</c:v>
                </c:pt>
                <c:pt idx="32">
                  <c:v>1.4992650000000001</c:v>
                </c:pt>
                <c:pt idx="33">
                  <c:v>1.24261</c:v>
                </c:pt>
                <c:pt idx="34">
                  <c:v>1.185211</c:v>
                </c:pt>
                <c:pt idx="35">
                  <c:v>0.66129769999999999</c:v>
                </c:pt>
                <c:pt idx="36">
                  <c:v>-6.4974509999999999E-2</c:v>
                </c:pt>
                <c:pt idx="37">
                  <c:v>-0.12546560000000001</c:v>
                </c:pt>
                <c:pt idx="38">
                  <c:v>2.4683460000000001E-2</c:v>
                </c:pt>
                <c:pt idx="39">
                  <c:v>0.64714899999999997</c:v>
                </c:pt>
                <c:pt idx="40">
                  <c:v>1.4810430000000001</c:v>
                </c:pt>
                <c:pt idx="41">
                  <c:v>0.86053449999999998</c:v>
                </c:pt>
                <c:pt idx="42">
                  <c:v>-0.25175330000000001</c:v>
                </c:pt>
                <c:pt idx="43">
                  <c:v>6.9992769999999996E-2</c:v>
                </c:pt>
                <c:pt idx="44">
                  <c:v>0.85693109999999995</c:v>
                </c:pt>
                <c:pt idx="45">
                  <c:v>0.97013470000000002</c:v>
                </c:pt>
                <c:pt idx="46">
                  <c:v>0.6237703</c:v>
                </c:pt>
                <c:pt idx="47">
                  <c:v>0.24629100000000001</c:v>
                </c:pt>
                <c:pt idx="48">
                  <c:v>0.1828979</c:v>
                </c:pt>
                <c:pt idx="49">
                  <c:v>1.071256</c:v>
                </c:pt>
                <c:pt idx="50">
                  <c:v>2.8381660000000002</c:v>
                </c:pt>
                <c:pt idx="51">
                  <c:v>3.0610689999999998</c:v>
                </c:pt>
                <c:pt idx="52">
                  <c:v>1.168469</c:v>
                </c:pt>
                <c:pt idx="53">
                  <c:v>-0.13264989999999999</c:v>
                </c:pt>
                <c:pt idx="54">
                  <c:v>0.43014429999999998</c:v>
                </c:pt>
                <c:pt idx="55">
                  <c:v>1.647124</c:v>
                </c:pt>
                <c:pt idx="56">
                  <c:v>1.6106940000000001</c:v>
                </c:pt>
                <c:pt idx="57">
                  <c:v>0.63214099999999995</c:v>
                </c:pt>
                <c:pt idx="58">
                  <c:v>0.1581079</c:v>
                </c:pt>
                <c:pt idx="59">
                  <c:v>-0.33393489999999998</c:v>
                </c:pt>
                <c:pt idx="60">
                  <c:v>-0.73057249999999996</c:v>
                </c:pt>
                <c:pt idx="61">
                  <c:v>0.14310039999999999</c:v>
                </c:pt>
                <c:pt idx="62">
                  <c:v>1.254027</c:v>
                </c:pt>
                <c:pt idx="63">
                  <c:v>1.549094</c:v>
                </c:pt>
                <c:pt idx="64">
                  <c:v>2.1379100000000002</c:v>
                </c:pt>
                <c:pt idx="65">
                  <c:v>2.484461</c:v>
                </c:pt>
                <c:pt idx="66">
                  <c:v>1.1043259999999999</c:v>
                </c:pt>
                <c:pt idx="67">
                  <c:v>-0.59366149999999995</c:v>
                </c:pt>
                <c:pt idx="68">
                  <c:v>-0.59415150000000005</c:v>
                </c:pt>
                <c:pt idx="69">
                  <c:v>0.75246849999999998</c:v>
                </c:pt>
                <c:pt idx="70">
                  <c:v>1.6068560000000001</c:v>
                </c:pt>
                <c:pt idx="71">
                  <c:v>1.3871249999999999</c:v>
                </c:pt>
                <c:pt idx="72">
                  <c:v>1.4214009999999999</c:v>
                </c:pt>
                <c:pt idx="73">
                  <c:v>1.4234500000000001</c:v>
                </c:pt>
                <c:pt idx="74">
                  <c:v>-5.9432489999999998E-2</c:v>
                </c:pt>
                <c:pt idx="75">
                  <c:v>-1.4528810000000001</c:v>
                </c:pt>
                <c:pt idx="76">
                  <c:v>-0.91287529999999995</c:v>
                </c:pt>
                <c:pt idx="77">
                  <c:v>0.4979787</c:v>
                </c:pt>
                <c:pt idx="78">
                  <c:v>1.068397</c:v>
                </c:pt>
                <c:pt idx="79">
                  <c:v>0.57455579999999995</c:v>
                </c:pt>
                <c:pt idx="80">
                  <c:v>7.6339560000000001E-2</c:v>
                </c:pt>
                <c:pt idx="81">
                  <c:v>-6.3222719999999996E-2</c:v>
                </c:pt>
                <c:pt idx="82">
                  <c:v>-0.13115869999999999</c:v>
                </c:pt>
                <c:pt idx="83">
                  <c:v>-0.21849650000000001</c:v>
                </c:pt>
                <c:pt idx="84">
                  <c:v>-0.16864109999999999</c:v>
                </c:pt>
                <c:pt idx="85">
                  <c:v>0.45426630000000001</c:v>
                </c:pt>
                <c:pt idx="86">
                  <c:v>1.1694180000000001</c:v>
                </c:pt>
                <c:pt idx="87">
                  <c:v>1.5088220000000001</c:v>
                </c:pt>
                <c:pt idx="88">
                  <c:v>2.0895649999999999</c:v>
                </c:pt>
                <c:pt idx="89">
                  <c:v>2.5406</c:v>
                </c:pt>
                <c:pt idx="90">
                  <c:v>2.178264</c:v>
                </c:pt>
                <c:pt idx="91">
                  <c:v>1.6831579999999999</c:v>
                </c:pt>
                <c:pt idx="92">
                  <c:v>1.163988</c:v>
                </c:pt>
                <c:pt idx="93">
                  <c:v>0.29859999999999998</c:v>
                </c:pt>
                <c:pt idx="94">
                  <c:v>-3.815085E-2</c:v>
                </c:pt>
                <c:pt idx="95">
                  <c:v>0.49232429999999999</c:v>
                </c:pt>
                <c:pt idx="96">
                  <c:v>0.88158069999999999</c:v>
                </c:pt>
                <c:pt idx="97">
                  <c:v>1.073723</c:v>
                </c:pt>
                <c:pt idx="98">
                  <c:v>1.3857170000000001</c:v>
                </c:pt>
                <c:pt idx="99">
                  <c:v>1.0056229999999999</c:v>
                </c:pt>
                <c:pt idx="100">
                  <c:v>0.27726899999999999</c:v>
                </c:pt>
                <c:pt idx="101">
                  <c:v>-0.13813780000000001</c:v>
                </c:pt>
                <c:pt idx="102">
                  <c:v>-0.33497529999999998</c:v>
                </c:pt>
                <c:pt idx="103">
                  <c:v>0.26763880000000001</c:v>
                </c:pt>
                <c:pt idx="104">
                  <c:v>1.102042</c:v>
                </c:pt>
                <c:pt idx="105">
                  <c:v>1.5142530000000001</c:v>
                </c:pt>
                <c:pt idx="106">
                  <c:v>1.7822750000000001</c:v>
                </c:pt>
                <c:pt idx="107">
                  <c:v>0.94903190000000004</c:v>
                </c:pt>
                <c:pt idx="108">
                  <c:v>-0.40911389999999997</c:v>
                </c:pt>
                <c:pt idx="109">
                  <c:v>8.1018960000000008E-3</c:v>
                </c:pt>
                <c:pt idx="110">
                  <c:v>1.0000290000000001</c:v>
                </c:pt>
                <c:pt idx="111">
                  <c:v>3.4820289999999997E-2</c:v>
                </c:pt>
                <c:pt idx="112">
                  <c:v>-0.98822449999999995</c:v>
                </c:pt>
                <c:pt idx="113">
                  <c:v>0.33573609999999998</c:v>
                </c:pt>
                <c:pt idx="114">
                  <c:v>1.8810420000000001</c:v>
                </c:pt>
                <c:pt idx="115">
                  <c:v>1.4570449999999999</c:v>
                </c:pt>
                <c:pt idx="116">
                  <c:v>0.47050140000000001</c:v>
                </c:pt>
                <c:pt idx="117">
                  <c:v>0.71167539999999996</c:v>
                </c:pt>
                <c:pt idx="118">
                  <c:v>0.84694760000000002</c:v>
                </c:pt>
                <c:pt idx="119">
                  <c:v>-0.1662506</c:v>
                </c:pt>
                <c:pt idx="120">
                  <c:v>-0.15311930000000001</c:v>
                </c:pt>
                <c:pt idx="121">
                  <c:v>0.99000520000000003</c:v>
                </c:pt>
                <c:pt idx="122">
                  <c:v>1.0129919999999999</c:v>
                </c:pt>
                <c:pt idx="123">
                  <c:v>8.8695830000000003E-2</c:v>
                </c:pt>
                <c:pt idx="124">
                  <c:v>-1.1984389999999999E-2</c:v>
                </c:pt>
                <c:pt idx="125">
                  <c:v>0.71493609999999996</c:v>
                </c:pt>
                <c:pt idx="126">
                  <c:v>0.97019880000000003</c:v>
                </c:pt>
                <c:pt idx="127">
                  <c:v>0.70379329999999996</c:v>
                </c:pt>
                <c:pt idx="128">
                  <c:v>0.66717890000000002</c:v>
                </c:pt>
                <c:pt idx="129">
                  <c:v>1.0584389999999999</c:v>
                </c:pt>
                <c:pt idx="130">
                  <c:v>0.80248200000000003</c:v>
                </c:pt>
                <c:pt idx="131">
                  <c:v>0.32845950000000002</c:v>
                </c:pt>
                <c:pt idx="132">
                  <c:v>1.6185050000000001</c:v>
                </c:pt>
                <c:pt idx="133">
                  <c:v>2.7481409999999999</c:v>
                </c:pt>
                <c:pt idx="134">
                  <c:v>1.405961</c:v>
                </c:pt>
                <c:pt idx="135">
                  <c:v>-0.26622129999999999</c:v>
                </c:pt>
                <c:pt idx="136">
                  <c:v>-0.53812020000000005</c:v>
                </c:pt>
                <c:pt idx="137">
                  <c:v>-0.68951530000000005</c:v>
                </c:pt>
                <c:pt idx="138">
                  <c:v>-0.98076289999999999</c:v>
                </c:pt>
                <c:pt idx="139">
                  <c:v>-0.4151725</c:v>
                </c:pt>
                <c:pt idx="140">
                  <c:v>0.25117869999999998</c:v>
                </c:pt>
                <c:pt idx="141">
                  <c:v>0.52801589999999998</c:v>
                </c:pt>
                <c:pt idx="142">
                  <c:v>0.92255609999999999</c:v>
                </c:pt>
                <c:pt idx="143">
                  <c:v>1.0775429999999999</c:v>
                </c:pt>
                <c:pt idx="144">
                  <c:v>0.97445280000000001</c:v>
                </c:pt>
                <c:pt idx="145">
                  <c:v>0.71967150000000002</c:v>
                </c:pt>
                <c:pt idx="146">
                  <c:v>0.1118686</c:v>
                </c:pt>
                <c:pt idx="147">
                  <c:v>-0.3733476</c:v>
                </c:pt>
                <c:pt idx="148">
                  <c:v>-0.51197890000000001</c:v>
                </c:pt>
                <c:pt idx="149">
                  <c:v>-0.20121559999999999</c:v>
                </c:pt>
                <c:pt idx="150">
                  <c:v>0.238089</c:v>
                </c:pt>
                <c:pt idx="151">
                  <c:v>-0.43148609999999998</c:v>
                </c:pt>
                <c:pt idx="152">
                  <c:v>-1.2784949999999999</c:v>
                </c:pt>
                <c:pt idx="153">
                  <c:v>-0.76303960000000004</c:v>
                </c:pt>
                <c:pt idx="154">
                  <c:v>-0.11427710000000001</c:v>
                </c:pt>
                <c:pt idx="155">
                  <c:v>0.1214959</c:v>
                </c:pt>
                <c:pt idx="156">
                  <c:v>0.3384297</c:v>
                </c:pt>
                <c:pt idx="157">
                  <c:v>0.38777220000000001</c:v>
                </c:pt>
                <c:pt idx="158">
                  <c:v>0.80407960000000001</c:v>
                </c:pt>
                <c:pt idx="159">
                  <c:v>1.260837</c:v>
                </c:pt>
                <c:pt idx="160">
                  <c:v>1.41692</c:v>
                </c:pt>
                <c:pt idx="161">
                  <c:v>1.905359</c:v>
                </c:pt>
                <c:pt idx="162">
                  <c:v>2.4234990000000001</c:v>
                </c:pt>
                <c:pt idx="163">
                  <c:v>2.2689789999999999</c:v>
                </c:pt>
                <c:pt idx="164">
                  <c:v>1.514535</c:v>
                </c:pt>
                <c:pt idx="165">
                  <c:v>0.4363631</c:v>
                </c:pt>
                <c:pt idx="166">
                  <c:v>-0.99017330000000003</c:v>
                </c:pt>
                <c:pt idx="167">
                  <c:v>-1.2603169999999999</c:v>
                </c:pt>
                <c:pt idx="168">
                  <c:v>0.40767049999999999</c:v>
                </c:pt>
                <c:pt idx="169">
                  <c:v>1.244912</c:v>
                </c:pt>
                <c:pt idx="170">
                  <c:v>0.65639510000000001</c:v>
                </c:pt>
                <c:pt idx="171">
                  <c:v>0.51146959999999997</c:v>
                </c:pt>
                <c:pt idx="172">
                  <c:v>1.0122409999999999</c:v>
                </c:pt>
                <c:pt idx="173">
                  <c:v>1.576319</c:v>
                </c:pt>
                <c:pt idx="174">
                  <c:v>1.3282700000000001</c:v>
                </c:pt>
                <c:pt idx="175">
                  <c:v>0.45788899999999999</c:v>
                </c:pt>
                <c:pt idx="176">
                  <c:v>-0.44466820000000001</c:v>
                </c:pt>
                <c:pt idx="177">
                  <c:v>-1.828174</c:v>
                </c:pt>
                <c:pt idx="178">
                  <c:v>-2.4757699999999998</c:v>
                </c:pt>
                <c:pt idx="179">
                  <c:v>-1.0868960000000001</c:v>
                </c:pt>
                <c:pt idx="180">
                  <c:v>0.3215307</c:v>
                </c:pt>
                <c:pt idx="181">
                  <c:v>0.71297290000000002</c:v>
                </c:pt>
                <c:pt idx="182">
                  <c:v>1.126206</c:v>
                </c:pt>
                <c:pt idx="183">
                  <c:v>0.8617688</c:v>
                </c:pt>
                <c:pt idx="184">
                  <c:v>-0.2801015</c:v>
                </c:pt>
                <c:pt idx="185">
                  <c:v>-0.35732979999999998</c:v>
                </c:pt>
                <c:pt idx="186">
                  <c:v>1.1296280000000001</c:v>
                </c:pt>
                <c:pt idx="187">
                  <c:v>1.911389</c:v>
                </c:pt>
                <c:pt idx="188">
                  <c:v>1.1127590000000001</c:v>
                </c:pt>
                <c:pt idx="189">
                  <c:v>0.31205929999999998</c:v>
                </c:pt>
                <c:pt idx="190">
                  <c:v>0.25313190000000002</c:v>
                </c:pt>
                <c:pt idx="191">
                  <c:v>0.34413880000000002</c:v>
                </c:pt>
                <c:pt idx="192">
                  <c:v>-0.36819190000000002</c:v>
                </c:pt>
                <c:pt idx="193">
                  <c:v>-1.373162</c:v>
                </c:pt>
                <c:pt idx="194">
                  <c:v>-1.0827899999999999</c:v>
                </c:pt>
                <c:pt idx="195">
                  <c:v>0.1683093</c:v>
                </c:pt>
                <c:pt idx="196">
                  <c:v>1.0451729999999999</c:v>
                </c:pt>
                <c:pt idx="197">
                  <c:v>1.108244</c:v>
                </c:pt>
                <c:pt idx="198">
                  <c:v>0.77785380000000004</c:v>
                </c:pt>
                <c:pt idx="199">
                  <c:v>1.2611969999999999</c:v>
                </c:pt>
                <c:pt idx="200">
                  <c:v>1.6235999999999999</c:v>
                </c:pt>
                <c:pt idx="201">
                  <c:v>0.43554209999999999</c:v>
                </c:pt>
                <c:pt idx="202">
                  <c:v>-0.3657725</c:v>
                </c:pt>
                <c:pt idx="203">
                  <c:v>-0.69505830000000002</c:v>
                </c:pt>
                <c:pt idx="204">
                  <c:v>-1.3715630000000001</c:v>
                </c:pt>
                <c:pt idx="205">
                  <c:v>-0.6182124</c:v>
                </c:pt>
                <c:pt idx="206">
                  <c:v>0.9768715</c:v>
                </c:pt>
                <c:pt idx="207">
                  <c:v>1.948518</c:v>
                </c:pt>
                <c:pt idx="208">
                  <c:v>2.3997039999999998</c:v>
                </c:pt>
                <c:pt idx="209">
                  <c:v>1.7533449999999999</c:v>
                </c:pt>
                <c:pt idx="210">
                  <c:v>0.38793179999999999</c:v>
                </c:pt>
                <c:pt idx="211">
                  <c:v>-0.21536730000000001</c:v>
                </c:pt>
                <c:pt idx="212">
                  <c:v>-1.593313E-2</c:v>
                </c:pt>
                <c:pt idx="213">
                  <c:v>0.41258840000000002</c:v>
                </c:pt>
                <c:pt idx="214">
                  <c:v>0.65206189999999997</c:v>
                </c:pt>
                <c:pt idx="215">
                  <c:v>0.18289159999999999</c:v>
                </c:pt>
                <c:pt idx="216">
                  <c:v>-0.40081529999999999</c:v>
                </c:pt>
                <c:pt idx="217">
                  <c:v>8.7943129999999994E-2</c:v>
                </c:pt>
                <c:pt idx="218">
                  <c:v>1.5819620000000001</c:v>
                </c:pt>
                <c:pt idx="219">
                  <c:v>2.1473450000000001</c:v>
                </c:pt>
                <c:pt idx="220">
                  <c:v>0.94326209999999999</c:v>
                </c:pt>
                <c:pt idx="221">
                  <c:v>-0.2852846</c:v>
                </c:pt>
                <c:pt idx="222">
                  <c:v>-1.4679199999999999</c:v>
                </c:pt>
                <c:pt idx="223">
                  <c:v>-2.8222330000000002</c:v>
                </c:pt>
                <c:pt idx="224">
                  <c:v>-2.296675</c:v>
                </c:pt>
                <c:pt idx="225">
                  <c:v>-0.29651090000000002</c:v>
                </c:pt>
                <c:pt idx="226">
                  <c:v>0.58351940000000002</c:v>
                </c:pt>
                <c:pt idx="227">
                  <c:v>0.35082279999999999</c:v>
                </c:pt>
                <c:pt idx="228">
                  <c:v>0.40430179999999999</c:v>
                </c:pt>
                <c:pt idx="229">
                  <c:v>0.1949372</c:v>
                </c:pt>
                <c:pt idx="230">
                  <c:v>-0.88709530000000003</c:v>
                </c:pt>
                <c:pt idx="231">
                  <c:v>-1.8170059999999999</c:v>
                </c:pt>
                <c:pt idx="232">
                  <c:v>-1.9529559999999999</c:v>
                </c:pt>
                <c:pt idx="233">
                  <c:v>-1.2897160000000001</c:v>
                </c:pt>
                <c:pt idx="234">
                  <c:v>-0.25741439999999999</c:v>
                </c:pt>
                <c:pt idx="235">
                  <c:v>1.787505E-3</c:v>
                </c:pt>
                <c:pt idx="236">
                  <c:v>-0.4601017</c:v>
                </c:pt>
                <c:pt idx="237">
                  <c:v>-0.32552999999999999</c:v>
                </c:pt>
                <c:pt idx="238">
                  <c:v>8.6606489999999994E-2</c:v>
                </c:pt>
                <c:pt idx="239">
                  <c:v>0.4194078</c:v>
                </c:pt>
                <c:pt idx="240">
                  <c:v>1.5518419999999999</c:v>
                </c:pt>
                <c:pt idx="241">
                  <c:v>2.267814</c:v>
                </c:pt>
                <c:pt idx="242">
                  <c:v>1.1918089999999999</c:v>
                </c:pt>
                <c:pt idx="243">
                  <c:v>0.1061879</c:v>
                </c:pt>
                <c:pt idx="244">
                  <c:v>0.8921772</c:v>
                </c:pt>
                <c:pt idx="245">
                  <c:v>2.103917</c:v>
                </c:pt>
                <c:pt idx="246">
                  <c:v>1.682372</c:v>
                </c:pt>
                <c:pt idx="247">
                  <c:v>0.2661193</c:v>
                </c:pt>
                <c:pt idx="248">
                  <c:v>-8.0013580000000001E-2</c:v>
                </c:pt>
                <c:pt idx="249">
                  <c:v>1.6405559999999999</c:v>
                </c:pt>
                <c:pt idx="250">
                  <c:v>2.9268260000000001</c:v>
                </c:pt>
                <c:pt idx="251">
                  <c:v>1.4457469999999999</c:v>
                </c:pt>
                <c:pt idx="252">
                  <c:v>-0.35562070000000001</c:v>
                </c:pt>
                <c:pt idx="253">
                  <c:v>-0.70980980000000005</c:v>
                </c:pt>
                <c:pt idx="254">
                  <c:v>-0.90342140000000004</c:v>
                </c:pt>
                <c:pt idx="255">
                  <c:v>-0.771845</c:v>
                </c:pt>
                <c:pt idx="256">
                  <c:v>0.31360759999999999</c:v>
                </c:pt>
                <c:pt idx="257">
                  <c:v>1.0661659999999999</c:v>
                </c:pt>
                <c:pt idx="258">
                  <c:v>0.79112950000000004</c:v>
                </c:pt>
                <c:pt idx="259">
                  <c:v>0.86430050000000003</c:v>
                </c:pt>
                <c:pt idx="260">
                  <c:v>1.5348489999999999</c:v>
                </c:pt>
                <c:pt idx="261">
                  <c:v>1.1770830000000001</c:v>
                </c:pt>
                <c:pt idx="262">
                  <c:v>-0.58085750000000003</c:v>
                </c:pt>
                <c:pt idx="263">
                  <c:v>-2.4313250000000002</c:v>
                </c:pt>
                <c:pt idx="264">
                  <c:v>-2.9672179999999999</c:v>
                </c:pt>
                <c:pt idx="265">
                  <c:v>-2.0839340000000002</c:v>
                </c:pt>
                <c:pt idx="266">
                  <c:v>-1.07666</c:v>
                </c:pt>
                <c:pt idx="267">
                  <c:v>-0.8852198</c:v>
                </c:pt>
                <c:pt idx="268">
                  <c:v>-0.76783789999999996</c:v>
                </c:pt>
                <c:pt idx="269">
                  <c:v>2.2451459999999999E-2</c:v>
                </c:pt>
                <c:pt idx="270">
                  <c:v>7.4738949999999998E-2</c:v>
                </c:pt>
                <c:pt idx="271">
                  <c:v>-0.87515560000000003</c:v>
                </c:pt>
                <c:pt idx="272">
                  <c:v>-0.72560250000000004</c:v>
                </c:pt>
                <c:pt idx="273">
                  <c:v>0.1029515</c:v>
                </c:pt>
                <c:pt idx="274">
                  <c:v>0.1688009</c:v>
                </c:pt>
                <c:pt idx="275">
                  <c:v>0.15296280000000001</c:v>
                </c:pt>
                <c:pt idx="276">
                  <c:v>0.1884884</c:v>
                </c:pt>
                <c:pt idx="277">
                  <c:v>-0.27082319999999999</c:v>
                </c:pt>
                <c:pt idx="278">
                  <c:v>-0.76398999999999995</c:v>
                </c:pt>
                <c:pt idx="279">
                  <c:v>-0.43719140000000001</c:v>
                </c:pt>
                <c:pt idx="280">
                  <c:v>0.37036780000000002</c:v>
                </c:pt>
                <c:pt idx="281">
                  <c:v>0.40942869999999998</c:v>
                </c:pt>
                <c:pt idx="282">
                  <c:v>-0.58857280000000001</c:v>
                </c:pt>
                <c:pt idx="283">
                  <c:v>-1.303938</c:v>
                </c:pt>
                <c:pt idx="284">
                  <c:v>-0.44350329999999999</c:v>
                </c:pt>
                <c:pt idx="285">
                  <c:v>0.78650359999999997</c:v>
                </c:pt>
                <c:pt idx="286">
                  <c:v>0.65340719999999997</c:v>
                </c:pt>
                <c:pt idx="287">
                  <c:v>-0.43225229999999998</c:v>
                </c:pt>
                <c:pt idx="288">
                  <c:v>-1.1594660000000001</c:v>
                </c:pt>
                <c:pt idx="289">
                  <c:v>-0.46531420000000001</c:v>
                </c:pt>
                <c:pt idx="290">
                  <c:v>0.82530859999999995</c:v>
                </c:pt>
                <c:pt idx="291">
                  <c:v>0.8753398</c:v>
                </c:pt>
                <c:pt idx="292">
                  <c:v>7.1375090000000002E-2</c:v>
                </c:pt>
                <c:pt idx="293">
                  <c:v>-0.88857330000000001</c:v>
                </c:pt>
                <c:pt idx="294">
                  <c:v>-2.1807650000000001</c:v>
                </c:pt>
                <c:pt idx="295">
                  <c:v>-2.256113</c:v>
                </c:pt>
                <c:pt idx="296">
                  <c:v>-0.61693580000000003</c:v>
                </c:pt>
                <c:pt idx="297">
                  <c:v>6.6188289999999997E-2</c:v>
                </c:pt>
                <c:pt idx="298">
                  <c:v>-0.98600160000000003</c:v>
                </c:pt>
                <c:pt idx="299">
                  <c:v>-1.3476060000000001</c:v>
                </c:pt>
                <c:pt idx="300">
                  <c:v>0.1480474</c:v>
                </c:pt>
                <c:pt idx="301">
                  <c:v>1.3272820000000001</c:v>
                </c:pt>
                <c:pt idx="302">
                  <c:v>0.93929530000000006</c:v>
                </c:pt>
                <c:pt idx="303">
                  <c:v>0.96285120000000002</c:v>
                </c:pt>
                <c:pt idx="304">
                  <c:v>1.3960319999999999</c:v>
                </c:pt>
                <c:pt idx="305">
                  <c:v>0.66646890000000003</c:v>
                </c:pt>
                <c:pt idx="306">
                  <c:v>-0.74076489999999995</c:v>
                </c:pt>
                <c:pt idx="307">
                  <c:v>-1.889534</c:v>
                </c:pt>
                <c:pt idx="308">
                  <c:v>-1.8023199999999999</c:v>
                </c:pt>
                <c:pt idx="309">
                  <c:v>-0.35466120000000001</c:v>
                </c:pt>
                <c:pt idx="310">
                  <c:v>0.15764310000000001</c:v>
                </c:pt>
                <c:pt idx="311">
                  <c:v>-1.092692</c:v>
                </c:pt>
                <c:pt idx="312">
                  <c:v>-1.259115</c:v>
                </c:pt>
                <c:pt idx="313">
                  <c:v>-9.5909069999999999E-2</c:v>
                </c:pt>
                <c:pt idx="314">
                  <c:v>-0.119343</c:v>
                </c:pt>
                <c:pt idx="315">
                  <c:v>-0.58714259999999996</c:v>
                </c:pt>
                <c:pt idx="316">
                  <c:v>-0.30610860000000001</c:v>
                </c:pt>
                <c:pt idx="317">
                  <c:v>-0.41722189999999998</c:v>
                </c:pt>
                <c:pt idx="318">
                  <c:v>-1.01329</c:v>
                </c:pt>
                <c:pt idx="319">
                  <c:v>-0.41760399999999998</c:v>
                </c:pt>
                <c:pt idx="320">
                  <c:v>0.92655109999999996</c:v>
                </c:pt>
                <c:pt idx="321">
                  <c:v>0.89539340000000001</c:v>
                </c:pt>
                <c:pt idx="322">
                  <c:v>5.8341400000000002E-2</c:v>
                </c:pt>
                <c:pt idx="323">
                  <c:v>-0.39683099999999999</c:v>
                </c:pt>
                <c:pt idx="324">
                  <c:v>-0.53386009999999995</c:v>
                </c:pt>
                <c:pt idx="325">
                  <c:v>-0.29892829999999998</c:v>
                </c:pt>
                <c:pt idx="326">
                  <c:v>-8.0867620000000001E-2</c:v>
                </c:pt>
                <c:pt idx="327">
                  <c:v>-3.2682410000000001E-4</c:v>
                </c:pt>
                <c:pt idx="328">
                  <c:v>0.1503477</c:v>
                </c:pt>
                <c:pt idx="329">
                  <c:v>0.91737069999999998</c:v>
                </c:pt>
                <c:pt idx="330">
                  <c:v>2.2046290000000002</c:v>
                </c:pt>
                <c:pt idx="331">
                  <c:v>1.952518</c:v>
                </c:pt>
                <c:pt idx="332">
                  <c:v>0.20067070000000001</c:v>
                </c:pt>
                <c:pt idx="333">
                  <c:v>-0.59073600000000004</c:v>
                </c:pt>
                <c:pt idx="334">
                  <c:v>-9.7149369999999999E-2</c:v>
                </c:pt>
                <c:pt idx="335">
                  <c:v>-0.22594539999999999</c:v>
                </c:pt>
                <c:pt idx="336">
                  <c:v>-0.9798694</c:v>
                </c:pt>
                <c:pt idx="337">
                  <c:v>-0.68031269999999999</c:v>
                </c:pt>
                <c:pt idx="338">
                  <c:v>0.23023879999999999</c:v>
                </c:pt>
                <c:pt idx="339">
                  <c:v>0.88839349999999995</c:v>
                </c:pt>
                <c:pt idx="340">
                  <c:v>1.1788350000000001</c:v>
                </c:pt>
                <c:pt idx="341">
                  <c:v>0.71181910000000004</c:v>
                </c:pt>
                <c:pt idx="342">
                  <c:v>0.14784140000000001</c:v>
                </c:pt>
                <c:pt idx="343">
                  <c:v>0.90414720000000004</c:v>
                </c:pt>
                <c:pt idx="344">
                  <c:v>2.0666519999999999</c:v>
                </c:pt>
                <c:pt idx="345">
                  <c:v>1.7410920000000001</c:v>
                </c:pt>
                <c:pt idx="346">
                  <c:v>0.6283841</c:v>
                </c:pt>
                <c:pt idx="347">
                  <c:v>-5.2307619999999999E-2</c:v>
                </c:pt>
                <c:pt idx="348">
                  <c:v>-9.5055979999999998E-2</c:v>
                </c:pt>
                <c:pt idx="349">
                  <c:v>-6.8875179999999996E-3</c:v>
                </c:pt>
                <c:pt idx="350">
                  <c:v>1.654311E-2</c:v>
                </c:pt>
                <c:pt idx="351">
                  <c:v>0.78328989999999998</c:v>
                </c:pt>
                <c:pt idx="352">
                  <c:v>1.525927</c:v>
                </c:pt>
                <c:pt idx="353">
                  <c:v>1.074317</c:v>
                </c:pt>
                <c:pt idx="354">
                  <c:v>0.33380399999999999</c:v>
                </c:pt>
                <c:pt idx="355">
                  <c:v>0.1038476</c:v>
                </c:pt>
                <c:pt idx="356">
                  <c:v>0.2377049</c:v>
                </c:pt>
                <c:pt idx="357">
                  <c:v>0.1350963</c:v>
                </c:pt>
                <c:pt idx="358">
                  <c:v>-0.83685679999999996</c:v>
                </c:pt>
                <c:pt idx="359">
                  <c:v>-1.422865</c:v>
                </c:pt>
                <c:pt idx="360">
                  <c:v>-0.92756879999999997</c:v>
                </c:pt>
                <c:pt idx="361">
                  <c:v>-0.74769529999999995</c:v>
                </c:pt>
                <c:pt idx="362">
                  <c:v>-0.36019770000000001</c:v>
                </c:pt>
                <c:pt idx="363">
                  <c:v>0.79970779999999997</c:v>
                </c:pt>
                <c:pt idx="364">
                  <c:v>0.90153539999999999</c:v>
                </c:pt>
                <c:pt idx="365">
                  <c:v>-0.4064276</c:v>
                </c:pt>
                <c:pt idx="366">
                  <c:v>-1.2792269999999999</c:v>
                </c:pt>
                <c:pt idx="367">
                  <c:v>-0.78741220000000001</c:v>
                </c:pt>
                <c:pt idx="368">
                  <c:v>-0.19221869999999999</c:v>
                </c:pt>
                <c:pt idx="369">
                  <c:v>-0.26933950000000001</c:v>
                </c:pt>
                <c:pt idx="370">
                  <c:v>-0.53352370000000005</c:v>
                </c:pt>
                <c:pt idx="371">
                  <c:v>-0.77629409999999999</c:v>
                </c:pt>
                <c:pt idx="372">
                  <c:v>-0.4071864</c:v>
                </c:pt>
                <c:pt idx="373">
                  <c:v>-0.17727860000000001</c:v>
                </c:pt>
                <c:pt idx="374">
                  <c:v>-0.61395809999999995</c:v>
                </c:pt>
                <c:pt idx="375">
                  <c:v>-0.26542460000000001</c:v>
                </c:pt>
                <c:pt idx="376">
                  <c:v>0.37557560000000001</c:v>
                </c:pt>
                <c:pt idx="377">
                  <c:v>0.73511199999999999</c:v>
                </c:pt>
                <c:pt idx="378">
                  <c:v>1.2821640000000001</c:v>
                </c:pt>
                <c:pt idx="379">
                  <c:v>1.145926</c:v>
                </c:pt>
                <c:pt idx="380">
                  <c:v>0.63176089999999996</c:v>
                </c:pt>
                <c:pt idx="381">
                  <c:v>0.61270780000000002</c:v>
                </c:pt>
                <c:pt idx="382">
                  <c:v>0.24590390000000001</c:v>
                </c:pt>
                <c:pt idx="383">
                  <c:v>-0.21615760000000001</c:v>
                </c:pt>
                <c:pt idx="384">
                  <c:v>0.30222539999999998</c:v>
                </c:pt>
                <c:pt idx="385">
                  <c:v>0.70049430000000001</c:v>
                </c:pt>
                <c:pt idx="386">
                  <c:v>0.4589278</c:v>
                </c:pt>
                <c:pt idx="387">
                  <c:v>0.96100439999999998</c:v>
                </c:pt>
                <c:pt idx="388">
                  <c:v>1.3117650000000001</c:v>
                </c:pt>
                <c:pt idx="389">
                  <c:v>0.13846330000000001</c:v>
                </c:pt>
                <c:pt idx="390">
                  <c:v>-1.2937419999999999</c:v>
                </c:pt>
                <c:pt idx="391">
                  <c:v>-2.215773</c:v>
                </c:pt>
                <c:pt idx="392">
                  <c:v>-2.103539</c:v>
                </c:pt>
                <c:pt idx="393">
                  <c:v>-0.15572810000000001</c:v>
                </c:pt>
                <c:pt idx="394">
                  <c:v>1.182072</c:v>
                </c:pt>
                <c:pt idx="395">
                  <c:v>4.5790299999999999E-2</c:v>
                </c:pt>
                <c:pt idx="396">
                  <c:v>-0.57791530000000002</c:v>
                </c:pt>
                <c:pt idx="397">
                  <c:v>0.256185</c:v>
                </c:pt>
                <c:pt idx="398">
                  <c:v>-3.8583640000000002E-2</c:v>
                </c:pt>
                <c:pt idx="399">
                  <c:v>-0.98930549999999995</c:v>
                </c:pt>
                <c:pt idx="400">
                  <c:v>-0.9320716</c:v>
                </c:pt>
                <c:pt idx="401">
                  <c:v>-0.17308850000000001</c:v>
                </c:pt>
                <c:pt idx="402">
                  <c:v>0.54172149999999997</c:v>
                </c:pt>
                <c:pt idx="403">
                  <c:v>0.26669080000000001</c:v>
                </c:pt>
                <c:pt idx="404">
                  <c:v>-0.46277699999999999</c:v>
                </c:pt>
                <c:pt idx="405">
                  <c:v>-0.37568659999999998</c:v>
                </c:pt>
                <c:pt idx="406">
                  <c:v>0.1734166</c:v>
                </c:pt>
                <c:pt idx="407">
                  <c:v>0.51774549999999997</c:v>
                </c:pt>
                <c:pt idx="408">
                  <c:v>0.35163139999999998</c:v>
                </c:pt>
                <c:pt idx="409">
                  <c:v>0.33181650000000001</c:v>
                </c:pt>
                <c:pt idx="410">
                  <c:v>0.81982500000000003</c:v>
                </c:pt>
                <c:pt idx="411">
                  <c:v>0.45363369999999997</c:v>
                </c:pt>
                <c:pt idx="412">
                  <c:v>-0.32343339999999998</c:v>
                </c:pt>
                <c:pt idx="413">
                  <c:v>0.1478565</c:v>
                </c:pt>
                <c:pt idx="414">
                  <c:v>0.32627699999999998</c:v>
                </c:pt>
                <c:pt idx="415">
                  <c:v>-0.73878650000000001</c:v>
                </c:pt>
                <c:pt idx="416">
                  <c:v>-1.1431370000000001</c:v>
                </c:pt>
                <c:pt idx="417">
                  <c:v>-0.65398230000000002</c:v>
                </c:pt>
                <c:pt idx="418">
                  <c:v>-0.31125570000000002</c:v>
                </c:pt>
                <c:pt idx="419">
                  <c:v>0.11283749999999999</c:v>
                </c:pt>
                <c:pt idx="420">
                  <c:v>0.87926890000000002</c:v>
                </c:pt>
                <c:pt idx="421">
                  <c:v>0.90864400000000001</c:v>
                </c:pt>
                <c:pt idx="422">
                  <c:v>0.16547780000000001</c:v>
                </c:pt>
                <c:pt idx="423">
                  <c:v>-1.8302579999999999E-2</c:v>
                </c:pt>
                <c:pt idx="424">
                  <c:v>0.20450270000000001</c:v>
                </c:pt>
                <c:pt idx="425">
                  <c:v>-6.5166290000000002E-2</c:v>
                </c:pt>
                <c:pt idx="426">
                  <c:v>-0.63352240000000004</c:v>
                </c:pt>
                <c:pt idx="427">
                  <c:v>-0.98851820000000001</c:v>
                </c:pt>
                <c:pt idx="428">
                  <c:v>-1.4237470000000001</c:v>
                </c:pt>
                <c:pt idx="429">
                  <c:v>-1.684472</c:v>
                </c:pt>
                <c:pt idx="430">
                  <c:v>-1.392307</c:v>
                </c:pt>
                <c:pt idx="431">
                  <c:v>-1.3806940000000001</c:v>
                </c:pt>
                <c:pt idx="432">
                  <c:v>-0.91683970000000004</c:v>
                </c:pt>
                <c:pt idx="433">
                  <c:v>0.54496840000000002</c:v>
                </c:pt>
                <c:pt idx="434">
                  <c:v>0.31749820000000001</c:v>
                </c:pt>
                <c:pt idx="435">
                  <c:v>-1.534816</c:v>
                </c:pt>
                <c:pt idx="436">
                  <c:v>-1.302627</c:v>
                </c:pt>
                <c:pt idx="437">
                  <c:v>0.96008249999999995</c:v>
                </c:pt>
                <c:pt idx="438">
                  <c:v>1.9666490000000001</c:v>
                </c:pt>
                <c:pt idx="439">
                  <c:v>1.2914600000000001</c:v>
                </c:pt>
                <c:pt idx="440">
                  <c:v>0.64811540000000001</c:v>
                </c:pt>
                <c:pt idx="441">
                  <c:v>0.85792469999999998</c:v>
                </c:pt>
                <c:pt idx="442">
                  <c:v>2.054948</c:v>
                </c:pt>
                <c:pt idx="443">
                  <c:v>2.5382669999999998</c:v>
                </c:pt>
                <c:pt idx="444">
                  <c:v>1.2607250000000001</c:v>
                </c:pt>
                <c:pt idx="445">
                  <c:v>-0.23866329999999999</c:v>
                </c:pt>
                <c:pt idx="446">
                  <c:v>-0.87835339999999995</c:v>
                </c:pt>
                <c:pt idx="447">
                  <c:v>-0.88485349999999996</c:v>
                </c:pt>
                <c:pt idx="448">
                  <c:v>-1.484488</c:v>
                </c:pt>
                <c:pt idx="449">
                  <c:v>-1.9500470000000001</c:v>
                </c:pt>
                <c:pt idx="450">
                  <c:v>-1.1353139999999999</c:v>
                </c:pt>
                <c:pt idx="451">
                  <c:v>-0.226271</c:v>
                </c:pt>
                <c:pt idx="452">
                  <c:v>0.9305158</c:v>
                </c:pt>
                <c:pt idx="453">
                  <c:v>1.7441500000000001</c:v>
                </c:pt>
                <c:pt idx="454">
                  <c:v>0.4469069</c:v>
                </c:pt>
                <c:pt idx="455">
                  <c:v>-1.2350699999999999</c:v>
                </c:pt>
                <c:pt idx="456">
                  <c:v>-0.99982660000000001</c:v>
                </c:pt>
                <c:pt idx="457">
                  <c:v>-7.7701309999999996E-2</c:v>
                </c:pt>
                <c:pt idx="458">
                  <c:v>-0.2178542</c:v>
                </c:pt>
                <c:pt idx="459">
                  <c:v>-0.68945889999999999</c:v>
                </c:pt>
                <c:pt idx="460">
                  <c:v>-0.87448789999999998</c:v>
                </c:pt>
                <c:pt idx="461">
                  <c:v>-1.312991</c:v>
                </c:pt>
                <c:pt idx="462">
                  <c:v>-1.9417439999999999</c:v>
                </c:pt>
                <c:pt idx="463">
                  <c:v>-2.1335679999999999</c:v>
                </c:pt>
                <c:pt idx="464">
                  <c:v>-1.455109</c:v>
                </c:pt>
                <c:pt idx="465">
                  <c:v>-0.88180840000000005</c:v>
                </c:pt>
                <c:pt idx="466">
                  <c:v>-1.086722</c:v>
                </c:pt>
                <c:pt idx="467">
                  <c:v>-0.45966210000000002</c:v>
                </c:pt>
                <c:pt idx="468">
                  <c:v>1.065901</c:v>
                </c:pt>
                <c:pt idx="469">
                  <c:v>1.140622</c:v>
                </c:pt>
                <c:pt idx="470">
                  <c:v>-0.2299003</c:v>
                </c:pt>
                <c:pt idx="471">
                  <c:v>-0.89161970000000002</c:v>
                </c:pt>
                <c:pt idx="472">
                  <c:v>-0.69398190000000004</c:v>
                </c:pt>
                <c:pt idx="473">
                  <c:v>-1.199381</c:v>
                </c:pt>
                <c:pt idx="474">
                  <c:v>-2.4505409999999999</c:v>
                </c:pt>
                <c:pt idx="475">
                  <c:v>-2.6217769999999998</c:v>
                </c:pt>
                <c:pt idx="476">
                  <c:v>-0.87418899999999999</c:v>
                </c:pt>
                <c:pt idx="477">
                  <c:v>1.2156579999999999</c:v>
                </c:pt>
                <c:pt idx="478">
                  <c:v>1.5083249999999999</c:v>
                </c:pt>
                <c:pt idx="479">
                  <c:v>0.39048060000000001</c:v>
                </c:pt>
                <c:pt idx="480">
                  <c:v>0.13671620000000001</c:v>
                </c:pt>
                <c:pt idx="481">
                  <c:v>0.31113289999999999</c:v>
                </c:pt>
                <c:pt idx="482">
                  <c:v>-0.37071809999999999</c:v>
                </c:pt>
                <c:pt idx="483">
                  <c:v>-0.48704459999999999</c:v>
                </c:pt>
                <c:pt idx="484">
                  <c:v>0.39967710000000001</c:v>
                </c:pt>
                <c:pt idx="485">
                  <c:v>0.90737710000000005</c:v>
                </c:pt>
                <c:pt idx="486">
                  <c:v>0.30000870000000002</c:v>
                </c:pt>
                <c:pt idx="487">
                  <c:v>-1.0144</c:v>
                </c:pt>
                <c:pt idx="488">
                  <c:v>-1.7431190000000001</c:v>
                </c:pt>
                <c:pt idx="489">
                  <c:v>-1.411621</c:v>
                </c:pt>
                <c:pt idx="490">
                  <c:v>-1.229851</c:v>
                </c:pt>
                <c:pt idx="491">
                  <c:v>-1.6276569999999999</c:v>
                </c:pt>
                <c:pt idx="492">
                  <c:v>-0.95481369999999999</c:v>
                </c:pt>
                <c:pt idx="493">
                  <c:v>0.39003670000000001</c:v>
                </c:pt>
                <c:pt idx="494">
                  <c:v>0.15049480000000001</c:v>
                </c:pt>
                <c:pt idx="495">
                  <c:v>-0.43275809999999998</c:v>
                </c:pt>
                <c:pt idx="496">
                  <c:v>0.21145159999999999</c:v>
                </c:pt>
                <c:pt idx="497">
                  <c:v>0.2733333</c:v>
                </c:pt>
                <c:pt idx="498">
                  <c:v>-0.42864029999999997</c:v>
                </c:pt>
                <c:pt idx="499">
                  <c:v>-0.63710089999999997</c:v>
                </c:pt>
                <c:pt idx="500">
                  <c:v>-1.192383</c:v>
                </c:pt>
                <c:pt idx="501">
                  <c:v>-1.901959</c:v>
                </c:pt>
                <c:pt idx="502">
                  <c:v>-1.495349</c:v>
                </c:pt>
                <c:pt idx="503">
                  <c:v>-0.18590609999999999</c:v>
                </c:pt>
                <c:pt idx="504">
                  <c:v>1.3435379999999999</c:v>
                </c:pt>
                <c:pt idx="505">
                  <c:v>1.7685139999999999</c:v>
                </c:pt>
                <c:pt idx="506">
                  <c:v>0.14264189999999999</c:v>
                </c:pt>
                <c:pt idx="507">
                  <c:v>-1.6341760000000001</c:v>
                </c:pt>
                <c:pt idx="508">
                  <c:v>-1.119983</c:v>
                </c:pt>
                <c:pt idx="509">
                  <c:v>0.40300560000000002</c:v>
                </c:pt>
                <c:pt idx="510">
                  <c:v>0.45602090000000001</c:v>
                </c:pt>
                <c:pt idx="511">
                  <c:v>0.53274049999999995</c:v>
                </c:pt>
                <c:pt idx="512">
                  <c:v>1.364727</c:v>
                </c:pt>
                <c:pt idx="513">
                  <c:v>0.6087129</c:v>
                </c:pt>
                <c:pt idx="514">
                  <c:v>-0.67973839999999996</c:v>
                </c:pt>
                <c:pt idx="515">
                  <c:v>-0.1495388</c:v>
                </c:pt>
                <c:pt idx="516">
                  <c:v>0.99548309999999995</c:v>
                </c:pt>
                <c:pt idx="517">
                  <c:v>1.0665249999999999</c:v>
                </c:pt>
                <c:pt idx="518">
                  <c:v>0.75984039999999997</c:v>
                </c:pt>
                <c:pt idx="519">
                  <c:v>1.2664340000000001</c:v>
                </c:pt>
                <c:pt idx="520">
                  <c:v>1.6230929999999999</c:v>
                </c:pt>
                <c:pt idx="521">
                  <c:v>0.68705720000000003</c:v>
                </c:pt>
                <c:pt idx="522">
                  <c:v>-0.3461902</c:v>
                </c:pt>
                <c:pt idx="523">
                  <c:v>-0.81891809999999998</c:v>
                </c:pt>
                <c:pt idx="524">
                  <c:v>-1.0202119999999999</c:v>
                </c:pt>
                <c:pt idx="525">
                  <c:v>-0.38996570000000003</c:v>
                </c:pt>
                <c:pt idx="526">
                  <c:v>8.5858539999999997E-2</c:v>
                </c:pt>
                <c:pt idx="527">
                  <c:v>-0.53622130000000001</c:v>
                </c:pt>
                <c:pt idx="528">
                  <c:v>-0.61117719999999998</c:v>
                </c:pt>
                <c:pt idx="529">
                  <c:v>0.36515920000000002</c:v>
                </c:pt>
                <c:pt idx="530">
                  <c:v>1.1904140000000001</c:v>
                </c:pt>
                <c:pt idx="531">
                  <c:v>1.138258</c:v>
                </c:pt>
                <c:pt idx="532">
                  <c:v>0.2185059</c:v>
                </c:pt>
                <c:pt idx="533">
                  <c:v>-0.30933189999999999</c:v>
                </c:pt>
                <c:pt idx="534">
                  <c:v>0.15843160000000001</c:v>
                </c:pt>
                <c:pt idx="535">
                  <c:v>0.32379609999999998</c:v>
                </c:pt>
                <c:pt idx="536">
                  <c:v>-2.7992590000000001E-3</c:v>
                </c:pt>
                <c:pt idx="537">
                  <c:v>0.215194</c:v>
                </c:pt>
                <c:pt idx="538">
                  <c:v>-0.25097390000000003</c:v>
                </c:pt>
                <c:pt idx="539">
                  <c:v>-2.1838669999999998</c:v>
                </c:pt>
                <c:pt idx="540">
                  <c:v>-2.9190860000000001</c:v>
                </c:pt>
                <c:pt idx="541">
                  <c:v>-1.8585240000000001</c:v>
                </c:pt>
                <c:pt idx="542">
                  <c:v>-0.98477250000000005</c:v>
                </c:pt>
                <c:pt idx="543">
                  <c:v>-0.43030669999999999</c:v>
                </c:pt>
                <c:pt idx="544">
                  <c:v>5.3729249999999999E-2</c:v>
                </c:pt>
                <c:pt idx="545">
                  <c:v>0.21784029999999999</c:v>
                </c:pt>
                <c:pt idx="546">
                  <c:v>0.3563229</c:v>
                </c:pt>
                <c:pt idx="547">
                  <c:v>0.49271359999999997</c:v>
                </c:pt>
                <c:pt idx="548">
                  <c:v>0.28082780000000002</c:v>
                </c:pt>
                <c:pt idx="549">
                  <c:v>8.9742180000000005E-2</c:v>
                </c:pt>
                <c:pt idx="550">
                  <c:v>0.62742160000000002</c:v>
                </c:pt>
                <c:pt idx="551">
                  <c:v>1.584365</c:v>
                </c:pt>
                <c:pt idx="552">
                  <c:v>1.822357</c:v>
                </c:pt>
                <c:pt idx="553">
                  <c:v>0.53120319999999999</c:v>
                </c:pt>
                <c:pt idx="554">
                  <c:v>-1.756677</c:v>
                </c:pt>
                <c:pt idx="555">
                  <c:v>-3.1964950000000001</c:v>
                </c:pt>
                <c:pt idx="556">
                  <c:v>-2.257549</c:v>
                </c:pt>
                <c:pt idx="557">
                  <c:v>-0.25301600000000002</c:v>
                </c:pt>
                <c:pt idx="558">
                  <c:v>0.20241790000000001</c:v>
                </c:pt>
                <c:pt idx="559">
                  <c:v>-0.1233199</c:v>
                </c:pt>
                <c:pt idx="560">
                  <c:v>0.8337137</c:v>
                </c:pt>
                <c:pt idx="561">
                  <c:v>1.944655</c:v>
                </c:pt>
                <c:pt idx="562">
                  <c:v>0.88673930000000001</c:v>
                </c:pt>
                <c:pt idx="563">
                  <c:v>-1.308648</c:v>
                </c:pt>
                <c:pt idx="564">
                  <c:v>-1.6088929999999999</c:v>
                </c:pt>
                <c:pt idx="565">
                  <c:v>-0.34447250000000001</c:v>
                </c:pt>
                <c:pt idx="566">
                  <c:v>-4.7171289999999998E-2</c:v>
                </c:pt>
                <c:pt idx="567">
                  <c:v>-0.82291579999999998</c:v>
                </c:pt>
                <c:pt idx="568">
                  <c:v>-0.50158159999999996</c:v>
                </c:pt>
                <c:pt idx="569">
                  <c:v>1.144218</c:v>
                </c:pt>
              </c:numCache>
            </c:numRef>
          </c:xVal>
          <c:yVal>
            <c:numRef>
              <c:f>'HBM IV Curves Data'!$G$5:$G$574</c:f>
              <c:numCache>
                <c:formatCode>General</c:formatCode>
                <c:ptCount val="570"/>
                <c:pt idx="0">
                  <c:v>0.59334500000000001</c:v>
                </c:pt>
                <c:pt idx="1">
                  <c:v>0.58976249999999997</c:v>
                </c:pt>
                <c:pt idx="2">
                  <c:v>0.582924</c:v>
                </c:pt>
                <c:pt idx="3">
                  <c:v>0.58366850000000003</c:v>
                </c:pt>
                <c:pt idx="4">
                  <c:v>0.59417319999999996</c:v>
                </c:pt>
                <c:pt idx="5">
                  <c:v>0.5953446</c:v>
                </c:pt>
                <c:pt idx="6">
                  <c:v>0.58563500000000002</c:v>
                </c:pt>
                <c:pt idx="7">
                  <c:v>0.57632709999999998</c:v>
                </c:pt>
                <c:pt idx="8">
                  <c:v>0.56800790000000001</c:v>
                </c:pt>
                <c:pt idx="9">
                  <c:v>0.56937680000000002</c:v>
                </c:pt>
                <c:pt idx="10">
                  <c:v>0.57802580000000003</c:v>
                </c:pt>
                <c:pt idx="11">
                  <c:v>0.57308630000000005</c:v>
                </c:pt>
                <c:pt idx="12">
                  <c:v>0.55969800000000003</c:v>
                </c:pt>
                <c:pt idx="13">
                  <c:v>0.55283000000000004</c:v>
                </c:pt>
                <c:pt idx="14">
                  <c:v>0.54831989999999997</c:v>
                </c:pt>
                <c:pt idx="15">
                  <c:v>0.54395819999999995</c:v>
                </c:pt>
                <c:pt idx="16">
                  <c:v>0.54467030000000005</c:v>
                </c:pt>
                <c:pt idx="17">
                  <c:v>0.54892940000000001</c:v>
                </c:pt>
                <c:pt idx="18">
                  <c:v>0.54455509999999996</c:v>
                </c:pt>
                <c:pt idx="19">
                  <c:v>0.53056859999999995</c:v>
                </c:pt>
                <c:pt idx="20">
                  <c:v>0.52612639999999999</c:v>
                </c:pt>
                <c:pt idx="21">
                  <c:v>0.5326765</c:v>
                </c:pt>
                <c:pt idx="22">
                  <c:v>0.53114930000000005</c:v>
                </c:pt>
                <c:pt idx="23">
                  <c:v>0.52079690000000001</c:v>
                </c:pt>
                <c:pt idx="24">
                  <c:v>0.51549750000000005</c:v>
                </c:pt>
                <c:pt idx="25">
                  <c:v>0.51346159999999996</c:v>
                </c:pt>
                <c:pt idx="26">
                  <c:v>0.51164390000000004</c:v>
                </c:pt>
                <c:pt idx="27">
                  <c:v>0.51745220000000003</c:v>
                </c:pt>
                <c:pt idx="28">
                  <c:v>0.52029689999999995</c:v>
                </c:pt>
                <c:pt idx="29">
                  <c:v>0.50919130000000001</c:v>
                </c:pt>
                <c:pt idx="30">
                  <c:v>0.49609880000000001</c:v>
                </c:pt>
                <c:pt idx="31">
                  <c:v>0.49396649999999998</c:v>
                </c:pt>
                <c:pt idx="32">
                  <c:v>0.50195420000000002</c:v>
                </c:pt>
                <c:pt idx="33">
                  <c:v>0.5049536</c:v>
                </c:pt>
                <c:pt idx="34">
                  <c:v>0.49680960000000002</c:v>
                </c:pt>
                <c:pt idx="35">
                  <c:v>0.48649540000000002</c:v>
                </c:pt>
                <c:pt idx="36">
                  <c:v>0.48043010000000003</c:v>
                </c:pt>
                <c:pt idx="37">
                  <c:v>0.48099920000000002</c:v>
                </c:pt>
                <c:pt idx="38">
                  <c:v>0.48476160000000001</c:v>
                </c:pt>
                <c:pt idx="39">
                  <c:v>0.48712939999999999</c:v>
                </c:pt>
                <c:pt idx="40">
                  <c:v>0.47870479999999999</c:v>
                </c:pt>
                <c:pt idx="41">
                  <c:v>0.4634896</c:v>
                </c:pt>
                <c:pt idx="42">
                  <c:v>0.46704250000000003</c:v>
                </c:pt>
                <c:pt idx="43">
                  <c:v>0.47915069999999998</c:v>
                </c:pt>
                <c:pt idx="44">
                  <c:v>0.47153089999999998</c:v>
                </c:pt>
                <c:pt idx="45">
                  <c:v>0.45585639999999999</c:v>
                </c:pt>
                <c:pt idx="46">
                  <c:v>0.45150040000000002</c:v>
                </c:pt>
                <c:pt idx="47">
                  <c:v>0.4537735</c:v>
                </c:pt>
                <c:pt idx="48">
                  <c:v>0.45116430000000002</c:v>
                </c:pt>
                <c:pt idx="49">
                  <c:v>0.44400590000000001</c:v>
                </c:pt>
                <c:pt idx="50">
                  <c:v>0.4395133</c:v>
                </c:pt>
                <c:pt idx="51">
                  <c:v>0.4342876</c:v>
                </c:pt>
                <c:pt idx="52">
                  <c:v>0.4286973</c:v>
                </c:pt>
                <c:pt idx="53">
                  <c:v>0.43839709999999998</c:v>
                </c:pt>
                <c:pt idx="54">
                  <c:v>0.45549590000000001</c:v>
                </c:pt>
                <c:pt idx="55">
                  <c:v>0.44882319999999998</c:v>
                </c:pt>
                <c:pt idx="56">
                  <c:v>0.425763</c:v>
                </c:pt>
                <c:pt idx="57">
                  <c:v>0.41963250000000002</c:v>
                </c:pt>
                <c:pt idx="58">
                  <c:v>0.42677959999999998</c:v>
                </c:pt>
                <c:pt idx="59">
                  <c:v>0.4259483</c:v>
                </c:pt>
                <c:pt idx="60">
                  <c:v>0.41533959999999998</c:v>
                </c:pt>
                <c:pt idx="61">
                  <c:v>0.40278700000000001</c:v>
                </c:pt>
                <c:pt idx="62">
                  <c:v>0.39809820000000001</c:v>
                </c:pt>
                <c:pt idx="63">
                  <c:v>0.40530509999999997</c:v>
                </c:pt>
                <c:pt idx="64">
                  <c:v>0.4114196</c:v>
                </c:pt>
                <c:pt idx="65">
                  <c:v>0.40657080000000001</c:v>
                </c:pt>
                <c:pt idx="66">
                  <c:v>0.404501</c:v>
                </c:pt>
                <c:pt idx="67">
                  <c:v>0.41170469999999998</c:v>
                </c:pt>
                <c:pt idx="68">
                  <c:v>0.41370800000000002</c:v>
                </c:pt>
                <c:pt idx="69">
                  <c:v>0.40655269999999999</c:v>
                </c:pt>
                <c:pt idx="70">
                  <c:v>0.39971580000000001</c:v>
                </c:pt>
                <c:pt idx="71">
                  <c:v>0.39519559999999998</c:v>
                </c:pt>
                <c:pt idx="72">
                  <c:v>0.3851059</c:v>
                </c:pt>
                <c:pt idx="73">
                  <c:v>0.37212190000000001</c:v>
                </c:pt>
                <c:pt idx="74">
                  <c:v>0.3744073</c:v>
                </c:pt>
                <c:pt idx="75">
                  <c:v>0.39633849999999998</c:v>
                </c:pt>
                <c:pt idx="76">
                  <c:v>0.4113193</c:v>
                </c:pt>
                <c:pt idx="77">
                  <c:v>0.39941870000000002</c:v>
                </c:pt>
                <c:pt idx="78">
                  <c:v>0.38308199999999998</c:v>
                </c:pt>
                <c:pt idx="79">
                  <c:v>0.37991429999999998</c:v>
                </c:pt>
                <c:pt idx="80">
                  <c:v>0.37566539999999998</c:v>
                </c:pt>
                <c:pt idx="81">
                  <c:v>0.36976629999999999</c:v>
                </c:pt>
                <c:pt idx="82">
                  <c:v>0.37394139999999998</c:v>
                </c:pt>
                <c:pt idx="83">
                  <c:v>0.37699250000000001</c:v>
                </c:pt>
                <c:pt idx="84">
                  <c:v>0.365338</c:v>
                </c:pt>
                <c:pt idx="85">
                  <c:v>0.3594272</c:v>
                </c:pt>
                <c:pt idx="86">
                  <c:v>0.3703168</c:v>
                </c:pt>
                <c:pt idx="87">
                  <c:v>0.36952459999999998</c:v>
                </c:pt>
                <c:pt idx="88">
                  <c:v>0.35361930000000003</c:v>
                </c:pt>
                <c:pt idx="89">
                  <c:v>0.34954550000000001</c:v>
                </c:pt>
                <c:pt idx="90">
                  <c:v>0.35838379999999997</c:v>
                </c:pt>
                <c:pt idx="91">
                  <c:v>0.3586724</c:v>
                </c:pt>
                <c:pt idx="92">
                  <c:v>0.34601159999999997</c:v>
                </c:pt>
                <c:pt idx="93">
                  <c:v>0.33973249999999999</c:v>
                </c:pt>
                <c:pt idx="94">
                  <c:v>0.34253489999999998</c:v>
                </c:pt>
                <c:pt idx="95">
                  <c:v>0.34011469999999999</c:v>
                </c:pt>
                <c:pt idx="96">
                  <c:v>0.33788439999999997</c:v>
                </c:pt>
                <c:pt idx="97">
                  <c:v>0.34182980000000002</c:v>
                </c:pt>
                <c:pt idx="98">
                  <c:v>0.3424355</c:v>
                </c:pt>
                <c:pt idx="99">
                  <c:v>0.33834379999999997</c:v>
                </c:pt>
                <c:pt idx="100">
                  <c:v>0.34096670000000001</c:v>
                </c:pt>
                <c:pt idx="101">
                  <c:v>0.35093429999999998</c:v>
                </c:pt>
                <c:pt idx="102">
                  <c:v>0.35301529999999998</c:v>
                </c:pt>
                <c:pt idx="103">
                  <c:v>0.34231349999999999</c:v>
                </c:pt>
                <c:pt idx="104">
                  <c:v>0.3261135</c:v>
                </c:pt>
                <c:pt idx="105">
                  <c:v>0.31475890000000001</c:v>
                </c:pt>
                <c:pt idx="106">
                  <c:v>0.31271480000000001</c:v>
                </c:pt>
                <c:pt idx="107">
                  <c:v>0.3160213</c:v>
                </c:pt>
                <c:pt idx="108">
                  <c:v>0.32273410000000002</c:v>
                </c:pt>
                <c:pt idx="109">
                  <c:v>0.31916650000000002</c:v>
                </c:pt>
                <c:pt idx="110">
                  <c:v>0.30337540000000002</c:v>
                </c:pt>
                <c:pt idx="111">
                  <c:v>0.30405739999999998</c:v>
                </c:pt>
                <c:pt idx="112">
                  <c:v>0.32242939999999998</c:v>
                </c:pt>
                <c:pt idx="113">
                  <c:v>0.32854640000000002</c:v>
                </c:pt>
                <c:pt idx="114">
                  <c:v>0.31824239999999998</c:v>
                </c:pt>
                <c:pt idx="115">
                  <c:v>0.30709839999999999</c:v>
                </c:pt>
                <c:pt idx="116">
                  <c:v>0.30035060000000002</c:v>
                </c:pt>
                <c:pt idx="117">
                  <c:v>0.29560340000000002</c:v>
                </c:pt>
                <c:pt idx="118">
                  <c:v>0.29197689999999998</c:v>
                </c:pt>
                <c:pt idx="119">
                  <c:v>0.29447689999999999</c:v>
                </c:pt>
                <c:pt idx="120">
                  <c:v>0.29859940000000001</c:v>
                </c:pt>
                <c:pt idx="121">
                  <c:v>0.2983904</c:v>
                </c:pt>
                <c:pt idx="122">
                  <c:v>0.30113319999999999</c:v>
                </c:pt>
                <c:pt idx="123">
                  <c:v>0.29556349999999998</c:v>
                </c:pt>
                <c:pt idx="124">
                  <c:v>0.27979779999999999</c:v>
                </c:pt>
                <c:pt idx="125">
                  <c:v>0.27875420000000001</c:v>
                </c:pt>
                <c:pt idx="126">
                  <c:v>0.28948170000000001</c:v>
                </c:pt>
                <c:pt idx="127">
                  <c:v>0.29371370000000002</c:v>
                </c:pt>
                <c:pt idx="128">
                  <c:v>0.28494999999999998</c:v>
                </c:pt>
                <c:pt idx="129">
                  <c:v>0.276148</c:v>
                </c:pt>
                <c:pt idx="130">
                  <c:v>0.28280630000000001</c:v>
                </c:pt>
                <c:pt idx="131">
                  <c:v>0.29041840000000002</c:v>
                </c:pt>
                <c:pt idx="132">
                  <c:v>0.28701169999999998</c:v>
                </c:pt>
                <c:pt idx="133">
                  <c:v>0.27658870000000002</c:v>
                </c:pt>
                <c:pt idx="134">
                  <c:v>0.26778289999999999</c:v>
                </c:pt>
                <c:pt idx="135">
                  <c:v>0.27082430000000002</c:v>
                </c:pt>
                <c:pt idx="136">
                  <c:v>0.2790436</c:v>
                </c:pt>
                <c:pt idx="137">
                  <c:v>0.28541919999999998</c:v>
                </c:pt>
                <c:pt idx="138">
                  <c:v>0.29002450000000002</c:v>
                </c:pt>
                <c:pt idx="139">
                  <c:v>0.2814429</c:v>
                </c:pt>
                <c:pt idx="140">
                  <c:v>0.26262429999999998</c:v>
                </c:pt>
                <c:pt idx="141">
                  <c:v>0.25774560000000002</c:v>
                </c:pt>
                <c:pt idx="142">
                  <c:v>0.2665805</c:v>
                </c:pt>
                <c:pt idx="143">
                  <c:v>0.26698870000000002</c:v>
                </c:pt>
                <c:pt idx="144">
                  <c:v>0.25724360000000002</c:v>
                </c:pt>
                <c:pt idx="145">
                  <c:v>0.25184879999999998</c:v>
                </c:pt>
                <c:pt idx="146">
                  <c:v>0.25560060000000001</c:v>
                </c:pt>
                <c:pt idx="147">
                  <c:v>0.25907479999999999</c:v>
                </c:pt>
                <c:pt idx="148">
                  <c:v>0.25604349999999998</c:v>
                </c:pt>
                <c:pt idx="149">
                  <c:v>0.2569919</c:v>
                </c:pt>
                <c:pt idx="150">
                  <c:v>0.2588375</c:v>
                </c:pt>
                <c:pt idx="151">
                  <c:v>0.24979850000000001</c:v>
                </c:pt>
                <c:pt idx="152">
                  <c:v>0.24427679999999999</c:v>
                </c:pt>
                <c:pt idx="153">
                  <c:v>0.2471362</c:v>
                </c:pt>
                <c:pt idx="154">
                  <c:v>0.24523490000000001</c:v>
                </c:pt>
                <c:pt idx="155">
                  <c:v>0.24286430000000001</c:v>
                </c:pt>
                <c:pt idx="156">
                  <c:v>0.24262059999999999</c:v>
                </c:pt>
                <c:pt idx="157">
                  <c:v>0.2376181</c:v>
                </c:pt>
                <c:pt idx="158">
                  <c:v>0.23458860000000001</c:v>
                </c:pt>
                <c:pt idx="159">
                  <c:v>0.23854649999999999</c:v>
                </c:pt>
                <c:pt idx="160">
                  <c:v>0.23577200000000001</c:v>
                </c:pt>
                <c:pt idx="161">
                  <c:v>0.2215029</c:v>
                </c:pt>
                <c:pt idx="162">
                  <c:v>0.21611859999999999</c:v>
                </c:pt>
                <c:pt idx="163">
                  <c:v>0.22083700000000001</c:v>
                </c:pt>
                <c:pt idx="164">
                  <c:v>0.2118207</c:v>
                </c:pt>
                <c:pt idx="165">
                  <c:v>0.19584380000000001</c:v>
                </c:pt>
                <c:pt idx="166">
                  <c:v>0.20037389999999999</c:v>
                </c:pt>
                <c:pt idx="167">
                  <c:v>0.2246397</c:v>
                </c:pt>
                <c:pt idx="168">
                  <c:v>0.23443439999999999</c:v>
                </c:pt>
                <c:pt idx="169">
                  <c:v>0.21457190000000001</c:v>
                </c:pt>
                <c:pt idx="170">
                  <c:v>0.20289650000000001</c:v>
                </c:pt>
                <c:pt idx="171">
                  <c:v>0.21713850000000001</c:v>
                </c:pt>
                <c:pt idx="172">
                  <c:v>0.22027949999999999</c:v>
                </c:pt>
                <c:pt idx="173">
                  <c:v>0.20478850000000001</c:v>
                </c:pt>
                <c:pt idx="174">
                  <c:v>0.20473930000000001</c:v>
                </c:pt>
                <c:pt idx="175">
                  <c:v>0.2165031</c:v>
                </c:pt>
                <c:pt idx="176">
                  <c:v>0.21215200000000001</c:v>
                </c:pt>
                <c:pt idx="177">
                  <c:v>0.20157030000000001</c:v>
                </c:pt>
                <c:pt idx="178">
                  <c:v>0.20560510000000001</c:v>
                </c:pt>
                <c:pt idx="179">
                  <c:v>0.20950840000000001</c:v>
                </c:pt>
                <c:pt idx="180">
                  <c:v>0.19555139999999999</c:v>
                </c:pt>
                <c:pt idx="181">
                  <c:v>0.1835118</c:v>
                </c:pt>
                <c:pt idx="182">
                  <c:v>0.18722459999999999</c:v>
                </c:pt>
                <c:pt idx="183">
                  <c:v>0.18924199999999999</c:v>
                </c:pt>
                <c:pt idx="184">
                  <c:v>0.183697</c:v>
                </c:pt>
                <c:pt idx="185">
                  <c:v>0.1812549</c:v>
                </c:pt>
                <c:pt idx="186">
                  <c:v>0.18196119999999999</c:v>
                </c:pt>
                <c:pt idx="187">
                  <c:v>0.179145</c:v>
                </c:pt>
                <c:pt idx="188">
                  <c:v>0.17853540000000001</c:v>
                </c:pt>
                <c:pt idx="189">
                  <c:v>0.18455160000000001</c:v>
                </c:pt>
                <c:pt idx="190">
                  <c:v>0.1866099</c:v>
                </c:pt>
                <c:pt idx="191">
                  <c:v>0.17994280000000001</c:v>
                </c:pt>
                <c:pt idx="192">
                  <c:v>0.1742041</c:v>
                </c:pt>
                <c:pt idx="193">
                  <c:v>0.1778469</c:v>
                </c:pt>
                <c:pt idx="194">
                  <c:v>0.18588150000000001</c:v>
                </c:pt>
                <c:pt idx="195">
                  <c:v>0.18490760000000001</c:v>
                </c:pt>
                <c:pt idx="196">
                  <c:v>0.17099349999999999</c:v>
                </c:pt>
                <c:pt idx="197">
                  <c:v>0.16155549999999999</c:v>
                </c:pt>
                <c:pt idx="198">
                  <c:v>0.1643655</c:v>
                </c:pt>
                <c:pt idx="199">
                  <c:v>0.16317209999999999</c:v>
                </c:pt>
                <c:pt idx="200">
                  <c:v>0.1551158</c:v>
                </c:pt>
                <c:pt idx="201">
                  <c:v>0.1554864</c:v>
                </c:pt>
                <c:pt idx="202">
                  <c:v>0.1668683</c:v>
                </c:pt>
                <c:pt idx="203">
                  <c:v>0.17555319999999999</c:v>
                </c:pt>
                <c:pt idx="204">
                  <c:v>0.18262400000000001</c:v>
                </c:pt>
                <c:pt idx="205">
                  <c:v>0.18717259999999999</c:v>
                </c:pt>
                <c:pt idx="206">
                  <c:v>0.17358280000000001</c:v>
                </c:pt>
                <c:pt idx="207">
                  <c:v>0.15679190000000001</c:v>
                </c:pt>
                <c:pt idx="208">
                  <c:v>0.15043290000000001</c:v>
                </c:pt>
                <c:pt idx="209">
                  <c:v>0.141178</c:v>
                </c:pt>
                <c:pt idx="210">
                  <c:v>0.13947129999999999</c:v>
                </c:pt>
                <c:pt idx="211">
                  <c:v>0.1536873</c:v>
                </c:pt>
                <c:pt idx="212">
                  <c:v>0.16790099999999999</c:v>
                </c:pt>
                <c:pt idx="213">
                  <c:v>0.17774989999999999</c:v>
                </c:pt>
                <c:pt idx="214">
                  <c:v>0.17453009999999999</c:v>
                </c:pt>
                <c:pt idx="215">
                  <c:v>0.15706390000000001</c:v>
                </c:pt>
                <c:pt idx="216">
                  <c:v>0.15111630000000001</c:v>
                </c:pt>
                <c:pt idx="217">
                  <c:v>0.15641089999999999</c:v>
                </c:pt>
                <c:pt idx="218">
                  <c:v>0.15179699999999999</c:v>
                </c:pt>
                <c:pt idx="219">
                  <c:v>0.1414878</c:v>
                </c:pt>
                <c:pt idx="220">
                  <c:v>0.14111360000000001</c:v>
                </c:pt>
                <c:pt idx="221">
                  <c:v>0.15046499999999999</c:v>
                </c:pt>
                <c:pt idx="222">
                  <c:v>0.1546516</c:v>
                </c:pt>
                <c:pt idx="223">
                  <c:v>0.1506151</c:v>
                </c:pt>
                <c:pt idx="224">
                  <c:v>0.14608270000000001</c:v>
                </c:pt>
                <c:pt idx="225">
                  <c:v>0.1401452</c:v>
                </c:pt>
                <c:pt idx="226">
                  <c:v>0.1357014</c:v>
                </c:pt>
                <c:pt idx="227">
                  <c:v>0.13425580000000001</c:v>
                </c:pt>
                <c:pt idx="228">
                  <c:v>0.13194910000000001</c:v>
                </c:pt>
                <c:pt idx="229">
                  <c:v>0.1337372</c:v>
                </c:pt>
                <c:pt idx="230">
                  <c:v>0.13521259999999999</c:v>
                </c:pt>
                <c:pt idx="231">
                  <c:v>0.12830920000000001</c:v>
                </c:pt>
                <c:pt idx="232">
                  <c:v>0.12695619999999999</c:v>
                </c:pt>
                <c:pt idx="233">
                  <c:v>0.1364599</c:v>
                </c:pt>
                <c:pt idx="234">
                  <c:v>0.1387283</c:v>
                </c:pt>
                <c:pt idx="235">
                  <c:v>0.12601580000000001</c:v>
                </c:pt>
                <c:pt idx="236">
                  <c:v>0.1122377</c:v>
                </c:pt>
                <c:pt idx="237">
                  <c:v>0.1175199</c:v>
                </c:pt>
                <c:pt idx="238">
                  <c:v>0.137655</c:v>
                </c:pt>
                <c:pt idx="239">
                  <c:v>0.14562849999999999</c:v>
                </c:pt>
                <c:pt idx="240">
                  <c:v>0.13281019999999999</c:v>
                </c:pt>
                <c:pt idx="241">
                  <c:v>0.11354450000000001</c:v>
                </c:pt>
                <c:pt idx="242">
                  <c:v>0.1067563</c:v>
                </c:pt>
                <c:pt idx="243">
                  <c:v>0.1226198</c:v>
                </c:pt>
                <c:pt idx="244">
                  <c:v>0.13584979999999999</c:v>
                </c:pt>
                <c:pt idx="245">
                  <c:v>0.12032900000000001</c:v>
                </c:pt>
                <c:pt idx="246">
                  <c:v>0.10277</c:v>
                </c:pt>
                <c:pt idx="247">
                  <c:v>0.1020006</c:v>
                </c:pt>
                <c:pt idx="248">
                  <c:v>0.1102202</c:v>
                </c:pt>
                <c:pt idx="249">
                  <c:v>0.12548419999999999</c:v>
                </c:pt>
                <c:pt idx="250">
                  <c:v>0.12871779999999999</c:v>
                </c:pt>
                <c:pt idx="251">
                  <c:v>0.1210961</c:v>
                </c:pt>
                <c:pt idx="252">
                  <c:v>0.12129910000000001</c:v>
                </c:pt>
                <c:pt idx="253">
                  <c:v>0.118973</c:v>
                </c:pt>
                <c:pt idx="254">
                  <c:v>0.1145147</c:v>
                </c:pt>
                <c:pt idx="255">
                  <c:v>0.11527759999999999</c:v>
                </c:pt>
                <c:pt idx="256">
                  <c:v>0.10982749999999999</c:v>
                </c:pt>
                <c:pt idx="257">
                  <c:v>0.1008983</c:v>
                </c:pt>
                <c:pt idx="258">
                  <c:v>0.1016807</c:v>
                </c:pt>
                <c:pt idx="259">
                  <c:v>0.1083197</c:v>
                </c:pt>
                <c:pt idx="260">
                  <c:v>0.1106288</c:v>
                </c:pt>
                <c:pt idx="261">
                  <c:v>0.1098244</c:v>
                </c:pt>
                <c:pt idx="262">
                  <c:v>0.1123435</c:v>
                </c:pt>
                <c:pt idx="263">
                  <c:v>0.11598890000000001</c:v>
                </c:pt>
                <c:pt idx="264">
                  <c:v>0.1118659</c:v>
                </c:pt>
                <c:pt idx="265">
                  <c:v>0.10432959999999999</c:v>
                </c:pt>
                <c:pt idx="266">
                  <c:v>0.1058742</c:v>
                </c:pt>
                <c:pt idx="267">
                  <c:v>0.106002</c:v>
                </c:pt>
                <c:pt idx="268">
                  <c:v>9.6044149999999995E-2</c:v>
                </c:pt>
                <c:pt idx="269">
                  <c:v>9.3691150000000001E-2</c:v>
                </c:pt>
                <c:pt idx="270">
                  <c:v>0.1047155</c:v>
                </c:pt>
                <c:pt idx="271">
                  <c:v>0.11271100000000001</c:v>
                </c:pt>
                <c:pt idx="272">
                  <c:v>0.1054297</c:v>
                </c:pt>
                <c:pt idx="273">
                  <c:v>8.9661530000000003E-2</c:v>
                </c:pt>
                <c:pt idx="274">
                  <c:v>8.6042709999999994E-2</c:v>
                </c:pt>
                <c:pt idx="275">
                  <c:v>9.2412159999999993E-2</c:v>
                </c:pt>
                <c:pt idx="276">
                  <c:v>8.7497500000000006E-2</c:v>
                </c:pt>
                <c:pt idx="277">
                  <c:v>8.4816840000000004E-2</c:v>
                </c:pt>
                <c:pt idx="278">
                  <c:v>0.1025621</c:v>
                </c:pt>
                <c:pt idx="279">
                  <c:v>0.1140988</c:v>
                </c:pt>
                <c:pt idx="280">
                  <c:v>0.10042959999999999</c:v>
                </c:pt>
                <c:pt idx="281">
                  <c:v>8.7707530000000006E-2</c:v>
                </c:pt>
                <c:pt idx="282">
                  <c:v>9.1837589999999997E-2</c:v>
                </c:pt>
                <c:pt idx="283">
                  <c:v>9.6957970000000004E-2</c:v>
                </c:pt>
                <c:pt idx="284">
                  <c:v>9.5147739999999995E-2</c:v>
                </c:pt>
                <c:pt idx="285">
                  <c:v>9.2493939999999997E-2</c:v>
                </c:pt>
                <c:pt idx="286">
                  <c:v>9.4414310000000001E-2</c:v>
                </c:pt>
                <c:pt idx="287">
                  <c:v>9.3198680000000006E-2</c:v>
                </c:pt>
                <c:pt idx="288">
                  <c:v>8.617677E-2</c:v>
                </c:pt>
                <c:pt idx="289">
                  <c:v>8.8289099999999995E-2</c:v>
                </c:pt>
                <c:pt idx="290">
                  <c:v>9.5168080000000002E-2</c:v>
                </c:pt>
                <c:pt idx="291">
                  <c:v>8.9536829999999998E-2</c:v>
                </c:pt>
                <c:pt idx="292">
                  <c:v>7.6523339999999995E-2</c:v>
                </c:pt>
                <c:pt idx="293">
                  <c:v>6.9503659999999995E-2</c:v>
                </c:pt>
                <c:pt idx="294">
                  <c:v>7.4209800000000006E-2</c:v>
                </c:pt>
                <c:pt idx="295">
                  <c:v>8.6224629999999997E-2</c:v>
                </c:pt>
                <c:pt idx="296">
                  <c:v>8.613606E-2</c:v>
                </c:pt>
                <c:pt idx="297">
                  <c:v>7.8678789999999998E-2</c:v>
                </c:pt>
                <c:pt idx="298">
                  <c:v>8.4123470000000006E-2</c:v>
                </c:pt>
                <c:pt idx="299">
                  <c:v>8.8254509999999994E-2</c:v>
                </c:pt>
                <c:pt idx="300">
                  <c:v>7.8415230000000002E-2</c:v>
                </c:pt>
                <c:pt idx="301">
                  <c:v>6.6576079999999996E-2</c:v>
                </c:pt>
                <c:pt idx="302">
                  <c:v>6.6584649999999995E-2</c:v>
                </c:pt>
                <c:pt idx="303">
                  <c:v>7.1786210000000003E-2</c:v>
                </c:pt>
                <c:pt idx="304">
                  <c:v>5.985E-2</c:v>
                </c:pt>
                <c:pt idx="305">
                  <c:v>4.3668999999999999E-2</c:v>
                </c:pt>
                <c:pt idx="306">
                  <c:v>5.1744190000000002E-2</c:v>
                </c:pt>
                <c:pt idx="307">
                  <c:v>7.3365230000000003E-2</c:v>
                </c:pt>
                <c:pt idx="308">
                  <c:v>8.1753489999999998E-2</c:v>
                </c:pt>
                <c:pt idx="309">
                  <c:v>7.3588340000000002E-2</c:v>
                </c:pt>
                <c:pt idx="310">
                  <c:v>6.8048239999999996E-2</c:v>
                </c:pt>
                <c:pt idx="311">
                  <c:v>7.5974299999999995E-2</c:v>
                </c:pt>
                <c:pt idx="312">
                  <c:v>8.2749009999999998E-2</c:v>
                </c:pt>
                <c:pt idx="313">
                  <c:v>7.4269769999999999E-2</c:v>
                </c:pt>
                <c:pt idx="314">
                  <c:v>6.2531160000000002E-2</c:v>
                </c:pt>
                <c:pt idx="315">
                  <c:v>6.1812939999999997E-2</c:v>
                </c:pt>
                <c:pt idx="316">
                  <c:v>6.5784770000000006E-2</c:v>
                </c:pt>
                <c:pt idx="317">
                  <c:v>6.2971289999999999E-2</c:v>
                </c:pt>
                <c:pt idx="318">
                  <c:v>5.8133740000000003E-2</c:v>
                </c:pt>
                <c:pt idx="319">
                  <c:v>6.5981780000000004E-2</c:v>
                </c:pt>
                <c:pt idx="320">
                  <c:v>7.6283089999999998E-2</c:v>
                </c:pt>
                <c:pt idx="321">
                  <c:v>6.9603739999999997E-2</c:v>
                </c:pt>
                <c:pt idx="322">
                  <c:v>5.6379940000000003E-2</c:v>
                </c:pt>
                <c:pt idx="323">
                  <c:v>5.3661689999999998E-2</c:v>
                </c:pt>
                <c:pt idx="324">
                  <c:v>5.855163E-2</c:v>
                </c:pt>
                <c:pt idx="325">
                  <c:v>5.9872460000000002E-2</c:v>
                </c:pt>
                <c:pt idx="326">
                  <c:v>5.8182360000000002E-2</c:v>
                </c:pt>
                <c:pt idx="327">
                  <c:v>5.5942499999999999E-2</c:v>
                </c:pt>
                <c:pt idx="328">
                  <c:v>5.0004260000000002E-2</c:v>
                </c:pt>
                <c:pt idx="329">
                  <c:v>5.3765830000000001E-2</c:v>
                </c:pt>
                <c:pt idx="330">
                  <c:v>6.6545380000000001E-2</c:v>
                </c:pt>
                <c:pt idx="331">
                  <c:v>6.9465369999999999E-2</c:v>
                </c:pt>
                <c:pt idx="332">
                  <c:v>6.4692050000000001E-2</c:v>
                </c:pt>
                <c:pt idx="333">
                  <c:v>5.8148470000000001E-2</c:v>
                </c:pt>
                <c:pt idx="334">
                  <c:v>6.0306249999999999E-2</c:v>
                </c:pt>
                <c:pt idx="335">
                  <c:v>7.0167510000000002E-2</c:v>
                </c:pt>
                <c:pt idx="336">
                  <c:v>6.6495109999999996E-2</c:v>
                </c:pt>
                <c:pt idx="337">
                  <c:v>5.50719E-2</c:v>
                </c:pt>
                <c:pt idx="338">
                  <c:v>5.5707600000000003E-2</c:v>
                </c:pt>
                <c:pt idx="339">
                  <c:v>6.3590350000000004E-2</c:v>
                </c:pt>
                <c:pt idx="340">
                  <c:v>5.9758899999999997E-2</c:v>
                </c:pt>
                <c:pt idx="341">
                  <c:v>4.877277E-2</c:v>
                </c:pt>
                <c:pt idx="342">
                  <c:v>5.3331219999999999E-2</c:v>
                </c:pt>
                <c:pt idx="343">
                  <c:v>6.3370659999999995E-2</c:v>
                </c:pt>
                <c:pt idx="344">
                  <c:v>5.1538920000000002E-2</c:v>
                </c:pt>
                <c:pt idx="345">
                  <c:v>3.4200639999999997E-2</c:v>
                </c:pt>
                <c:pt idx="346">
                  <c:v>4.1724690000000002E-2</c:v>
                </c:pt>
                <c:pt idx="347">
                  <c:v>5.826021E-2</c:v>
                </c:pt>
                <c:pt idx="348">
                  <c:v>5.5843030000000002E-2</c:v>
                </c:pt>
                <c:pt idx="349">
                  <c:v>4.582572E-2</c:v>
                </c:pt>
                <c:pt idx="350">
                  <c:v>4.8606450000000002E-2</c:v>
                </c:pt>
                <c:pt idx="351">
                  <c:v>5.3541020000000002E-2</c:v>
                </c:pt>
                <c:pt idx="352">
                  <c:v>5.2305980000000002E-2</c:v>
                </c:pt>
                <c:pt idx="353">
                  <c:v>5.1603660000000003E-2</c:v>
                </c:pt>
                <c:pt idx="354">
                  <c:v>5.0224419999999999E-2</c:v>
                </c:pt>
                <c:pt idx="355">
                  <c:v>5.1285480000000001E-2</c:v>
                </c:pt>
                <c:pt idx="356">
                  <c:v>5.4107299999999997E-2</c:v>
                </c:pt>
                <c:pt idx="357">
                  <c:v>4.815556E-2</c:v>
                </c:pt>
                <c:pt idx="358">
                  <c:v>4.3793159999999998E-2</c:v>
                </c:pt>
                <c:pt idx="359">
                  <c:v>5.1624789999999997E-2</c:v>
                </c:pt>
                <c:pt idx="360">
                  <c:v>5.1528339999999999E-2</c:v>
                </c:pt>
                <c:pt idx="361">
                  <c:v>3.9547369999999998E-2</c:v>
                </c:pt>
                <c:pt idx="362">
                  <c:v>3.9581650000000003E-2</c:v>
                </c:pt>
                <c:pt idx="363">
                  <c:v>4.7902019999999997E-2</c:v>
                </c:pt>
                <c:pt idx="364">
                  <c:v>4.403746E-2</c:v>
                </c:pt>
                <c:pt idx="365">
                  <c:v>3.9423340000000001E-2</c:v>
                </c:pt>
                <c:pt idx="366">
                  <c:v>5.2984879999999998E-2</c:v>
                </c:pt>
                <c:pt idx="367">
                  <c:v>6.6746689999999997E-2</c:v>
                </c:pt>
                <c:pt idx="368">
                  <c:v>5.7485050000000003E-2</c:v>
                </c:pt>
                <c:pt idx="369">
                  <c:v>4.2505349999999997E-2</c:v>
                </c:pt>
                <c:pt idx="370">
                  <c:v>4.4465339999999999E-2</c:v>
                </c:pt>
                <c:pt idx="371">
                  <c:v>4.9115249999999999E-2</c:v>
                </c:pt>
                <c:pt idx="372">
                  <c:v>3.8638409999999998E-2</c:v>
                </c:pt>
                <c:pt idx="373">
                  <c:v>2.752464E-2</c:v>
                </c:pt>
                <c:pt idx="374">
                  <c:v>3.8811640000000001E-2</c:v>
                </c:pt>
                <c:pt idx="375">
                  <c:v>5.9437480000000001E-2</c:v>
                </c:pt>
                <c:pt idx="376">
                  <c:v>5.717415E-2</c:v>
                </c:pt>
                <c:pt idx="377">
                  <c:v>4.0015660000000002E-2</c:v>
                </c:pt>
                <c:pt idx="378">
                  <c:v>3.4308310000000002E-2</c:v>
                </c:pt>
                <c:pt idx="379">
                  <c:v>3.5851059999999997E-2</c:v>
                </c:pt>
                <c:pt idx="380">
                  <c:v>3.2773099999999999E-2</c:v>
                </c:pt>
                <c:pt idx="381">
                  <c:v>3.053237E-2</c:v>
                </c:pt>
                <c:pt idx="382">
                  <c:v>3.65814E-2</c:v>
                </c:pt>
                <c:pt idx="383">
                  <c:v>4.3213340000000003E-2</c:v>
                </c:pt>
                <c:pt idx="384">
                  <c:v>4.3270860000000001E-2</c:v>
                </c:pt>
                <c:pt idx="385">
                  <c:v>4.3581519999999999E-2</c:v>
                </c:pt>
                <c:pt idx="386">
                  <c:v>4.8766150000000001E-2</c:v>
                </c:pt>
                <c:pt idx="387">
                  <c:v>5.1196789999999999E-2</c:v>
                </c:pt>
                <c:pt idx="388">
                  <c:v>4.21172E-2</c:v>
                </c:pt>
                <c:pt idx="389">
                  <c:v>3.4565739999999998E-2</c:v>
                </c:pt>
                <c:pt idx="390">
                  <c:v>4.4220599999999999E-2</c:v>
                </c:pt>
                <c:pt idx="391">
                  <c:v>5.4537160000000001E-2</c:v>
                </c:pt>
                <c:pt idx="392">
                  <c:v>4.9277920000000003E-2</c:v>
                </c:pt>
                <c:pt idx="393">
                  <c:v>4.2161339999999999E-2</c:v>
                </c:pt>
                <c:pt idx="394">
                  <c:v>4.0037990000000002E-2</c:v>
                </c:pt>
                <c:pt idx="395">
                  <c:v>3.3199489999999998E-2</c:v>
                </c:pt>
                <c:pt idx="396">
                  <c:v>2.852406E-2</c:v>
                </c:pt>
                <c:pt idx="397">
                  <c:v>3.5567330000000001E-2</c:v>
                </c:pt>
                <c:pt idx="398">
                  <c:v>4.5083980000000003E-2</c:v>
                </c:pt>
                <c:pt idx="399">
                  <c:v>4.8879480000000003E-2</c:v>
                </c:pt>
                <c:pt idx="400">
                  <c:v>4.7222140000000003E-2</c:v>
                </c:pt>
                <c:pt idx="401">
                  <c:v>4.0052160000000003E-2</c:v>
                </c:pt>
                <c:pt idx="402">
                  <c:v>3.365866E-2</c:v>
                </c:pt>
                <c:pt idx="403">
                  <c:v>3.0773390000000001E-2</c:v>
                </c:pt>
                <c:pt idx="404">
                  <c:v>2.1741900000000002E-2</c:v>
                </c:pt>
                <c:pt idx="405">
                  <c:v>1.4741290000000001E-2</c:v>
                </c:pt>
                <c:pt idx="406">
                  <c:v>2.619987E-2</c:v>
                </c:pt>
                <c:pt idx="407">
                  <c:v>4.1573279999999997E-2</c:v>
                </c:pt>
                <c:pt idx="408">
                  <c:v>4.3735950000000003E-2</c:v>
                </c:pt>
                <c:pt idx="409">
                  <c:v>4.0063149999999999E-2</c:v>
                </c:pt>
                <c:pt idx="410">
                  <c:v>3.7595709999999997E-2</c:v>
                </c:pt>
                <c:pt idx="411">
                  <c:v>3.7484259999999998E-2</c:v>
                </c:pt>
                <c:pt idx="412">
                  <c:v>3.6263570000000002E-2</c:v>
                </c:pt>
                <c:pt idx="413">
                  <c:v>2.6558100000000001E-2</c:v>
                </c:pt>
                <c:pt idx="414">
                  <c:v>1.7162139999999999E-2</c:v>
                </c:pt>
                <c:pt idx="415">
                  <c:v>2.0898570000000002E-2</c:v>
                </c:pt>
                <c:pt idx="416">
                  <c:v>2.6005219999999999E-2</c:v>
                </c:pt>
                <c:pt idx="417">
                  <c:v>2.5183500000000001E-2</c:v>
                </c:pt>
                <c:pt idx="418">
                  <c:v>3.094614E-2</c:v>
                </c:pt>
                <c:pt idx="419">
                  <c:v>3.8413490000000002E-2</c:v>
                </c:pt>
                <c:pt idx="420">
                  <c:v>3.2318369999999999E-2</c:v>
                </c:pt>
                <c:pt idx="421">
                  <c:v>1.8586020000000002E-2</c:v>
                </c:pt>
                <c:pt idx="422">
                  <c:v>1.5919409999999998E-2</c:v>
                </c:pt>
                <c:pt idx="423">
                  <c:v>2.254302E-2</c:v>
                </c:pt>
                <c:pt idx="424">
                  <c:v>2.0735989999999999E-2</c:v>
                </c:pt>
                <c:pt idx="425">
                  <c:v>1.5964300000000001E-2</c:v>
                </c:pt>
                <c:pt idx="426">
                  <c:v>2.405185E-2</c:v>
                </c:pt>
                <c:pt idx="427">
                  <c:v>3.211634E-2</c:v>
                </c:pt>
                <c:pt idx="428">
                  <c:v>2.4352809999999999E-2</c:v>
                </c:pt>
                <c:pt idx="429">
                  <c:v>1.850974E-2</c:v>
                </c:pt>
                <c:pt idx="430">
                  <c:v>3.1342729999999999E-2</c:v>
                </c:pt>
                <c:pt idx="431">
                  <c:v>4.6084630000000001E-2</c:v>
                </c:pt>
                <c:pt idx="432">
                  <c:v>4.2387029999999999E-2</c:v>
                </c:pt>
                <c:pt idx="433">
                  <c:v>2.6812200000000001E-2</c:v>
                </c:pt>
                <c:pt idx="434">
                  <c:v>1.459034E-2</c:v>
                </c:pt>
                <c:pt idx="435">
                  <c:v>9.0389609999999999E-3</c:v>
                </c:pt>
                <c:pt idx="436">
                  <c:v>1.2400410000000001E-2</c:v>
                </c:pt>
                <c:pt idx="437">
                  <c:v>2.231358E-2</c:v>
                </c:pt>
                <c:pt idx="438">
                  <c:v>2.8854950000000001E-2</c:v>
                </c:pt>
                <c:pt idx="439">
                  <c:v>3.4415179999999997E-2</c:v>
                </c:pt>
                <c:pt idx="440">
                  <c:v>3.5833990000000003E-2</c:v>
                </c:pt>
                <c:pt idx="441">
                  <c:v>2.357395E-2</c:v>
                </c:pt>
                <c:pt idx="442">
                  <c:v>1.3287230000000001E-2</c:v>
                </c:pt>
                <c:pt idx="443">
                  <c:v>1.338102E-2</c:v>
                </c:pt>
                <c:pt idx="444">
                  <c:v>1.2478390000000001E-2</c:v>
                </c:pt>
                <c:pt idx="445">
                  <c:v>1.5029209999999999E-2</c:v>
                </c:pt>
                <c:pt idx="446">
                  <c:v>3.062898E-2</c:v>
                </c:pt>
                <c:pt idx="447">
                  <c:v>4.205557E-2</c:v>
                </c:pt>
                <c:pt idx="448">
                  <c:v>3.5605379999999999E-2</c:v>
                </c:pt>
                <c:pt idx="449">
                  <c:v>3.1056859999999999E-2</c:v>
                </c:pt>
                <c:pt idx="450">
                  <c:v>2.7483299999999999E-2</c:v>
                </c:pt>
                <c:pt idx="451">
                  <c:v>1.439372E-2</c:v>
                </c:pt>
                <c:pt idx="452">
                  <c:v>5.0631010000000004E-3</c:v>
                </c:pt>
                <c:pt idx="453">
                  <c:v>-9.1918040000000005E-4</c:v>
                </c:pt>
                <c:pt idx="454">
                  <c:v>-1.318215E-3</c:v>
                </c:pt>
                <c:pt idx="455">
                  <c:v>8.2177650000000001E-3</c:v>
                </c:pt>
                <c:pt idx="456">
                  <c:v>1.411543E-2</c:v>
                </c:pt>
                <c:pt idx="457">
                  <c:v>1.8033529999999999E-2</c:v>
                </c:pt>
                <c:pt idx="458">
                  <c:v>2.9347160000000001E-2</c:v>
                </c:pt>
                <c:pt idx="459">
                  <c:v>3.6854890000000001E-2</c:v>
                </c:pt>
                <c:pt idx="460">
                  <c:v>3.1099249999999998E-2</c:v>
                </c:pt>
                <c:pt idx="461">
                  <c:v>2.6279E-2</c:v>
                </c:pt>
                <c:pt idx="462">
                  <c:v>3.224134E-2</c:v>
                </c:pt>
                <c:pt idx="463">
                  <c:v>3.5156649999999998E-2</c:v>
                </c:pt>
                <c:pt idx="464">
                  <c:v>2.6784160000000001E-2</c:v>
                </c:pt>
                <c:pt idx="465">
                  <c:v>1.9402320000000001E-2</c:v>
                </c:pt>
                <c:pt idx="466">
                  <c:v>2.3288409999999999E-2</c:v>
                </c:pt>
                <c:pt idx="467">
                  <c:v>2.8041710000000001E-2</c:v>
                </c:pt>
                <c:pt idx="468">
                  <c:v>2.247683E-2</c:v>
                </c:pt>
                <c:pt idx="469">
                  <c:v>1.393002E-2</c:v>
                </c:pt>
                <c:pt idx="470">
                  <c:v>1.5825470000000001E-2</c:v>
                </c:pt>
                <c:pt idx="471">
                  <c:v>3.138142E-2</c:v>
                </c:pt>
                <c:pt idx="472">
                  <c:v>3.6776059999999999E-2</c:v>
                </c:pt>
                <c:pt idx="473">
                  <c:v>2.164398E-2</c:v>
                </c:pt>
                <c:pt idx="474">
                  <c:v>1.7133990000000002E-2</c:v>
                </c:pt>
                <c:pt idx="475">
                  <c:v>2.8278890000000001E-2</c:v>
                </c:pt>
                <c:pt idx="476">
                  <c:v>2.6378180000000001E-2</c:v>
                </c:pt>
                <c:pt idx="477">
                  <c:v>7.8587420000000002E-3</c:v>
                </c:pt>
                <c:pt idx="478">
                  <c:v>9.2033670000000003E-4</c:v>
                </c:pt>
                <c:pt idx="479">
                  <c:v>1.6110659999999999E-2</c:v>
                </c:pt>
                <c:pt idx="480">
                  <c:v>2.4632810000000002E-2</c:v>
                </c:pt>
                <c:pt idx="481">
                  <c:v>1.726608E-2</c:v>
                </c:pt>
                <c:pt idx="482">
                  <c:v>1.741442E-2</c:v>
                </c:pt>
                <c:pt idx="483">
                  <c:v>2.3840030000000002E-2</c:v>
                </c:pt>
                <c:pt idx="484">
                  <c:v>1.8111840000000001E-2</c:v>
                </c:pt>
                <c:pt idx="485">
                  <c:v>3.9072430000000003E-3</c:v>
                </c:pt>
                <c:pt idx="486">
                  <c:v>1.77063E-3</c:v>
                </c:pt>
                <c:pt idx="487">
                  <c:v>1.9883390000000001E-2</c:v>
                </c:pt>
                <c:pt idx="488">
                  <c:v>2.8976180000000001E-2</c:v>
                </c:pt>
                <c:pt idx="489">
                  <c:v>1.5723930000000001E-2</c:v>
                </c:pt>
                <c:pt idx="490">
                  <c:v>1.411432E-2</c:v>
                </c:pt>
                <c:pt idx="491">
                  <c:v>2.4780799999999999E-2</c:v>
                </c:pt>
                <c:pt idx="492">
                  <c:v>2.3376270000000001E-2</c:v>
                </c:pt>
                <c:pt idx="493">
                  <c:v>1.569301E-2</c:v>
                </c:pt>
                <c:pt idx="494">
                  <c:v>1.442277E-2</c:v>
                </c:pt>
                <c:pt idx="495">
                  <c:v>2.3252809999999999E-2</c:v>
                </c:pt>
                <c:pt idx="496">
                  <c:v>3.0581560000000001E-2</c:v>
                </c:pt>
                <c:pt idx="497">
                  <c:v>2.1920200000000001E-2</c:v>
                </c:pt>
                <c:pt idx="498">
                  <c:v>7.3328730000000002E-3</c:v>
                </c:pt>
                <c:pt idx="499">
                  <c:v>6.4836750000000004E-3</c:v>
                </c:pt>
                <c:pt idx="500">
                  <c:v>1.6769320000000001E-2</c:v>
                </c:pt>
                <c:pt idx="501">
                  <c:v>2.2317839999999999E-2</c:v>
                </c:pt>
                <c:pt idx="502">
                  <c:v>2.5656020000000002E-2</c:v>
                </c:pt>
                <c:pt idx="503">
                  <c:v>2.8629430000000001E-2</c:v>
                </c:pt>
                <c:pt idx="504">
                  <c:v>1.5669260000000001E-2</c:v>
                </c:pt>
                <c:pt idx="505">
                  <c:v>-3.8226860000000001E-3</c:v>
                </c:pt>
                <c:pt idx="506">
                  <c:v>-3.4278999999999999E-4</c:v>
                </c:pt>
                <c:pt idx="507">
                  <c:v>2.0580319999999999E-2</c:v>
                </c:pt>
                <c:pt idx="508">
                  <c:v>2.724826E-2</c:v>
                </c:pt>
                <c:pt idx="509">
                  <c:v>1.355087E-2</c:v>
                </c:pt>
                <c:pt idx="510">
                  <c:v>7.0509869999999999E-3</c:v>
                </c:pt>
                <c:pt idx="511">
                  <c:v>1.7482729999999998E-2</c:v>
                </c:pt>
                <c:pt idx="512">
                  <c:v>1.8047939999999998E-2</c:v>
                </c:pt>
                <c:pt idx="513">
                  <c:v>9.9757460000000006E-3</c:v>
                </c:pt>
                <c:pt idx="514">
                  <c:v>1.6147399999999999E-2</c:v>
                </c:pt>
                <c:pt idx="515">
                  <c:v>2.4976519999999999E-2</c:v>
                </c:pt>
                <c:pt idx="516">
                  <c:v>2.1698519999999999E-2</c:v>
                </c:pt>
                <c:pt idx="517">
                  <c:v>1.341121E-2</c:v>
                </c:pt>
                <c:pt idx="518">
                  <c:v>1.1689929999999999E-2</c:v>
                </c:pt>
                <c:pt idx="519">
                  <c:v>1.0993910000000001E-2</c:v>
                </c:pt>
                <c:pt idx="520">
                  <c:v>1.665239E-3</c:v>
                </c:pt>
                <c:pt idx="521">
                  <c:v>6.6719860000000002E-4</c:v>
                </c:pt>
                <c:pt idx="522">
                  <c:v>1.2393609999999999E-2</c:v>
                </c:pt>
                <c:pt idx="523">
                  <c:v>1.386312E-2</c:v>
                </c:pt>
                <c:pt idx="524">
                  <c:v>6.4212820000000004E-3</c:v>
                </c:pt>
                <c:pt idx="525">
                  <c:v>9.9957550000000003E-3</c:v>
                </c:pt>
                <c:pt idx="526">
                  <c:v>2.1382290000000002E-2</c:v>
                </c:pt>
                <c:pt idx="527">
                  <c:v>2.982276E-2</c:v>
                </c:pt>
                <c:pt idx="528">
                  <c:v>3.1811619999999999E-2</c:v>
                </c:pt>
                <c:pt idx="529">
                  <c:v>1.9526910000000001E-2</c:v>
                </c:pt>
                <c:pt idx="530">
                  <c:v>7.9011940000000003E-3</c:v>
                </c:pt>
                <c:pt idx="531">
                  <c:v>1.6084859999999999E-2</c:v>
                </c:pt>
                <c:pt idx="532">
                  <c:v>2.0596900000000001E-2</c:v>
                </c:pt>
                <c:pt idx="533">
                  <c:v>1.1926259999999999E-2</c:v>
                </c:pt>
                <c:pt idx="534">
                  <c:v>1.1563230000000001E-2</c:v>
                </c:pt>
                <c:pt idx="535">
                  <c:v>1.3136149999999999E-2</c:v>
                </c:pt>
                <c:pt idx="536">
                  <c:v>8.4947949999999994E-3</c:v>
                </c:pt>
                <c:pt idx="537">
                  <c:v>8.8936610000000006E-3</c:v>
                </c:pt>
                <c:pt idx="538">
                  <c:v>1.429884E-2</c:v>
                </c:pt>
                <c:pt idx="539">
                  <c:v>1.7836290000000001E-2</c:v>
                </c:pt>
                <c:pt idx="540">
                  <c:v>1.6678450000000001E-2</c:v>
                </c:pt>
                <c:pt idx="541">
                  <c:v>1.522775E-2</c:v>
                </c:pt>
                <c:pt idx="542">
                  <c:v>2.026737E-2</c:v>
                </c:pt>
                <c:pt idx="543">
                  <c:v>2.348331E-2</c:v>
                </c:pt>
                <c:pt idx="544">
                  <c:v>1.180909E-2</c:v>
                </c:pt>
                <c:pt idx="545">
                  <c:v>-4.015635E-3</c:v>
                </c:pt>
                <c:pt idx="546">
                  <c:v>-5.0687340000000001E-3</c:v>
                </c:pt>
                <c:pt idx="547">
                  <c:v>7.0385350000000003E-3</c:v>
                </c:pt>
                <c:pt idx="548">
                  <c:v>1.6495739999999998E-2</c:v>
                </c:pt>
                <c:pt idx="549">
                  <c:v>1.055186E-2</c:v>
                </c:pt>
                <c:pt idx="550">
                  <c:v>3.9761020000000002E-4</c:v>
                </c:pt>
                <c:pt idx="551">
                  <c:v>4.2297380000000002E-3</c:v>
                </c:pt>
                <c:pt idx="552">
                  <c:v>1.5499199999999999E-2</c:v>
                </c:pt>
                <c:pt idx="553">
                  <c:v>1.9020519999999999E-2</c:v>
                </c:pt>
                <c:pt idx="554">
                  <c:v>1.463891E-2</c:v>
                </c:pt>
                <c:pt idx="555">
                  <c:v>1.8653179999999998E-2</c:v>
                </c:pt>
                <c:pt idx="556">
                  <c:v>2.9423560000000001E-2</c:v>
                </c:pt>
                <c:pt idx="557">
                  <c:v>2.5611450000000001E-2</c:v>
                </c:pt>
                <c:pt idx="558">
                  <c:v>1.5673880000000001E-2</c:v>
                </c:pt>
                <c:pt idx="559">
                  <c:v>1.1977359999999999E-2</c:v>
                </c:pt>
                <c:pt idx="560">
                  <c:v>1.0055610000000001E-3</c:v>
                </c:pt>
                <c:pt idx="561">
                  <c:v>-1.197543E-2</c:v>
                </c:pt>
                <c:pt idx="562">
                  <c:v>-1.020094E-2</c:v>
                </c:pt>
                <c:pt idx="563">
                  <c:v>3.8252689999999998E-4</c:v>
                </c:pt>
                <c:pt idx="564">
                  <c:v>9.0134540000000006E-3</c:v>
                </c:pt>
                <c:pt idx="565">
                  <c:v>1.2773049999999999E-2</c:v>
                </c:pt>
                <c:pt idx="566">
                  <c:v>9.8984250000000006E-3</c:v>
                </c:pt>
                <c:pt idx="567">
                  <c:v>4.317314E-3</c:v>
                </c:pt>
                <c:pt idx="568">
                  <c:v>7.3024810000000004E-3</c:v>
                </c:pt>
                <c:pt idx="569">
                  <c:v>1.4605369999999999E-2</c:v>
                </c:pt>
              </c:numCache>
            </c:numRef>
          </c:yVal>
          <c:smooth val="0"/>
        </c:ser>
        <c:ser>
          <c:idx val="3"/>
          <c:order val="3"/>
          <c:tx>
            <c:v>+1000V (#4)</c:v>
          </c:tx>
          <c:spPr>
            <a:ln w="19050">
              <a:solidFill>
                <a:srgbClr val="0000FF"/>
              </a:solidFill>
            </a:ln>
          </c:spPr>
          <c:marker>
            <c:symbol val="none"/>
          </c:marker>
          <c:xVal>
            <c:numRef>
              <c:f>'HBM IV Curves Data'!$H$5:$H$574</c:f>
              <c:numCache>
                <c:formatCode>General</c:formatCode>
                <c:ptCount val="570"/>
                <c:pt idx="0">
                  <c:v>1.813321</c:v>
                </c:pt>
                <c:pt idx="1">
                  <c:v>1.3948069999999999</c:v>
                </c:pt>
                <c:pt idx="2">
                  <c:v>1.0453859999999999</c:v>
                </c:pt>
                <c:pt idx="3">
                  <c:v>0.83327340000000005</c:v>
                </c:pt>
                <c:pt idx="4">
                  <c:v>1.1589499999999999</c:v>
                </c:pt>
                <c:pt idx="5">
                  <c:v>1.8486039999999999</c:v>
                </c:pt>
                <c:pt idx="6">
                  <c:v>1.886719</c:v>
                </c:pt>
                <c:pt idx="7">
                  <c:v>1.452626</c:v>
                </c:pt>
                <c:pt idx="8">
                  <c:v>1.22435</c:v>
                </c:pt>
                <c:pt idx="9">
                  <c:v>0.91329700000000003</c:v>
                </c:pt>
                <c:pt idx="10">
                  <c:v>0.69952740000000002</c:v>
                </c:pt>
                <c:pt idx="11">
                  <c:v>1.6081829999999999</c:v>
                </c:pt>
                <c:pt idx="12">
                  <c:v>3.1111270000000002</c:v>
                </c:pt>
                <c:pt idx="13">
                  <c:v>2.9595889999999998</c:v>
                </c:pt>
                <c:pt idx="14">
                  <c:v>1.0476350000000001</c:v>
                </c:pt>
                <c:pt idx="15">
                  <c:v>0.12182949999999999</c:v>
                </c:pt>
                <c:pt idx="16">
                  <c:v>0.75284200000000001</c:v>
                </c:pt>
                <c:pt idx="17">
                  <c:v>0.53727139999999995</c:v>
                </c:pt>
                <c:pt idx="18">
                  <c:v>-0.62653400000000004</c:v>
                </c:pt>
                <c:pt idx="19">
                  <c:v>-0.39818609999999999</c:v>
                </c:pt>
                <c:pt idx="20">
                  <c:v>0.27584150000000002</c:v>
                </c:pt>
                <c:pt idx="21">
                  <c:v>-0.27612690000000001</c:v>
                </c:pt>
                <c:pt idx="22">
                  <c:v>-0.38983719999999999</c:v>
                </c:pt>
                <c:pt idx="23">
                  <c:v>0.4238498</c:v>
                </c:pt>
                <c:pt idx="24">
                  <c:v>1.6005940000000001</c:v>
                </c:pt>
                <c:pt idx="25">
                  <c:v>3.246874</c:v>
                </c:pt>
                <c:pt idx="26">
                  <c:v>3.8979010000000001</c:v>
                </c:pt>
                <c:pt idx="27">
                  <c:v>2.85019</c:v>
                </c:pt>
                <c:pt idx="28">
                  <c:v>2.2893870000000001</c:v>
                </c:pt>
                <c:pt idx="29">
                  <c:v>2.4677410000000002</c:v>
                </c:pt>
                <c:pt idx="30">
                  <c:v>1.2667919999999999</c:v>
                </c:pt>
                <c:pt idx="31">
                  <c:v>0.12437819999999999</c:v>
                </c:pt>
                <c:pt idx="32">
                  <c:v>1.30975</c:v>
                </c:pt>
                <c:pt idx="33">
                  <c:v>2.8600099999999999</c:v>
                </c:pt>
                <c:pt idx="34">
                  <c:v>2.5962360000000002</c:v>
                </c:pt>
                <c:pt idx="35">
                  <c:v>1.586263</c:v>
                </c:pt>
                <c:pt idx="36">
                  <c:v>1.696064</c:v>
                </c:pt>
                <c:pt idx="37">
                  <c:v>2.6567129999999999</c:v>
                </c:pt>
                <c:pt idx="38">
                  <c:v>2.7111489999999998</c:v>
                </c:pt>
                <c:pt idx="39">
                  <c:v>1.4307179999999999</c:v>
                </c:pt>
                <c:pt idx="40">
                  <c:v>0.34488410000000003</c:v>
                </c:pt>
                <c:pt idx="41">
                  <c:v>0.52042719999999998</c:v>
                </c:pt>
                <c:pt idx="42">
                  <c:v>0.62713920000000001</c:v>
                </c:pt>
                <c:pt idx="43">
                  <c:v>-0.107627</c:v>
                </c:pt>
                <c:pt idx="44">
                  <c:v>-0.41149340000000001</c:v>
                </c:pt>
                <c:pt idx="45">
                  <c:v>-0.1337248</c:v>
                </c:pt>
                <c:pt idx="46">
                  <c:v>8.0069959999999996E-2</c:v>
                </c:pt>
                <c:pt idx="47">
                  <c:v>0.58089970000000002</c:v>
                </c:pt>
                <c:pt idx="48">
                  <c:v>1.786532</c:v>
                </c:pt>
                <c:pt idx="49">
                  <c:v>2.7832210000000002</c:v>
                </c:pt>
                <c:pt idx="50">
                  <c:v>2.218343</c:v>
                </c:pt>
                <c:pt idx="51">
                  <c:v>1.0018830000000001</c:v>
                </c:pt>
                <c:pt idx="52">
                  <c:v>0.83602050000000006</c:v>
                </c:pt>
                <c:pt idx="53">
                  <c:v>0.75694850000000002</c:v>
                </c:pt>
                <c:pt idx="54">
                  <c:v>4.6259660000000001E-2</c:v>
                </c:pt>
                <c:pt idx="55">
                  <c:v>0.47849330000000001</c:v>
                </c:pt>
                <c:pt idx="56">
                  <c:v>1.7464850000000001</c:v>
                </c:pt>
                <c:pt idx="57">
                  <c:v>1.9910559999999999</c:v>
                </c:pt>
                <c:pt idx="58">
                  <c:v>1.642971</c:v>
                </c:pt>
                <c:pt idx="59">
                  <c:v>1.5842229999999999</c:v>
                </c:pt>
                <c:pt idx="60">
                  <c:v>2.0773820000000001</c:v>
                </c:pt>
                <c:pt idx="61">
                  <c:v>2.3773170000000001</c:v>
                </c:pt>
                <c:pt idx="62">
                  <c:v>1.401375</c:v>
                </c:pt>
                <c:pt idx="63">
                  <c:v>0.34724430000000001</c:v>
                </c:pt>
                <c:pt idx="64">
                  <c:v>0.66617599999999999</c:v>
                </c:pt>
                <c:pt idx="65">
                  <c:v>1.919181</c:v>
                </c:pt>
                <c:pt idx="66">
                  <c:v>2.7235619999999998</c:v>
                </c:pt>
                <c:pt idx="67">
                  <c:v>2.2914240000000001</c:v>
                </c:pt>
                <c:pt idx="68">
                  <c:v>1.650123</c:v>
                </c:pt>
                <c:pt idx="69">
                  <c:v>1.2694700000000001</c:v>
                </c:pt>
                <c:pt idx="70">
                  <c:v>0.47692079999999998</c:v>
                </c:pt>
                <c:pt idx="71">
                  <c:v>-0.20783489999999999</c:v>
                </c:pt>
                <c:pt idx="72">
                  <c:v>-0.1684522</c:v>
                </c:pt>
                <c:pt idx="73">
                  <c:v>0.53636030000000001</c:v>
                </c:pt>
                <c:pt idx="74">
                  <c:v>1.4100349999999999</c:v>
                </c:pt>
                <c:pt idx="75">
                  <c:v>1.730127</c:v>
                </c:pt>
                <c:pt idx="76">
                  <c:v>1.330411</c:v>
                </c:pt>
                <c:pt idx="77">
                  <c:v>0.54564299999999999</c:v>
                </c:pt>
                <c:pt idx="78">
                  <c:v>0.24997539999999999</c:v>
                </c:pt>
                <c:pt idx="79">
                  <c:v>0.61473999999999995</c:v>
                </c:pt>
                <c:pt idx="80">
                  <c:v>0.8542109</c:v>
                </c:pt>
                <c:pt idx="81">
                  <c:v>0.77286909999999998</c:v>
                </c:pt>
                <c:pt idx="82">
                  <c:v>0.83156890000000006</c:v>
                </c:pt>
                <c:pt idx="83">
                  <c:v>1.756437</c:v>
                </c:pt>
                <c:pt idx="84">
                  <c:v>3.097664</c:v>
                </c:pt>
                <c:pt idx="85">
                  <c:v>3.2337699999999998</c:v>
                </c:pt>
                <c:pt idx="86">
                  <c:v>1.620539</c:v>
                </c:pt>
                <c:pt idx="87">
                  <c:v>-0.51872759999999996</c:v>
                </c:pt>
                <c:pt idx="88">
                  <c:v>-1.0840529999999999</c:v>
                </c:pt>
                <c:pt idx="89">
                  <c:v>-0.30585560000000001</c:v>
                </c:pt>
                <c:pt idx="90">
                  <c:v>-0.10408729999999999</c:v>
                </c:pt>
                <c:pt idx="91">
                  <c:v>6.1374629999999999E-2</c:v>
                </c:pt>
                <c:pt idx="92">
                  <c:v>0.95504990000000001</c:v>
                </c:pt>
                <c:pt idx="93">
                  <c:v>1.3911480000000001</c:v>
                </c:pt>
                <c:pt idx="94">
                  <c:v>0.92415270000000005</c:v>
                </c:pt>
                <c:pt idx="95">
                  <c:v>0.51115750000000004</c:v>
                </c:pt>
                <c:pt idx="96">
                  <c:v>0.63951349999999996</c:v>
                </c:pt>
                <c:pt idx="97">
                  <c:v>0.92281279999999999</c:v>
                </c:pt>
                <c:pt idx="98">
                  <c:v>0.94110559999999999</c:v>
                </c:pt>
                <c:pt idx="99">
                  <c:v>0.78761159999999997</c:v>
                </c:pt>
                <c:pt idx="100">
                  <c:v>1.059477</c:v>
                </c:pt>
                <c:pt idx="101">
                  <c:v>1.6496660000000001</c:v>
                </c:pt>
                <c:pt idx="102">
                  <c:v>2.504753</c:v>
                </c:pt>
                <c:pt idx="103">
                  <c:v>3.295423</c:v>
                </c:pt>
                <c:pt idx="104">
                  <c:v>2.2356829999999999</c:v>
                </c:pt>
                <c:pt idx="105">
                  <c:v>0.22580810000000001</c:v>
                </c:pt>
                <c:pt idx="106">
                  <c:v>-0.51929720000000001</c:v>
                </c:pt>
                <c:pt idx="107">
                  <c:v>-0.62071410000000005</c:v>
                </c:pt>
                <c:pt idx="108">
                  <c:v>-0.68337199999999998</c:v>
                </c:pt>
                <c:pt idx="109">
                  <c:v>-0.135961</c:v>
                </c:pt>
                <c:pt idx="110">
                  <c:v>0.89028220000000002</c:v>
                </c:pt>
                <c:pt idx="111">
                  <c:v>1.183494</c:v>
                </c:pt>
                <c:pt idx="112">
                  <c:v>0.93495269999999997</c:v>
                </c:pt>
                <c:pt idx="113">
                  <c:v>1.426552</c:v>
                </c:pt>
                <c:pt idx="114">
                  <c:v>1.5890200000000001</c:v>
                </c:pt>
                <c:pt idx="115">
                  <c:v>0.79552979999999995</c:v>
                </c:pt>
                <c:pt idx="116">
                  <c:v>0.79767730000000003</c:v>
                </c:pt>
                <c:pt idx="117">
                  <c:v>0.93300150000000004</c:v>
                </c:pt>
                <c:pt idx="118">
                  <c:v>-0.18772449999999999</c:v>
                </c:pt>
                <c:pt idx="119">
                  <c:v>-0.72525709999999999</c:v>
                </c:pt>
                <c:pt idx="120">
                  <c:v>0.39098369999999999</c:v>
                </c:pt>
                <c:pt idx="121">
                  <c:v>1.5344249999999999</c:v>
                </c:pt>
                <c:pt idx="122">
                  <c:v>0.74358029999999997</c:v>
                </c:pt>
                <c:pt idx="123">
                  <c:v>-0.88745510000000005</c:v>
                </c:pt>
                <c:pt idx="124">
                  <c:v>-0.49776989999999999</c:v>
                </c:pt>
                <c:pt idx="125">
                  <c:v>0.86357969999999995</c:v>
                </c:pt>
                <c:pt idx="126">
                  <c:v>1.081061</c:v>
                </c:pt>
                <c:pt idx="127">
                  <c:v>1.2852809999999999</c:v>
                </c:pt>
                <c:pt idx="128">
                  <c:v>2.2000630000000001</c:v>
                </c:pt>
                <c:pt idx="129">
                  <c:v>1.682707</c:v>
                </c:pt>
                <c:pt idx="130">
                  <c:v>-0.59852459999999996</c:v>
                </c:pt>
                <c:pt idx="131">
                  <c:v>-0.896262</c:v>
                </c:pt>
                <c:pt idx="132">
                  <c:v>1.5330490000000001</c:v>
                </c:pt>
                <c:pt idx="133">
                  <c:v>2.7642799999999998</c:v>
                </c:pt>
                <c:pt idx="134">
                  <c:v>1.5426040000000001</c:v>
                </c:pt>
                <c:pt idx="135">
                  <c:v>0.61091629999999997</c:v>
                </c:pt>
                <c:pt idx="136">
                  <c:v>1.448896</c:v>
                </c:pt>
                <c:pt idx="137">
                  <c:v>1.9121600000000001</c:v>
                </c:pt>
                <c:pt idx="138">
                  <c:v>0.94687469999999996</c:v>
                </c:pt>
                <c:pt idx="139">
                  <c:v>0.79223410000000005</c:v>
                </c:pt>
                <c:pt idx="140">
                  <c:v>1.6548639999999999</c:v>
                </c:pt>
                <c:pt idx="141">
                  <c:v>1.474332</c:v>
                </c:pt>
                <c:pt idx="142">
                  <c:v>0.67338810000000004</c:v>
                </c:pt>
                <c:pt idx="143">
                  <c:v>0.70479250000000004</c:v>
                </c:pt>
                <c:pt idx="144">
                  <c:v>1.102983</c:v>
                </c:pt>
                <c:pt idx="145">
                  <c:v>1.0602959999999999</c:v>
                </c:pt>
                <c:pt idx="146">
                  <c:v>0.41133550000000002</c:v>
                </c:pt>
                <c:pt idx="147">
                  <c:v>-9.641951E-2</c:v>
                </c:pt>
                <c:pt idx="148">
                  <c:v>0.74961129999999998</c:v>
                </c:pt>
                <c:pt idx="149">
                  <c:v>1.911956</c:v>
                </c:pt>
                <c:pt idx="150">
                  <c:v>1.7919290000000001</c:v>
                </c:pt>
                <c:pt idx="151">
                  <c:v>1.4594769999999999</c:v>
                </c:pt>
                <c:pt idx="152">
                  <c:v>1.82843</c:v>
                </c:pt>
                <c:pt idx="153">
                  <c:v>1.9629920000000001</c:v>
                </c:pt>
                <c:pt idx="154">
                  <c:v>1.733314</c:v>
                </c:pt>
                <c:pt idx="155">
                  <c:v>2.254397</c:v>
                </c:pt>
                <c:pt idx="156">
                  <c:v>3.0347590000000002</c:v>
                </c:pt>
                <c:pt idx="157">
                  <c:v>2.2877969999999999</c:v>
                </c:pt>
                <c:pt idx="158">
                  <c:v>0.77836340000000004</c:v>
                </c:pt>
                <c:pt idx="159">
                  <c:v>0.60451600000000005</c:v>
                </c:pt>
                <c:pt idx="160">
                  <c:v>1.565032</c:v>
                </c:pt>
                <c:pt idx="161">
                  <c:v>2.1510980000000002</c:v>
                </c:pt>
                <c:pt idx="162">
                  <c:v>1.5805819999999999</c:v>
                </c:pt>
                <c:pt idx="163">
                  <c:v>0.37837929999999997</c:v>
                </c:pt>
                <c:pt idx="164">
                  <c:v>-0.1224369</c:v>
                </c:pt>
                <c:pt idx="165">
                  <c:v>0.23307739999999999</c:v>
                </c:pt>
                <c:pt idx="166">
                  <c:v>0.83535079999999995</c:v>
                </c:pt>
                <c:pt idx="167">
                  <c:v>1.810972</c:v>
                </c:pt>
                <c:pt idx="168">
                  <c:v>2.3177460000000001</c:v>
                </c:pt>
                <c:pt idx="169">
                  <c:v>2.0572539999999999</c:v>
                </c:pt>
                <c:pt idx="170">
                  <c:v>2.014894</c:v>
                </c:pt>
                <c:pt idx="171">
                  <c:v>1.3451420000000001</c:v>
                </c:pt>
                <c:pt idx="172">
                  <c:v>6.9717280000000006E-2</c:v>
                </c:pt>
                <c:pt idx="173">
                  <c:v>-0.1634294</c:v>
                </c:pt>
                <c:pt idx="174">
                  <c:v>0.62797230000000004</c:v>
                </c:pt>
                <c:pt idx="175">
                  <c:v>1.11849</c:v>
                </c:pt>
                <c:pt idx="176">
                  <c:v>0.72792080000000003</c:v>
                </c:pt>
                <c:pt idx="177">
                  <c:v>0.63047039999999999</c:v>
                </c:pt>
                <c:pt idx="178">
                  <c:v>0.91222970000000003</c:v>
                </c:pt>
                <c:pt idx="179">
                  <c:v>0.40028409999999998</c:v>
                </c:pt>
                <c:pt idx="180">
                  <c:v>5.7446400000000002E-2</c:v>
                </c:pt>
                <c:pt idx="181">
                  <c:v>1.0236970000000001</c:v>
                </c:pt>
                <c:pt idx="182">
                  <c:v>2.0632920000000001</c:v>
                </c:pt>
                <c:pt idx="183">
                  <c:v>1.931465</c:v>
                </c:pt>
                <c:pt idx="184">
                  <c:v>1.3917349999999999</c:v>
                </c:pt>
                <c:pt idx="185">
                  <c:v>1.6054029999999999</c:v>
                </c:pt>
                <c:pt idx="186">
                  <c:v>1.780823</c:v>
                </c:pt>
                <c:pt idx="187">
                  <c:v>0.1883486</c:v>
                </c:pt>
                <c:pt idx="188">
                  <c:v>-1.3209599999999999</c:v>
                </c:pt>
                <c:pt idx="189">
                  <c:v>-4.9752559999999999E-3</c:v>
                </c:pt>
                <c:pt idx="190">
                  <c:v>1.775107</c:v>
                </c:pt>
                <c:pt idx="191">
                  <c:v>1.8182069999999999</c:v>
                </c:pt>
                <c:pt idx="192">
                  <c:v>1.3281369999999999</c:v>
                </c:pt>
                <c:pt idx="193">
                  <c:v>0.63180700000000001</c:v>
                </c:pt>
                <c:pt idx="194">
                  <c:v>-0.39771719999999999</c:v>
                </c:pt>
                <c:pt idx="195">
                  <c:v>-0.74560360000000003</c:v>
                </c:pt>
                <c:pt idx="196">
                  <c:v>-0.3849014</c:v>
                </c:pt>
                <c:pt idx="197">
                  <c:v>-0.13388079999999999</c:v>
                </c:pt>
                <c:pt idx="198">
                  <c:v>5.8942899999999999E-2</c:v>
                </c:pt>
                <c:pt idx="199">
                  <c:v>0.12626319999999999</c:v>
                </c:pt>
                <c:pt idx="200">
                  <c:v>0.64044310000000004</c:v>
                </c:pt>
                <c:pt idx="201">
                  <c:v>1.8125279999999999</c:v>
                </c:pt>
                <c:pt idx="202">
                  <c:v>1.531239</c:v>
                </c:pt>
                <c:pt idx="203">
                  <c:v>-0.18284529999999999</c:v>
                </c:pt>
                <c:pt idx="204">
                  <c:v>-0.85508989999999996</c:v>
                </c:pt>
                <c:pt idx="205">
                  <c:v>-0.46544809999999998</c:v>
                </c:pt>
                <c:pt idx="206">
                  <c:v>0.14928350000000001</c:v>
                </c:pt>
                <c:pt idx="207">
                  <c:v>0.92892140000000001</c:v>
                </c:pt>
                <c:pt idx="208">
                  <c:v>0.96713930000000004</c:v>
                </c:pt>
                <c:pt idx="209">
                  <c:v>0.1021866</c:v>
                </c:pt>
                <c:pt idx="210">
                  <c:v>-0.63014349999999997</c:v>
                </c:pt>
                <c:pt idx="211">
                  <c:v>-0.2615325</c:v>
                </c:pt>
                <c:pt idx="212">
                  <c:v>0.75193390000000004</c:v>
                </c:pt>
                <c:pt idx="213">
                  <c:v>0.31932050000000001</c:v>
                </c:pt>
                <c:pt idx="214">
                  <c:v>-0.49493189999999998</c:v>
                </c:pt>
                <c:pt idx="215">
                  <c:v>0.68957650000000004</c:v>
                </c:pt>
                <c:pt idx="216">
                  <c:v>1.828241</c:v>
                </c:pt>
                <c:pt idx="217">
                  <c:v>1.445012</c:v>
                </c:pt>
                <c:pt idx="218">
                  <c:v>1.2458659999999999</c:v>
                </c:pt>
                <c:pt idx="219">
                  <c:v>1.196394</c:v>
                </c:pt>
                <c:pt idx="220">
                  <c:v>-7.3127280000000003E-2</c:v>
                </c:pt>
                <c:pt idx="221">
                  <c:v>-1.6171629999999999</c:v>
                </c:pt>
                <c:pt idx="222">
                  <c:v>-1.6754039999999999</c:v>
                </c:pt>
                <c:pt idx="223">
                  <c:v>-0.1239508</c:v>
                </c:pt>
                <c:pt idx="224">
                  <c:v>1.666088</c:v>
                </c:pt>
                <c:pt idx="225">
                  <c:v>1.987976</c:v>
                </c:pt>
                <c:pt idx="226">
                  <c:v>1.0058670000000001</c:v>
                </c:pt>
                <c:pt idx="227">
                  <c:v>-8.0735699999999994E-2</c:v>
                </c:pt>
                <c:pt idx="228">
                  <c:v>-0.36179159999999999</c:v>
                </c:pt>
                <c:pt idx="229">
                  <c:v>0.4734739</c:v>
                </c:pt>
                <c:pt idx="230">
                  <c:v>1.0758700000000001</c:v>
                </c:pt>
                <c:pt idx="231">
                  <c:v>0.75166940000000004</c:v>
                </c:pt>
                <c:pt idx="232">
                  <c:v>0.71582089999999998</c:v>
                </c:pt>
                <c:pt idx="233">
                  <c:v>1.2258880000000001</c:v>
                </c:pt>
                <c:pt idx="234">
                  <c:v>1.19428</c:v>
                </c:pt>
                <c:pt idx="235">
                  <c:v>1.1124750000000001</c:v>
                </c:pt>
                <c:pt idx="236">
                  <c:v>1.5863130000000001</c:v>
                </c:pt>
                <c:pt idx="237">
                  <c:v>1.015557</c:v>
                </c:pt>
                <c:pt idx="238">
                  <c:v>-0.52466740000000001</c:v>
                </c:pt>
                <c:pt idx="239">
                  <c:v>-1.1226290000000001</c:v>
                </c:pt>
                <c:pt idx="240">
                  <c:v>-0.25912160000000001</c:v>
                </c:pt>
                <c:pt idx="241">
                  <c:v>0.6077939</c:v>
                </c:pt>
                <c:pt idx="242">
                  <c:v>2.3387890000000001E-2</c:v>
                </c:pt>
                <c:pt idx="243">
                  <c:v>0.2244584</c:v>
                </c:pt>
                <c:pt idx="244">
                  <c:v>1.9682569999999999</c:v>
                </c:pt>
                <c:pt idx="245">
                  <c:v>1.8108500000000001</c:v>
                </c:pt>
                <c:pt idx="246">
                  <c:v>0.1898772</c:v>
                </c:pt>
                <c:pt idx="247">
                  <c:v>-0.2050766</c:v>
                </c:pt>
                <c:pt idx="248">
                  <c:v>-3.2994549999999997E-2</c:v>
                </c:pt>
                <c:pt idx="249">
                  <c:v>3.0936370000000001E-2</c:v>
                </c:pt>
                <c:pt idx="250">
                  <c:v>-3.893699E-3</c:v>
                </c:pt>
                <c:pt idx="251">
                  <c:v>-0.86738919999999997</c:v>
                </c:pt>
                <c:pt idx="252">
                  <c:v>-1.190191</c:v>
                </c:pt>
                <c:pt idx="253">
                  <c:v>-0.1078017</c:v>
                </c:pt>
                <c:pt idx="254">
                  <c:v>0.29026099999999999</c:v>
                </c:pt>
                <c:pt idx="255">
                  <c:v>6.3284699999999999E-2</c:v>
                </c:pt>
                <c:pt idx="256">
                  <c:v>0.2147781</c:v>
                </c:pt>
                <c:pt idx="257">
                  <c:v>-7.2407830000000006E-2</c:v>
                </c:pt>
                <c:pt idx="258">
                  <c:v>-0.33271620000000002</c:v>
                </c:pt>
                <c:pt idx="259">
                  <c:v>5.7664350000000003E-2</c:v>
                </c:pt>
                <c:pt idx="260">
                  <c:v>9.2036429999999992E-3</c:v>
                </c:pt>
                <c:pt idx="261">
                  <c:v>-0.89125480000000001</c:v>
                </c:pt>
                <c:pt idx="262">
                  <c:v>-1.4752970000000001</c:v>
                </c:pt>
                <c:pt idx="263">
                  <c:v>-0.80594399999999999</c:v>
                </c:pt>
                <c:pt idx="264">
                  <c:v>0.2386479</c:v>
                </c:pt>
                <c:pt idx="265">
                  <c:v>0.1188322</c:v>
                </c:pt>
                <c:pt idx="266">
                  <c:v>-0.46563169999999998</c:v>
                </c:pt>
                <c:pt idx="267">
                  <c:v>0.1179808</c:v>
                </c:pt>
                <c:pt idx="268">
                  <c:v>0.28115499999999999</c:v>
                </c:pt>
                <c:pt idx="269">
                  <c:v>-1.287431</c:v>
                </c:pt>
                <c:pt idx="270">
                  <c:v>-1.9276219999999999</c:v>
                </c:pt>
                <c:pt idx="271">
                  <c:v>-0.29326730000000001</c:v>
                </c:pt>
                <c:pt idx="272">
                  <c:v>1.3016559999999999</c:v>
                </c:pt>
                <c:pt idx="273">
                  <c:v>0.67700859999999996</c:v>
                </c:pt>
                <c:pt idx="274">
                  <c:v>-0.28094550000000001</c:v>
                </c:pt>
                <c:pt idx="275">
                  <c:v>0.86458440000000003</c:v>
                </c:pt>
                <c:pt idx="276">
                  <c:v>1.6889810000000001</c:v>
                </c:pt>
                <c:pt idx="277">
                  <c:v>0.82395870000000004</c:v>
                </c:pt>
                <c:pt idx="278">
                  <c:v>-3.989214E-2</c:v>
                </c:pt>
                <c:pt idx="279">
                  <c:v>-0.57907439999999999</c:v>
                </c:pt>
                <c:pt idx="280">
                  <c:v>-0.43245099999999997</c:v>
                </c:pt>
                <c:pt idx="281">
                  <c:v>0.24185580000000001</c:v>
                </c:pt>
                <c:pt idx="282">
                  <c:v>0.2554128</c:v>
                </c:pt>
                <c:pt idx="283">
                  <c:v>-4.4042379999999999E-2</c:v>
                </c:pt>
                <c:pt idx="284">
                  <c:v>0.29410180000000002</c:v>
                </c:pt>
                <c:pt idx="285">
                  <c:v>1.2748930000000001</c:v>
                </c:pt>
                <c:pt idx="286">
                  <c:v>2.2438310000000001</c:v>
                </c:pt>
                <c:pt idx="287">
                  <c:v>2.3395239999999999</c:v>
                </c:pt>
                <c:pt idx="288">
                  <c:v>1.4939210000000001</c:v>
                </c:pt>
                <c:pt idx="289">
                  <c:v>0.33738190000000001</c:v>
                </c:pt>
                <c:pt idx="290">
                  <c:v>-0.54974719999999999</c:v>
                </c:pt>
                <c:pt idx="291">
                  <c:v>-0.63703829999999995</c:v>
                </c:pt>
                <c:pt idx="292">
                  <c:v>-0.38382110000000003</c:v>
                </c:pt>
                <c:pt idx="293">
                  <c:v>-0.64624619999999999</c:v>
                </c:pt>
                <c:pt idx="294">
                  <c:v>-1.377875</c:v>
                </c:pt>
                <c:pt idx="295">
                  <c:v>-1.870403</c:v>
                </c:pt>
                <c:pt idx="296">
                  <c:v>-1.2411449999999999</c:v>
                </c:pt>
                <c:pt idx="297">
                  <c:v>-0.57672330000000005</c:v>
                </c:pt>
                <c:pt idx="298">
                  <c:v>-1.427273</c:v>
                </c:pt>
                <c:pt idx="299">
                  <c:v>-2.3006489999999999</c:v>
                </c:pt>
                <c:pt idx="300">
                  <c:v>-2.0325859999999998</c:v>
                </c:pt>
                <c:pt idx="301">
                  <c:v>-1.3303849999999999</c:v>
                </c:pt>
                <c:pt idx="302">
                  <c:v>-0.66618929999999998</c:v>
                </c:pt>
                <c:pt idx="303">
                  <c:v>-0.67293340000000001</c:v>
                </c:pt>
                <c:pt idx="304">
                  <c:v>-0.79372520000000002</c:v>
                </c:pt>
                <c:pt idx="305">
                  <c:v>-0.26189279999999998</c:v>
                </c:pt>
                <c:pt idx="306">
                  <c:v>-0.2338364</c:v>
                </c:pt>
                <c:pt idx="307">
                  <c:v>-0.4214465</c:v>
                </c:pt>
                <c:pt idx="308">
                  <c:v>0.1788129</c:v>
                </c:pt>
                <c:pt idx="309">
                  <c:v>0.2457657</c:v>
                </c:pt>
                <c:pt idx="310">
                  <c:v>-0.68840140000000005</c:v>
                </c:pt>
                <c:pt idx="311">
                  <c:v>-1.138703</c:v>
                </c:pt>
                <c:pt idx="312">
                  <c:v>-0.39380110000000002</c:v>
                </c:pt>
                <c:pt idx="313">
                  <c:v>0.15833220000000001</c:v>
                </c:pt>
                <c:pt idx="314">
                  <c:v>-0.2064454</c:v>
                </c:pt>
                <c:pt idx="315">
                  <c:v>0.1581814</c:v>
                </c:pt>
                <c:pt idx="316">
                  <c:v>1.0221899999999999</c:v>
                </c:pt>
                <c:pt idx="317">
                  <c:v>0.76744109999999999</c:v>
                </c:pt>
                <c:pt idx="318">
                  <c:v>3.7447149999999998E-2</c:v>
                </c:pt>
                <c:pt idx="319">
                  <c:v>-6.642286E-2</c:v>
                </c:pt>
                <c:pt idx="320">
                  <c:v>0.12874269999999999</c:v>
                </c:pt>
                <c:pt idx="321">
                  <c:v>0.10350819999999999</c:v>
                </c:pt>
                <c:pt idx="322">
                  <c:v>0.17163049999999999</c:v>
                </c:pt>
                <c:pt idx="323">
                  <c:v>0.94986800000000005</c:v>
                </c:pt>
                <c:pt idx="324">
                  <c:v>1.9128430000000001</c:v>
                </c:pt>
                <c:pt idx="325">
                  <c:v>1.552986</c:v>
                </c:pt>
                <c:pt idx="326">
                  <c:v>0.32218980000000003</c:v>
                </c:pt>
                <c:pt idx="327">
                  <c:v>-0.36325429999999997</c:v>
                </c:pt>
                <c:pt idx="328">
                  <c:v>-0.44769009999999998</c:v>
                </c:pt>
                <c:pt idx="329">
                  <c:v>-0.44297049999999999</c:v>
                </c:pt>
                <c:pt idx="330">
                  <c:v>-1.6877930000000001</c:v>
                </c:pt>
                <c:pt idx="331">
                  <c:v>-3.283884</c:v>
                </c:pt>
                <c:pt idx="332">
                  <c:v>-1.94543</c:v>
                </c:pt>
                <c:pt idx="333">
                  <c:v>0.61821040000000005</c:v>
                </c:pt>
                <c:pt idx="334">
                  <c:v>0.73655919999999997</c:v>
                </c:pt>
                <c:pt idx="335">
                  <c:v>-2.7723279999999999E-2</c:v>
                </c:pt>
                <c:pt idx="336">
                  <c:v>0.16111449999999999</c:v>
                </c:pt>
                <c:pt idx="337">
                  <c:v>0.46976129999999999</c:v>
                </c:pt>
                <c:pt idx="338">
                  <c:v>0.50133090000000002</c:v>
                </c:pt>
                <c:pt idx="339">
                  <c:v>0.87695579999999995</c:v>
                </c:pt>
                <c:pt idx="340">
                  <c:v>1.722019</c:v>
                </c:pt>
                <c:pt idx="341">
                  <c:v>1.1333530000000001</c:v>
                </c:pt>
                <c:pt idx="342">
                  <c:v>-0.78899359999999996</c:v>
                </c:pt>
                <c:pt idx="343">
                  <c:v>-0.87299780000000005</c:v>
                </c:pt>
                <c:pt idx="344">
                  <c:v>0.79508469999999998</c:v>
                </c:pt>
                <c:pt idx="345">
                  <c:v>1.1711389999999999</c:v>
                </c:pt>
                <c:pt idx="346">
                  <c:v>-9.0511320000000006E-2</c:v>
                </c:pt>
                <c:pt idx="347">
                  <c:v>-0.40976760000000001</c:v>
                </c:pt>
                <c:pt idx="348">
                  <c:v>0.87718510000000005</c:v>
                </c:pt>
                <c:pt idx="349">
                  <c:v>1.146099</c:v>
                </c:pt>
                <c:pt idx="350">
                  <c:v>-0.85639750000000003</c:v>
                </c:pt>
                <c:pt idx="351">
                  <c:v>-2.3041390000000002</c:v>
                </c:pt>
                <c:pt idx="352">
                  <c:v>-0.60901740000000004</c:v>
                </c:pt>
                <c:pt idx="353">
                  <c:v>1.879192</c:v>
                </c:pt>
                <c:pt idx="354">
                  <c:v>1.4176500000000001</c:v>
                </c:pt>
                <c:pt idx="355">
                  <c:v>-0.99324009999999996</c:v>
                </c:pt>
                <c:pt idx="356">
                  <c:v>-1.849674</c:v>
                </c:pt>
                <c:pt idx="357">
                  <c:v>-0.22677700000000001</c:v>
                </c:pt>
                <c:pt idx="358">
                  <c:v>1.625669</c:v>
                </c:pt>
                <c:pt idx="359">
                  <c:v>1.4139060000000001</c:v>
                </c:pt>
                <c:pt idx="360">
                  <c:v>0.33250439999999998</c:v>
                </c:pt>
                <c:pt idx="361">
                  <c:v>0.42797760000000001</c:v>
                </c:pt>
                <c:pt idx="362">
                  <c:v>1.3507750000000001</c:v>
                </c:pt>
                <c:pt idx="363">
                  <c:v>1.2708440000000001</c:v>
                </c:pt>
                <c:pt idx="364">
                  <c:v>6.4396060000000005E-2</c:v>
                </c:pt>
                <c:pt idx="365">
                  <c:v>0.27017570000000002</c:v>
                </c:pt>
                <c:pt idx="366">
                  <c:v>1.743204</c:v>
                </c:pt>
                <c:pt idx="367">
                  <c:v>2.0153310000000002</c:v>
                </c:pt>
                <c:pt idx="368">
                  <c:v>1.003979</c:v>
                </c:pt>
                <c:pt idx="369">
                  <c:v>7.097879E-2</c:v>
                </c:pt>
                <c:pt idx="370">
                  <c:v>0.25646720000000001</c:v>
                </c:pt>
                <c:pt idx="371">
                  <c:v>1.602859</c:v>
                </c:pt>
                <c:pt idx="372">
                  <c:v>2.5576840000000001</c:v>
                </c:pt>
                <c:pt idx="373">
                  <c:v>1.6464080000000001</c:v>
                </c:pt>
                <c:pt idx="374">
                  <c:v>0.39188849999999997</c:v>
                </c:pt>
                <c:pt idx="375">
                  <c:v>1.124546</c:v>
                </c:pt>
                <c:pt idx="376">
                  <c:v>2.7971979999999999</c:v>
                </c:pt>
                <c:pt idx="377">
                  <c:v>2.8081489999999998</c:v>
                </c:pt>
                <c:pt idx="378">
                  <c:v>1.132063</c:v>
                </c:pt>
                <c:pt idx="379">
                  <c:v>-0.34246169999999998</c:v>
                </c:pt>
                <c:pt idx="380">
                  <c:v>-0.99450989999999995</c:v>
                </c:pt>
                <c:pt idx="381">
                  <c:v>-1.3561700000000001</c:v>
                </c:pt>
                <c:pt idx="382">
                  <c:v>-1.4710110000000001</c:v>
                </c:pt>
                <c:pt idx="383">
                  <c:v>-0.76271520000000004</c:v>
                </c:pt>
                <c:pt idx="384">
                  <c:v>0.80887600000000004</c:v>
                </c:pt>
                <c:pt idx="385">
                  <c:v>1.975789</c:v>
                </c:pt>
                <c:pt idx="386">
                  <c:v>1.115586</c:v>
                </c:pt>
                <c:pt idx="387">
                  <c:v>-0.59839359999999997</c:v>
                </c:pt>
                <c:pt idx="388">
                  <c:v>-0.209678</c:v>
                </c:pt>
                <c:pt idx="389">
                  <c:v>1.0855239999999999</c:v>
                </c:pt>
                <c:pt idx="390">
                  <c:v>0.75699499999999997</c:v>
                </c:pt>
                <c:pt idx="391">
                  <c:v>-2.2496530000000001E-2</c:v>
                </c:pt>
                <c:pt idx="392">
                  <c:v>-0.2090098</c:v>
                </c:pt>
                <c:pt idx="393">
                  <c:v>-0.44797890000000001</c:v>
                </c:pt>
                <c:pt idx="394">
                  <c:v>-0.69363589999999997</c:v>
                </c:pt>
                <c:pt idx="395">
                  <c:v>-0.54819819999999997</c:v>
                </c:pt>
                <c:pt idx="396">
                  <c:v>9.4227419999999996E-3</c:v>
                </c:pt>
                <c:pt idx="397">
                  <c:v>0.23391709999999999</c:v>
                </c:pt>
                <c:pt idx="398">
                  <c:v>-0.1897066</c:v>
                </c:pt>
                <c:pt idx="399">
                  <c:v>0.17697570000000001</c:v>
                </c:pt>
                <c:pt idx="400">
                  <c:v>1.222933</c:v>
                </c:pt>
                <c:pt idx="401">
                  <c:v>0.96648670000000003</c:v>
                </c:pt>
                <c:pt idx="402">
                  <c:v>-0.17251459999999999</c:v>
                </c:pt>
                <c:pt idx="403">
                  <c:v>-0.17726829999999999</c:v>
                </c:pt>
                <c:pt idx="404">
                  <c:v>0.52170139999999998</c:v>
                </c:pt>
                <c:pt idx="405">
                  <c:v>-7.9913339999999999E-2</c:v>
                </c:pt>
                <c:pt idx="406">
                  <c:v>-0.99717710000000004</c:v>
                </c:pt>
                <c:pt idx="407">
                  <c:v>-9.0168860000000003E-2</c:v>
                </c:pt>
                <c:pt idx="408">
                  <c:v>0.89432670000000003</c:v>
                </c:pt>
                <c:pt idx="409">
                  <c:v>0.2489345</c:v>
                </c:pt>
                <c:pt idx="410">
                  <c:v>3.1871690000000001E-2</c:v>
                </c:pt>
                <c:pt idx="411">
                  <c:v>0.85321760000000002</c:v>
                </c:pt>
                <c:pt idx="412">
                  <c:v>0.58825689999999997</c:v>
                </c:pt>
                <c:pt idx="413">
                  <c:v>-0.27373429999999999</c:v>
                </c:pt>
                <c:pt idx="414">
                  <c:v>-0.14105680000000001</c:v>
                </c:pt>
                <c:pt idx="415">
                  <c:v>-0.28529650000000001</c:v>
                </c:pt>
                <c:pt idx="416">
                  <c:v>-1.002764</c:v>
                </c:pt>
                <c:pt idx="417">
                  <c:v>-1.0880529999999999</c:v>
                </c:pt>
                <c:pt idx="418">
                  <c:v>-0.85735980000000001</c:v>
                </c:pt>
                <c:pt idx="419">
                  <c:v>-0.3185017</c:v>
                </c:pt>
                <c:pt idx="420">
                  <c:v>0.58963279999999996</c:v>
                </c:pt>
                <c:pt idx="421">
                  <c:v>0.67545029999999995</c:v>
                </c:pt>
                <c:pt idx="422">
                  <c:v>-0.23838490000000001</c:v>
                </c:pt>
                <c:pt idx="423">
                  <c:v>-0.48853750000000001</c:v>
                </c:pt>
                <c:pt idx="424">
                  <c:v>0.91403920000000005</c:v>
                </c:pt>
                <c:pt idx="425">
                  <c:v>2.2857340000000002</c:v>
                </c:pt>
                <c:pt idx="426">
                  <c:v>1.7985279999999999</c:v>
                </c:pt>
                <c:pt idx="427">
                  <c:v>0.59732669999999999</c:v>
                </c:pt>
                <c:pt idx="428">
                  <c:v>0.31807029999999997</c:v>
                </c:pt>
                <c:pt idx="429">
                  <c:v>0.61771359999999997</c:v>
                </c:pt>
                <c:pt idx="430">
                  <c:v>0.5278834</c:v>
                </c:pt>
                <c:pt idx="431">
                  <c:v>9.6593739999999997E-2</c:v>
                </c:pt>
                <c:pt idx="432">
                  <c:v>-9.1796359999999994E-2</c:v>
                </c:pt>
                <c:pt idx="433">
                  <c:v>-0.44647300000000001</c:v>
                </c:pt>
                <c:pt idx="434">
                  <c:v>-0.67054639999999999</c:v>
                </c:pt>
                <c:pt idx="435">
                  <c:v>-2.9840410000000001E-2</c:v>
                </c:pt>
                <c:pt idx="436">
                  <c:v>0.29195080000000001</c:v>
                </c:pt>
                <c:pt idx="437">
                  <c:v>-0.4533315</c:v>
                </c:pt>
                <c:pt idx="438">
                  <c:v>-1.2072080000000001</c:v>
                </c:pt>
                <c:pt idx="439">
                  <c:v>-0.62736829999999999</c:v>
                </c:pt>
                <c:pt idx="440">
                  <c:v>0.96074420000000005</c:v>
                </c:pt>
                <c:pt idx="441">
                  <c:v>1.513412</c:v>
                </c:pt>
                <c:pt idx="442">
                  <c:v>0.97685310000000003</c:v>
                </c:pt>
                <c:pt idx="443">
                  <c:v>0.77246040000000005</c:v>
                </c:pt>
                <c:pt idx="444">
                  <c:v>0.39768120000000001</c:v>
                </c:pt>
                <c:pt idx="445">
                  <c:v>-0.45681690000000003</c:v>
                </c:pt>
                <c:pt idx="446">
                  <c:v>-0.86715549999999997</c:v>
                </c:pt>
                <c:pt idx="447">
                  <c:v>-1.0223709999999999</c:v>
                </c:pt>
                <c:pt idx="448">
                  <c:v>-1.23081</c:v>
                </c:pt>
                <c:pt idx="449">
                  <c:v>-0.70409250000000001</c:v>
                </c:pt>
                <c:pt idx="450">
                  <c:v>0.60269470000000003</c:v>
                </c:pt>
                <c:pt idx="451">
                  <c:v>1.4147799999999999</c:v>
                </c:pt>
                <c:pt idx="452">
                  <c:v>0.93839810000000001</c:v>
                </c:pt>
                <c:pt idx="453">
                  <c:v>-0.61560709999999996</c:v>
                </c:pt>
                <c:pt idx="454">
                  <c:v>-1.3734770000000001</c:v>
                </c:pt>
                <c:pt idx="455">
                  <c:v>0.45525670000000001</c:v>
                </c:pt>
                <c:pt idx="456">
                  <c:v>1.81135</c:v>
                </c:pt>
                <c:pt idx="457">
                  <c:v>0.27090370000000003</c:v>
                </c:pt>
                <c:pt idx="458">
                  <c:v>-0.94082980000000005</c:v>
                </c:pt>
                <c:pt idx="459">
                  <c:v>-0.27418550000000003</c:v>
                </c:pt>
                <c:pt idx="460">
                  <c:v>0.70728950000000002</c:v>
                </c:pt>
                <c:pt idx="461">
                  <c:v>0.83533829999999998</c:v>
                </c:pt>
                <c:pt idx="462">
                  <c:v>-8.9908710000000003E-2</c:v>
                </c:pt>
                <c:pt idx="463">
                  <c:v>-3.8439969999999997E-2</c:v>
                </c:pt>
                <c:pt idx="464">
                  <c:v>1.1925730000000001</c:v>
                </c:pt>
                <c:pt idx="465">
                  <c:v>1.1864159999999999</c:v>
                </c:pt>
                <c:pt idx="466">
                  <c:v>1.129297</c:v>
                </c:pt>
                <c:pt idx="467">
                  <c:v>1.8362289999999999</c:v>
                </c:pt>
                <c:pt idx="468">
                  <c:v>1.1642939999999999</c:v>
                </c:pt>
                <c:pt idx="469">
                  <c:v>-0.17112279999999999</c:v>
                </c:pt>
                <c:pt idx="470">
                  <c:v>-0.65715460000000003</c:v>
                </c:pt>
                <c:pt idx="471">
                  <c:v>-0.1564962</c:v>
                </c:pt>
                <c:pt idx="472">
                  <c:v>1.330873</c:v>
                </c:pt>
                <c:pt idx="473">
                  <c:v>1.7463900000000001</c:v>
                </c:pt>
                <c:pt idx="474">
                  <c:v>0.3538019</c:v>
                </c:pt>
                <c:pt idx="475">
                  <c:v>0.25396570000000002</c:v>
                </c:pt>
                <c:pt idx="476">
                  <c:v>1.2701800000000001</c:v>
                </c:pt>
                <c:pt idx="477">
                  <c:v>0.2092628</c:v>
                </c:pt>
                <c:pt idx="478">
                  <c:v>-1.537355</c:v>
                </c:pt>
                <c:pt idx="479">
                  <c:v>-1.1052519999999999</c:v>
                </c:pt>
                <c:pt idx="480">
                  <c:v>0.4844176</c:v>
                </c:pt>
                <c:pt idx="481">
                  <c:v>1.325601</c:v>
                </c:pt>
                <c:pt idx="482">
                  <c:v>0.88012250000000003</c:v>
                </c:pt>
                <c:pt idx="483">
                  <c:v>-0.30278470000000002</c:v>
                </c:pt>
                <c:pt idx="484">
                  <c:v>-0.80707600000000002</c:v>
                </c:pt>
                <c:pt idx="485">
                  <c:v>-0.78824459999999996</c:v>
                </c:pt>
                <c:pt idx="486">
                  <c:v>-1.1879169999999999</c:v>
                </c:pt>
                <c:pt idx="487">
                  <c:v>-1.45364</c:v>
                </c:pt>
                <c:pt idx="488">
                  <c:v>-1.285514</c:v>
                </c:pt>
                <c:pt idx="489">
                  <c:v>-0.44596190000000002</c:v>
                </c:pt>
                <c:pt idx="490">
                  <c:v>0.99900370000000005</c:v>
                </c:pt>
                <c:pt idx="491">
                  <c:v>1.1794739999999999</c:v>
                </c:pt>
                <c:pt idx="492">
                  <c:v>-0.1360615</c:v>
                </c:pt>
                <c:pt idx="493">
                  <c:v>-0.36269040000000002</c:v>
                </c:pt>
                <c:pt idx="494">
                  <c:v>1.2624059999999999</c:v>
                </c:pt>
                <c:pt idx="495">
                  <c:v>2.3033540000000001</c:v>
                </c:pt>
                <c:pt idx="496">
                  <c:v>1.786267</c:v>
                </c:pt>
                <c:pt idx="497">
                  <c:v>1.171727</c:v>
                </c:pt>
                <c:pt idx="498">
                  <c:v>0.48546709999999998</c:v>
                </c:pt>
                <c:pt idx="499">
                  <c:v>-0.2435882</c:v>
                </c:pt>
                <c:pt idx="500">
                  <c:v>2.8958560000000001E-2</c:v>
                </c:pt>
                <c:pt idx="501">
                  <c:v>5.8878060000000003E-2</c:v>
                </c:pt>
                <c:pt idx="502">
                  <c:v>-0.65236859999999997</c:v>
                </c:pt>
                <c:pt idx="503">
                  <c:v>7.3831160000000007E-2</c:v>
                </c:pt>
                <c:pt idx="504">
                  <c:v>0.87123220000000001</c:v>
                </c:pt>
                <c:pt idx="505">
                  <c:v>-0.73878549999999998</c:v>
                </c:pt>
                <c:pt idx="506">
                  <c:v>-2.0080049999999998</c:v>
                </c:pt>
                <c:pt idx="507">
                  <c:v>-0.49781789999999998</c:v>
                </c:pt>
                <c:pt idx="508">
                  <c:v>1.1093949999999999</c:v>
                </c:pt>
                <c:pt idx="509">
                  <c:v>0.1304207</c:v>
                </c:pt>
                <c:pt idx="510">
                  <c:v>-1.339148</c:v>
                </c:pt>
                <c:pt idx="511">
                  <c:v>-0.4601403</c:v>
                </c:pt>
                <c:pt idx="512">
                  <c:v>0.66720869999999999</c:v>
                </c:pt>
                <c:pt idx="513">
                  <c:v>-0.48258269999999998</c:v>
                </c:pt>
                <c:pt idx="514">
                  <c:v>-1.102169</c:v>
                </c:pt>
                <c:pt idx="515">
                  <c:v>0.62236729999999996</c:v>
                </c:pt>
                <c:pt idx="516">
                  <c:v>1.6538040000000001</c:v>
                </c:pt>
                <c:pt idx="517">
                  <c:v>0.6699406</c:v>
                </c:pt>
                <c:pt idx="518">
                  <c:v>-0.2703874</c:v>
                </c:pt>
                <c:pt idx="519">
                  <c:v>0.13092100000000001</c:v>
                </c:pt>
                <c:pt idx="520">
                  <c:v>1.1421410000000001</c:v>
                </c:pt>
                <c:pt idx="521">
                  <c:v>1.588449</c:v>
                </c:pt>
                <c:pt idx="522">
                  <c:v>1.4280900000000001</c:v>
                </c:pt>
                <c:pt idx="523">
                  <c:v>1.133961</c:v>
                </c:pt>
                <c:pt idx="524">
                  <c:v>0.2342176</c:v>
                </c:pt>
                <c:pt idx="525">
                  <c:v>-0.80883119999999997</c:v>
                </c:pt>
                <c:pt idx="526">
                  <c:v>-0.80930999999999997</c:v>
                </c:pt>
                <c:pt idx="527">
                  <c:v>-0.54935469999999997</c:v>
                </c:pt>
                <c:pt idx="528">
                  <c:v>-0.52628410000000003</c:v>
                </c:pt>
                <c:pt idx="529">
                  <c:v>-0.49972569999999999</c:v>
                </c:pt>
                <c:pt idx="530">
                  <c:v>-0.92035730000000004</c:v>
                </c:pt>
                <c:pt idx="531">
                  <c:v>-0.50869660000000005</c:v>
                </c:pt>
                <c:pt idx="532">
                  <c:v>1.653948</c:v>
                </c:pt>
                <c:pt idx="533">
                  <c:v>2.5209800000000002</c:v>
                </c:pt>
                <c:pt idx="534">
                  <c:v>1.03851</c:v>
                </c:pt>
                <c:pt idx="535">
                  <c:v>0.17089850000000001</c:v>
                </c:pt>
                <c:pt idx="536">
                  <c:v>-9.7506560000000006E-2</c:v>
                </c:pt>
                <c:pt idx="537">
                  <c:v>-1.088042</c:v>
                </c:pt>
                <c:pt idx="538">
                  <c:v>-1.1440109999999999</c:v>
                </c:pt>
                <c:pt idx="539">
                  <c:v>-0.19012009999999999</c:v>
                </c:pt>
                <c:pt idx="540">
                  <c:v>-0.46064090000000002</c:v>
                </c:pt>
                <c:pt idx="541">
                  <c:v>-1.4130320000000001</c:v>
                </c:pt>
                <c:pt idx="542">
                  <c:v>-1.0078240000000001</c:v>
                </c:pt>
                <c:pt idx="543">
                  <c:v>0.21021980000000001</c:v>
                </c:pt>
                <c:pt idx="544">
                  <c:v>0.2235608</c:v>
                </c:pt>
                <c:pt idx="545">
                  <c:v>-0.44663059999999999</c:v>
                </c:pt>
                <c:pt idx="546">
                  <c:v>2.9856969999999998E-3</c:v>
                </c:pt>
                <c:pt idx="547">
                  <c:v>0.73108280000000003</c:v>
                </c:pt>
                <c:pt idx="548">
                  <c:v>0.71665860000000003</c:v>
                </c:pt>
                <c:pt idx="549">
                  <c:v>0.42505090000000001</c:v>
                </c:pt>
                <c:pt idx="550">
                  <c:v>-5.1454680000000003E-3</c:v>
                </c:pt>
                <c:pt idx="551">
                  <c:v>-0.2215357</c:v>
                </c:pt>
                <c:pt idx="552">
                  <c:v>0.4769446</c:v>
                </c:pt>
                <c:pt idx="553">
                  <c:v>0.87159180000000003</c:v>
                </c:pt>
                <c:pt idx="554">
                  <c:v>-0.26595530000000001</c:v>
                </c:pt>
                <c:pt idx="555">
                  <c:v>-0.66326090000000004</c:v>
                </c:pt>
                <c:pt idx="556">
                  <c:v>0.58658290000000002</c:v>
                </c:pt>
                <c:pt idx="557">
                  <c:v>0.83480259999999995</c:v>
                </c:pt>
                <c:pt idx="558">
                  <c:v>-0.2577604</c:v>
                </c:pt>
                <c:pt idx="559">
                  <c:v>-0.67252540000000005</c:v>
                </c:pt>
                <c:pt idx="560">
                  <c:v>-0.2305335</c:v>
                </c:pt>
                <c:pt idx="561">
                  <c:v>-0.1843274</c:v>
                </c:pt>
                <c:pt idx="562">
                  <c:v>-0.5500353</c:v>
                </c:pt>
                <c:pt idx="563">
                  <c:v>-0.4894752</c:v>
                </c:pt>
                <c:pt idx="564">
                  <c:v>-9.3489210000000003E-2</c:v>
                </c:pt>
                <c:pt idx="565">
                  <c:v>0.1932045</c:v>
                </c:pt>
                <c:pt idx="566">
                  <c:v>0.32319219999999999</c:v>
                </c:pt>
                <c:pt idx="567">
                  <c:v>0.59872760000000003</c:v>
                </c:pt>
                <c:pt idx="568">
                  <c:v>0.66674250000000002</c:v>
                </c:pt>
                <c:pt idx="569">
                  <c:v>-0.27183930000000001</c:v>
                </c:pt>
              </c:numCache>
            </c:numRef>
          </c:xVal>
          <c:yVal>
            <c:numRef>
              <c:f>'HBM IV Curves Data'!$I$5:$I$574</c:f>
              <c:numCache>
                <c:formatCode>General</c:formatCode>
                <c:ptCount val="570"/>
                <c:pt idx="0">
                  <c:v>0.5978329</c:v>
                </c:pt>
                <c:pt idx="1">
                  <c:v>0.59509710000000005</c:v>
                </c:pt>
                <c:pt idx="2">
                  <c:v>0.59821530000000001</c:v>
                </c:pt>
                <c:pt idx="3">
                  <c:v>0.59624279999999996</c:v>
                </c:pt>
                <c:pt idx="4">
                  <c:v>0.58560699999999999</c:v>
                </c:pt>
                <c:pt idx="5">
                  <c:v>0.57627890000000004</c:v>
                </c:pt>
                <c:pt idx="6">
                  <c:v>0.57069829999999999</c:v>
                </c:pt>
                <c:pt idx="7">
                  <c:v>0.56007439999999997</c:v>
                </c:pt>
                <c:pt idx="8">
                  <c:v>0.556037</c:v>
                </c:pt>
                <c:pt idx="9">
                  <c:v>0.56443860000000001</c:v>
                </c:pt>
                <c:pt idx="10">
                  <c:v>0.57002050000000004</c:v>
                </c:pt>
                <c:pt idx="11">
                  <c:v>0.56579230000000003</c:v>
                </c:pt>
                <c:pt idx="12">
                  <c:v>0.55609869999999995</c:v>
                </c:pt>
                <c:pt idx="13">
                  <c:v>0.55231410000000003</c:v>
                </c:pt>
                <c:pt idx="14">
                  <c:v>0.55306710000000003</c:v>
                </c:pt>
                <c:pt idx="15">
                  <c:v>0.54924910000000005</c:v>
                </c:pt>
                <c:pt idx="16">
                  <c:v>0.54452179999999994</c:v>
                </c:pt>
                <c:pt idx="17">
                  <c:v>0.54523949999999999</c:v>
                </c:pt>
                <c:pt idx="18">
                  <c:v>0.55192569999999996</c:v>
                </c:pt>
                <c:pt idx="19">
                  <c:v>0.54946070000000002</c:v>
                </c:pt>
                <c:pt idx="20">
                  <c:v>0.53244559999999996</c:v>
                </c:pt>
                <c:pt idx="21">
                  <c:v>0.52099779999999996</c:v>
                </c:pt>
                <c:pt idx="22">
                  <c:v>0.52082629999999996</c:v>
                </c:pt>
                <c:pt idx="23">
                  <c:v>0.51984129999999995</c:v>
                </c:pt>
                <c:pt idx="24">
                  <c:v>0.51482000000000006</c:v>
                </c:pt>
                <c:pt idx="25">
                  <c:v>0.51263389999999998</c:v>
                </c:pt>
                <c:pt idx="26">
                  <c:v>0.51296810000000004</c:v>
                </c:pt>
                <c:pt idx="27">
                  <c:v>0.51124460000000005</c:v>
                </c:pt>
                <c:pt idx="28">
                  <c:v>0.50984629999999997</c:v>
                </c:pt>
                <c:pt idx="29">
                  <c:v>0.50814199999999998</c:v>
                </c:pt>
                <c:pt idx="30">
                  <c:v>0.50554220000000005</c:v>
                </c:pt>
                <c:pt idx="31">
                  <c:v>0.50071109999999996</c:v>
                </c:pt>
                <c:pt idx="32">
                  <c:v>0.48795349999999998</c:v>
                </c:pt>
                <c:pt idx="33">
                  <c:v>0.47170230000000002</c:v>
                </c:pt>
                <c:pt idx="34">
                  <c:v>0.46450200000000003</c:v>
                </c:pt>
                <c:pt idx="35">
                  <c:v>0.4688851</c:v>
                </c:pt>
                <c:pt idx="36">
                  <c:v>0.47352909999999998</c:v>
                </c:pt>
                <c:pt idx="37">
                  <c:v>0.47350439999999999</c:v>
                </c:pt>
                <c:pt idx="38">
                  <c:v>0.47292050000000002</c:v>
                </c:pt>
                <c:pt idx="39">
                  <c:v>0.47305750000000002</c:v>
                </c:pt>
                <c:pt idx="40">
                  <c:v>0.47624719999999998</c:v>
                </c:pt>
                <c:pt idx="41">
                  <c:v>0.47773779999999999</c:v>
                </c:pt>
                <c:pt idx="42">
                  <c:v>0.47077590000000002</c:v>
                </c:pt>
                <c:pt idx="43">
                  <c:v>0.466723</c:v>
                </c:pt>
                <c:pt idx="44">
                  <c:v>0.47715020000000002</c:v>
                </c:pt>
                <c:pt idx="45">
                  <c:v>0.4870757</c:v>
                </c:pt>
                <c:pt idx="46">
                  <c:v>0.47789140000000002</c:v>
                </c:pt>
                <c:pt idx="47">
                  <c:v>0.4619491</c:v>
                </c:pt>
                <c:pt idx="48">
                  <c:v>0.45238099999999998</c:v>
                </c:pt>
                <c:pt idx="49">
                  <c:v>0.44242340000000002</c:v>
                </c:pt>
                <c:pt idx="50">
                  <c:v>0.43553409999999998</c:v>
                </c:pt>
                <c:pt idx="51">
                  <c:v>0.44000600000000001</c:v>
                </c:pt>
                <c:pt idx="52">
                  <c:v>0.4479996</c:v>
                </c:pt>
                <c:pt idx="53">
                  <c:v>0.44561509999999999</c:v>
                </c:pt>
                <c:pt idx="54">
                  <c:v>0.43528480000000003</c:v>
                </c:pt>
                <c:pt idx="55">
                  <c:v>0.43195210000000001</c:v>
                </c:pt>
                <c:pt idx="56">
                  <c:v>0.43613010000000002</c:v>
                </c:pt>
                <c:pt idx="57">
                  <c:v>0.43446620000000002</c:v>
                </c:pt>
                <c:pt idx="58">
                  <c:v>0.42144779999999998</c:v>
                </c:pt>
                <c:pt idx="59">
                  <c:v>0.40930610000000001</c:v>
                </c:pt>
                <c:pt idx="60">
                  <c:v>0.4109545</c:v>
                </c:pt>
                <c:pt idx="61">
                  <c:v>0.41180090000000003</c:v>
                </c:pt>
                <c:pt idx="62">
                  <c:v>0.40379799999999999</c:v>
                </c:pt>
                <c:pt idx="63">
                  <c:v>0.41000150000000002</c:v>
                </c:pt>
                <c:pt idx="64">
                  <c:v>0.42758669999999999</c:v>
                </c:pt>
                <c:pt idx="65">
                  <c:v>0.42969990000000002</c:v>
                </c:pt>
                <c:pt idx="66">
                  <c:v>0.41254619999999997</c:v>
                </c:pt>
                <c:pt idx="67">
                  <c:v>0.39510279999999998</c:v>
                </c:pt>
                <c:pt idx="68">
                  <c:v>0.39566000000000001</c:v>
                </c:pt>
                <c:pt idx="69">
                  <c:v>0.4023254</c:v>
                </c:pt>
                <c:pt idx="70">
                  <c:v>0.3945688</c:v>
                </c:pt>
                <c:pt idx="71">
                  <c:v>0.3862775</c:v>
                </c:pt>
                <c:pt idx="72">
                  <c:v>0.39764260000000001</c:v>
                </c:pt>
                <c:pt idx="73">
                  <c:v>0.41499609999999998</c:v>
                </c:pt>
                <c:pt idx="74">
                  <c:v>0.41119129999999998</c:v>
                </c:pt>
                <c:pt idx="75">
                  <c:v>0.38952969999999998</c:v>
                </c:pt>
                <c:pt idx="76">
                  <c:v>0.3778166</c:v>
                </c:pt>
                <c:pt idx="77">
                  <c:v>0.38140299999999999</c:v>
                </c:pt>
                <c:pt idx="78">
                  <c:v>0.38246980000000003</c:v>
                </c:pt>
                <c:pt idx="79">
                  <c:v>0.37200739999999999</c:v>
                </c:pt>
                <c:pt idx="80">
                  <c:v>0.36275600000000002</c:v>
                </c:pt>
                <c:pt idx="81">
                  <c:v>0.36576649999999999</c:v>
                </c:pt>
                <c:pt idx="82">
                  <c:v>0.36802489999999999</c:v>
                </c:pt>
                <c:pt idx="83">
                  <c:v>0.36451020000000001</c:v>
                </c:pt>
                <c:pt idx="84">
                  <c:v>0.36109730000000001</c:v>
                </c:pt>
                <c:pt idx="85">
                  <c:v>0.35956900000000003</c:v>
                </c:pt>
                <c:pt idx="86">
                  <c:v>0.3636974</c:v>
                </c:pt>
                <c:pt idx="87">
                  <c:v>0.3695505</c:v>
                </c:pt>
                <c:pt idx="88">
                  <c:v>0.37073040000000002</c:v>
                </c:pt>
                <c:pt idx="89">
                  <c:v>0.36455979999999999</c:v>
                </c:pt>
                <c:pt idx="90">
                  <c:v>0.3580334</c:v>
                </c:pt>
                <c:pt idx="91">
                  <c:v>0.3579251</c:v>
                </c:pt>
                <c:pt idx="92">
                  <c:v>0.35556409999999999</c:v>
                </c:pt>
                <c:pt idx="93">
                  <c:v>0.35043730000000001</c:v>
                </c:pt>
                <c:pt idx="94">
                  <c:v>0.34803919999999999</c:v>
                </c:pt>
                <c:pt idx="95">
                  <c:v>0.34297929999999999</c:v>
                </c:pt>
                <c:pt idx="96">
                  <c:v>0.33911920000000001</c:v>
                </c:pt>
                <c:pt idx="97">
                  <c:v>0.34551700000000002</c:v>
                </c:pt>
                <c:pt idx="98">
                  <c:v>0.35127039999999998</c:v>
                </c:pt>
                <c:pt idx="99">
                  <c:v>0.34291300000000002</c:v>
                </c:pt>
                <c:pt idx="100">
                  <c:v>0.33233800000000002</c:v>
                </c:pt>
                <c:pt idx="101">
                  <c:v>0.33677849999999998</c:v>
                </c:pt>
                <c:pt idx="102">
                  <c:v>0.34403499999999998</c:v>
                </c:pt>
                <c:pt idx="103">
                  <c:v>0.3352773</c:v>
                </c:pt>
                <c:pt idx="104">
                  <c:v>0.32552619999999999</c:v>
                </c:pt>
                <c:pt idx="105">
                  <c:v>0.32954939999999999</c:v>
                </c:pt>
                <c:pt idx="106">
                  <c:v>0.32839069999999998</c:v>
                </c:pt>
                <c:pt idx="107">
                  <c:v>0.31793569999999999</c:v>
                </c:pt>
                <c:pt idx="108">
                  <c:v>0.31781169999999997</c:v>
                </c:pt>
                <c:pt idx="109">
                  <c:v>0.32385580000000003</c:v>
                </c:pt>
                <c:pt idx="110">
                  <c:v>0.31902170000000002</c:v>
                </c:pt>
                <c:pt idx="111">
                  <c:v>0.30906210000000001</c:v>
                </c:pt>
                <c:pt idx="112">
                  <c:v>0.30895109999999998</c:v>
                </c:pt>
                <c:pt idx="113">
                  <c:v>0.31539980000000001</c:v>
                </c:pt>
                <c:pt idx="114">
                  <c:v>0.3134362</c:v>
                </c:pt>
                <c:pt idx="115">
                  <c:v>0.30504609999999999</c:v>
                </c:pt>
                <c:pt idx="116">
                  <c:v>0.30396869999999998</c:v>
                </c:pt>
                <c:pt idx="117">
                  <c:v>0.30209999999999998</c:v>
                </c:pt>
                <c:pt idx="118">
                  <c:v>0.29484100000000002</c:v>
                </c:pt>
                <c:pt idx="119">
                  <c:v>0.2974697</c:v>
                </c:pt>
                <c:pt idx="120">
                  <c:v>0.30685370000000001</c:v>
                </c:pt>
                <c:pt idx="121">
                  <c:v>0.30690830000000002</c:v>
                </c:pt>
                <c:pt idx="122">
                  <c:v>0.29747479999999998</c:v>
                </c:pt>
                <c:pt idx="123">
                  <c:v>0.29203649999999998</c:v>
                </c:pt>
                <c:pt idx="124">
                  <c:v>0.29128660000000001</c:v>
                </c:pt>
                <c:pt idx="125">
                  <c:v>0.28623500000000002</c:v>
                </c:pt>
                <c:pt idx="126">
                  <c:v>0.28523870000000001</c:v>
                </c:pt>
                <c:pt idx="127">
                  <c:v>0.29286859999999998</c:v>
                </c:pt>
                <c:pt idx="128">
                  <c:v>0.2920894</c:v>
                </c:pt>
                <c:pt idx="129">
                  <c:v>0.28077249999999998</c:v>
                </c:pt>
                <c:pt idx="130">
                  <c:v>0.2788098</c:v>
                </c:pt>
                <c:pt idx="131">
                  <c:v>0.28683599999999998</c:v>
                </c:pt>
                <c:pt idx="132">
                  <c:v>0.28733829999999999</c:v>
                </c:pt>
                <c:pt idx="133">
                  <c:v>0.27651500000000001</c:v>
                </c:pt>
                <c:pt idx="134">
                  <c:v>0.26627640000000002</c:v>
                </c:pt>
                <c:pt idx="135">
                  <c:v>0.2704956</c:v>
                </c:pt>
                <c:pt idx="136">
                  <c:v>0.28026580000000001</c:v>
                </c:pt>
                <c:pt idx="137">
                  <c:v>0.27379920000000002</c:v>
                </c:pt>
                <c:pt idx="138">
                  <c:v>0.26168629999999998</c:v>
                </c:pt>
                <c:pt idx="139">
                  <c:v>0.26246629999999999</c:v>
                </c:pt>
                <c:pt idx="140">
                  <c:v>0.2655979</c:v>
                </c:pt>
                <c:pt idx="141">
                  <c:v>0.26380140000000002</c:v>
                </c:pt>
                <c:pt idx="142">
                  <c:v>0.26617259999999998</c:v>
                </c:pt>
                <c:pt idx="143">
                  <c:v>0.26710139999999999</c:v>
                </c:pt>
                <c:pt idx="144">
                  <c:v>0.25433630000000002</c:v>
                </c:pt>
                <c:pt idx="145">
                  <c:v>0.24150759999999999</c:v>
                </c:pt>
                <c:pt idx="146">
                  <c:v>0.24387049999999999</c:v>
                </c:pt>
                <c:pt idx="147">
                  <c:v>0.25024449999999998</c:v>
                </c:pt>
                <c:pt idx="148">
                  <c:v>0.24934629999999999</c:v>
                </c:pt>
                <c:pt idx="149">
                  <c:v>0.2487492</c:v>
                </c:pt>
                <c:pt idx="150">
                  <c:v>0.25421050000000001</c:v>
                </c:pt>
                <c:pt idx="151">
                  <c:v>0.25425039999999999</c:v>
                </c:pt>
                <c:pt idx="152">
                  <c:v>0.24465129999999999</c:v>
                </c:pt>
                <c:pt idx="153">
                  <c:v>0.23840539999999999</c:v>
                </c:pt>
                <c:pt idx="154">
                  <c:v>0.2382002</c:v>
                </c:pt>
                <c:pt idx="155">
                  <c:v>0.23733509999999999</c:v>
                </c:pt>
                <c:pt idx="156">
                  <c:v>0.2370795</c:v>
                </c:pt>
                <c:pt idx="157">
                  <c:v>0.23760049999999999</c:v>
                </c:pt>
                <c:pt idx="158">
                  <c:v>0.23758860000000001</c:v>
                </c:pt>
                <c:pt idx="159">
                  <c:v>0.23640829999999999</c:v>
                </c:pt>
                <c:pt idx="160">
                  <c:v>0.2316404</c:v>
                </c:pt>
                <c:pt idx="161">
                  <c:v>0.22597999999999999</c:v>
                </c:pt>
                <c:pt idx="162">
                  <c:v>0.21631010000000001</c:v>
                </c:pt>
                <c:pt idx="163">
                  <c:v>0.20714740000000001</c:v>
                </c:pt>
                <c:pt idx="164">
                  <c:v>0.2170764</c:v>
                </c:pt>
                <c:pt idx="165">
                  <c:v>0.23406270000000001</c:v>
                </c:pt>
                <c:pt idx="166">
                  <c:v>0.23241729999999999</c:v>
                </c:pt>
                <c:pt idx="167">
                  <c:v>0.2231216</c:v>
                </c:pt>
                <c:pt idx="168">
                  <c:v>0.2216437</c:v>
                </c:pt>
                <c:pt idx="169">
                  <c:v>0.2211167</c:v>
                </c:pt>
                <c:pt idx="170">
                  <c:v>0.21918299999999999</c:v>
                </c:pt>
                <c:pt idx="171">
                  <c:v>0.21787300000000001</c:v>
                </c:pt>
                <c:pt idx="172">
                  <c:v>0.21743019999999999</c:v>
                </c:pt>
                <c:pt idx="173">
                  <c:v>0.2172113</c:v>
                </c:pt>
                <c:pt idx="174">
                  <c:v>0.21190149999999999</c:v>
                </c:pt>
                <c:pt idx="175">
                  <c:v>0.20549439999999999</c:v>
                </c:pt>
                <c:pt idx="176">
                  <c:v>0.20617769999999999</c:v>
                </c:pt>
                <c:pt idx="177">
                  <c:v>0.20515639999999999</c:v>
                </c:pt>
                <c:pt idx="178">
                  <c:v>0.1947537</c:v>
                </c:pt>
                <c:pt idx="179">
                  <c:v>0.1881584</c:v>
                </c:pt>
                <c:pt idx="180">
                  <c:v>0.19230810000000001</c:v>
                </c:pt>
                <c:pt idx="181">
                  <c:v>0.19685320000000001</c:v>
                </c:pt>
                <c:pt idx="182">
                  <c:v>0.195772</c:v>
                </c:pt>
                <c:pt idx="183">
                  <c:v>0.19143089999999999</c:v>
                </c:pt>
                <c:pt idx="184">
                  <c:v>0.1873186</c:v>
                </c:pt>
                <c:pt idx="185">
                  <c:v>0.1832434</c:v>
                </c:pt>
                <c:pt idx="186">
                  <c:v>0.18076629999999999</c:v>
                </c:pt>
                <c:pt idx="187">
                  <c:v>0.18656529999999999</c:v>
                </c:pt>
                <c:pt idx="188">
                  <c:v>0.2040439</c:v>
                </c:pt>
                <c:pt idx="189">
                  <c:v>0.2144374</c:v>
                </c:pt>
                <c:pt idx="190">
                  <c:v>0.19596050000000001</c:v>
                </c:pt>
                <c:pt idx="191">
                  <c:v>0.1707418</c:v>
                </c:pt>
                <c:pt idx="192">
                  <c:v>0.16644970000000001</c:v>
                </c:pt>
                <c:pt idx="193">
                  <c:v>0.17502519999999999</c:v>
                </c:pt>
                <c:pt idx="194">
                  <c:v>0.18340629999999999</c:v>
                </c:pt>
                <c:pt idx="195">
                  <c:v>0.18826300000000001</c:v>
                </c:pt>
                <c:pt idx="196">
                  <c:v>0.18762960000000001</c:v>
                </c:pt>
                <c:pt idx="197">
                  <c:v>0.1847799</c:v>
                </c:pt>
                <c:pt idx="198">
                  <c:v>0.18148069999999999</c:v>
                </c:pt>
                <c:pt idx="199">
                  <c:v>0.17554439999999999</c:v>
                </c:pt>
                <c:pt idx="200">
                  <c:v>0.17477999999999999</c:v>
                </c:pt>
                <c:pt idx="201">
                  <c:v>0.16823550000000001</c:v>
                </c:pt>
                <c:pt idx="202">
                  <c:v>0.1466759</c:v>
                </c:pt>
                <c:pt idx="203">
                  <c:v>0.14450959999999999</c:v>
                </c:pt>
                <c:pt idx="204">
                  <c:v>0.1668028</c:v>
                </c:pt>
                <c:pt idx="205">
                  <c:v>0.17917559999999999</c:v>
                </c:pt>
                <c:pt idx="206">
                  <c:v>0.17638490000000001</c:v>
                </c:pt>
                <c:pt idx="207">
                  <c:v>0.1656096</c:v>
                </c:pt>
                <c:pt idx="208">
                  <c:v>0.15235650000000001</c:v>
                </c:pt>
                <c:pt idx="209">
                  <c:v>0.15173139999999999</c:v>
                </c:pt>
                <c:pt idx="210">
                  <c:v>0.1577124</c:v>
                </c:pt>
                <c:pt idx="211">
                  <c:v>0.1517954</c:v>
                </c:pt>
                <c:pt idx="212">
                  <c:v>0.14369989999999999</c:v>
                </c:pt>
                <c:pt idx="213">
                  <c:v>0.1467707</c:v>
                </c:pt>
                <c:pt idx="214">
                  <c:v>0.15320139999999999</c:v>
                </c:pt>
                <c:pt idx="215">
                  <c:v>0.15371209999999999</c:v>
                </c:pt>
                <c:pt idx="216">
                  <c:v>0.14708019999999999</c:v>
                </c:pt>
                <c:pt idx="217">
                  <c:v>0.14262569999999999</c:v>
                </c:pt>
                <c:pt idx="218">
                  <c:v>0.14579600000000001</c:v>
                </c:pt>
                <c:pt idx="219">
                  <c:v>0.1488207</c:v>
                </c:pt>
                <c:pt idx="220">
                  <c:v>0.1535974</c:v>
                </c:pt>
                <c:pt idx="221">
                  <c:v>0.16068499999999999</c:v>
                </c:pt>
                <c:pt idx="222">
                  <c:v>0.1555783</c:v>
                </c:pt>
                <c:pt idx="223">
                  <c:v>0.14226569999999999</c:v>
                </c:pt>
                <c:pt idx="224">
                  <c:v>0.13727510000000001</c:v>
                </c:pt>
                <c:pt idx="225">
                  <c:v>0.14087359999999999</c:v>
                </c:pt>
                <c:pt idx="226">
                  <c:v>0.14519209999999999</c:v>
                </c:pt>
                <c:pt idx="227">
                  <c:v>0.14497189999999999</c:v>
                </c:pt>
                <c:pt idx="228">
                  <c:v>0.14334240000000001</c:v>
                </c:pt>
                <c:pt idx="229">
                  <c:v>0.14360980000000001</c:v>
                </c:pt>
                <c:pt idx="230">
                  <c:v>0.14590620000000001</c:v>
                </c:pt>
                <c:pt idx="231">
                  <c:v>0.14555129999999999</c:v>
                </c:pt>
                <c:pt idx="232">
                  <c:v>0.13568730000000001</c:v>
                </c:pt>
                <c:pt idx="233">
                  <c:v>0.1261159</c:v>
                </c:pt>
                <c:pt idx="234">
                  <c:v>0.1224406</c:v>
                </c:pt>
                <c:pt idx="235">
                  <c:v>0.1201784</c:v>
                </c:pt>
                <c:pt idx="236">
                  <c:v>0.1231386</c:v>
                </c:pt>
                <c:pt idx="237">
                  <c:v>0.1311823</c:v>
                </c:pt>
                <c:pt idx="238">
                  <c:v>0.13669020000000001</c:v>
                </c:pt>
                <c:pt idx="239">
                  <c:v>0.1364023</c:v>
                </c:pt>
                <c:pt idx="240">
                  <c:v>0.1396078</c:v>
                </c:pt>
                <c:pt idx="241">
                  <c:v>0.14630099999999999</c:v>
                </c:pt>
                <c:pt idx="242">
                  <c:v>0.1454155</c:v>
                </c:pt>
                <c:pt idx="243">
                  <c:v>0.1396955</c:v>
                </c:pt>
                <c:pt idx="244">
                  <c:v>0.13056799999999999</c:v>
                </c:pt>
                <c:pt idx="245">
                  <c:v>0.1187019</c:v>
                </c:pt>
                <c:pt idx="246">
                  <c:v>0.11457390000000001</c:v>
                </c:pt>
                <c:pt idx="247">
                  <c:v>0.1199389</c:v>
                </c:pt>
                <c:pt idx="248">
                  <c:v>0.12387960000000001</c:v>
                </c:pt>
                <c:pt idx="249">
                  <c:v>0.1222917</c:v>
                </c:pt>
                <c:pt idx="250">
                  <c:v>0.11823210000000001</c:v>
                </c:pt>
                <c:pt idx="251">
                  <c:v>0.1127208</c:v>
                </c:pt>
                <c:pt idx="252">
                  <c:v>0.1134969</c:v>
                </c:pt>
                <c:pt idx="253">
                  <c:v>0.1189129</c:v>
                </c:pt>
                <c:pt idx="254">
                  <c:v>0.11539439999999999</c:v>
                </c:pt>
                <c:pt idx="255">
                  <c:v>0.1106061</c:v>
                </c:pt>
                <c:pt idx="256">
                  <c:v>0.1180018</c:v>
                </c:pt>
                <c:pt idx="257">
                  <c:v>0.1251758</c:v>
                </c:pt>
                <c:pt idx="258">
                  <c:v>0.1178739</c:v>
                </c:pt>
                <c:pt idx="259">
                  <c:v>0.10782319999999999</c:v>
                </c:pt>
                <c:pt idx="260">
                  <c:v>0.10930620000000001</c:v>
                </c:pt>
                <c:pt idx="261">
                  <c:v>0.1160735</c:v>
                </c:pt>
                <c:pt idx="262">
                  <c:v>0.1179214</c:v>
                </c:pt>
                <c:pt idx="263">
                  <c:v>0.1112925</c:v>
                </c:pt>
                <c:pt idx="264">
                  <c:v>0.1003261</c:v>
                </c:pt>
                <c:pt idx="265">
                  <c:v>9.4775139999999994E-2</c:v>
                </c:pt>
                <c:pt idx="266">
                  <c:v>9.5466389999999998E-2</c:v>
                </c:pt>
                <c:pt idx="267">
                  <c:v>9.6073770000000003E-2</c:v>
                </c:pt>
                <c:pt idx="268">
                  <c:v>9.3163880000000004E-2</c:v>
                </c:pt>
                <c:pt idx="269">
                  <c:v>9.5700510000000003E-2</c:v>
                </c:pt>
                <c:pt idx="270">
                  <c:v>0.10842</c:v>
                </c:pt>
                <c:pt idx="271">
                  <c:v>0.1136455</c:v>
                </c:pt>
                <c:pt idx="272">
                  <c:v>0.1072618</c:v>
                </c:pt>
                <c:pt idx="273">
                  <c:v>0.1025513</c:v>
                </c:pt>
                <c:pt idx="274">
                  <c:v>0.1020045</c:v>
                </c:pt>
                <c:pt idx="275">
                  <c:v>9.8383399999999996E-2</c:v>
                </c:pt>
                <c:pt idx="276">
                  <c:v>8.7954539999999998E-2</c:v>
                </c:pt>
                <c:pt idx="277">
                  <c:v>8.2590590000000005E-2</c:v>
                </c:pt>
                <c:pt idx="278">
                  <c:v>8.8875949999999995E-2</c:v>
                </c:pt>
                <c:pt idx="279">
                  <c:v>9.5278219999999997E-2</c:v>
                </c:pt>
                <c:pt idx="280">
                  <c:v>9.6698300000000001E-2</c:v>
                </c:pt>
                <c:pt idx="281">
                  <c:v>9.5356239999999995E-2</c:v>
                </c:pt>
                <c:pt idx="282">
                  <c:v>9.5673739999999993E-2</c:v>
                </c:pt>
                <c:pt idx="283">
                  <c:v>0.1003211</c:v>
                </c:pt>
                <c:pt idx="284">
                  <c:v>9.8260639999999996E-2</c:v>
                </c:pt>
                <c:pt idx="285">
                  <c:v>9.2135880000000003E-2</c:v>
                </c:pt>
                <c:pt idx="286">
                  <c:v>8.8891860000000003E-2</c:v>
                </c:pt>
                <c:pt idx="287">
                  <c:v>7.5882260000000007E-2</c:v>
                </c:pt>
                <c:pt idx="288">
                  <c:v>6.3989679999999993E-2</c:v>
                </c:pt>
                <c:pt idx="289">
                  <c:v>7.5414430000000005E-2</c:v>
                </c:pt>
                <c:pt idx="290">
                  <c:v>9.3946020000000005E-2</c:v>
                </c:pt>
                <c:pt idx="291">
                  <c:v>9.5082910000000007E-2</c:v>
                </c:pt>
                <c:pt idx="292">
                  <c:v>8.9833159999999995E-2</c:v>
                </c:pt>
                <c:pt idx="293">
                  <c:v>9.1787250000000001E-2</c:v>
                </c:pt>
                <c:pt idx="294">
                  <c:v>9.5258949999999995E-2</c:v>
                </c:pt>
                <c:pt idx="295">
                  <c:v>0.10112169999999999</c:v>
                </c:pt>
                <c:pt idx="296">
                  <c:v>0.1026922</c:v>
                </c:pt>
                <c:pt idx="297">
                  <c:v>9.3661140000000004E-2</c:v>
                </c:pt>
                <c:pt idx="298">
                  <c:v>8.7164859999999997E-2</c:v>
                </c:pt>
                <c:pt idx="299">
                  <c:v>8.7083599999999997E-2</c:v>
                </c:pt>
                <c:pt idx="300">
                  <c:v>8.7908020000000003E-2</c:v>
                </c:pt>
                <c:pt idx="301">
                  <c:v>8.5949899999999996E-2</c:v>
                </c:pt>
                <c:pt idx="302">
                  <c:v>7.9125169999999995E-2</c:v>
                </c:pt>
                <c:pt idx="303">
                  <c:v>7.1896280000000007E-2</c:v>
                </c:pt>
                <c:pt idx="304">
                  <c:v>7.0155529999999994E-2</c:v>
                </c:pt>
                <c:pt idx="305">
                  <c:v>7.3729169999999997E-2</c:v>
                </c:pt>
                <c:pt idx="306">
                  <c:v>7.7073489999999995E-2</c:v>
                </c:pt>
                <c:pt idx="307">
                  <c:v>8.0117649999999999E-2</c:v>
                </c:pt>
                <c:pt idx="308">
                  <c:v>8.1619419999999998E-2</c:v>
                </c:pt>
                <c:pt idx="309">
                  <c:v>7.8533530000000004E-2</c:v>
                </c:pt>
                <c:pt idx="310">
                  <c:v>8.0830959999999993E-2</c:v>
                </c:pt>
                <c:pt idx="311">
                  <c:v>8.9682059999999994E-2</c:v>
                </c:pt>
                <c:pt idx="312">
                  <c:v>8.7313420000000003E-2</c:v>
                </c:pt>
                <c:pt idx="313">
                  <c:v>7.5165049999999997E-2</c:v>
                </c:pt>
                <c:pt idx="314">
                  <c:v>7.2572109999999995E-2</c:v>
                </c:pt>
                <c:pt idx="315">
                  <c:v>7.4854740000000003E-2</c:v>
                </c:pt>
                <c:pt idx="316">
                  <c:v>7.1729559999999998E-2</c:v>
                </c:pt>
                <c:pt idx="317">
                  <c:v>6.8883330000000006E-2</c:v>
                </c:pt>
                <c:pt idx="318">
                  <c:v>6.6948250000000001E-2</c:v>
                </c:pt>
                <c:pt idx="319">
                  <c:v>6.3861210000000002E-2</c:v>
                </c:pt>
                <c:pt idx="320">
                  <c:v>6.4152210000000001E-2</c:v>
                </c:pt>
                <c:pt idx="321">
                  <c:v>7.0810890000000001E-2</c:v>
                </c:pt>
                <c:pt idx="322">
                  <c:v>7.2998350000000004E-2</c:v>
                </c:pt>
                <c:pt idx="323">
                  <c:v>6.2939430000000005E-2</c:v>
                </c:pt>
                <c:pt idx="324">
                  <c:v>5.4154580000000001E-2</c:v>
                </c:pt>
                <c:pt idx="325">
                  <c:v>6.1735850000000002E-2</c:v>
                </c:pt>
                <c:pt idx="326">
                  <c:v>7.8028089999999994E-2</c:v>
                </c:pt>
                <c:pt idx="327">
                  <c:v>7.9355919999999996E-2</c:v>
                </c:pt>
                <c:pt idx="328">
                  <c:v>6.4018530000000004E-2</c:v>
                </c:pt>
                <c:pt idx="329">
                  <c:v>5.3457379999999999E-2</c:v>
                </c:pt>
                <c:pt idx="330">
                  <c:v>5.7071539999999997E-2</c:v>
                </c:pt>
                <c:pt idx="331">
                  <c:v>6.691416E-2</c:v>
                </c:pt>
                <c:pt idx="332">
                  <c:v>7.6820340000000001E-2</c:v>
                </c:pt>
                <c:pt idx="333">
                  <c:v>8.3033620000000002E-2</c:v>
                </c:pt>
                <c:pt idx="334">
                  <c:v>7.8044100000000005E-2</c:v>
                </c:pt>
                <c:pt idx="335">
                  <c:v>6.4533579999999993E-2</c:v>
                </c:pt>
                <c:pt idx="336">
                  <c:v>4.9826330000000002E-2</c:v>
                </c:pt>
                <c:pt idx="337">
                  <c:v>4.005653E-2</c:v>
                </c:pt>
                <c:pt idx="338">
                  <c:v>4.9283029999999999E-2</c:v>
                </c:pt>
                <c:pt idx="339">
                  <c:v>6.6661289999999998E-2</c:v>
                </c:pt>
                <c:pt idx="340">
                  <c:v>6.0999329999999997E-2</c:v>
                </c:pt>
                <c:pt idx="341">
                  <c:v>4.7347420000000001E-2</c:v>
                </c:pt>
                <c:pt idx="342">
                  <c:v>5.7465700000000002E-2</c:v>
                </c:pt>
                <c:pt idx="343">
                  <c:v>7.0674920000000002E-2</c:v>
                </c:pt>
                <c:pt idx="344">
                  <c:v>6.2613520000000006E-2</c:v>
                </c:pt>
                <c:pt idx="345">
                  <c:v>5.5586539999999997E-2</c:v>
                </c:pt>
                <c:pt idx="346">
                  <c:v>6.5113829999999998E-2</c:v>
                </c:pt>
                <c:pt idx="347">
                  <c:v>7.1404289999999995E-2</c:v>
                </c:pt>
                <c:pt idx="348">
                  <c:v>6.0594250000000002E-2</c:v>
                </c:pt>
                <c:pt idx="349">
                  <c:v>4.4008020000000002E-2</c:v>
                </c:pt>
                <c:pt idx="350">
                  <c:v>4.4033410000000002E-2</c:v>
                </c:pt>
                <c:pt idx="351">
                  <c:v>5.9982710000000002E-2</c:v>
                </c:pt>
                <c:pt idx="352">
                  <c:v>6.6594550000000002E-2</c:v>
                </c:pt>
                <c:pt idx="353">
                  <c:v>6.0651910000000003E-2</c:v>
                </c:pt>
                <c:pt idx="354">
                  <c:v>5.1592310000000002E-2</c:v>
                </c:pt>
                <c:pt idx="355">
                  <c:v>3.973542E-2</c:v>
                </c:pt>
                <c:pt idx="356">
                  <c:v>4.0036009999999997E-2</c:v>
                </c:pt>
                <c:pt idx="357">
                  <c:v>5.7904690000000002E-2</c:v>
                </c:pt>
                <c:pt idx="358">
                  <c:v>6.1786889999999997E-2</c:v>
                </c:pt>
                <c:pt idx="359">
                  <c:v>4.369982E-2</c:v>
                </c:pt>
                <c:pt idx="360">
                  <c:v>3.5665509999999997E-2</c:v>
                </c:pt>
                <c:pt idx="361">
                  <c:v>4.5032490000000001E-2</c:v>
                </c:pt>
                <c:pt idx="362">
                  <c:v>5.2255910000000003E-2</c:v>
                </c:pt>
                <c:pt idx="363">
                  <c:v>4.6443489999999997E-2</c:v>
                </c:pt>
                <c:pt idx="364">
                  <c:v>4.1249279999999999E-2</c:v>
                </c:pt>
                <c:pt idx="365">
                  <c:v>4.7389630000000002E-2</c:v>
                </c:pt>
                <c:pt idx="366">
                  <c:v>4.8681259999999997E-2</c:v>
                </c:pt>
                <c:pt idx="367">
                  <c:v>4.64976E-2</c:v>
                </c:pt>
                <c:pt idx="368">
                  <c:v>5.1265989999999997E-2</c:v>
                </c:pt>
                <c:pt idx="369">
                  <c:v>5.3583489999999998E-2</c:v>
                </c:pt>
                <c:pt idx="370">
                  <c:v>4.587567E-2</c:v>
                </c:pt>
                <c:pt idx="371">
                  <c:v>3.3641259999999999E-2</c:v>
                </c:pt>
                <c:pt idx="372">
                  <c:v>3.2060529999999997E-2</c:v>
                </c:pt>
                <c:pt idx="373">
                  <c:v>4.2826110000000001E-2</c:v>
                </c:pt>
                <c:pt idx="374">
                  <c:v>5.3632270000000003E-2</c:v>
                </c:pt>
                <c:pt idx="375">
                  <c:v>5.3078460000000001E-2</c:v>
                </c:pt>
                <c:pt idx="376">
                  <c:v>3.9941070000000002E-2</c:v>
                </c:pt>
                <c:pt idx="377">
                  <c:v>3.0758489999999999E-2</c:v>
                </c:pt>
                <c:pt idx="378">
                  <c:v>3.2658800000000002E-2</c:v>
                </c:pt>
                <c:pt idx="379">
                  <c:v>3.446838E-2</c:v>
                </c:pt>
                <c:pt idx="380">
                  <c:v>3.400251E-2</c:v>
                </c:pt>
                <c:pt idx="381">
                  <c:v>3.8303339999999998E-2</c:v>
                </c:pt>
                <c:pt idx="382">
                  <c:v>4.5840400000000003E-2</c:v>
                </c:pt>
                <c:pt idx="383">
                  <c:v>5.1132469999999999E-2</c:v>
                </c:pt>
                <c:pt idx="384">
                  <c:v>4.4528430000000001E-2</c:v>
                </c:pt>
                <c:pt idx="385">
                  <c:v>2.530029E-2</c:v>
                </c:pt>
                <c:pt idx="386">
                  <c:v>1.516297E-2</c:v>
                </c:pt>
                <c:pt idx="387">
                  <c:v>2.0182060000000002E-2</c:v>
                </c:pt>
                <c:pt idx="388">
                  <c:v>3.1118340000000001E-2</c:v>
                </c:pt>
                <c:pt idx="389">
                  <c:v>4.4879799999999997E-2</c:v>
                </c:pt>
                <c:pt idx="390">
                  <c:v>4.817403E-2</c:v>
                </c:pt>
                <c:pt idx="391">
                  <c:v>3.4344359999999997E-2</c:v>
                </c:pt>
                <c:pt idx="392">
                  <c:v>2.1125479999999999E-2</c:v>
                </c:pt>
                <c:pt idx="393">
                  <c:v>2.5617620000000001E-2</c:v>
                </c:pt>
                <c:pt idx="394">
                  <c:v>3.996483E-2</c:v>
                </c:pt>
                <c:pt idx="395">
                  <c:v>4.0810520000000003E-2</c:v>
                </c:pt>
                <c:pt idx="396">
                  <c:v>3.0645660000000002E-2</c:v>
                </c:pt>
                <c:pt idx="397">
                  <c:v>3.1277899999999997E-2</c:v>
                </c:pt>
                <c:pt idx="398">
                  <c:v>3.9252009999999997E-2</c:v>
                </c:pt>
                <c:pt idx="399">
                  <c:v>4.3089410000000002E-2</c:v>
                </c:pt>
                <c:pt idx="400">
                  <c:v>4.1103670000000002E-2</c:v>
                </c:pt>
                <c:pt idx="401">
                  <c:v>3.2945629999999997E-2</c:v>
                </c:pt>
                <c:pt idx="402">
                  <c:v>3.1011730000000001E-2</c:v>
                </c:pt>
                <c:pt idx="403">
                  <c:v>3.9218290000000003E-2</c:v>
                </c:pt>
                <c:pt idx="404">
                  <c:v>3.794111E-2</c:v>
                </c:pt>
                <c:pt idx="405">
                  <c:v>2.7396920000000002E-2</c:v>
                </c:pt>
                <c:pt idx="406">
                  <c:v>3.3180519999999998E-2</c:v>
                </c:pt>
                <c:pt idx="407">
                  <c:v>5.3123709999999998E-2</c:v>
                </c:pt>
                <c:pt idx="408">
                  <c:v>5.855759E-2</c:v>
                </c:pt>
                <c:pt idx="409">
                  <c:v>4.8624920000000002E-2</c:v>
                </c:pt>
                <c:pt idx="410">
                  <c:v>4.0646719999999997E-2</c:v>
                </c:pt>
                <c:pt idx="411">
                  <c:v>3.481472E-2</c:v>
                </c:pt>
                <c:pt idx="412">
                  <c:v>3.203135E-2</c:v>
                </c:pt>
                <c:pt idx="413">
                  <c:v>3.75459E-2</c:v>
                </c:pt>
                <c:pt idx="414">
                  <c:v>4.2148789999999998E-2</c:v>
                </c:pt>
                <c:pt idx="415">
                  <c:v>3.758425E-2</c:v>
                </c:pt>
                <c:pt idx="416">
                  <c:v>3.4965660000000003E-2</c:v>
                </c:pt>
                <c:pt idx="417">
                  <c:v>3.8488719999999997E-2</c:v>
                </c:pt>
                <c:pt idx="418">
                  <c:v>3.7558290000000001E-2</c:v>
                </c:pt>
                <c:pt idx="419">
                  <c:v>3.3810319999999998E-2</c:v>
                </c:pt>
                <c:pt idx="420">
                  <c:v>2.7789069999999999E-2</c:v>
                </c:pt>
                <c:pt idx="421">
                  <c:v>1.8953950000000001E-2</c:v>
                </c:pt>
                <c:pt idx="422">
                  <c:v>1.9002749999999999E-2</c:v>
                </c:pt>
                <c:pt idx="423">
                  <c:v>2.4942019999999999E-2</c:v>
                </c:pt>
                <c:pt idx="424">
                  <c:v>2.4625629999999999E-2</c:v>
                </c:pt>
                <c:pt idx="425">
                  <c:v>2.2836929999999998E-2</c:v>
                </c:pt>
                <c:pt idx="426">
                  <c:v>2.4221739999999999E-2</c:v>
                </c:pt>
                <c:pt idx="427">
                  <c:v>2.3165229999999998E-2</c:v>
                </c:pt>
                <c:pt idx="428">
                  <c:v>2.384553E-2</c:v>
                </c:pt>
                <c:pt idx="429">
                  <c:v>3.0133380000000001E-2</c:v>
                </c:pt>
                <c:pt idx="430">
                  <c:v>3.0537310000000002E-2</c:v>
                </c:pt>
                <c:pt idx="431">
                  <c:v>2.36349E-2</c:v>
                </c:pt>
                <c:pt idx="432">
                  <c:v>2.362409E-2</c:v>
                </c:pt>
                <c:pt idx="433">
                  <c:v>3.3971790000000002E-2</c:v>
                </c:pt>
                <c:pt idx="434">
                  <c:v>4.3329069999999997E-2</c:v>
                </c:pt>
                <c:pt idx="435">
                  <c:v>4.4997820000000001E-2</c:v>
                </c:pt>
                <c:pt idx="436">
                  <c:v>4.1453610000000002E-2</c:v>
                </c:pt>
                <c:pt idx="437">
                  <c:v>3.6485950000000003E-2</c:v>
                </c:pt>
                <c:pt idx="438">
                  <c:v>3.3266499999999997E-2</c:v>
                </c:pt>
                <c:pt idx="439">
                  <c:v>2.7925269999999999E-2</c:v>
                </c:pt>
                <c:pt idx="440">
                  <c:v>1.976729E-2</c:v>
                </c:pt>
                <c:pt idx="441">
                  <c:v>1.898965E-2</c:v>
                </c:pt>
                <c:pt idx="442">
                  <c:v>2.6665640000000001E-2</c:v>
                </c:pt>
                <c:pt idx="443">
                  <c:v>3.2019359999999997E-2</c:v>
                </c:pt>
                <c:pt idx="444">
                  <c:v>2.5918320000000002E-2</c:v>
                </c:pt>
                <c:pt idx="445">
                  <c:v>1.6618109999999998E-2</c:v>
                </c:pt>
                <c:pt idx="446">
                  <c:v>2.143923E-2</c:v>
                </c:pt>
                <c:pt idx="447">
                  <c:v>3.461028E-2</c:v>
                </c:pt>
                <c:pt idx="448">
                  <c:v>4.233729E-2</c:v>
                </c:pt>
                <c:pt idx="449">
                  <c:v>4.254546E-2</c:v>
                </c:pt>
                <c:pt idx="450">
                  <c:v>3.3909679999999998E-2</c:v>
                </c:pt>
                <c:pt idx="451">
                  <c:v>2.3820850000000001E-2</c:v>
                </c:pt>
                <c:pt idx="452">
                  <c:v>2.0565630000000001E-2</c:v>
                </c:pt>
                <c:pt idx="453">
                  <c:v>2.0107050000000001E-2</c:v>
                </c:pt>
                <c:pt idx="454">
                  <c:v>2.2399780000000001E-2</c:v>
                </c:pt>
                <c:pt idx="455">
                  <c:v>2.869118E-2</c:v>
                </c:pt>
                <c:pt idx="456">
                  <c:v>2.8358020000000001E-2</c:v>
                </c:pt>
                <c:pt idx="457">
                  <c:v>1.714978E-2</c:v>
                </c:pt>
                <c:pt idx="458">
                  <c:v>1.355044E-2</c:v>
                </c:pt>
                <c:pt idx="459">
                  <c:v>2.3040379999999999E-2</c:v>
                </c:pt>
                <c:pt idx="460">
                  <c:v>2.5570889999999999E-2</c:v>
                </c:pt>
                <c:pt idx="461">
                  <c:v>2.1341800000000001E-2</c:v>
                </c:pt>
                <c:pt idx="462">
                  <c:v>2.5254849999999999E-2</c:v>
                </c:pt>
                <c:pt idx="463">
                  <c:v>3.407118E-2</c:v>
                </c:pt>
                <c:pt idx="464">
                  <c:v>3.2526680000000002E-2</c:v>
                </c:pt>
                <c:pt idx="465">
                  <c:v>2.0733729999999999E-2</c:v>
                </c:pt>
                <c:pt idx="466">
                  <c:v>1.6832779999999999E-2</c:v>
                </c:pt>
                <c:pt idx="467">
                  <c:v>1.4330600000000001E-2</c:v>
                </c:pt>
                <c:pt idx="468">
                  <c:v>5.0353960000000001E-3</c:v>
                </c:pt>
                <c:pt idx="469">
                  <c:v>7.2163870000000003E-3</c:v>
                </c:pt>
                <c:pt idx="470">
                  <c:v>1.553672E-2</c:v>
                </c:pt>
                <c:pt idx="471">
                  <c:v>1.7938590000000001E-2</c:v>
                </c:pt>
                <c:pt idx="472">
                  <c:v>1.9406349999999999E-2</c:v>
                </c:pt>
                <c:pt idx="473">
                  <c:v>1.792554E-2</c:v>
                </c:pt>
                <c:pt idx="474">
                  <c:v>1.4922980000000001E-2</c:v>
                </c:pt>
                <c:pt idx="475">
                  <c:v>1.080704E-2</c:v>
                </c:pt>
                <c:pt idx="476">
                  <c:v>3.881088E-3</c:v>
                </c:pt>
                <c:pt idx="477">
                  <c:v>5.1078130000000001E-3</c:v>
                </c:pt>
                <c:pt idx="478">
                  <c:v>1.7928010000000001E-2</c:v>
                </c:pt>
                <c:pt idx="479">
                  <c:v>2.8124389999999999E-2</c:v>
                </c:pt>
                <c:pt idx="480">
                  <c:v>2.513512E-2</c:v>
                </c:pt>
                <c:pt idx="481">
                  <c:v>2.0060910000000001E-2</c:v>
                </c:pt>
                <c:pt idx="482">
                  <c:v>2.4550590000000001E-2</c:v>
                </c:pt>
                <c:pt idx="483">
                  <c:v>2.6893940000000002E-2</c:v>
                </c:pt>
                <c:pt idx="484">
                  <c:v>2.3813319999999999E-2</c:v>
                </c:pt>
                <c:pt idx="485">
                  <c:v>2.298644E-2</c:v>
                </c:pt>
                <c:pt idx="486">
                  <c:v>1.9818929999999998E-2</c:v>
                </c:pt>
                <c:pt idx="487">
                  <c:v>1.6190880000000001E-2</c:v>
                </c:pt>
                <c:pt idx="488">
                  <c:v>1.584267E-2</c:v>
                </c:pt>
                <c:pt idx="489">
                  <c:v>1.7262650000000001E-2</c:v>
                </c:pt>
                <c:pt idx="490">
                  <c:v>2.026097E-2</c:v>
                </c:pt>
                <c:pt idx="491">
                  <c:v>2.149181E-2</c:v>
                </c:pt>
                <c:pt idx="492">
                  <c:v>2.4495610000000001E-2</c:v>
                </c:pt>
                <c:pt idx="493">
                  <c:v>2.7700570000000001E-2</c:v>
                </c:pt>
                <c:pt idx="494">
                  <c:v>1.900539E-2</c:v>
                </c:pt>
                <c:pt idx="495">
                  <c:v>1.9432E-3</c:v>
                </c:pt>
                <c:pt idx="496">
                  <c:v>-4.8304960000000001E-3</c:v>
                </c:pt>
                <c:pt idx="497">
                  <c:v>5.4251509999999996E-3</c:v>
                </c:pt>
                <c:pt idx="498">
                  <c:v>1.6172200000000001E-2</c:v>
                </c:pt>
                <c:pt idx="499">
                  <c:v>1.7060140000000001E-2</c:v>
                </c:pt>
                <c:pt idx="500">
                  <c:v>1.5325750000000001E-2</c:v>
                </c:pt>
                <c:pt idx="501">
                  <c:v>1.227611E-2</c:v>
                </c:pt>
                <c:pt idx="502">
                  <c:v>1.019979E-2</c:v>
                </c:pt>
                <c:pt idx="503">
                  <c:v>1.0020879999999999E-2</c:v>
                </c:pt>
                <c:pt idx="504">
                  <c:v>4.4900239999999996E-3</c:v>
                </c:pt>
                <c:pt idx="505">
                  <c:v>6.1869159999999998E-3</c:v>
                </c:pt>
                <c:pt idx="506">
                  <c:v>1.9824430000000001E-2</c:v>
                </c:pt>
                <c:pt idx="507">
                  <c:v>2.1169009999999999E-2</c:v>
                </c:pt>
                <c:pt idx="508">
                  <c:v>1.213824E-2</c:v>
                </c:pt>
                <c:pt idx="509">
                  <c:v>1.423437E-2</c:v>
                </c:pt>
                <c:pt idx="510">
                  <c:v>2.3269120000000001E-2</c:v>
                </c:pt>
                <c:pt idx="511">
                  <c:v>2.2621749999999999E-2</c:v>
                </c:pt>
                <c:pt idx="512">
                  <c:v>1.1733540000000001E-2</c:v>
                </c:pt>
                <c:pt idx="513">
                  <c:v>8.8681379999999994E-3</c:v>
                </c:pt>
                <c:pt idx="514">
                  <c:v>1.614695E-2</c:v>
                </c:pt>
                <c:pt idx="515">
                  <c:v>1.348592E-2</c:v>
                </c:pt>
                <c:pt idx="516">
                  <c:v>4.147558E-3</c:v>
                </c:pt>
                <c:pt idx="517">
                  <c:v>7.7570510000000001E-3</c:v>
                </c:pt>
                <c:pt idx="518">
                  <c:v>1.8945090000000001E-2</c:v>
                </c:pt>
                <c:pt idx="519">
                  <c:v>1.6020309999999999E-2</c:v>
                </c:pt>
                <c:pt idx="520">
                  <c:v>1.853644E-3</c:v>
                </c:pt>
                <c:pt idx="521">
                  <c:v>-3.7367470000000002E-4</c:v>
                </c:pt>
                <c:pt idx="522">
                  <c:v>4.8154419999999996E-3</c:v>
                </c:pt>
                <c:pt idx="523">
                  <c:v>-2.3507290000000002E-3</c:v>
                </c:pt>
                <c:pt idx="524">
                  <c:v>-7.4137580000000003E-3</c:v>
                </c:pt>
                <c:pt idx="525">
                  <c:v>9.0316259999999992E-3</c:v>
                </c:pt>
                <c:pt idx="526">
                  <c:v>2.4473379999999999E-2</c:v>
                </c:pt>
                <c:pt idx="527">
                  <c:v>2.1733619999999999E-2</c:v>
                </c:pt>
                <c:pt idx="528">
                  <c:v>1.6937489999999999E-2</c:v>
                </c:pt>
                <c:pt idx="529">
                  <c:v>1.6576319999999999E-2</c:v>
                </c:pt>
                <c:pt idx="530">
                  <c:v>2.0088399999999999E-2</c:v>
                </c:pt>
                <c:pt idx="531">
                  <c:v>2.395746E-2</c:v>
                </c:pt>
                <c:pt idx="532">
                  <c:v>1.7872539999999999E-2</c:v>
                </c:pt>
                <c:pt idx="533">
                  <c:v>6.0704310000000003E-3</c:v>
                </c:pt>
                <c:pt idx="534">
                  <c:v>-1.6055279999999999E-3</c:v>
                </c:pt>
                <c:pt idx="535">
                  <c:v>-7.230181E-5</c:v>
                </c:pt>
                <c:pt idx="536">
                  <c:v>9.137872E-3</c:v>
                </c:pt>
                <c:pt idx="537">
                  <c:v>1.7249899999999999E-2</c:v>
                </c:pt>
                <c:pt idx="538">
                  <c:v>2.226728E-2</c:v>
                </c:pt>
                <c:pt idx="539">
                  <c:v>2.570387E-2</c:v>
                </c:pt>
                <c:pt idx="540">
                  <c:v>2.5019130000000001E-2</c:v>
                </c:pt>
                <c:pt idx="541">
                  <c:v>1.936657E-2</c:v>
                </c:pt>
                <c:pt idx="542">
                  <c:v>1.280861E-2</c:v>
                </c:pt>
                <c:pt idx="543">
                  <c:v>1.043431E-2</c:v>
                </c:pt>
                <c:pt idx="544">
                  <c:v>1.0265359999999999E-2</c:v>
                </c:pt>
                <c:pt idx="545">
                  <c:v>1.541757E-2</c:v>
                </c:pt>
                <c:pt idx="546">
                  <c:v>2.141158E-2</c:v>
                </c:pt>
                <c:pt idx="547">
                  <c:v>1.0769580000000001E-2</c:v>
                </c:pt>
                <c:pt idx="548">
                  <c:v>-1.301448E-3</c:v>
                </c:pt>
                <c:pt idx="549">
                  <c:v>2.836674E-3</c:v>
                </c:pt>
                <c:pt idx="550">
                  <c:v>1.107173E-2</c:v>
                </c:pt>
                <c:pt idx="551">
                  <c:v>1.8536939999999998E-2</c:v>
                </c:pt>
                <c:pt idx="552">
                  <c:v>2.300545E-2</c:v>
                </c:pt>
                <c:pt idx="553">
                  <c:v>1.756895E-2</c:v>
                </c:pt>
                <c:pt idx="554">
                  <c:v>7.3260560000000001E-3</c:v>
                </c:pt>
                <c:pt idx="555">
                  <c:v>3.2712150000000001E-3</c:v>
                </c:pt>
                <c:pt idx="556">
                  <c:v>7.8209460000000005E-3</c:v>
                </c:pt>
                <c:pt idx="557">
                  <c:v>1.175676E-2</c:v>
                </c:pt>
                <c:pt idx="558">
                  <c:v>9.6392130000000006E-3</c:v>
                </c:pt>
                <c:pt idx="559">
                  <c:v>7.8185129999999992E-3</c:v>
                </c:pt>
                <c:pt idx="560">
                  <c:v>7.8007069999999996E-3</c:v>
                </c:pt>
                <c:pt idx="561">
                  <c:v>7.0935709999999999E-3</c:v>
                </c:pt>
                <c:pt idx="562">
                  <c:v>7.8410570000000002E-3</c:v>
                </c:pt>
                <c:pt idx="563">
                  <c:v>5.4030950000000001E-3</c:v>
                </c:pt>
                <c:pt idx="564">
                  <c:v>-2.4536229999999998E-3</c:v>
                </c:pt>
                <c:pt idx="565">
                  <c:v>-5.1286550000000002E-3</c:v>
                </c:pt>
                <c:pt idx="566">
                  <c:v>-2.9105670000000002E-3</c:v>
                </c:pt>
                <c:pt idx="567">
                  <c:v>-6.9715740000000003E-3</c:v>
                </c:pt>
                <c:pt idx="568">
                  <c:v>-1.0076399999999999E-2</c:v>
                </c:pt>
                <c:pt idx="569">
                  <c:v>9.8235279999999998E-4</c:v>
                </c:pt>
              </c:numCache>
            </c:numRef>
          </c:yVal>
          <c:smooth val="0"/>
        </c:ser>
        <c:ser>
          <c:idx val="4"/>
          <c:order val="4"/>
          <c:tx>
            <c:v>+1000V (#5)</c:v>
          </c:tx>
          <c:spPr>
            <a:ln w="19050">
              <a:solidFill>
                <a:srgbClr val="0000FF"/>
              </a:solidFill>
            </a:ln>
          </c:spPr>
          <c:marker>
            <c:symbol val="none"/>
          </c:marker>
          <c:xVal>
            <c:numRef>
              <c:f>'HBM IV Curves Data'!$J$5:$J$574</c:f>
              <c:numCache>
                <c:formatCode>General</c:formatCode>
                <c:ptCount val="570"/>
                <c:pt idx="0">
                  <c:v>-0.13488269999999999</c:v>
                </c:pt>
                <c:pt idx="1">
                  <c:v>0.96946929999999998</c:v>
                </c:pt>
                <c:pt idx="2">
                  <c:v>1.0335829999999999</c:v>
                </c:pt>
                <c:pt idx="3">
                  <c:v>0.76770349999999998</c:v>
                </c:pt>
                <c:pt idx="4">
                  <c:v>1.412072</c:v>
                </c:pt>
                <c:pt idx="5">
                  <c:v>2.4912030000000001</c:v>
                </c:pt>
                <c:pt idx="6">
                  <c:v>3.0537390000000002</c:v>
                </c:pt>
                <c:pt idx="7">
                  <c:v>3.0844860000000001</c:v>
                </c:pt>
                <c:pt idx="8">
                  <c:v>2.8125550000000001</c:v>
                </c:pt>
                <c:pt idx="9">
                  <c:v>2.5258319999999999</c:v>
                </c:pt>
                <c:pt idx="10">
                  <c:v>2.1225809999999998</c:v>
                </c:pt>
                <c:pt idx="11">
                  <c:v>1.3145560000000001</c:v>
                </c:pt>
                <c:pt idx="12">
                  <c:v>1.2885599999999999</c:v>
                </c:pt>
                <c:pt idx="13">
                  <c:v>2.0689980000000001</c:v>
                </c:pt>
                <c:pt idx="14">
                  <c:v>1.949624</c:v>
                </c:pt>
                <c:pt idx="15">
                  <c:v>0.95439059999999998</c:v>
                </c:pt>
                <c:pt idx="16">
                  <c:v>0.17358960000000001</c:v>
                </c:pt>
                <c:pt idx="17">
                  <c:v>0.2311655</c:v>
                </c:pt>
                <c:pt idx="18">
                  <c:v>0.71711250000000004</c:v>
                </c:pt>
                <c:pt idx="19">
                  <c:v>0.44440800000000003</c:v>
                </c:pt>
                <c:pt idx="20">
                  <c:v>0.3718381</c:v>
                </c:pt>
                <c:pt idx="21">
                  <c:v>1.328406</c:v>
                </c:pt>
                <c:pt idx="22">
                  <c:v>1.1709419999999999</c:v>
                </c:pt>
                <c:pt idx="23">
                  <c:v>9.3293719999999997E-2</c:v>
                </c:pt>
                <c:pt idx="24">
                  <c:v>-0.24099229999999999</c:v>
                </c:pt>
                <c:pt idx="25">
                  <c:v>0.10569770000000001</c:v>
                </c:pt>
                <c:pt idx="26">
                  <c:v>0.8902217</c:v>
                </c:pt>
                <c:pt idx="27">
                  <c:v>0.90973689999999996</c:v>
                </c:pt>
                <c:pt idx="28">
                  <c:v>0.57830420000000005</c:v>
                </c:pt>
                <c:pt idx="29">
                  <c:v>1.3593299999999999</c:v>
                </c:pt>
                <c:pt idx="30">
                  <c:v>1.968623</c:v>
                </c:pt>
                <c:pt idx="31">
                  <c:v>1.8396429999999999</c:v>
                </c:pt>
                <c:pt idx="32">
                  <c:v>1.991384</c:v>
                </c:pt>
                <c:pt idx="33">
                  <c:v>1.8597170000000001</c:v>
                </c:pt>
                <c:pt idx="34">
                  <c:v>1.296894</c:v>
                </c:pt>
                <c:pt idx="35">
                  <c:v>1.5972710000000001</c:v>
                </c:pt>
                <c:pt idx="36">
                  <c:v>2.1977910000000001</c:v>
                </c:pt>
                <c:pt idx="37">
                  <c:v>2.4301140000000001</c:v>
                </c:pt>
                <c:pt idx="38">
                  <c:v>2.8687109999999998</c:v>
                </c:pt>
                <c:pt idx="39">
                  <c:v>2.894892</c:v>
                </c:pt>
                <c:pt idx="40">
                  <c:v>2.6612230000000001</c:v>
                </c:pt>
                <c:pt idx="41">
                  <c:v>2.7636699999999998</c:v>
                </c:pt>
                <c:pt idx="42">
                  <c:v>2.6076000000000001</c:v>
                </c:pt>
                <c:pt idx="43">
                  <c:v>2.616133</c:v>
                </c:pt>
                <c:pt idx="44">
                  <c:v>3.140415</c:v>
                </c:pt>
                <c:pt idx="45">
                  <c:v>2.7464409999999999</c:v>
                </c:pt>
                <c:pt idx="46">
                  <c:v>1.2837590000000001</c:v>
                </c:pt>
                <c:pt idx="47">
                  <c:v>0.30100539999999998</c:v>
                </c:pt>
                <c:pt idx="48">
                  <c:v>5.0646869999999997E-2</c:v>
                </c:pt>
                <c:pt idx="49">
                  <c:v>0.62747039999999998</c:v>
                </c:pt>
                <c:pt idx="50">
                  <c:v>1.310956</c:v>
                </c:pt>
                <c:pt idx="51">
                  <c:v>0.44972590000000001</c:v>
                </c:pt>
                <c:pt idx="52">
                  <c:v>-0.54591239999999996</c:v>
                </c:pt>
                <c:pt idx="53">
                  <c:v>-7.8170900000000005E-3</c:v>
                </c:pt>
                <c:pt idx="54">
                  <c:v>1.072287</c:v>
                </c:pt>
                <c:pt idx="55">
                  <c:v>1.6726110000000001</c:v>
                </c:pt>
                <c:pt idx="56">
                  <c:v>1.9844869999999999</c:v>
                </c:pt>
                <c:pt idx="57">
                  <c:v>1.7936179999999999</c:v>
                </c:pt>
                <c:pt idx="58">
                  <c:v>0.82325800000000005</c:v>
                </c:pt>
                <c:pt idx="59">
                  <c:v>0.64106549999999995</c:v>
                </c:pt>
                <c:pt idx="60">
                  <c:v>0.94616869999999997</c:v>
                </c:pt>
                <c:pt idx="61">
                  <c:v>0.32929239999999999</c:v>
                </c:pt>
                <c:pt idx="62">
                  <c:v>-0.36293160000000002</c:v>
                </c:pt>
                <c:pt idx="63">
                  <c:v>-0.1552277</c:v>
                </c:pt>
                <c:pt idx="64">
                  <c:v>1.2868329999999999</c:v>
                </c:pt>
                <c:pt idx="65">
                  <c:v>1.991144</c:v>
                </c:pt>
                <c:pt idx="66">
                  <c:v>1.0384880000000001</c:v>
                </c:pt>
                <c:pt idx="67">
                  <c:v>0.89953150000000004</c:v>
                </c:pt>
                <c:pt idx="68">
                  <c:v>1.2904899999999999</c:v>
                </c:pt>
                <c:pt idx="69">
                  <c:v>0.49867669999999997</c:v>
                </c:pt>
                <c:pt idx="70">
                  <c:v>-0.26604800000000001</c:v>
                </c:pt>
                <c:pt idx="71">
                  <c:v>0.52197110000000002</c:v>
                </c:pt>
                <c:pt idx="72">
                  <c:v>1.9043429999999999</c:v>
                </c:pt>
                <c:pt idx="73">
                  <c:v>1.848752</c:v>
                </c:pt>
                <c:pt idx="74">
                  <c:v>0.74858880000000005</c:v>
                </c:pt>
                <c:pt idx="75">
                  <c:v>0.49431229999999998</c:v>
                </c:pt>
                <c:pt idx="76">
                  <c:v>0.65606880000000001</c:v>
                </c:pt>
                <c:pt idx="77">
                  <c:v>0.34978009999999998</c:v>
                </c:pt>
                <c:pt idx="78">
                  <c:v>0.36922870000000002</c:v>
                </c:pt>
                <c:pt idx="79">
                  <c:v>0.59138740000000001</c:v>
                </c:pt>
                <c:pt idx="80">
                  <c:v>0.47238160000000001</c:v>
                </c:pt>
                <c:pt idx="81">
                  <c:v>0.65708270000000002</c:v>
                </c:pt>
                <c:pt idx="82">
                  <c:v>0.92897510000000005</c:v>
                </c:pt>
                <c:pt idx="83">
                  <c:v>1.078354</c:v>
                </c:pt>
                <c:pt idx="84">
                  <c:v>1.1260859999999999</c:v>
                </c:pt>
                <c:pt idx="85">
                  <c:v>-0.27230539999999998</c:v>
                </c:pt>
                <c:pt idx="86">
                  <c:v>-1.7136420000000001</c:v>
                </c:pt>
                <c:pt idx="87">
                  <c:v>-0.8600951</c:v>
                </c:pt>
                <c:pt idx="88">
                  <c:v>0.42986180000000002</c:v>
                </c:pt>
                <c:pt idx="89">
                  <c:v>0.80637789999999998</c:v>
                </c:pt>
                <c:pt idx="90">
                  <c:v>0.98321860000000005</c:v>
                </c:pt>
                <c:pt idx="91">
                  <c:v>0.15031130000000001</c:v>
                </c:pt>
                <c:pt idx="92">
                  <c:v>-1.2722500000000001</c:v>
                </c:pt>
                <c:pt idx="93">
                  <c:v>-0.53972450000000005</c:v>
                </c:pt>
                <c:pt idx="94">
                  <c:v>1.4922310000000001</c:v>
                </c:pt>
                <c:pt idx="95">
                  <c:v>1.674777</c:v>
                </c:pt>
                <c:pt idx="96">
                  <c:v>0.93901769999999996</c:v>
                </c:pt>
                <c:pt idx="97">
                  <c:v>1.1073630000000001</c:v>
                </c:pt>
                <c:pt idx="98">
                  <c:v>1.3525849999999999</c:v>
                </c:pt>
                <c:pt idx="99">
                  <c:v>0.98759529999999995</c:v>
                </c:pt>
                <c:pt idx="100">
                  <c:v>0.62007319999999999</c:v>
                </c:pt>
                <c:pt idx="101">
                  <c:v>1.213417</c:v>
                </c:pt>
                <c:pt idx="102">
                  <c:v>1.7255579999999999</c:v>
                </c:pt>
                <c:pt idx="103">
                  <c:v>0.46562799999999999</c:v>
                </c:pt>
                <c:pt idx="104">
                  <c:v>-0.75510860000000002</c:v>
                </c:pt>
                <c:pt idx="105">
                  <c:v>-0.3722143</c:v>
                </c:pt>
                <c:pt idx="106">
                  <c:v>-4.6088329999999997E-2</c:v>
                </c:pt>
                <c:pt idx="107">
                  <c:v>-0.25562869999999999</c:v>
                </c:pt>
                <c:pt idx="108">
                  <c:v>0.13963500000000001</c:v>
                </c:pt>
                <c:pt idx="109">
                  <c:v>0.60943950000000002</c:v>
                </c:pt>
                <c:pt idx="110">
                  <c:v>-9.6083390000000005E-2</c:v>
                </c:pt>
                <c:pt idx="111">
                  <c:v>-0.97423040000000005</c:v>
                </c:pt>
                <c:pt idx="112">
                  <c:v>9.9149640000000001E-3</c:v>
                </c:pt>
                <c:pt idx="113">
                  <c:v>1.9467760000000001</c:v>
                </c:pt>
                <c:pt idx="114">
                  <c:v>2.3755299999999999</c:v>
                </c:pt>
                <c:pt idx="115">
                  <c:v>1.0606739999999999</c:v>
                </c:pt>
                <c:pt idx="116">
                  <c:v>-0.14758199999999999</c:v>
                </c:pt>
                <c:pt idx="117">
                  <c:v>0.377942</c:v>
                </c:pt>
                <c:pt idx="118">
                  <c:v>1.5528679999999999</c:v>
                </c:pt>
                <c:pt idx="119">
                  <c:v>1.4987680000000001</c:v>
                </c:pt>
                <c:pt idx="120">
                  <c:v>0.5728685</c:v>
                </c:pt>
                <c:pt idx="121">
                  <c:v>-6.7071629999999993E-2</c:v>
                </c:pt>
                <c:pt idx="122">
                  <c:v>-0.4734643</c:v>
                </c:pt>
                <c:pt idx="123">
                  <c:v>-0.67164670000000004</c:v>
                </c:pt>
                <c:pt idx="124">
                  <c:v>0.20353859999999999</c:v>
                </c:pt>
                <c:pt idx="125">
                  <c:v>1.073345</c:v>
                </c:pt>
                <c:pt idx="126">
                  <c:v>0.34097050000000001</c:v>
                </c:pt>
                <c:pt idx="127">
                  <c:v>-0.72826800000000003</c:v>
                </c:pt>
                <c:pt idx="128">
                  <c:v>-0.78380459999999996</c:v>
                </c:pt>
                <c:pt idx="129">
                  <c:v>-0.18359049999999999</c:v>
                </c:pt>
                <c:pt idx="130">
                  <c:v>0.71374820000000005</c:v>
                </c:pt>
                <c:pt idx="131">
                  <c:v>1.5682419999999999</c:v>
                </c:pt>
                <c:pt idx="132">
                  <c:v>1.929189</c:v>
                </c:pt>
                <c:pt idx="133">
                  <c:v>2.271525</c:v>
                </c:pt>
                <c:pt idx="134">
                  <c:v>2.5421939999999998</c:v>
                </c:pt>
                <c:pt idx="135">
                  <c:v>1.806967</c:v>
                </c:pt>
                <c:pt idx="136">
                  <c:v>1.181152</c:v>
                </c:pt>
                <c:pt idx="137">
                  <c:v>1.7070449999999999</c:v>
                </c:pt>
                <c:pt idx="138">
                  <c:v>1.835221</c:v>
                </c:pt>
                <c:pt idx="139">
                  <c:v>1.1141859999999999</c:v>
                </c:pt>
                <c:pt idx="140">
                  <c:v>0.87140910000000005</c:v>
                </c:pt>
                <c:pt idx="141">
                  <c:v>1.2882100000000001</c:v>
                </c:pt>
                <c:pt idx="142">
                  <c:v>0.73356359999999998</c:v>
                </c:pt>
                <c:pt idx="143">
                  <c:v>-0.62741979999999997</c:v>
                </c:pt>
                <c:pt idx="144">
                  <c:v>2.2806010000000002E-2</c:v>
                </c:pt>
                <c:pt idx="145">
                  <c:v>1.5210999999999999</c:v>
                </c:pt>
                <c:pt idx="146">
                  <c:v>1.4294519999999999</c:v>
                </c:pt>
                <c:pt idx="147">
                  <c:v>1.0771869999999999</c:v>
                </c:pt>
                <c:pt idx="148">
                  <c:v>0.27939760000000002</c:v>
                </c:pt>
                <c:pt idx="149">
                  <c:v>-0.68518210000000002</c:v>
                </c:pt>
                <c:pt idx="150">
                  <c:v>0.35046840000000001</c:v>
                </c:pt>
                <c:pt idx="151">
                  <c:v>1.8678170000000001</c:v>
                </c:pt>
                <c:pt idx="152">
                  <c:v>1.2580629999999999</c:v>
                </c:pt>
                <c:pt idx="153">
                  <c:v>-0.74120529999999996</c:v>
                </c:pt>
                <c:pt idx="154">
                  <c:v>-1.1675660000000001</c:v>
                </c:pt>
                <c:pt idx="155">
                  <c:v>0.1088046</c:v>
                </c:pt>
                <c:pt idx="156">
                  <c:v>0.8118339</c:v>
                </c:pt>
                <c:pt idx="157">
                  <c:v>1.6066389999999999</c:v>
                </c:pt>
                <c:pt idx="158">
                  <c:v>2.1864249999999998</c:v>
                </c:pt>
                <c:pt idx="159">
                  <c:v>0.46506730000000002</c:v>
                </c:pt>
                <c:pt idx="160">
                  <c:v>-1.3082990000000001</c:v>
                </c:pt>
                <c:pt idx="161">
                  <c:v>-0.77542809999999995</c:v>
                </c:pt>
                <c:pt idx="162">
                  <c:v>0.26476450000000001</c:v>
                </c:pt>
                <c:pt idx="163">
                  <c:v>0.89335629999999999</c:v>
                </c:pt>
                <c:pt idx="164">
                  <c:v>1.7403169999999999</c:v>
                </c:pt>
                <c:pt idx="165">
                  <c:v>2.238683</c:v>
                </c:pt>
                <c:pt idx="166">
                  <c:v>1.753285</c:v>
                </c:pt>
                <c:pt idx="167">
                  <c:v>0.57925470000000001</c:v>
                </c:pt>
                <c:pt idx="168">
                  <c:v>-0.13544919999999999</c:v>
                </c:pt>
                <c:pt idx="169">
                  <c:v>0.37408209999999997</c:v>
                </c:pt>
                <c:pt idx="170">
                  <c:v>0.9467911</c:v>
                </c:pt>
                <c:pt idx="171">
                  <c:v>0.64475510000000003</c:v>
                </c:pt>
                <c:pt idx="172">
                  <c:v>0.208319</c:v>
                </c:pt>
                <c:pt idx="173">
                  <c:v>0.15814919999999999</c:v>
                </c:pt>
                <c:pt idx="174">
                  <c:v>0.2141884</c:v>
                </c:pt>
                <c:pt idx="175">
                  <c:v>-0.2089558</c:v>
                </c:pt>
                <c:pt idx="176">
                  <c:v>-0.81371899999999997</c:v>
                </c:pt>
                <c:pt idx="177">
                  <c:v>-0.40799790000000002</c:v>
                </c:pt>
                <c:pt idx="178">
                  <c:v>0.95788859999999998</c:v>
                </c:pt>
                <c:pt idx="179">
                  <c:v>2.0089190000000001</c:v>
                </c:pt>
                <c:pt idx="180">
                  <c:v>1.547704</c:v>
                </c:pt>
                <c:pt idx="181">
                  <c:v>-4.6626399999999998E-2</c:v>
                </c:pt>
                <c:pt idx="182">
                  <c:v>-0.70790249999999999</c:v>
                </c:pt>
                <c:pt idx="183">
                  <c:v>0.3247582</c:v>
                </c:pt>
                <c:pt idx="184">
                  <c:v>1.691039</c:v>
                </c:pt>
                <c:pt idx="185">
                  <c:v>1.8506</c:v>
                </c:pt>
                <c:pt idx="186">
                  <c:v>0.89801509999999996</c:v>
                </c:pt>
                <c:pt idx="187">
                  <c:v>-0.16243350000000001</c:v>
                </c:pt>
                <c:pt idx="188">
                  <c:v>-0.55270070000000004</c:v>
                </c:pt>
                <c:pt idx="189">
                  <c:v>-1.8365800000000002E-2</c:v>
                </c:pt>
                <c:pt idx="190">
                  <c:v>0.151336</c:v>
                </c:pt>
                <c:pt idx="191">
                  <c:v>0.42661660000000001</c:v>
                </c:pt>
                <c:pt idx="192">
                  <c:v>1.616152</c:v>
                </c:pt>
                <c:pt idx="193">
                  <c:v>1.2025189999999999</c:v>
                </c:pt>
                <c:pt idx="194">
                  <c:v>-0.6895019</c:v>
                </c:pt>
                <c:pt idx="195">
                  <c:v>-1.158256</c:v>
                </c:pt>
                <c:pt idx="196">
                  <c:v>-0.46775420000000001</c:v>
                </c:pt>
                <c:pt idx="197">
                  <c:v>-0.25841700000000001</c:v>
                </c:pt>
                <c:pt idx="198">
                  <c:v>-0.17916399999999999</c:v>
                </c:pt>
                <c:pt idx="199">
                  <c:v>0.45590029999999998</c:v>
                </c:pt>
                <c:pt idx="200">
                  <c:v>0.95963140000000002</c:v>
                </c:pt>
                <c:pt idx="201">
                  <c:v>0.61111119999999997</c:v>
                </c:pt>
                <c:pt idx="202">
                  <c:v>0.20185500000000001</c:v>
                </c:pt>
                <c:pt idx="203">
                  <c:v>0.86108859999999998</c:v>
                </c:pt>
                <c:pt idx="204">
                  <c:v>1.8785719999999999</c:v>
                </c:pt>
                <c:pt idx="205">
                  <c:v>1.75891</c:v>
                </c:pt>
                <c:pt idx="206">
                  <c:v>0.50108540000000001</c:v>
                </c:pt>
                <c:pt idx="207">
                  <c:v>-0.52399300000000004</c:v>
                </c:pt>
                <c:pt idx="208">
                  <c:v>-0.83752159999999998</c:v>
                </c:pt>
                <c:pt idx="209">
                  <c:v>-1.1199870000000001</c:v>
                </c:pt>
                <c:pt idx="210">
                  <c:v>-1.16673</c:v>
                </c:pt>
                <c:pt idx="211">
                  <c:v>-0.89634309999999995</c:v>
                </c:pt>
                <c:pt idx="212">
                  <c:v>-0.4896644</c:v>
                </c:pt>
                <c:pt idx="213">
                  <c:v>0.16591249999999999</c:v>
                </c:pt>
                <c:pt idx="214">
                  <c:v>-0.20043929999999999</c:v>
                </c:pt>
                <c:pt idx="215">
                  <c:v>-1.592846</c:v>
                </c:pt>
                <c:pt idx="216">
                  <c:v>-1.6444799999999999</c:v>
                </c:pt>
                <c:pt idx="217">
                  <c:v>-0.31037710000000002</c:v>
                </c:pt>
                <c:pt idx="218">
                  <c:v>0.4251817</c:v>
                </c:pt>
                <c:pt idx="219">
                  <c:v>0.55287779999999997</c:v>
                </c:pt>
                <c:pt idx="220">
                  <c:v>1.210693</c:v>
                </c:pt>
                <c:pt idx="221">
                  <c:v>1.72614</c:v>
                </c:pt>
                <c:pt idx="222">
                  <c:v>0.35265089999999999</c:v>
                </c:pt>
                <c:pt idx="223">
                  <c:v>-1.9191750000000001</c:v>
                </c:pt>
                <c:pt idx="224">
                  <c:v>-2.453033</c:v>
                </c:pt>
                <c:pt idx="225">
                  <c:v>-1.3098590000000001</c:v>
                </c:pt>
                <c:pt idx="226">
                  <c:v>5.3764049999999999E-3</c:v>
                </c:pt>
                <c:pt idx="227">
                  <c:v>0.58851299999999995</c:v>
                </c:pt>
                <c:pt idx="228">
                  <c:v>0.14183480000000001</c:v>
                </c:pt>
                <c:pt idx="229">
                  <c:v>-0.66363620000000001</c:v>
                </c:pt>
                <c:pt idx="230">
                  <c:v>-0.61568279999999997</c:v>
                </c:pt>
                <c:pt idx="231">
                  <c:v>0.75418180000000001</c:v>
                </c:pt>
                <c:pt idx="232">
                  <c:v>1.994791</c:v>
                </c:pt>
                <c:pt idx="233">
                  <c:v>1.266116</c:v>
                </c:pt>
                <c:pt idx="234">
                  <c:v>-0.27642169999999999</c:v>
                </c:pt>
                <c:pt idx="235">
                  <c:v>-9.9113989999999999E-2</c:v>
                </c:pt>
                <c:pt idx="236">
                  <c:v>1.0199499999999999</c:v>
                </c:pt>
                <c:pt idx="237">
                  <c:v>1.0840860000000001</c:v>
                </c:pt>
                <c:pt idx="238">
                  <c:v>0.2891785</c:v>
                </c:pt>
                <c:pt idx="239">
                  <c:v>7.2802779999999997E-2</c:v>
                </c:pt>
                <c:pt idx="240">
                  <c:v>1.116762</c:v>
                </c:pt>
                <c:pt idx="241">
                  <c:v>1.5477810000000001</c:v>
                </c:pt>
                <c:pt idx="242">
                  <c:v>0.20264299999999999</c:v>
                </c:pt>
                <c:pt idx="243">
                  <c:v>-0.57065390000000005</c:v>
                </c:pt>
                <c:pt idx="244">
                  <c:v>0.37366680000000002</c:v>
                </c:pt>
                <c:pt idx="245">
                  <c:v>1.345502</c:v>
                </c:pt>
                <c:pt idx="246">
                  <c:v>1.247344</c:v>
                </c:pt>
                <c:pt idx="247">
                  <c:v>0.4314984</c:v>
                </c:pt>
                <c:pt idx="248">
                  <c:v>0.2144037</c:v>
                </c:pt>
                <c:pt idx="249">
                  <c:v>6.5470959999999996E-3</c:v>
                </c:pt>
                <c:pt idx="250">
                  <c:v>-1.8161769999999999</c:v>
                </c:pt>
                <c:pt idx="251">
                  <c:v>-2.6123880000000002</c:v>
                </c:pt>
                <c:pt idx="252">
                  <c:v>-0.7539458</c:v>
                </c:pt>
                <c:pt idx="253">
                  <c:v>0.24325060000000001</c:v>
                </c:pt>
                <c:pt idx="254">
                  <c:v>-0.45493640000000002</c:v>
                </c:pt>
                <c:pt idx="255">
                  <c:v>-0.2882827</c:v>
                </c:pt>
                <c:pt idx="256">
                  <c:v>0.3443174</c:v>
                </c:pt>
                <c:pt idx="257">
                  <c:v>0.32068370000000002</c:v>
                </c:pt>
                <c:pt idx="258">
                  <c:v>0.48609970000000002</c:v>
                </c:pt>
                <c:pt idx="259">
                  <c:v>0.86579530000000005</c:v>
                </c:pt>
                <c:pt idx="260">
                  <c:v>1.215892</c:v>
                </c:pt>
                <c:pt idx="261">
                  <c:v>1.004678</c:v>
                </c:pt>
                <c:pt idx="262">
                  <c:v>-0.1189902</c:v>
                </c:pt>
                <c:pt idx="263">
                  <c:v>-5.2989040000000001E-2</c:v>
                </c:pt>
                <c:pt idx="264">
                  <c:v>1.481495</c:v>
                </c:pt>
                <c:pt idx="265">
                  <c:v>2.08914</c:v>
                </c:pt>
                <c:pt idx="266">
                  <c:v>1.1867730000000001</c:v>
                </c:pt>
                <c:pt idx="267">
                  <c:v>-0.32984829999999998</c:v>
                </c:pt>
                <c:pt idx="268">
                  <c:v>-0.78494390000000003</c:v>
                </c:pt>
                <c:pt idx="269">
                  <c:v>0.1443941</c:v>
                </c:pt>
                <c:pt idx="270">
                  <c:v>0.3821871</c:v>
                </c:pt>
                <c:pt idx="271">
                  <c:v>7.0587339999999998E-2</c:v>
                </c:pt>
                <c:pt idx="272">
                  <c:v>0.4905427</c:v>
                </c:pt>
                <c:pt idx="273">
                  <c:v>1.4739479999999999E-2</c:v>
                </c:pt>
                <c:pt idx="274">
                  <c:v>-1.506262</c:v>
                </c:pt>
                <c:pt idx="275">
                  <c:v>-1.0295460000000001</c:v>
                </c:pt>
                <c:pt idx="276">
                  <c:v>0.66039139999999996</c:v>
                </c:pt>
                <c:pt idx="277">
                  <c:v>0.61515200000000003</c:v>
                </c:pt>
                <c:pt idx="278">
                  <c:v>0.1276082</c:v>
                </c:pt>
                <c:pt idx="279">
                  <c:v>0.38586160000000003</c:v>
                </c:pt>
                <c:pt idx="280">
                  <c:v>0.1744945</c:v>
                </c:pt>
                <c:pt idx="281">
                  <c:v>-0.13008430000000001</c:v>
                </c:pt>
                <c:pt idx="282">
                  <c:v>-0.181146</c:v>
                </c:pt>
                <c:pt idx="283">
                  <c:v>-0.53025549999999999</c:v>
                </c:pt>
                <c:pt idx="284">
                  <c:v>-0.18093000000000001</c:v>
                </c:pt>
                <c:pt idx="285">
                  <c:v>1.1430210000000001</c:v>
                </c:pt>
                <c:pt idx="286">
                  <c:v>1.8654010000000001</c:v>
                </c:pt>
                <c:pt idx="287">
                  <c:v>1.016696</c:v>
                </c:pt>
                <c:pt idx="288">
                  <c:v>0.16460140000000001</c:v>
                </c:pt>
                <c:pt idx="289">
                  <c:v>1.2420949999999999</c:v>
                </c:pt>
                <c:pt idx="290">
                  <c:v>2.2844760000000002</c:v>
                </c:pt>
                <c:pt idx="291">
                  <c:v>1.4471179999999999</c:v>
                </c:pt>
                <c:pt idx="292">
                  <c:v>0.17744799999999999</c:v>
                </c:pt>
                <c:pt idx="293">
                  <c:v>-0.85250119999999996</c:v>
                </c:pt>
                <c:pt idx="294">
                  <c:v>-1.655316</c:v>
                </c:pt>
                <c:pt idx="295">
                  <c:v>-1.4876229999999999</c:v>
                </c:pt>
                <c:pt idx="296">
                  <c:v>-0.62012330000000004</c:v>
                </c:pt>
                <c:pt idx="297">
                  <c:v>-2.7273760000000001E-2</c:v>
                </c:pt>
                <c:pt idx="298">
                  <c:v>0.78819649999999997</c:v>
                </c:pt>
                <c:pt idx="299">
                  <c:v>1.7955620000000001</c:v>
                </c:pt>
                <c:pt idx="300">
                  <c:v>1.151146</c:v>
                </c:pt>
                <c:pt idx="301">
                  <c:v>-0.54726280000000005</c:v>
                </c:pt>
                <c:pt idx="302">
                  <c:v>-0.98936329999999995</c:v>
                </c:pt>
                <c:pt idx="303">
                  <c:v>-0.38475340000000002</c:v>
                </c:pt>
                <c:pt idx="304">
                  <c:v>4.655406E-3</c:v>
                </c:pt>
                <c:pt idx="305">
                  <c:v>0.26821669999999997</c:v>
                </c:pt>
                <c:pt idx="306">
                  <c:v>0.52261420000000003</c:v>
                </c:pt>
                <c:pt idx="307">
                  <c:v>0.30760140000000002</c:v>
                </c:pt>
                <c:pt idx="308">
                  <c:v>0.5526124</c:v>
                </c:pt>
                <c:pt idx="309">
                  <c:v>1.1943699999999999</c:v>
                </c:pt>
                <c:pt idx="310">
                  <c:v>0.49818620000000002</c:v>
                </c:pt>
                <c:pt idx="311">
                  <c:v>-0.40599469999999999</c:v>
                </c:pt>
                <c:pt idx="312">
                  <c:v>-0.49995620000000002</c:v>
                </c:pt>
                <c:pt idx="313">
                  <c:v>-0.80678819999999996</c:v>
                </c:pt>
                <c:pt idx="314">
                  <c:v>-0.62724069999999998</c:v>
                </c:pt>
                <c:pt idx="315">
                  <c:v>0.41582560000000002</c:v>
                </c:pt>
                <c:pt idx="316">
                  <c:v>0.94530250000000005</c:v>
                </c:pt>
                <c:pt idx="317">
                  <c:v>0.88915440000000001</c:v>
                </c:pt>
                <c:pt idx="318">
                  <c:v>0.83944569999999996</c:v>
                </c:pt>
                <c:pt idx="319">
                  <c:v>0.3633286</c:v>
                </c:pt>
                <c:pt idx="320">
                  <c:v>0.19202169999999999</c:v>
                </c:pt>
                <c:pt idx="321">
                  <c:v>0.38271680000000002</c:v>
                </c:pt>
                <c:pt idx="322">
                  <c:v>-0.86198509999999995</c:v>
                </c:pt>
                <c:pt idx="323">
                  <c:v>-1.9178679999999999</c:v>
                </c:pt>
                <c:pt idx="324">
                  <c:v>-1.23933</c:v>
                </c:pt>
                <c:pt idx="325">
                  <c:v>-1.2503059999999999</c:v>
                </c:pt>
                <c:pt idx="326">
                  <c:v>-1.940334</c:v>
                </c:pt>
                <c:pt idx="327">
                  <c:v>-1.593297</c:v>
                </c:pt>
                <c:pt idx="328">
                  <c:v>-0.68924980000000002</c:v>
                </c:pt>
                <c:pt idx="329">
                  <c:v>-0.18616289999999999</c:v>
                </c:pt>
                <c:pt idx="330">
                  <c:v>-0.46634969999999998</c:v>
                </c:pt>
                <c:pt idx="331">
                  <c:v>-0.34604750000000001</c:v>
                </c:pt>
                <c:pt idx="332">
                  <c:v>0.89070320000000003</c:v>
                </c:pt>
                <c:pt idx="333">
                  <c:v>1.630903</c:v>
                </c:pt>
                <c:pt idx="334">
                  <c:v>0.97197979999999995</c:v>
                </c:pt>
                <c:pt idx="335">
                  <c:v>0.24094099999999999</c:v>
                </c:pt>
                <c:pt idx="336">
                  <c:v>0.71065500000000004</c:v>
                </c:pt>
                <c:pt idx="337">
                  <c:v>1.036559</c:v>
                </c:pt>
                <c:pt idx="338">
                  <c:v>-0.19191250000000001</c:v>
                </c:pt>
                <c:pt idx="339">
                  <c:v>-1.66743</c:v>
                </c:pt>
                <c:pt idx="340">
                  <c:v>-1.987873</c:v>
                </c:pt>
                <c:pt idx="341">
                  <c:v>-1.231344</c:v>
                </c:pt>
                <c:pt idx="342">
                  <c:v>1.6091069999999999E-2</c:v>
                </c:pt>
                <c:pt idx="343">
                  <c:v>0.75817710000000005</c:v>
                </c:pt>
                <c:pt idx="344">
                  <c:v>0.23020940000000001</c:v>
                </c:pt>
                <c:pt idx="345">
                  <c:v>-0.36970209999999998</c:v>
                </c:pt>
                <c:pt idx="346">
                  <c:v>5.7677640000000002E-2</c:v>
                </c:pt>
                <c:pt idx="347">
                  <c:v>0.31373309999999999</c:v>
                </c:pt>
                <c:pt idx="348">
                  <c:v>-0.107047</c:v>
                </c:pt>
                <c:pt idx="349">
                  <c:v>-8.3808729999999998E-2</c:v>
                </c:pt>
                <c:pt idx="350">
                  <c:v>0.52615749999999994</c:v>
                </c:pt>
                <c:pt idx="351">
                  <c:v>0.82961890000000005</c:v>
                </c:pt>
                <c:pt idx="352">
                  <c:v>1.0609390000000001</c:v>
                </c:pt>
                <c:pt idx="353">
                  <c:v>0.94363680000000005</c:v>
                </c:pt>
                <c:pt idx="354">
                  <c:v>-0.78233730000000001</c:v>
                </c:pt>
                <c:pt idx="355">
                  <c:v>-2.0750820000000001</c:v>
                </c:pt>
                <c:pt idx="356">
                  <c:v>-0.8808608</c:v>
                </c:pt>
                <c:pt idx="357">
                  <c:v>1.048902</c:v>
                </c:pt>
                <c:pt idx="358">
                  <c:v>1.8075000000000001</c:v>
                </c:pt>
                <c:pt idx="359">
                  <c:v>1.342911</c:v>
                </c:pt>
                <c:pt idx="360">
                  <c:v>0.80633999999999995</c:v>
                </c:pt>
                <c:pt idx="361">
                  <c:v>0.4780587</c:v>
                </c:pt>
                <c:pt idx="362">
                  <c:v>0.29892429999999998</c:v>
                </c:pt>
                <c:pt idx="363">
                  <c:v>0.57942340000000003</c:v>
                </c:pt>
                <c:pt idx="364">
                  <c:v>0.84752749999999999</c:v>
                </c:pt>
                <c:pt idx="365">
                  <c:v>0.92355489999999996</c:v>
                </c:pt>
                <c:pt idx="366">
                  <c:v>0.389903</c:v>
                </c:pt>
                <c:pt idx="367">
                  <c:v>-0.29429529999999998</c:v>
                </c:pt>
                <c:pt idx="368">
                  <c:v>0.77110489999999998</c:v>
                </c:pt>
                <c:pt idx="369">
                  <c:v>1.7613540000000001</c:v>
                </c:pt>
                <c:pt idx="370">
                  <c:v>8.7802580000000009E-3</c:v>
                </c:pt>
                <c:pt idx="371">
                  <c:v>-2.035209</c:v>
                </c:pt>
                <c:pt idx="372">
                  <c:v>-2.0437439999999998</c:v>
                </c:pt>
                <c:pt idx="373">
                  <c:v>-1.1848080000000001</c:v>
                </c:pt>
                <c:pt idx="374">
                  <c:v>-0.79741439999999997</c:v>
                </c:pt>
                <c:pt idx="375">
                  <c:v>-0.68310289999999996</c:v>
                </c:pt>
                <c:pt idx="376">
                  <c:v>-4.9289119999999999E-2</c:v>
                </c:pt>
                <c:pt idx="377">
                  <c:v>0.50793160000000004</c:v>
                </c:pt>
                <c:pt idx="378">
                  <c:v>0.106113</c:v>
                </c:pt>
                <c:pt idx="379">
                  <c:v>-0.48787750000000002</c:v>
                </c:pt>
                <c:pt idx="380">
                  <c:v>-0.80262789999999995</c:v>
                </c:pt>
                <c:pt idx="381">
                  <c:v>-0.63550870000000004</c:v>
                </c:pt>
                <c:pt idx="382">
                  <c:v>0.72103669999999997</c:v>
                </c:pt>
                <c:pt idx="383">
                  <c:v>1.8137129999999999</c:v>
                </c:pt>
                <c:pt idx="384">
                  <c:v>0.9744505</c:v>
                </c:pt>
                <c:pt idx="385">
                  <c:v>-0.11341030000000001</c:v>
                </c:pt>
                <c:pt idx="386">
                  <c:v>0.29650490000000002</c:v>
                </c:pt>
                <c:pt idx="387">
                  <c:v>1.021774</c:v>
                </c:pt>
                <c:pt idx="388">
                  <c:v>0.59465190000000001</c:v>
                </c:pt>
                <c:pt idx="389">
                  <c:v>-0.81913749999999996</c:v>
                </c:pt>
                <c:pt idx="390">
                  <c:v>-1.852376</c:v>
                </c:pt>
                <c:pt idx="391">
                  <c:v>-1.672866</c:v>
                </c:pt>
                <c:pt idx="392">
                  <c:v>-1.378441</c:v>
                </c:pt>
                <c:pt idx="393">
                  <c:v>-1.2001059999999999</c:v>
                </c:pt>
                <c:pt idx="394">
                  <c:v>-0.63099859999999997</c:v>
                </c:pt>
                <c:pt idx="395">
                  <c:v>-0.86089230000000005</c:v>
                </c:pt>
                <c:pt idx="396">
                  <c:v>-1.546241</c:v>
                </c:pt>
                <c:pt idx="397">
                  <c:v>-1.0054339999999999</c:v>
                </c:pt>
                <c:pt idx="398">
                  <c:v>-0.1368066</c:v>
                </c:pt>
                <c:pt idx="399">
                  <c:v>-0.397899</c:v>
                </c:pt>
                <c:pt idx="400">
                  <c:v>-0.95331659999999996</c:v>
                </c:pt>
                <c:pt idx="401">
                  <c:v>-0.41612490000000002</c:v>
                </c:pt>
                <c:pt idx="402">
                  <c:v>0.70636010000000005</c:v>
                </c:pt>
                <c:pt idx="403">
                  <c:v>1.465009</c:v>
                </c:pt>
                <c:pt idx="404">
                  <c:v>1.0651930000000001</c:v>
                </c:pt>
                <c:pt idx="405">
                  <c:v>-0.87962470000000004</c:v>
                </c:pt>
                <c:pt idx="406">
                  <c:v>-1.754151</c:v>
                </c:pt>
                <c:pt idx="407">
                  <c:v>-0.53742630000000002</c:v>
                </c:pt>
                <c:pt idx="408">
                  <c:v>6.7680279999999995E-2</c:v>
                </c:pt>
                <c:pt idx="409">
                  <c:v>-0.1205297</c:v>
                </c:pt>
                <c:pt idx="410">
                  <c:v>8.8346170000000002E-2</c:v>
                </c:pt>
                <c:pt idx="411">
                  <c:v>-0.10599790000000001</c:v>
                </c:pt>
                <c:pt idx="412">
                  <c:v>-0.54134210000000005</c:v>
                </c:pt>
                <c:pt idx="413">
                  <c:v>0.19629340000000001</c:v>
                </c:pt>
                <c:pt idx="414">
                  <c:v>1.0924320000000001</c:v>
                </c:pt>
                <c:pt idx="415">
                  <c:v>0.71957910000000003</c:v>
                </c:pt>
                <c:pt idx="416">
                  <c:v>0.38213599999999998</c:v>
                </c:pt>
                <c:pt idx="417">
                  <c:v>0.58534759999999997</c:v>
                </c:pt>
                <c:pt idx="418">
                  <c:v>0.6773401</c:v>
                </c:pt>
                <c:pt idx="419">
                  <c:v>0.67695689999999997</c:v>
                </c:pt>
                <c:pt idx="420">
                  <c:v>0.2910201</c:v>
                </c:pt>
                <c:pt idx="421">
                  <c:v>-0.11467579999999999</c:v>
                </c:pt>
                <c:pt idx="422">
                  <c:v>0.35624139999999999</c:v>
                </c:pt>
                <c:pt idx="423">
                  <c:v>1.1352660000000001</c:v>
                </c:pt>
                <c:pt idx="424">
                  <c:v>0.62626000000000004</c:v>
                </c:pt>
                <c:pt idx="425">
                  <c:v>-0.65820920000000005</c:v>
                </c:pt>
                <c:pt idx="426">
                  <c:v>-0.85602639999999997</c:v>
                </c:pt>
                <c:pt idx="427">
                  <c:v>-0.33996189999999998</c:v>
                </c:pt>
                <c:pt idx="428">
                  <c:v>-0.1545726</c:v>
                </c:pt>
                <c:pt idx="429">
                  <c:v>-0.25318390000000002</c:v>
                </c:pt>
                <c:pt idx="430">
                  <c:v>-0.59250970000000003</c:v>
                </c:pt>
                <c:pt idx="431">
                  <c:v>-1.091709</c:v>
                </c:pt>
                <c:pt idx="432">
                  <c:v>-1.323985</c:v>
                </c:pt>
                <c:pt idx="433">
                  <c:v>-1.123651</c:v>
                </c:pt>
                <c:pt idx="434">
                  <c:v>-0.70795180000000002</c:v>
                </c:pt>
                <c:pt idx="435">
                  <c:v>-0.44708870000000001</c:v>
                </c:pt>
                <c:pt idx="436">
                  <c:v>-0.48469040000000002</c:v>
                </c:pt>
                <c:pt idx="437">
                  <c:v>-0.80385759999999995</c:v>
                </c:pt>
                <c:pt idx="438">
                  <c:v>-1.1184970000000001</c:v>
                </c:pt>
                <c:pt idx="439">
                  <c:v>-0.97772709999999996</c:v>
                </c:pt>
                <c:pt idx="440">
                  <c:v>-0.83000269999999998</c:v>
                </c:pt>
                <c:pt idx="441">
                  <c:v>-0.54659170000000001</c:v>
                </c:pt>
                <c:pt idx="442">
                  <c:v>-0.3346403</c:v>
                </c:pt>
                <c:pt idx="443">
                  <c:v>-1.1146659999999999</c:v>
                </c:pt>
                <c:pt idx="444">
                  <c:v>-1.12476</c:v>
                </c:pt>
                <c:pt idx="445">
                  <c:v>0.61057709999999998</c:v>
                </c:pt>
                <c:pt idx="446">
                  <c:v>1.541086</c:v>
                </c:pt>
                <c:pt idx="447">
                  <c:v>0.37128430000000001</c:v>
                </c:pt>
                <c:pt idx="448">
                  <c:v>-0.61333230000000005</c:v>
                </c:pt>
                <c:pt idx="449">
                  <c:v>-0.1546623</c:v>
                </c:pt>
                <c:pt idx="450">
                  <c:v>-0.3149633</c:v>
                </c:pt>
                <c:pt idx="451">
                  <c:v>-1.4819709999999999</c:v>
                </c:pt>
                <c:pt idx="452">
                  <c:v>-1.4794620000000001</c:v>
                </c:pt>
                <c:pt idx="453">
                  <c:v>0.41416720000000001</c:v>
                </c:pt>
                <c:pt idx="454">
                  <c:v>2.1812779999999998</c:v>
                </c:pt>
                <c:pt idx="455">
                  <c:v>1.9224829999999999</c:v>
                </c:pt>
                <c:pt idx="456">
                  <c:v>0.66451570000000004</c:v>
                </c:pt>
                <c:pt idx="457">
                  <c:v>-0.42426399999999997</c:v>
                </c:pt>
                <c:pt idx="458">
                  <c:v>-1.5504599999999999</c:v>
                </c:pt>
                <c:pt idx="459">
                  <c:v>-2.3255750000000002</c:v>
                </c:pt>
                <c:pt idx="460">
                  <c:v>-1.752416</c:v>
                </c:pt>
                <c:pt idx="461">
                  <c:v>5.4863580000000002E-2</c:v>
                </c:pt>
                <c:pt idx="462">
                  <c:v>0.38458639999999999</c:v>
                </c:pt>
                <c:pt idx="463">
                  <c:v>-1.3154600000000001</c:v>
                </c:pt>
                <c:pt idx="464">
                  <c:v>-1.171125</c:v>
                </c:pt>
                <c:pt idx="465">
                  <c:v>1.080746</c:v>
                </c:pt>
                <c:pt idx="466">
                  <c:v>1.5642769999999999</c:v>
                </c:pt>
                <c:pt idx="467">
                  <c:v>0.60062470000000001</c:v>
                </c:pt>
                <c:pt idx="468">
                  <c:v>1.1820059999999999</c:v>
                </c:pt>
                <c:pt idx="469">
                  <c:v>2.0590709999999999</c:v>
                </c:pt>
                <c:pt idx="470">
                  <c:v>1.2400370000000001</c:v>
                </c:pt>
                <c:pt idx="471">
                  <c:v>-6.1718130000000003E-2</c:v>
                </c:pt>
                <c:pt idx="472">
                  <c:v>-0.70553940000000004</c:v>
                </c:pt>
                <c:pt idx="473">
                  <c:v>-0.38680959999999998</c:v>
                </c:pt>
                <c:pt idx="474">
                  <c:v>5.3546829999999997E-2</c:v>
                </c:pt>
                <c:pt idx="475">
                  <c:v>-0.65688760000000002</c:v>
                </c:pt>
                <c:pt idx="476">
                  <c:v>-1.252545</c:v>
                </c:pt>
                <c:pt idx="477">
                  <c:v>-0.48647849999999998</c:v>
                </c:pt>
                <c:pt idx="478">
                  <c:v>0.4385696</c:v>
                </c:pt>
                <c:pt idx="479">
                  <c:v>0.84047179999999999</c:v>
                </c:pt>
                <c:pt idx="480">
                  <c:v>0.72577360000000002</c:v>
                </c:pt>
                <c:pt idx="481">
                  <c:v>-0.19037889999999999</c:v>
                </c:pt>
                <c:pt idx="482">
                  <c:v>-0.73655760000000003</c:v>
                </c:pt>
                <c:pt idx="483">
                  <c:v>-0.2910818</c:v>
                </c:pt>
                <c:pt idx="484">
                  <c:v>0.22014839999999999</c:v>
                </c:pt>
                <c:pt idx="485">
                  <c:v>1.365931</c:v>
                </c:pt>
                <c:pt idx="486">
                  <c:v>2.3273220000000001</c:v>
                </c:pt>
                <c:pt idx="487">
                  <c:v>0.49628260000000002</c:v>
                </c:pt>
                <c:pt idx="488">
                  <c:v>-1.8366849999999999</c:v>
                </c:pt>
                <c:pt idx="489">
                  <c:v>-1.278413</c:v>
                </c:pt>
                <c:pt idx="490">
                  <c:v>-0.2078238</c:v>
                </c:pt>
                <c:pt idx="491">
                  <c:v>-1.1148929999999999</c:v>
                </c:pt>
                <c:pt idx="492">
                  <c:v>-1.617496</c:v>
                </c:pt>
                <c:pt idx="493">
                  <c:v>-0.30657240000000002</c:v>
                </c:pt>
                <c:pt idx="494">
                  <c:v>0.51398219999999994</c:v>
                </c:pt>
                <c:pt idx="495">
                  <c:v>0.35655480000000001</c:v>
                </c:pt>
                <c:pt idx="496">
                  <c:v>0.53772059999999999</c:v>
                </c:pt>
                <c:pt idx="497">
                  <c:v>1.0880179999999999</c:v>
                </c:pt>
                <c:pt idx="498">
                  <c:v>1.4796119999999999</c:v>
                </c:pt>
                <c:pt idx="499">
                  <c:v>1.611391</c:v>
                </c:pt>
                <c:pt idx="500">
                  <c:v>1.6969110000000001</c:v>
                </c:pt>
                <c:pt idx="501">
                  <c:v>1.702048</c:v>
                </c:pt>
                <c:pt idx="502">
                  <c:v>1.899373</c:v>
                </c:pt>
                <c:pt idx="503">
                  <c:v>1.8520080000000001</c:v>
                </c:pt>
                <c:pt idx="504">
                  <c:v>1.0253650000000001</c:v>
                </c:pt>
                <c:pt idx="505">
                  <c:v>0.79754659999999999</c:v>
                </c:pt>
                <c:pt idx="506">
                  <c:v>1.3555330000000001</c:v>
                </c:pt>
                <c:pt idx="507">
                  <c:v>1.519477</c:v>
                </c:pt>
                <c:pt idx="508">
                  <c:v>1.2292620000000001</c:v>
                </c:pt>
                <c:pt idx="509">
                  <c:v>0.75736970000000003</c:v>
                </c:pt>
                <c:pt idx="510">
                  <c:v>0.63398920000000003</c:v>
                </c:pt>
                <c:pt idx="511">
                  <c:v>0.71989139999999996</c:v>
                </c:pt>
                <c:pt idx="512">
                  <c:v>0.45234220000000003</c:v>
                </c:pt>
                <c:pt idx="513">
                  <c:v>-0.25668600000000003</c:v>
                </c:pt>
                <c:pt idx="514">
                  <c:v>-1.69224</c:v>
                </c:pt>
                <c:pt idx="515">
                  <c:v>-2.4121999999999999</c:v>
                </c:pt>
                <c:pt idx="516">
                  <c:v>-1.2964359999999999</c:v>
                </c:pt>
                <c:pt idx="517">
                  <c:v>-2.6608590000000001E-2</c:v>
                </c:pt>
                <c:pt idx="518">
                  <c:v>0.65867430000000005</c:v>
                </c:pt>
                <c:pt idx="519">
                  <c:v>1.0613250000000001</c:v>
                </c:pt>
                <c:pt idx="520">
                  <c:v>0.70971110000000004</c:v>
                </c:pt>
                <c:pt idx="521">
                  <c:v>0.3331691</c:v>
                </c:pt>
                <c:pt idx="522">
                  <c:v>0.9769854</c:v>
                </c:pt>
                <c:pt idx="523">
                  <c:v>1.330692</c:v>
                </c:pt>
                <c:pt idx="524">
                  <c:v>0.39055200000000001</c:v>
                </c:pt>
                <c:pt idx="525">
                  <c:v>-0.90026980000000001</c:v>
                </c:pt>
                <c:pt idx="526">
                  <c:v>-1.294786</c:v>
                </c:pt>
                <c:pt idx="527">
                  <c:v>-0.65227009999999996</c:v>
                </c:pt>
                <c:pt idx="528">
                  <c:v>-0.34105780000000002</c:v>
                </c:pt>
                <c:pt idx="529">
                  <c:v>-0.31681680000000001</c:v>
                </c:pt>
                <c:pt idx="530">
                  <c:v>-0.31130219999999997</c:v>
                </c:pt>
                <c:pt idx="531">
                  <c:v>-0.9952029</c:v>
                </c:pt>
                <c:pt idx="532">
                  <c:v>-0.92490660000000002</c:v>
                </c:pt>
                <c:pt idx="533">
                  <c:v>0.277868</c:v>
                </c:pt>
                <c:pt idx="534">
                  <c:v>0.9659411</c:v>
                </c:pt>
                <c:pt idx="535">
                  <c:v>1.1410610000000001</c:v>
                </c:pt>
                <c:pt idx="536">
                  <c:v>0.94484000000000001</c:v>
                </c:pt>
                <c:pt idx="537">
                  <c:v>0.37433260000000002</c:v>
                </c:pt>
                <c:pt idx="538">
                  <c:v>0.70137170000000004</c:v>
                </c:pt>
                <c:pt idx="539">
                  <c:v>1.744947</c:v>
                </c:pt>
                <c:pt idx="540">
                  <c:v>1.7301550000000001</c:v>
                </c:pt>
                <c:pt idx="541">
                  <c:v>1.024125</c:v>
                </c:pt>
                <c:pt idx="542">
                  <c:v>1.040907</c:v>
                </c:pt>
                <c:pt idx="543">
                  <c:v>1.4369179999999999</c:v>
                </c:pt>
                <c:pt idx="544">
                  <c:v>1.26956</c:v>
                </c:pt>
                <c:pt idx="545">
                  <c:v>0.42006640000000001</c:v>
                </c:pt>
                <c:pt idx="546">
                  <c:v>-0.46053749999999999</c:v>
                </c:pt>
                <c:pt idx="547">
                  <c:v>-1.025291</c:v>
                </c:pt>
                <c:pt idx="548">
                  <c:v>-1.1559710000000001</c:v>
                </c:pt>
                <c:pt idx="549">
                  <c:v>-0.9960175</c:v>
                </c:pt>
                <c:pt idx="550">
                  <c:v>-1.3272889999999999</c:v>
                </c:pt>
                <c:pt idx="551">
                  <c:v>-1.5096909999999999</c:v>
                </c:pt>
                <c:pt idx="552">
                  <c:v>-1.0305789999999999</c:v>
                </c:pt>
                <c:pt idx="553">
                  <c:v>-1.4531320000000001</c:v>
                </c:pt>
                <c:pt idx="554">
                  <c:v>-2.7313719999999999</c:v>
                </c:pt>
                <c:pt idx="555">
                  <c:v>-2.5329410000000001</c:v>
                </c:pt>
                <c:pt idx="556">
                  <c:v>-0.58024109999999995</c:v>
                </c:pt>
                <c:pt idx="557">
                  <c:v>0.65037310000000004</c:v>
                </c:pt>
                <c:pt idx="558">
                  <c:v>0.3089403</c:v>
                </c:pt>
                <c:pt idx="559">
                  <c:v>-0.23144680000000001</c:v>
                </c:pt>
                <c:pt idx="560">
                  <c:v>1.7288700000000001E-2</c:v>
                </c:pt>
                <c:pt idx="561">
                  <c:v>0.6038171</c:v>
                </c:pt>
                <c:pt idx="562">
                  <c:v>0.35759429999999998</c:v>
                </c:pt>
                <c:pt idx="563">
                  <c:v>-0.1213272</c:v>
                </c:pt>
                <c:pt idx="564">
                  <c:v>-0.12658720000000001</c:v>
                </c:pt>
                <c:pt idx="565">
                  <c:v>-0.16678560000000001</c:v>
                </c:pt>
                <c:pt idx="566">
                  <c:v>3.8613740000000001E-2</c:v>
                </c:pt>
                <c:pt idx="567">
                  <c:v>0.18455279999999999</c:v>
                </c:pt>
                <c:pt idx="568">
                  <c:v>-0.41934310000000002</c:v>
                </c:pt>
                <c:pt idx="569">
                  <c:v>-0.8068535</c:v>
                </c:pt>
              </c:numCache>
            </c:numRef>
          </c:xVal>
          <c:yVal>
            <c:numRef>
              <c:f>'HBM IV Curves Data'!$K$5:$K$574</c:f>
              <c:numCache>
                <c:formatCode>General</c:formatCode>
                <c:ptCount val="570"/>
                <c:pt idx="0">
                  <c:v>0.60934449999999996</c:v>
                </c:pt>
                <c:pt idx="1">
                  <c:v>0.59741829999999996</c:v>
                </c:pt>
                <c:pt idx="2">
                  <c:v>0.58737039999999996</c:v>
                </c:pt>
                <c:pt idx="3">
                  <c:v>0.59077009999999996</c:v>
                </c:pt>
                <c:pt idx="4">
                  <c:v>0.59375169999999999</c:v>
                </c:pt>
                <c:pt idx="5">
                  <c:v>0.58857550000000003</c:v>
                </c:pt>
                <c:pt idx="6">
                  <c:v>0.57509580000000005</c:v>
                </c:pt>
                <c:pt idx="7">
                  <c:v>0.55640559999999994</c:v>
                </c:pt>
                <c:pt idx="8">
                  <c:v>0.54400809999999999</c:v>
                </c:pt>
                <c:pt idx="9">
                  <c:v>0.54670859999999999</c:v>
                </c:pt>
                <c:pt idx="10">
                  <c:v>0.56191049999999998</c:v>
                </c:pt>
                <c:pt idx="11">
                  <c:v>0.56719869999999994</c:v>
                </c:pt>
                <c:pt idx="12">
                  <c:v>0.55415289999999995</c:v>
                </c:pt>
                <c:pt idx="13">
                  <c:v>0.54291739999999999</c:v>
                </c:pt>
                <c:pt idx="14">
                  <c:v>0.54132420000000003</c:v>
                </c:pt>
                <c:pt idx="15">
                  <c:v>0.545184</c:v>
                </c:pt>
                <c:pt idx="16">
                  <c:v>0.55293930000000002</c:v>
                </c:pt>
                <c:pt idx="17">
                  <c:v>0.55521790000000004</c:v>
                </c:pt>
                <c:pt idx="18">
                  <c:v>0.54642590000000002</c:v>
                </c:pt>
                <c:pt idx="19">
                  <c:v>0.53924550000000004</c:v>
                </c:pt>
                <c:pt idx="20">
                  <c:v>0.5378638</c:v>
                </c:pt>
                <c:pt idx="21">
                  <c:v>0.52861389999999997</c:v>
                </c:pt>
                <c:pt idx="22">
                  <c:v>0.51717150000000001</c:v>
                </c:pt>
                <c:pt idx="23">
                  <c:v>0.51971829999999997</c:v>
                </c:pt>
                <c:pt idx="24">
                  <c:v>0.52360980000000001</c:v>
                </c:pt>
                <c:pt idx="25">
                  <c:v>0.51607099999999995</c:v>
                </c:pt>
                <c:pt idx="26">
                  <c:v>0.50788929999999999</c:v>
                </c:pt>
                <c:pt idx="27">
                  <c:v>0.50639900000000004</c:v>
                </c:pt>
                <c:pt idx="28">
                  <c:v>0.50777019999999995</c:v>
                </c:pt>
                <c:pt idx="29">
                  <c:v>0.50829080000000004</c:v>
                </c:pt>
                <c:pt idx="30">
                  <c:v>0.50510330000000003</c:v>
                </c:pt>
                <c:pt idx="31">
                  <c:v>0.49636229999999998</c:v>
                </c:pt>
                <c:pt idx="32">
                  <c:v>0.4932279</c:v>
                </c:pt>
                <c:pt idx="33">
                  <c:v>0.4997414</c:v>
                </c:pt>
                <c:pt idx="34">
                  <c:v>0.50109230000000005</c:v>
                </c:pt>
                <c:pt idx="35">
                  <c:v>0.494114</c:v>
                </c:pt>
                <c:pt idx="36">
                  <c:v>0.48468</c:v>
                </c:pt>
                <c:pt idx="37">
                  <c:v>0.47245140000000002</c:v>
                </c:pt>
                <c:pt idx="38">
                  <c:v>0.45908900000000002</c:v>
                </c:pt>
                <c:pt idx="39">
                  <c:v>0.45406530000000001</c:v>
                </c:pt>
                <c:pt idx="40">
                  <c:v>0.46039940000000001</c:v>
                </c:pt>
                <c:pt idx="41">
                  <c:v>0.4672559</c:v>
                </c:pt>
                <c:pt idx="42">
                  <c:v>0.46755210000000003</c:v>
                </c:pt>
                <c:pt idx="43">
                  <c:v>0.46506639999999999</c:v>
                </c:pt>
                <c:pt idx="44">
                  <c:v>0.4643661</c:v>
                </c:pt>
                <c:pt idx="45">
                  <c:v>0.4620184</c:v>
                </c:pt>
                <c:pt idx="46">
                  <c:v>0.45476640000000002</c:v>
                </c:pt>
                <c:pt idx="47">
                  <c:v>0.45161259999999998</c:v>
                </c:pt>
                <c:pt idx="48">
                  <c:v>0.45543820000000002</c:v>
                </c:pt>
                <c:pt idx="49">
                  <c:v>0.45641680000000001</c:v>
                </c:pt>
                <c:pt idx="50">
                  <c:v>0.4539494</c:v>
                </c:pt>
                <c:pt idx="51">
                  <c:v>0.45127390000000001</c:v>
                </c:pt>
                <c:pt idx="52">
                  <c:v>0.45046599999999998</c:v>
                </c:pt>
                <c:pt idx="53">
                  <c:v>0.45760469999999998</c:v>
                </c:pt>
                <c:pt idx="54">
                  <c:v>0.46278340000000001</c:v>
                </c:pt>
                <c:pt idx="55">
                  <c:v>0.44761299999999998</c:v>
                </c:pt>
                <c:pt idx="56">
                  <c:v>0.421543</c:v>
                </c:pt>
                <c:pt idx="57">
                  <c:v>0.41048119999999999</c:v>
                </c:pt>
                <c:pt idx="58">
                  <c:v>0.41633930000000002</c:v>
                </c:pt>
                <c:pt idx="59">
                  <c:v>0.4153115</c:v>
                </c:pt>
                <c:pt idx="60">
                  <c:v>0.40304200000000001</c:v>
                </c:pt>
                <c:pt idx="61">
                  <c:v>0.40672019999999998</c:v>
                </c:pt>
                <c:pt idx="62">
                  <c:v>0.4236029</c:v>
                </c:pt>
                <c:pt idx="63">
                  <c:v>0.42052729999999999</c:v>
                </c:pt>
                <c:pt idx="64">
                  <c:v>0.4028716</c:v>
                </c:pt>
                <c:pt idx="65">
                  <c:v>0.39885219999999999</c:v>
                </c:pt>
                <c:pt idx="66">
                  <c:v>0.408669</c:v>
                </c:pt>
                <c:pt idx="67">
                  <c:v>0.41108099999999997</c:v>
                </c:pt>
                <c:pt idx="68">
                  <c:v>0.39769179999999998</c:v>
                </c:pt>
                <c:pt idx="69">
                  <c:v>0.38924589999999998</c:v>
                </c:pt>
                <c:pt idx="70">
                  <c:v>0.4018176</c:v>
                </c:pt>
                <c:pt idx="71">
                  <c:v>0.4132383</c:v>
                </c:pt>
                <c:pt idx="72">
                  <c:v>0.39865200000000001</c:v>
                </c:pt>
                <c:pt idx="73">
                  <c:v>0.37558619999999998</c:v>
                </c:pt>
                <c:pt idx="74">
                  <c:v>0.36726930000000002</c:v>
                </c:pt>
                <c:pt idx="75">
                  <c:v>0.3693456</c:v>
                </c:pt>
                <c:pt idx="76">
                  <c:v>0.37463279999999999</c:v>
                </c:pt>
                <c:pt idx="77">
                  <c:v>0.38414330000000002</c:v>
                </c:pt>
                <c:pt idx="78">
                  <c:v>0.39953090000000002</c:v>
                </c:pt>
                <c:pt idx="79">
                  <c:v>0.4024413</c:v>
                </c:pt>
                <c:pt idx="80">
                  <c:v>0.37946299999999999</c:v>
                </c:pt>
                <c:pt idx="81">
                  <c:v>0.36303940000000001</c:v>
                </c:pt>
                <c:pt idx="82">
                  <c:v>0.36946620000000002</c:v>
                </c:pt>
                <c:pt idx="83">
                  <c:v>0.375251</c:v>
                </c:pt>
                <c:pt idx="84">
                  <c:v>0.37030780000000002</c:v>
                </c:pt>
                <c:pt idx="85">
                  <c:v>0.36228549999999998</c:v>
                </c:pt>
                <c:pt idx="86">
                  <c:v>0.36444710000000002</c:v>
                </c:pt>
                <c:pt idx="87">
                  <c:v>0.3692549</c:v>
                </c:pt>
                <c:pt idx="88">
                  <c:v>0.3625063</c:v>
                </c:pt>
                <c:pt idx="89">
                  <c:v>0.35880499999999999</c:v>
                </c:pt>
                <c:pt idx="90">
                  <c:v>0.36413610000000002</c:v>
                </c:pt>
                <c:pt idx="91">
                  <c:v>0.36368440000000002</c:v>
                </c:pt>
                <c:pt idx="92">
                  <c:v>0.35740810000000001</c:v>
                </c:pt>
                <c:pt idx="93">
                  <c:v>0.35844809999999999</c:v>
                </c:pt>
                <c:pt idx="94">
                  <c:v>0.3623054</c:v>
                </c:pt>
                <c:pt idx="95">
                  <c:v>0.35769980000000001</c:v>
                </c:pt>
                <c:pt idx="96">
                  <c:v>0.34809659999999998</c:v>
                </c:pt>
                <c:pt idx="97">
                  <c:v>0.3369974</c:v>
                </c:pt>
                <c:pt idx="98">
                  <c:v>0.3298026</c:v>
                </c:pt>
                <c:pt idx="99">
                  <c:v>0.33075739999999998</c:v>
                </c:pt>
                <c:pt idx="100">
                  <c:v>0.3302274</c:v>
                </c:pt>
                <c:pt idx="101">
                  <c:v>0.32706299999999999</c:v>
                </c:pt>
                <c:pt idx="102">
                  <c:v>0.3315283</c:v>
                </c:pt>
                <c:pt idx="103">
                  <c:v>0.33658729999999998</c:v>
                </c:pt>
                <c:pt idx="104">
                  <c:v>0.33184000000000002</c:v>
                </c:pt>
                <c:pt idx="105">
                  <c:v>0.32684819999999998</c:v>
                </c:pt>
                <c:pt idx="106">
                  <c:v>0.3233608</c:v>
                </c:pt>
                <c:pt idx="107">
                  <c:v>0.3216965</c:v>
                </c:pt>
                <c:pt idx="108">
                  <c:v>0.33018819999999999</c:v>
                </c:pt>
                <c:pt idx="109">
                  <c:v>0.32735979999999998</c:v>
                </c:pt>
                <c:pt idx="110">
                  <c:v>0.30952760000000001</c:v>
                </c:pt>
                <c:pt idx="111">
                  <c:v>0.30987419999999999</c:v>
                </c:pt>
                <c:pt idx="112">
                  <c:v>0.31753130000000002</c:v>
                </c:pt>
                <c:pt idx="113">
                  <c:v>0.30989440000000001</c:v>
                </c:pt>
                <c:pt idx="114">
                  <c:v>0.30307970000000001</c:v>
                </c:pt>
                <c:pt idx="115">
                  <c:v>0.30169279999999998</c:v>
                </c:pt>
                <c:pt idx="116">
                  <c:v>0.30031020000000003</c:v>
                </c:pt>
                <c:pt idx="117">
                  <c:v>0.30311539999999998</c:v>
                </c:pt>
                <c:pt idx="118">
                  <c:v>0.30019649999999998</c:v>
                </c:pt>
                <c:pt idx="119">
                  <c:v>0.28697420000000001</c:v>
                </c:pt>
                <c:pt idx="120">
                  <c:v>0.28393249999999998</c:v>
                </c:pt>
                <c:pt idx="121">
                  <c:v>0.29788619999999999</c:v>
                </c:pt>
                <c:pt idx="122">
                  <c:v>0.30459209999999998</c:v>
                </c:pt>
                <c:pt idx="123">
                  <c:v>0.29510019999999998</c:v>
                </c:pt>
                <c:pt idx="124">
                  <c:v>0.2884871</c:v>
                </c:pt>
                <c:pt idx="125">
                  <c:v>0.28633399999999998</c:v>
                </c:pt>
                <c:pt idx="126">
                  <c:v>0.28112090000000001</c:v>
                </c:pt>
                <c:pt idx="127">
                  <c:v>0.2824969</c:v>
                </c:pt>
                <c:pt idx="128">
                  <c:v>0.29115619999999998</c:v>
                </c:pt>
                <c:pt idx="129">
                  <c:v>0.29645680000000002</c:v>
                </c:pt>
                <c:pt idx="130">
                  <c:v>0.29441489999999998</c:v>
                </c:pt>
                <c:pt idx="131">
                  <c:v>0.28050809999999998</c:v>
                </c:pt>
                <c:pt idx="132">
                  <c:v>0.26077600000000001</c:v>
                </c:pt>
                <c:pt idx="133">
                  <c:v>0.25843300000000002</c:v>
                </c:pt>
                <c:pt idx="134">
                  <c:v>0.27259109999999998</c:v>
                </c:pt>
                <c:pt idx="135">
                  <c:v>0.2775668</c:v>
                </c:pt>
                <c:pt idx="136">
                  <c:v>0.2679261</c:v>
                </c:pt>
                <c:pt idx="137">
                  <c:v>0.26032300000000003</c:v>
                </c:pt>
                <c:pt idx="138">
                  <c:v>0.26801580000000003</c:v>
                </c:pt>
                <c:pt idx="139">
                  <c:v>0.27573720000000002</c:v>
                </c:pt>
                <c:pt idx="140">
                  <c:v>0.26599699999999998</c:v>
                </c:pt>
                <c:pt idx="141">
                  <c:v>0.25669199999999998</c:v>
                </c:pt>
                <c:pt idx="142">
                  <c:v>0.25798789999999999</c:v>
                </c:pt>
                <c:pt idx="143">
                  <c:v>0.26145889999999999</c:v>
                </c:pt>
                <c:pt idx="144">
                  <c:v>0.26441379999999998</c:v>
                </c:pt>
                <c:pt idx="145">
                  <c:v>0.26176470000000002</c:v>
                </c:pt>
                <c:pt idx="146">
                  <c:v>0.25680389999999997</c:v>
                </c:pt>
                <c:pt idx="147">
                  <c:v>0.25169710000000001</c:v>
                </c:pt>
                <c:pt idx="148">
                  <c:v>0.24466750000000001</c:v>
                </c:pt>
                <c:pt idx="149">
                  <c:v>0.2462416</c:v>
                </c:pt>
                <c:pt idx="150">
                  <c:v>0.25143880000000002</c:v>
                </c:pt>
                <c:pt idx="151">
                  <c:v>0.24678629999999999</c:v>
                </c:pt>
                <c:pt idx="152">
                  <c:v>0.23689769999999999</c:v>
                </c:pt>
                <c:pt idx="153">
                  <c:v>0.23313049999999999</c:v>
                </c:pt>
                <c:pt idx="154">
                  <c:v>0.24022969999999999</c:v>
                </c:pt>
                <c:pt idx="155">
                  <c:v>0.2409085</c:v>
                </c:pt>
                <c:pt idx="156">
                  <c:v>0.2235511</c:v>
                </c:pt>
                <c:pt idx="157">
                  <c:v>0.21038409999999999</c:v>
                </c:pt>
                <c:pt idx="158">
                  <c:v>0.21242069999999999</c:v>
                </c:pt>
                <c:pt idx="159">
                  <c:v>0.21431649999999999</c:v>
                </c:pt>
                <c:pt idx="160">
                  <c:v>0.21731500000000001</c:v>
                </c:pt>
                <c:pt idx="161">
                  <c:v>0.2315479</c:v>
                </c:pt>
                <c:pt idx="162">
                  <c:v>0.24343380000000001</c:v>
                </c:pt>
                <c:pt idx="163">
                  <c:v>0.24084939999999999</c:v>
                </c:pt>
                <c:pt idx="164">
                  <c:v>0.23067099999999999</c:v>
                </c:pt>
                <c:pt idx="165">
                  <c:v>0.22082360000000001</c:v>
                </c:pt>
                <c:pt idx="166">
                  <c:v>0.21854080000000001</c:v>
                </c:pt>
                <c:pt idx="167">
                  <c:v>0.22492780000000001</c:v>
                </c:pt>
                <c:pt idx="168">
                  <c:v>0.22920389999999999</c:v>
                </c:pt>
                <c:pt idx="169">
                  <c:v>0.2255212</c:v>
                </c:pt>
                <c:pt idx="170">
                  <c:v>0.217721</c:v>
                </c:pt>
                <c:pt idx="171">
                  <c:v>0.20800759999999999</c:v>
                </c:pt>
                <c:pt idx="172">
                  <c:v>0.1997748</c:v>
                </c:pt>
                <c:pt idx="173">
                  <c:v>0.2055891</c:v>
                </c:pt>
                <c:pt idx="174">
                  <c:v>0.21915509999999999</c:v>
                </c:pt>
                <c:pt idx="175">
                  <c:v>0.21293580000000001</c:v>
                </c:pt>
                <c:pt idx="176">
                  <c:v>0.19441149999999999</c:v>
                </c:pt>
                <c:pt idx="177">
                  <c:v>0.19156899999999999</c:v>
                </c:pt>
                <c:pt idx="178">
                  <c:v>0.20162759999999999</c:v>
                </c:pt>
                <c:pt idx="179">
                  <c:v>0.20397680000000001</c:v>
                </c:pt>
                <c:pt idx="180">
                  <c:v>0.19252130000000001</c:v>
                </c:pt>
                <c:pt idx="181">
                  <c:v>0.18263699999999999</c:v>
                </c:pt>
                <c:pt idx="182">
                  <c:v>0.1851236</c:v>
                </c:pt>
                <c:pt idx="183">
                  <c:v>0.1880531</c:v>
                </c:pt>
                <c:pt idx="184">
                  <c:v>0.178809</c:v>
                </c:pt>
                <c:pt idx="185">
                  <c:v>0.1725053</c:v>
                </c:pt>
                <c:pt idx="186">
                  <c:v>0.1824356</c:v>
                </c:pt>
                <c:pt idx="187">
                  <c:v>0.18885109999999999</c:v>
                </c:pt>
                <c:pt idx="188">
                  <c:v>0.18603639999999999</c:v>
                </c:pt>
                <c:pt idx="189">
                  <c:v>0.1860986</c:v>
                </c:pt>
                <c:pt idx="190">
                  <c:v>0.18442420000000001</c:v>
                </c:pt>
                <c:pt idx="191">
                  <c:v>0.18314610000000001</c:v>
                </c:pt>
                <c:pt idx="192">
                  <c:v>0.18292849999999999</c:v>
                </c:pt>
                <c:pt idx="193">
                  <c:v>0.1771056</c:v>
                </c:pt>
                <c:pt idx="194">
                  <c:v>0.17488999999999999</c:v>
                </c:pt>
                <c:pt idx="195">
                  <c:v>0.1752454</c:v>
                </c:pt>
                <c:pt idx="196">
                  <c:v>0.1705768</c:v>
                </c:pt>
                <c:pt idx="197">
                  <c:v>0.16797100000000001</c:v>
                </c:pt>
                <c:pt idx="198">
                  <c:v>0.1700951</c:v>
                </c:pt>
                <c:pt idx="199">
                  <c:v>0.173878</c:v>
                </c:pt>
                <c:pt idx="200">
                  <c:v>0.1744716</c:v>
                </c:pt>
                <c:pt idx="201">
                  <c:v>0.16903380000000001</c:v>
                </c:pt>
                <c:pt idx="202">
                  <c:v>0.16495370000000001</c:v>
                </c:pt>
                <c:pt idx="203">
                  <c:v>0.1627044</c:v>
                </c:pt>
                <c:pt idx="204">
                  <c:v>0.15451519999999999</c:v>
                </c:pt>
                <c:pt idx="205">
                  <c:v>0.14823649999999999</c:v>
                </c:pt>
                <c:pt idx="206">
                  <c:v>0.1530561</c:v>
                </c:pt>
                <c:pt idx="207">
                  <c:v>0.15847310000000001</c:v>
                </c:pt>
                <c:pt idx="208">
                  <c:v>0.154228</c:v>
                </c:pt>
                <c:pt idx="209">
                  <c:v>0.14677319999999999</c:v>
                </c:pt>
                <c:pt idx="210">
                  <c:v>0.15241879999999999</c:v>
                </c:pt>
                <c:pt idx="211">
                  <c:v>0.16786570000000001</c:v>
                </c:pt>
                <c:pt idx="212">
                  <c:v>0.16731969999999999</c:v>
                </c:pt>
                <c:pt idx="213">
                  <c:v>0.1541797</c:v>
                </c:pt>
                <c:pt idx="214">
                  <c:v>0.15025520000000001</c:v>
                </c:pt>
                <c:pt idx="215">
                  <c:v>0.14956220000000001</c:v>
                </c:pt>
                <c:pt idx="216">
                  <c:v>0.14960950000000001</c:v>
                </c:pt>
                <c:pt idx="217">
                  <c:v>0.15622320000000001</c:v>
                </c:pt>
                <c:pt idx="218">
                  <c:v>0.15945110000000001</c:v>
                </c:pt>
                <c:pt idx="219">
                  <c:v>0.1586159</c:v>
                </c:pt>
                <c:pt idx="220">
                  <c:v>0.1539818</c:v>
                </c:pt>
                <c:pt idx="221">
                  <c:v>0.1418528</c:v>
                </c:pt>
                <c:pt idx="222">
                  <c:v>0.13777339999999999</c:v>
                </c:pt>
                <c:pt idx="223">
                  <c:v>0.14543110000000001</c:v>
                </c:pt>
                <c:pt idx="224">
                  <c:v>0.14560500000000001</c:v>
                </c:pt>
                <c:pt idx="225">
                  <c:v>0.13830990000000001</c:v>
                </c:pt>
                <c:pt idx="226">
                  <c:v>0.13948199999999999</c:v>
                </c:pt>
                <c:pt idx="227">
                  <c:v>0.1431703</c:v>
                </c:pt>
                <c:pt idx="228">
                  <c:v>0.13699600000000001</c:v>
                </c:pt>
                <c:pt idx="229">
                  <c:v>0.12952179999999999</c:v>
                </c:pt>
                <c:pt idx="230">
                  <c:v>0.12640180000000001</c:v>
                </c:pt>
                <c:pt idx="231">
                  <c:v>0.1205615</c:v>
                </c:pt>
                <c:pt idx="232">
                  <c:v>0.1117504</c:v>
                </c:pt>
                <c:pt idx="233">
                  <c:v>0.1068438</c:v>
                </c:pt>
                <c:pt idx="234">
                  <c:v>0.11253199999999999</c:v>
                </c:pt>
                <c:pt idx="235">
                  <c:v>0.12525130000000001</c:v>
                </c:pt>
                <c:pt idx="236">
                  <c:v>0.12543950000000001</c:v>
                </c:pt>
                <c:pt idx="237">
                  <c:v>0.1123369</c:v>
                </c:pt>
                <c:pt idx="238">
                  <c:v>0.1121008</c:v>
                </c:pt>
                <c:pt idx="239">
                  <c:v>0.1227813</c:v>
                </c:pt>
                <c:pt idx="240">
                  <c:v>0.1198871</c:v>
                </c:pt>
                <c:pt idx="241">
                  <c:v>0.1093321</c:v>
                </c:pt>
                <c:pt idx="242">
                  <c:v>0.11423800000000001</c:v>
                </c:pt>
                <c:pt idx="243">
                  <c:v>0.12701599999999999</c:v>
                </c:pt>
                <c:pt idx="244">
                  <c:v>0.124255</c:v>
                </c:pt>
                <c:pt idx="245">
                  <c:v>0.1197081</c:v>
                </c:pt>
                <c:pt idx="246">
                  <c:v>0.12847910000000001</c:v>
                </c:pt>
                <c:pt idx="247">
                  <c:v>0.13197490000000001</c:v>
                </c:pt>
                <c:pt idx="248">
                  <c:v>0.1219964</c:v>
                </c:pt>
                <c:pt idx="249">
                  <c:v>0.1074748</c:v>
                </c:pt>
                <c:pt idx="250">
                  <c:v>0.10630439999999999</c:v>
                </c:pt>
                <c:pt idx="251">
                  <c:v>0.1195341</c:v>
                </c:pt>
                <c:pt idx="252">
                  <c:v>0.1160767</c:v>
                </c:pt>
                <c:pt idx="253">
                  <c:v>0.1000619</c:v>
                </c:pt>
                <c:pt idx="254">
                  <c:v>0.1015268</c:v>
                </c:pt>
                <c:pt idx="255">
                  <c:v>0.1078621</c:v>
                </c:pt>
                <c:pt idx="256">
                  <c:v>0.10141509999999999</c:v>
                </c:pt>
                <c:pt idx="257">
                  <c:v>9.8376130000000006E-2</c:v>
                </c:pt>
                <c:pt idx="258">
                  <c:v>0.10537150000000001</c:v>
                </c:pt>
                <c:pt idx="259">
                  <c:v>0.1034238</c:v>
                </c:pt>
                <c:pt idx="260">
                  <c:v>9.1281730000000005E-2</c:v>
                </c:pt>
                <c:pt idx="261">
                  <c:v>9.0775800000000004E-2</c:v>
                </c:pt>
                <c:pt idx="262">
                  <c:v>0.1036431</c:v>
                </c:pt>
                <c:pt idx="263">
                  <c:v>0.1080199</c:v>
                </c:pt>
                <c:pt idx="264">
                  <c:v>9.262608E-2</c:v>
                </c:pt>
                <c:pt idx="265">
                  <c:v>7.714915E-2</c:v>
                </c:pt>
                <c:pt idx="266">
                  <c:v>8.6697479999999993E-2</c:v>
                </c:pt>
                <c:pt idx="267">
                  <c:v>0.10804229999999999</c:v>
                </c:pt>
                <c:pt idx="268">
                  <c:v>0.1127417</c:v>
                </c:pt>
                <c:pt idx="269">
                  <c:v>0.1021891</c:v>
                </c:pt>
                <c:pt idx="270">
                  <c:v>9.6278210000000003E-2</c:v>
                </c:pt>
                <c:pt idx="271">
                  <c:v>0.100381</c:v>
                </c:pt>
                <c:pt idx="272">
                  <c:v>0.10180889999999999</c:v>
                </c:pt>
                <c:pt idx="273">
                  <c:v>9.6208119999999994E-2</c:v>
                </c:pt>
                <c:pt idx="274">
                  <c:v>9.4159489999999998E-2</c:v>
                </c:pt>
                <c:pt idx="275">
                  <c:v>9.75351E-2</c:v>
                </c:pt>
                <c:pt idx="276">
                  <c:v>9.2236799999999994E-2</c:v>
                </c:pt>
                <c:pt idx="277">
                  <c:v>7.8038910000000003E-2</c:v>
                </c:pt>
                <c:pt idx="278">
                  <c:v>7.9164390000000001E-2</c:v>
                </c:pt>
                <c:pt idx="279">
                  <c:v>9.4838519999999996E-2</c:v>
                </c:pt>
                <c:pt idx="280">
                  <c:v>9.953273E-2</c:v>
                </c:pt>
                <c:pt idx="281">
                  <c:v>9.7303550000000003E-2</c:v>
                </c:pt>
                <c:pt idx="282">
                  <c:v>9.823142E-2</c:v>
                </c:pt>
                <c:pt idx="283">
                  <c:v>9.9795120000000001E-2</c:v>
                </c:pt>
                <c:pt idx="284">
                  <c:v>0.10088809999999999</c:v>
                </c:pt>
                <c:pt idx="285">
                  <c:v>9.260235E-2</c:v>
                </c:pt>
                <c:pt idx="286">
                  <c:v>8.5147749999999994E-2</c:v>
                </c:pt>
                <c:pt idx="287">
                  <c:v>8.9644470000000004E-2</c:v>
                </c:pt>
                <c:pt idx="288">
                  <c:v>8.7531079999999997E-2</c:v>
                </c:pt>
                <c:pt idx="289">
                  <c:v>7.6521779999999998E-2</c:v>
                </c:pt>
                <c:pt idx="290">
                  <c:v>7.2201489999999993E-2</c:v>
                </c:pt>
                <c:pt idx="291">
                  <c:v>7.4787939999999997E-2</c:v>
                </c:pt>
                <c:pt idx="292">
                  <c:v>7.5340370000000004E-2</c:v>
                </c:pt>
                <c:pt idx="293">
                  <c:v>7.6526289999999997E-2</c:v>
                </c:pt>
                <c:pt idx="294">
                  <c:v>8.5726700000000003E-2</c:v>
                </c:pt>
                <c:pt idx="295">
                  <c:v>9.4022590000000003E-2</c:v>
                </c:pt>
                <c:pt idx="296">
                  <c:v>9.2725169999999996E-2</c:v>
                </c:pt>
                <c:pt idx="297">
                  <c:v>9.1287370000000007E-2</c:v>
                </c:pt>
                <c:pt idx="298">
                  <c:v>9.7003530000000004E-2</c:v>
                </c:pt>
                <c:pt idx="299">
                  <c:v>9.2343729999999999E-2</c:v>
                </c:pt>
                <c:pt idx="300">
                  <c:v>7.3072399999999996E-2</c:v>
                </c:pt>
                <c:pt idx="301">
                  <c:v>7.1057110000000007E-2</c:v>
                </c:pt>
                <c:pt idx="302">
                  <c:v>8.5275080000000003E-2</c:v>
                </c:pt>
                <c:pt idx="303">
                  <c:v>8.8117810000000005E-2</c:v>
                </c:pt>
                <c:pt idx="304">
                  <c:v>8.173938E-2</c:v>
                </c:pt>
                <c:pt idx="305">
                  <c:v>7.7058749999999995E-2</c:v>
                </c:pt>
                <c:pt idx="306">
                  <c:v>7.6777219999999993E-2</c:v>
                </c:pt>
                <c:pt idx="307">
                  <c:v>7.9120570000000001E-2</c:v>
                </c:pt>
                <c:pt idx="308">
                  <c:v>7.9559069999999996E-2</c:v>
                </c:pt>
                <c:pt idx="309">
                  <c:v>6.9293519999999997E-2</c:v>
                </c:pt>
                <c:pt idx="310">
                  <c:v>5.6165600000000003E-2</c:v>
                </c:pt>
                <c:pt idx="311">
                  <c:v>5.9053359999999999E-2</c:v>
                </c:pt>
                <c:pt idx="312">
                  <c:v>6.6613400000000003E-2</c:v>
                </c:pt>
                <c:pt idx="313">
                  <c:v>6.9869650000000005E-2</c:v>
                </c:pt>
                <c:pt idx="314">
                  <c:v>7.4374590000000004E-2</c:v>
                </c:pt>
                <c:pt idx="315">
                  <c:v>7.2520879999999996E-2</c:v>
                </c:pt>
                <c:pt idx="316">
                  <c:v>6.4068570000000005E-2</c:v>
                </c:pt>
                <c:pt idx="317">
                  <c:v>5.642254E-2</c:v>
                </c:pt>
                <c:pt idx="318">
                  <c:v>5.6817100000000002E-2</c:v>
                </c:pt>
                <c:pt idx="319">
                  <c:v>6.8165989999999996E-2</c:v>
                </c:pt>
                <c:pt idx="320">
                  <c:v>7.2068480000000004E-2</c:v>
                </c:pt>
                <c:pt idx="321">
                  <c:v>5.8647879999999999E-2</c:v>
                </c:pt>
                <c:pt idx="322">
                  <c:v>5.2013810000000001E-2</c:v>
                </c:pt>
                <c:pt idx="323">
                  <c:v>6.7402909999999996E-2</c:v>
                </c:pt>
                <c:pt idx="324">
                  <c:v>7.7193910000000004E-2</c:v>
                </c:pt>
                <c:pt idx="325">
                  <c:v>6.4093629999999999E-2</c:v>
                </c:pt>
                <c:pt idx="326">
                  <c:v>5.7065650000000002E-2</c:v>
                </c:pt>
                <c:pt idx="327">
                  <c:v>6.8313879999999993E-2</c:v>
                </c:pt>
                <c:pt idx="328">
                  <c:v>7.7023010000000003E-2</c:v>
                </c:pt>
                <c:pt idx="329">
                  <c:v>7.0392499999999997E-2</c:v>
                </c:pt>
                <c:pt idx="330">
                  <c:v>5.7985050000000003E-2</c:v>
                </c:pt>
                <c:pt idx="331">
                  <c:v>5.9880999999999997E-2</c:v>
                </c:pt>
                <c:pt idx="332">
                  <c:v>6.6793130000000006E-2</c:v>
                </c:pt>
                <c:pt idx="333">
                  <c:v>6.2122219999999999E-2</c:v>
                </c:pt>
                <c:pt idx="334">
                  <c:v>5.6243349999999998E-2</c:v>
                </c:pt>
                <c:pt idx="335">
                  <c:v>5.5646599999999997E-2</c:v>
                </c:pt>
                <c:pt idx="336">
                  <c:v>5.3964829999999998E-2</c:v>
                </c:pt>
                <c:pt idx="337">
                  <c:v>5.0944830000000003E-2</c:v>
                </c:pt>
                <c:pt idx="338">
                  <c:v>5.7974270000000001E-2</c:v>
                </c:pt>
                <c:pt idx="339">
                  <c:v>6.4996189999999995E-2</c:v>
                </c:pt>
                <c:pt idx="340">
                  <c:v>5.0033899999999999E-2</c:v>
                </c:pt>
                <c:pt idx="341">
                  <c:v>3.3608680000000002E-2</c:v>
                </c:pt>
                <c:pt idx="342">
                  <c:v>4.0942770000000003E-2</c:v>
                </c:pt>
                <c:pt idx="343">
                  <c:v>5.4329450000000001E-2</c:v>
                </c:pt>
                <c:pt idx="344">
                  <c:v>5.8133329999999997E-2</c:v>
                </c:pt>
                <c:pt idx="345">
                  <c:v>6.1123200000000003E-2</c:v>
                </c:pt>
                <c:pt idx="346">
                  <c:v>6.4261449999999998E-2</c:v>
                </c:pt>
                <c:pt idx="347">
                  <c:v>6.7230419999999999E-2</c:v>
                </c:pt>
                <c:pt idx="348">
                  <c:v>7.1915770000000004E-2</c:v>
                </c:pt>
                <c:pt idx="349">
                  <c:v>7.0328879999999996E-2</c:v>
                </c:pt>
                <c:pt idx="350">
                  <c:v>6.0016680000000003E-2</c:v>
                </c:pt>
                <c:pt idx="351">
                  <c:v>4.5491650000000002E-2</c:v>
                </c:pt>
                <c:pt idx="352">
                  <c:v>3.4849869999999998E-2</c:v>
                </c:pt>
                <c:pt idx="353">
                  <c:v>3.4824679999999997E-2</c:v>
                </c:pt>
                <c:pt idx="354">
                  <c:v>3.9109919999999999E-2</c:v>
                </c:pt>
                <c:pt idx="355">
                  <c:v>4.0868580000000002E-2</c:v>
                </c:pt>
                <c:pt idx="356">
                  <c:v>4.4239279999999999E-2</c:v>
                </c:pt>
                <c:pt idx="357">
                  <c:v>4.4125520000000001E-2</c:v>
                </c:pt>
                <c:pt idx="358">
                  <c:v>3.4216669999999998E-2</c:v>
                </c:pt>
                <c:pt idx="359">
                  <c:v>2.8912029999999998E-2</c:v>
                </c:pt>
                <c:pt idx="360">
                  <c:v>3.318086E-2</c:v>
                </c:pt>
                <c:pt idx="361">
                  <c:v>3.8344379999999997E-2</c:v>
                </c:pt>
                <c:pt idx="362">
                  <c:v>4.2199750000000001E-2</c:v>
                </c:pt>
                <c:pt idx="363">
                  <c:v>4.1385449999999997E-2</c:v>
                </c:pt>
                <c:pt idx="364">
                  <c:v>3.894951E-2</c:v>
                </c:pt>
                <c:pt idx="365">
                  <c:v>4.3360709999999997E-2</c:v>
                </c:pt>
                <c:pt idx="366">
                  <c:v>5.1229919999999998E-2</c:v>
                </c:pt>
                <c:pt idx="367">
                  <c:v>5.9867860000000002E-2</c:v>
                </c:pt>
                <c:pt idx="368">
                  <c:v>6.2730800000000003E-2</c:v>
                </c:pt>
                <c:pt idx="369">
                  <c:v>4.7073459999999998E-2</c:v>
                </c:pt>
                <c:pt idx="370">
                  <c:v>3.2130989999999998E-2</c:v>
                </c:pt>
                <c:pt idx="371">
                  <c:v>4.0103220000000002E-2</c:v>
                </c:pt>
                <c:pt idx="372">
                  <c:v>4.8319319999999999E-2</c:v>
                </c:pt>
                <c:pt idx="373">
                  <c:v>3.8455969999999999E-2</c:v>
                </c:pt>
                <c:pt idx="374">
                  <c:v>3.1172330000000002E-2</c:v>
                </c:pt>
                <c:pt idx="375">
                  <c:v>3.4524029999999997E-2</c:v>
                </c:pt>
                <c:pt idx="376">
                  <c:v>3.1654519999999998E-2</c:v>
                </c:pt>
                <c:pt idx="377">
                  <c:v>2.3678910000000001E-2</c:v>
                </c:pt>
                <c:pt idx="378">
                  <c:v>2.7101110000000001E-2</c:v>
                </c:pt>
                <c:pt idx="379">
                  <c:v>4.0686600000000003E-2</c:v>
                </c:pt>
                <c:pt idx="380">
                  <c:v>4.5317499999999997E-2</c:v>
                </c:pt>
                <c:pt idx="381">
                  <c:v>4.2601269999999997E-2</c:v>
                </c:pt>
                <c:pt idx="382">
                  <c:v>4.3918949999999998E-2</c:v>
                </c:pt>
                <c:pt idx="383">
                  <c:v>4.0525020000000002E-2</c:v>
                </c:pt>
                <c:pt idx="384">
                  <c:v>3.4735269999999999E-2</c:v>
                </c:pt>
                <c:pt idx="385">
                  <c:v>3.7660249999999999E-2</c:v>
                </c:pt>
                <c:pt idx="386">
                  <c:v>4.3027910000000003E-2</c:v>
                </c:pt>
                <c:pt idx="387">
                  <c:v>4.003644E-2</c:v>
                </c:pt>
                <c:pt idx="388">
                  <c:v>2.866225E-2</c:v>
                </c:pt>
                <c:pt idx="389">
                  <c:v>2.4642649999999999E-2</c:v>
                </c:pt>
                <c:pt idx="390">
                  <c:v>4.1111490000000001E-2</c:v>
                </c:pt>
                <c:pt idx="391">
                  <c:v>5.5517419999999998E-2</c:v>
                </c:pt>
                <c:pt idx="392">
                  <c:v>4.6075829999999998E-2</c:v>
                </c:pt>
                <c:pt idx="393">
                  <c:v>3.4066390000000002E-2</c:v>
                </c:pt>
                <c:pt idx="394">
                  <c:v>3.1615490000000003E-2</c:v>
                </c:pt>
                <c:pt idx="395">
                  <c:v>3.092228E-2</c:v>
                </c:pt>
                <c:pt idx="396">
                  <c:v>3.4308539999999998E-2</c:v>
                </c:pt>
                <c:pt idx="397">
                  <c:v>3.7726089999999997E-2</c:v>
                </c:pt>
                <c:pt idx="398">
                  <c:v>3.3049259999999997E-2</c:v>
                </c:pt>
                <c:pt idx="399">
                  <c:v>2.4996819999999999E-2</c:v>
                </c:pt>
                <c:pt idx="400">
                  <c:v>2.43214E-2</c:v>
                </c:pt>
                <c:pt idx="401">
                  <c:v>2.5700440000000001E-2</c:v>
                </c:pt>
                <c:pt idx="402">
                  <c:v>2.0377409999999999E-2</c:v>
                </c:pt>
                <c:pt idx="403">
                  <c:v>2.0264839999999999E-2</c:v>
                </c:pt>
                <c:pt idx="404">
                  <c:v>2.4064950000000002E-2</c:v>
                </c:pt>
                <c:pt idx="405">
                  <c:v>2.2783540000000001E-2</c:v>
                </c:pt>
                <c:pt idx="406">
                  <c:v>3.4871390000000002E-2</c:v>
                </c:pt>
                <c:pt idx="407">
                  <c:v>5.4274940000000001E-2</c:v>
                </c:pt>
                <c:pt idx="408">
                  <c:v>4.7984980000000003E-2</c:v>
                </c:pt>
                <c:pt idx="409">
                  <c:v>2.7358090000000002E-2</c:v>
                </c:pt>
                <c:pt idx="410">
                  <c:v>2.39784E-2</c:v>
                </c:pt>
                <c:pt idx="411">
                  <c:v>3.1492020000000003E-2</c:v>
                </c:pt>
                <c:pt idx="412">
                  <c:v>3.1200760000000001E-2</c:v>
                </c:pt>
                <c:pt idx="413">
                  <c:v>3.1888630000000001E-2</c:v>
                </c:pt>
                <c:pt idx="414">
                  <c:v>3.9143289999999997E-2</c:v>
                </c:pt>
                <c:pt idx="415">
                  <c:v>4.021632E-2</c:v>
                </c:pt>
                <c:pt idx="416">
                  <c:v>3.2470140000000002E-2</c:v>
                </c:pt>
                <c:pt idx="417">
                  <c:v>2.2467150000000002E-2</c:v>
                </c:pt>
                <c:pt idx="418">
                  <c:v>2.1949819999999998E-2</c:v>
                </c:pt>
                <c:pt idx="419">
                  <c:v>2.933523E-2</c:v>
                </c:pt>
                <c:pt idx="420">
                  <c:v>2.589116E-2</c:v>
                </c:pt>
                <c:pt idx="421">
                  <c:v>1.54141E-2</c:v>
                </c:pt>
                <c:pt idx="422">
                  <c:v>1.9118400000000001E-2</c:v>
                </c:pt>
                <c:pt idx="423">
                  <c:v>3.4384930000000001E-2</c:v>
                </c:pt>
                <c:pt idx="424">
                  <c:v>4.1891970000000001E-2</c:v>
                </c:pt>
                <c:pt idx="425">
                  <c:v>3.8967130000000003E-2</c:v>
                </c:pt>
                <c:pt idx="426">
                  <c:v>3.5063280000000002E-2</c:v>
                </c:pt>
                <c:pt idx="427">
                  <c:v>3.425943E-2</c:v>
                </c:pt>
                <c:pt idx="428">
                  <c:v>3.0294339999999999E-2</c:v>
                </c:pt>
                <c:pt idx="429">
                  <c:v>2.769783E-2</c:v>
                </c:pt>
                <c:pt idx="430">
                  <c:v>3.9004759999999999E-2</c:v>
                </c:pt>
                <c:pt idx="431">
                  <c:v>4.8096300000000002E-2</c:v>
                </c:pt>
                <c:pt idx="432">
                  <c:v>3.7078069999999998E-2</c:v>
                </c:pt>
                <c:pt idx="433">
                  <c:v>2.1396539999999999E-2</c:v>
                </c:pt>
                <c:pt idx="434">
                  <c:v>2.0897329999999999E-2</c:v>
                </c:pt>
                <c:pt idx="435">
                  <c:v>2.7186160000000001E-2</c:v>
                </c:pt>
                <c:pt idx="436">
                  <c:v>2.7842309999999999E-2</c:v>
                </c:pt>
                <c:pt idx="437">
                  <c:v>2.9203610000000001E-2</c:v>
                </c:pt>
                <c:pt idx="438">
                  <c:v>3.3049580000000002E-2</c:v>
                </c:pt>
                <c:pt idx="439">
                  <c:v>3.3223349999999999E-2</c:v>
                </c:pt>
                <c:pt idx="440">
                  <c:v>3.1724660000000002E-2</c:v>
                </c:pt>
                <c:pt idx="441">
                  <c:v>3.168344E-2</c:v>
                </c:pt>
                <c:pt idx="442">
                  <c:v>2.6519460000000002E-2</c:v>
                </c:pt>
                <c:pt idx="443">
                  <c:v>2.294067E-2</c:v>
                </c:pt>
                <c:pt idx="444">
                  <c:v>2.8960400000000001E-2</c:v>
                </c:pt>
                <c:pt idx="445">
                  <c:v>2.487572E-2</c:v>
                </c:pt>
                <c:pt idx="446">
                  <c:v>1.3352960000000001E-2</c:v>
                </c:pt>
                <c:pt idx="447">
                  <c:v>2.184239E-2</c:v>
                </c:pt>
                <c:pt idx="448">
                  <c:v>3.7534379999999999E-2</c:v>
                </c:pt>
                <c:pt idx="449">
                  <c:v>3.156569E-2</c:v>
                </c:pt>
                <c:pt idx="450">
                  <c:v>1.9704880000000001E-2</c:v>
                </c:pt>
                <c:pt idx="451">
                  <c:v>2.6707749999999999E-2</c:v>
                </c:pt>
                <c:pt idx="452">
                  <c:v>3.6253809999999997E-2</c:v>
                </c:pt>
                <c:pt idx="453">
                  <c:v>3.0511119999999999E-2</c:v>
                </c:pt>
                <c:pt idx="454">
                  <c:v>2.1749899999999999E-2</c:v>
                </c:pt>
                <c:pt idx="455">
                  <c:v>1.8312620000000002E-2</c:v>
                </c:pt>
                <c:pt idx="456">
                  <c:v>1.0286160000000001E-2</c:v>
                </c:pt>
                <c:pt idx="457">
                  <c:v>6.7070680000000001E-3</c:v>
                </c:pt>
                <c:pt idx="458">
                  <c:v>3.0472369999999999E-2</c:v>
                </c:pt>
                <c:pt idx="459">
                  <c:v>5.7182869999999997E-2</c:v>
                </c:pt>
                <c:pt idx="460">
                  <c:v>4.991984E-2</c:v>
                </c:pt>
                <c:pt idx="461">
                  <c:v>3.0312559999999999E-2</c:v>
                </c:pt>
                <c:pt idx="462">
                  <c:v>2.5799450000000002E-2</c:v>
                </c:pt>
                <c:pt idx="463">
                  <c:v>3.1242430000000002E-2</c:v>
                </c:pt>
                <c:pt idx="464">
                  <c:v>3.5862320000000003E-2</c:v>
                </c:pt>
                <c:pt idx="465">
                  <c:v>2.712848E-2</c:v>
                </c:pt>
                <c:pt idx="466">
                  <c:v>1.766063E-2</c:v>
                </c:pt>
                <c:pt idx="467">
                  <c:v>2.6952819999999999E-2</c:v>
                </c:pt>
                <c:pt idx="468">
                  <c:v>2.9937990000000001E-2</c:v>
                </c:pt>
                <c:pt idx="469">
                  <c:v>1.7217570000000001E-2</c:v>
                </c:pt>
                <c:pt idx="470">
                  <c:v>1.8047540000000001E-2</c:v>
                </c:pt>
                <c:pt idx="471">
                  <c:v>2.3491959999999999E-2</c:v>
                </c:pt>
                <c:pt idx="472">
                  <c:v>1.250892E-2</c:v>
                </c:pt>
                <c:pt idx="473">
                  <c:v>5.9248019999999998E-3</c:v>
                </c:pt>
                <c:pt idx="474">
                  <c:v>1.371666E-2</c:v>
                </c:pt>
                <c:pt idx="475">
                  <c:v>2.223818E-2</c:v>
                </c:pt>
                <c:pt idx="476">
                  <c:v>3.1534340000000001E-2</c:v>
                </c:pt>
                <c:pt idx="477">
                  <c:v>3.5446789999999999E-2</c:v>
                </c:pt>
                <c:pt idx="478">
                  <c:v>2.8867440000000001E-2</c:v>
                </c:pt>
                <c:pt idx="479">
                  <c:v>2.529872E-2</c:v>
                </c:pt>
                <c:pt idx="480">
                  <c:v>2.2780559999999998E-2</c:v>
                </c:pt>
                <c:pt idx="481">
                  <c:v>1.6231599999999999E-2</c:v>
                </c:pt>
                <c:pt idx="482">
                  <c:v>1.709987E-2</c:v>
                </c:pt>
                <c:pt idx="483">
                  <c:v>2.364832E-2</c:v>
                </c:pt>
                <c:pt idx="484">
                  <c:v>2.400648E-2</c:v>
                </c:pt>
                <c:pt idx="485">
                  <c:v>1.7737139999999998E-2</c:v>
                </c:pt>
                <c:pt idx="486">
                  <c:v>6.4951929999999998E-3</c:v>
                </c:pt>
                <c:pt idx="487">
                  <c:v>-1.0287880000000001E-3</c:v>
                </c:pt>
                <c:pt idx="488">
                  <c:v>7.1767660000000002E-3</c:v>
                </c:pt>
                <c:pt idx="489">
                  <c:v>1.9549070000000002E-2</c:v>
                </c:pt>
                <c:pt idx="490">
                  <c:v>2.3592129999999999E-2</c:v>
                </c:pt>
                <c:pt idx="491">
                  <c:v>2.556632E-2</c:v>
                </c:pt>
                <c:pt idx="492">
                  <c:v>2.4790739999999999E-2</c:v>
                </c:pt>
                <c:pt idx="493">
                  <c:v>1.4471650000000001E-2</c:v>
                </c:pt>
                <c:pt idx="494">
                  <c:v>8.6566539999999997E-3</c:v>
                </c:pt>
                <c:pt idx="495">
                  <c:v>1.66543E-2</c:v>
                </c:pt>
                <c:pt idx="496">
                  <c:v>1.7274669999999999E-2</c:v>
                </c:pt>
                <c:pt idx="497">
                  <c:v>9.6902540000000006E-3</c:v>
                </c:pt>
                <c:pt idx="498">
                  <c:v>1.008307E-2</c:v>
                </c:pt>
                <c:pt idx="499">
                  <c:v>8.0998440000000001E-3</c:v>
                </c:pt>
                <c:pt idx="500">
                  <c:v>-3.7201040000000001E-3</c:v>
                </c:pt>
                <c:pt idx="501">
                  <c:v>-8.59884E-3</c:v>
                </c:pt>
                <c:pt idx="502">
                  <c:v>6.1757770000000003E-3</c:v>
                </c:pt>
                <c:pt idx="503">
                  <c:v>2.1159589999999999E-2</c:v>
                </c:pt>
                <c:pt idx="504">
                  <c:v>1.6392319999999998E-2</c:v>
                </c:pt>
                <c:pt idx="505">
                  <c:v>6.2021990000000003E-3</c:v>
                </c:pt>
                <c:pt idx="506">
                  <c:v>4.6867300000000001E-3</c:v>
                </c:pt>
                <c:pt idx="507">
                  <c:v>7.7634440000000004E-3</c:v>
                </c:pt>
                <c:pt idx="508">
                  <c:v>9.9489239999999996E-3</c:v>
                </c:pt>
                <c:pt idx="509">
                  <c:v>1.258014E-2</c:v>
                </c:pt>
                <c:pt idx="510">
                  <c:v>1.8940169999999999E-2</c:v>
                </c:pt>
                <c:pt idx="511">
                  <c:v>2.5156729999999999E-2</c:v>
                </c:pt>
                <c:pt idx="512">
                  <c:v>2.459855E-2</c:v>
                </c:pt>
                <c:pt idx="513">
                  <c:v>1.346285E-2</c:v>
                </c:pt>
                <c:pt idx="514">
                  <c:v>5.2168630000000004E-3</c:v>
                </c:pt>
                <c:pt idx="515">
                  <c:v>1.7306439999999999E-2</c:v>
                </c:pt>
                <c:pt idx="516">
                  <c:v>3.1831819999999997E-2</c:v>
                </c:pt>
                <c:pt idx="517">
                  <c:v>2.7611259999999999E-2</c:v>
                </c:pt>
                <c:pt idx="518">
                  <c:v>1.6391920000000001E-2</c:v>
                </c:pt>
                <c:pt idx="519">
                  <c:v>1.194371E-2</c:v>
                </c:pt>
                <c:pt idx="520">
                  <c:v>1.262257E-2</c:v>
                </c:pt>
                <c:pt idx="521">
                  <c:v>1.11319E-2</c:v>
                </c:pt>
                <c:pt idx="522">
                  <c:v>5.6191840000000002E-3</c:v>
                </c:pt>
                <c:pt idx="523">
                  <c:v>4.7339280000000001E-3</c:v>
                </c:pt>
                <c:pt idx="524">
                  <c:v>1.096664E-2</c:v>
                </c:pt>
                <c:pt idx="525">
                  <c:v>1.6533280000000001E-2</c:v>
                </c:pt>
                <c:pt idx="526">
                  <c:v>2.223079E-2</c:v>
                </c:pt>
                <c:pt idx="527">
                  <c:v>2.8414100000000001E-2</c:v>
                </c:pt>
                <c:pt idx="528">
                  <c:v>2.323617E-2</c:v>
                </c:pt>
                <c:pt idx="529">
                  <c:v>8.9114399999999996E-3</c:v>
                </c:pt>
                <c:pt idx="530">
                  <c:v>5.4775079999999999E-3</c:v>
                </c:pt>
                <c:pt idx="531">
                  <c:v>1.362988E-2</c:v>
                </c:pt>
                <c:pt idx="532">
                  <c:v>1.7457589999999999E-2</c:v>
                </c:pt>
                <c:pt idx="533">
                  <c:v>1.690987E-2</c:v>
                </c:pt>
                <c:pt idx="534">
                  <c:v>1.93066E-2</c:v>
                </c:pt>
                <c:pt idx="535">
                  <c:v>2.0054900000000001E-2</c:v>
                </c:pt>
                <c:pt idx="536">
                  <c:v>8.9790960000000006E-3</c:v>
                </c:pt>
                <c:pt idx="537">
                  <c:v>-6.829379E-3</c:v>
                </c:pt>
                <c:pt idx="538">
                  <c:v>-7.5145339999999998E-3</c:v>
                </c:pt>
                <c:pt idx="539">
                  <c:v>3.1285480000000001E-3</c:v>
                </c:pt>
                <c:pt idx="540">
                  <c:v>8.6659939999999998E-3</c:v>
                </c:pt>
                <c:pt idx="541">
                  <c:v>8.7655210000000001E-3</c:v>
                </c:pt>
                <c:pt idx="542">
                  <c:v>9.8917699999999994E-3</c:v>
                </c:pt>
                <c:pt idx="543">
                  <c:v>1.3495729999999999E-2</c:v>
                </c:pt>
                <c:pt idx="544">
                  <c:v>7.9443670000000008E-3</c:v>
                </c:pt>
                <c:pt idx="545">
                  <c:v>-4.2530119999999996E-3</c:v>
                </c:pt>
                <c:pt idx="546">
                  <c:v>4.2381930000000003E-3</c:v>
                </c:pt>
                <c:pt idx="547">
                  <c:v>2.1637940000000001E-2</c:v>
                </c:pt>
                <c:pt idx="548">
                  <c:v>1.750432E-2</c:v>
                </c:pt>
                <c:pt idx="549">
                  <c:v>6.5277800000000004E-3</c:v>
                </c:pt>
                <c:pt idx="550">
                  <c:v>1.0770210000000001E-2</c:v>
                </c:pt>
                <c:pt idx="551">
                  <c:v>2.2522650000000002E-2</c:v>
                </c:pt>
                <c:pt idx="552">
                  <c:v>2.141796E-2</c:v>
                </c:pt>
                <c:pt idx="553">
                  <c:v>9.8001059999999994E-3</c:v>
                </c:pt>
                <c:pt idx="554">
                  <c:v>8.7330610000000003E-3</c:v>
                </c:pt>
                <c:pt idx="555">
                  <c:v>1.760546E-2</c:v>
                </c:pt>
                <c:pt idx="556">
                  <c:v>1.7694830000000002E-2</c:v>
                </c:pt>
                <c:pt idx="557">
                  <c:v>3.3754269999999999E-3</c:v>
                </c:pt>
                <c:pt idx="558">
                  <c:v>-3.0137520000000002E-3</c:v>
                </c:pt>
                <c:pt idx="559">
                  <c:v>1.059385E-2</c:v>
                </c:pt>
                <c:pt idx="560">
                  <c:v>1.3927200000000001E-2</c:v>
                </c:pt>
                <c:pt idx="561">
                  <c:v>-2.3971970000000002E-3</c:v>
                </c:pt>
                <c:pt idx="562">
                  <c:v>-5.2230260000000004E-3</c:v>
                </c:pt>
                <c:pt idx="563">
                  <c:v>8.0190030000000002E-3</c:v>
                </c:pt>
                <c:pt idx="564">
                  <c:v>8.6926859999999998E-3</c:v>
                </c:pt>
                <c:pt idx="565">
                  <c:v>5.9120250000000004E-4</c:v>
                </c:pt>
                <c:pt idx="566">
                  <c:v>2.8440639999999999E-3</c:v>
                </c:pt>
                <c:pt idx="567">
                  <c:v>8.9549539999999993E-3</c:v>
                </c:pt>
                <c:pt idx="568">
                  <c:v>1.438092E-2</c:v>
                </c:pt>
                <c:pt idx="569">
                  <c:v>2.4225199999999999E-2</c:v>
                </c:pt>
              </c:numCache>
            </c:numRef>
          </c:yVal>
          <c:smooth val="0"/>
        </c:ser>
        <c:ser>
          <c:idx val="5"/>
          <c:order val="5"/>
          <c:tx>
            <c:v>+1000V (#6)</c:v>
          </c:tx>
          <c:spPr>
            <a:ln w="19050">
              <a:solidFill>
                <a:srgbClr val="0000FF"/>
              </a:solidFill>
            </a:ln>
          </c:spPr>
          <c:marker>
            <c:symbol val="none"/>
          </c:marker>
          <c:xVal>
            <c:numRef>
              <c:f>'HBM IV Curves Data'!$L$5:$L$574</c:f>
              <c:numCache>
                <c:formatCode>General</c:formatCode>
                <c:ptCount val="570"/>
                <c:pt idx="0">
                  <c:v>2.8497370000000002</c:v>
                </c:pt>
                <c:pt idx="1">
                  <c:v>1.850967</c:v>
                </c:pt>
                <c:pt idx="2">
                  <c:v>2.0720489999999998</c:v>
                </c:pt>
                <c:pt idx="3">
                  <c:v>1.700949</c:v>
                </c:pt>
                <c:pt idx="4">
                  <c:v>1.032983</c:v>
                </c:pt>
                <c:pt idx="5">
                  <c:v>1.610379</c:v>
                </c:pt>
                <c:pt idx="6">
                  <c:v>2.4779010000000001</c:v>
                </c:pt>
                <c:pt idx="7">
                  <c:v>2.5569950000000001</c:v>
                </c:pt>
                <c:pt idx="8">
                  <c:v>2.1174979999999999</c:v>
                </c:pt>
                <c:pt idx="9">
                  <c:v>1.3710009999999999</c:v>
                </c:pt>
                <c:pt idx="10">
                  <c:v>0.52665740000000005</c:v>
                </c:pt>
                <c:pt idx="11">
                  <c:v>0.24039279999999999</c:v>
                </c:pt>
                <c:pt idx="12">
                  <c:v>0.89972540000000001</c:v>
                </c:pt>
                <c:pt idx="13">
                  <c:v>1.6164670000000001</c:v>
                </c:pt>
                <c:pt idx="14">
                  <c:v>1.9234640000000001</c:v>
                </c:pt>
                <c:pt idx="15">
                  <c:v>2.4526889999999999</c:v>
                </c:pt>
                <c:pt idx="16">
                  <c:v>2.442869</c:v>
                </c:pt>
                <c:pt idx="17">
                  <c:v>1.479214</c:v>
                </c:pt>
                <c:pt idx="18">
                  <c:v>0.96806369999999997</c:v>
                </c:pt>
                <c:pt idx="19">
                  <c:v>1.105815</c:v>
                </c:pt>
                <c:pt idx="20">
                  <c:v>1.116077</c:v>
                </c:pt>
                <c:pt idx="21">
                  <c:v>0.94580189999999997</c:v>
                </c:pt>
                <c:pt idx="22">
                  <c:v>0.90632420000000002</c:v>
                </c:pt>
                <c:pt idx="23">
                  <c:v>1.073536</c:v>
                </c:pt>
                <c:pt idx="24">
                  <c:v>1.283118</c:v>
                </c:pt>
                <c:pt idx="25">
                  <c:v>1.5996239999999999</c:v>
                </c:pt>
                <c:pt idx="26">
                  <c:v>1.632047</c:v>
                </c:pt>
                <c:pt idx="27">
                  <c:v>1.581558</c:v>
                </c:pt>
                <c:pt idx="28">
                  <c:v>2.2017730000000002</c:v>
                </c:pt>
                <c:pt idx="29">
                  <c:v>2.625327</c:v>
                </c:pt>
                <c:pt idx="30">
                  <c:v>1.96217</c:v>
                </c:pt>
                <c:pt idx="31">
                  <c:v>1.177316</c:v>
                </c:pt>
                <c:pt idx="32">
                  <c:v>1.8766719999999999</c:v>
                </c:pt>
                <c:pt idx="33">
                  <c:v>3.0675180000000002</c:v>
                </c:pt>
                <c:pt idx="34">
                  <c:v>2.4585159999999999</c:v>
                </c:pt>
                <c:pt idx="35">
                  <c:v>1.5738350000000001</c:v>
                </c:pt>
                <c:pt idx="36">
                  <c:v>2.4596680000000002</c:v>
                </c:pt>
                <c:pt idx="37">
                  <c:v>3.436337</c:v>
                </c:pt>
                <c:pt idx="38">
                  <c:v>3.2069830000000001</c:v>
                </c:pt>
                <c:pt idx="39">
                  <c:v>2.4394930000000001</c:v>
                </c:pt>
                <c:pt idx="40">
                  <c:v>1.5716410000000001</c:v>
                </c:pt>
                <c:pt idx="41">
                  <c:v>1.3355779999999999</c:v>
                </c:pt>
                <c:pt idx="42">
                  <c:v>1.672137</c:v>
                </c:pt>
                <c:pt idx="43">
                  <c:v>1.3578049999999999</c:v>
                </c:pt>
                <c:pt idx="44">
                  <c:v>1.3294429999999999</c:v>
                </c:pt>
                <c:pt idx="45">
                  <c:v>2.1730499999999999</c:v>
                </c:pt>
                <c:pt idx="46">
                  <c:v>1.6863220000000001</c:v>
                </c:pt>
                <c:pt idx="47">
                  <c:v>0.39314139999999997</c:v>
                </c:pt>
                <c:pt idx="48">
                  <c:v>0.93045429999999996</c:v>
                </c:pt>
                <c:pt idx="49">
                  <c:v>2.3355130000000002</c:v>
                </c:pt>
                <c:pt idx="50">
                  <c:v>2.8674780000000002</c:v>
                </c:pt>
                <c:pt idx="51">
                  <c:v>2.9902009999999999</c:v>
                </c:pt>
                <c:pt idx="52">
                  <c:v>2.5328219999999999</c:v>
                </c:pt>
                <c:pt idx="53">
                  <c:v>1.4468989999999999</c:v>
                </c:pt>
                <c:pt idx="54">
                  <c:v>0.89211039999999997</c:v>
                </c:pt>
                <c:pt idx="55">
                  <c:v>0.52137370000000005</c:v>
                </c:pt>
                <c:pt idx="56">
                  <c:v>-0.15722420000000001</c:v>
                </c:pt>
                <c:pt idx="57">
                  <c:v>-0.17779729999999999</c:v>
                </c:pt>
                <c:pt idx="58">
                  <c:v>0.3912872</c:v>
                </c:pt>
                <c:pt idx="59">
                  <c:v>0.69336770000000003</c:v>
                </c:pt>
                <c:pt idx="60">
                  <c:v>0.99612579999999995</c:v>
                </c:pt>
                <c:pt idx="61">
                  <c:v>1.438167</c:v>
                </c:pt>
                <c:pt idx="62">
                  <c:v>0.87747520000000001</c:v>
                </c:pt>
                <c:pt idx="63">
                  <c:v>-0.1075955</c:v>
                </c:pt>
                <c:pt idx="64">
                  <c:v>0.32240649999999998</c:v>
                </c:pt>
                <c:pt idx="65">
                  <c:v>0.97193799999999997</c:v>
                </c:pt>
                <c:pt idx="66">
                  <c:v>0.4807883</c:v>
                </c:pt>
                <c:pt idx="67">
                  <c:v>0.26168249999999998</c:v>
                </c:pt>
                <c:pt idx="68">
                  <c:v>0.95088430000000002</c:v>
                </c:pt>
                <c:pt idx="69">
                  <c:v>1.4871449999999999</c:v>
                </c:pt>
                <c:pt idx="70">
                  <c:v>1.475447</c:v>
                </c:pt>
                <c:pt idx="71">
                  <c:v>1.2471270000000001</c:v>
                </c:pt>
                <c:pt idx="72">
                  <c:v>0.88084629999999997</c:v>
                </c:pt>
                <c:pt idx="73">
                  <c:v>0.63590610000000003</c:v>
                </c:pt>
                <c:pt idx="74">
                  <c:v>1.260521</c:v>
                </c:pt>
                <c:pt idx="75">
                  <c:v>2.684552</c:v>
                </c:pt>
                <c:pt idx="76">
                  <c:v>3.4745400000000002</c:v>
                </c:pt>
                <c:pt idx="77">
                  <c:v>2.7383769999999998</c:v>
                </c:pt>
                <c:pt idx="78">
                  <c:v>1.7884770000000001</c:v>
                </c:pt>
                <c:pt idx="79">
                  <c:v>2.071196</c:v>
                </c:pt>
                <c:pt idx="80">
                  <c:v>1.990796</c:v>
                </c:pt>
                <c:pt idx="81">
                  <c:v>0.72872559999999997</c:v>
                </c:pt>
                <c:pt idx="82">
                  <c:v>0.85439540000000003</c:v>
                </c:pt>
                <c:pt idx="83">
                  <c:v>2.4064679999999998</c:v>
                </c:pt>
                <c:pt idx="84">
                  <c:v>2.7093940000000001</c:v>
                </c:pt>
                <c:pt idx="85">
                  <c:v>1.6079079999999999</c:v>
                </c:pt>
                <c:pt idx="86">
                  <c:v>1.217074</c:v>
                </c:pt>
                <c:pt idx="87">
                  <c:v>2.0699010000000002</c:v>
                </c:pt>
                <c:pt idx="88">
                  <c:v>2.3430080000000002</c:v>
                </c:pt>
                <c:pt idx="89">
                  <c:v>1.6328800000000001</c:v>
                </c:pt>
                <c:pt idx="90">
                  <c:v>1.455613</c:v>
                </c:pt>
                <c:pt idx="91">
                  <c:v>1.780934</c:v>
                </c:pt>
                <c:pt idx="92">
                  <c:v>1.6086400000000001</c:v>
                </c:pt>
                <c:pt idx="93">
                  <c:v>1.581383</c:v>
                </c:pt>
                <c:pt idx="94">
                  <c:v>2.0461429999999998</c:v>
                </c:pt>
                <c:pt idx="95">
                  <c:v>1.7149190000000001</c:v>
                </c:pt>
                <c:pt idx="96">
                  <c:v>0.90602720000000003</c:v>
                </c:pt>
                <c:pt idx="97">
                  <c:v>0.49968020000000002</c:v>
                </c:pt>
                <c:pt idx="98">
                  <c:v>0.50118830000000003</c:v>
                </c:pt>
                <c:pt idx="99">
                  <c:v>1.419154</c:v>
                </c:pt>
                <c:pt idx="100">
                  <c:v>1.6775949999999999</c:v>
                </c:pt>
                <c:pt idx="101">
                  <c:v>3.3418319999999999E-3</c:v>
                </c:pt>
                <c:pt idx="102">
                  <c:v>-0.9873963</c:v>
                </c:pt>
                <c:pt idx="103">
                  <c:v>0.48889569999999999</c:v>
                </c:pt>
                <c:pt idx="104">
                  <c:v>2.4266169999999998</c:v>
                </c:pt>
                <c:pt idx="105">
                  <c:v>2.510062</c:v>
                </c:pt>
                <c:pt idx="106">
                  <c:v>1.613721</c:v>
                </c:pt>
                <c:pt idx="107">
                  <c:v>1.701119</c:v>
                </c:pt>
                <c:pt idx="108">
                  <c:v>2.5073889999999999</c:v>
                </c:pt>
                <c:pt idx="109">
                  <c:v>2.515301</c:v>
                </c:pt>
                <c:pt idx="110">
                  <c:v>1.302824</c:v>
                </c:pt>
                <c:pt idx="111">
                  <c:v>0.11379649999999999</c:v>
                </c:pt>
                <c:pt idx="112">
                  <c:v>4.349107E-2</c:v>
                </c:pt>
                <c:pt idx="113">
                  <c:v>0.66306560000000003</c:v>
                </c:pt>
                <c:pt idx="114">
                  <c:v>1.523911</c:v>
                </c:pt>
                <c:pt idx="115">
                  <c:v>2.0142829999999998</c:v>
                </c:pt>
                <c:pt idx="116">
                  <c:v>1.477042</c:v>
                </c:pt>
                <c:pt idx="117">
                  <c:v>1.022392</c:v>
                </c:pt>
                <c:pt idx="118">
                  <c:v>1.08586</c:v>
                </c:pt>
                <c:pt idx="119">
                  <c:v>0.97143109999999999</c:v>
                </c:pt>
                <c:pt idx="120">
                  <c:v>1.2495240000000001</c:v>
                </c:pt>
                <c:pt idx="121">
                  <c:v>1.9800500000000001</c:v>
                </c:pt>
                <c:pt idx="122">
                  <c:v>2.0707179999999998</c:v>
                </c:pt>
                <c:pt idx="123">
                  <c:v>1.649168</c:v>
                </c:pt>
                <c:pt idx="124">
                  <c:v>0.81517890000000004</c:v>
                </c:pt>
                <c:pt idx="125">
                  <c:v>-0.61577199999999999</c:v>
                </c:pt>
                <c:pt idx="126">
                  <c:v>-0.96975109999999998</c:v>
                </c:pt>
                <c:pt idx="127">
                  <c:v>-0.11856170000000001</c:v>
                </c:pt>
                <c:pt idx="128">
                  <c:v>0.1189505</c:v>
                </c:pt>
                <c:pt idx="129">
                  <c:v>-0.14201169999999999</c:v>
                </c:pt>
                <c:pt idx="130">
                  <c:v>-0.1314736</c:v>
                </c:pt>
                <c:pt idx="131">
                  <c:v>0.2295142</c:v>
                </c:pt>
                <c:pt idx="132">
                  <c:v>0.74735879999999999</c:v>
                </c:pt>
                <c:pt idx="133">
                  <c:v>0.75076160000000003</c:v>
                </c:pt>
                <c:pt idx="134">
                  <c:v>-0.1530204</c:v>
                </c:pt>
                <c:pt idx="135">
                  <c:v>-0.47024569999999999</c:v>
                </c:pt>
                <c:pt idx="136">
                  <c:v>1.426242</c:v>
                </c:pt>
                <c:pt idx="137">
                  <c:v>2.9276170000000001</c:v>
                </c:pt>
                <c:pt idx="138">
                  <c:v>1.816201</c:v>
                </c:pt>
                <c:pt idx="139">
                  <c:v>0.81317980000000001</c:v>
                </c:pt>
                <c:pt idx="140">
                  <c:v>0.85889210000000005</c:v>
                </c:pt>
                <c:pt idx="141">
                  <c:v>0.58535289999999995</c:v>
                </c:pt>
                <c:pt idx="142">
                  <c:v>0.72474640000000001</c:v>
                </c:pt>
                <c:pt idx="143">
                  <c:v>1.9008259999999999</c:v>
                </c:pt>
                <c:pt idx="144">
                  <c:v>3.2241330000000001</c:v>
                </c:pt>
                <c:pt idx="145">
                  <c:v>3.2838820000000002</c:v>
                </c:pt>
                <c:pt idx="146">
                  <c:v>2.0363989999999998</c:v>
                </c:pt>
                <c:pt idx="147">
                  <c:v>1.0047459999999999</c:v>
                </c:pt>
                <c:pt idx="148">
                  <c:v>0.61583080000000001</c:v>
                </c:pt>
                <c:pt idx="149">
                  <c:v>0.44692009999999999</c:v>
                </c:pt>
                <c:pt idx="150">
                  <c:v>0.33096229999999999</c:v>
                </c:pt>
                <c:pt idx="151">
                  <c:v>0.50093529999999997</c:v>
                </c:pt>
                <c:pt idx="152">
                  <c:v>0.6944496</c:v>
                </c:pt>
                <c:pt idx="153">
                  <c:v>0.21100260000000001</c:v>
                </c:pt>
                <c:pt idx="154">
                  <c:v>-0.59768960000000004</c:v>
                </c:pt>
                <c:pt idx="155">
                  <c:v>-1.2869649999999999</c:v>
                </c:pt>
                <c:pt idx="156">
                  <c:v>-1.0002249999999999</c:v>
                </c:pt>
                <c:pt idx="157">
                  <c:v>0.32188109999999998</c:v>
                </c:pt>
                <c:pt idx="158">
                  <c:v>1.1835659999999999</c:v>
                </c:pt>
                <c:pt idx="159">
                  <c:v>1.44747</c:v>
                </c:pt>
                <c:pt idx="160">
                  <c:v>1.0686040000000001</c:v>
                </c:pt>
                <c:pt idx="161">
                  <c:v>0.16185440000000001</c:v>
                </c:pt>
                <c:pt idx="162">
                  <c:v>0.245141</c:v>
                </c:pt>
                <c:pt idx="163">
                  <c:v>1.3533440000000001</c:v>
                </c:pt>
                <c:pt idx="164">
                  <c:v>1.9421569999999999</c:v>
                </c:pt>
                <c:pt idx="165">
                  <c:v>1.23525</c:v>
                </c:pt>
                <c:pt idx="166">
                  <c:v>5.0769120000000001E-2</c:v>
                </c:pt>
                <c:pt idx="167">
                  <c:v>-0.42372500000000002</c:v>
                </c:pt>
                <c:pt idx="168">
                  <c:v>0.60703450000000003</c:v>
                </c:pt>
                <c:pt idx="169">
                  <c:v>1.9422509999999999</c:v>
                </c:pt>
                <c:pt idx="170">
                  <c:v>1.0407489999999999</c:v>
                </c:pt>
                <c:pt idx="171">
                  <c:v>-0.31070599999999998</c:v>
                </c:pt>
                <c:pt idx="172">
                  <c:v>-0.4846819</c:v>
                </c:pt>
                <c:pt idx="173">
                  <c:v>-1.2521500000000001</c:v>
                </c:pt>
                <c:pt idx="174">
                  <c:v>-0.71446829999999995</c:v>
                </c:pt>
                <c:pt idx="175">
                  <c:v>1.5414129999999999</c:v>
                </c:pt>
                <c:pt idx="176">
                  <c:v>1.528124</c:v>
                </c:pt>
                <c:pt idx="177">
                  <c:v>-8.3229600000000008E-3</c:v>
                </c:pt>
                <c:pt idx="178">
                  <c:v>-0.52906790000000004</c:v>
                </c:pt>
                <c:pt idx="179">
                  <c:v>-0.65800139999999996</c:v>
                </c:pt>
                <c:pt idx="180">
                  <c:v>-0.17442279999999999</c:v>
                </c:pt>
                <c:pt idx="181">
                  <c:v>1.0640320000000001</c:v>
                </c:pt>
                <c:pt idx="182">
                  <c:v>1.380984</c:v>
                </c:pt>
                <c:pt idx="183">
                  <c:v>0.61944840000000001</c:v>
                </c:pt>
                <c:pt idx="184">
                  <c:v>0.42545110000000003</c:v>
                </c:pt>
                <c:pt idx="185">
                  <c:v>0.75424040000000003</c:v>
                </c:pt>
                <c:pt idx="186">
                  <c:v>0.70994500000000005</c:v>
                </c:pt>
                <c:pt idx="187">
                  <c:v>0.78276190000000001</c:v>
                </c:pt>
                <c:pt idx="188">
                  <c:v>0.80562069999999997</c:v>
                </c:pt>
                <c:pt idx="189">
                  <c:v>0.35734919999999998</c:v>
                </c:pt>
                <c:pt idx="190">
                  <c:v>0.617425</c:v>
                </c:pt>
                <c:pt idx="191">
                  <c:v>1.6463639999999999</c:v>
                </c:pt>
                <c:pt idx="192">
                  <c:v>1.3771880000000001</c:v>
                </c:pt>
                <c:pt idx="193">
                  <c:v>-0.31882759999999999</c:v>
                </c:pt>
                <c:pt idx="194">
                  <c:v>-0.97728769999999998</c:v>
                </c:pt>
                <c:pt idx="195">
                  <c:v>-0.1275569</c:v>
                </c:pt>
                <c:pt idx="196">
                  <c:v>0.32529629999999998</c:v>
                </c:pt>
                <c:pt idx="197">
                  <c:v>0.40246609999999999</c:v>
                </c:pt>
                <c:pt idx="198">
                  <c:v>1.2362120000000001</c:v>
                </c:pt>
                <c:pt idx="199">
                  <c:v>1.83829</c:v>
                </c:pt>
                <c:pt idx="200">
                  <c:v>1.198499</c:v>
                </c:pt>
                <c:pt idx="201">
                  <c:v>0.12699440000000001</c:v>
                </c:pt>
                <c:pt idx="202">
                  <c:v>-0.37565310000000002</c:v>
                </c:pt>
                <c:pt idx="203">
                  <c:v>-0.46009840000000002</c:v>
                </c:pt>
                <c:pt idx="204">
                  <c:v>-0.57604480000000002</c:v>
                </c:pt>
                <c:pt idx="205">
                  <c:v>-0.30114049999999998</c:v>
                </c:pt>
                <c:pt idx="206">
                  <c:v>0.26509909999999998</c:v>
                </c:pt>
                <c:pt idx="207">
                  <c:v>0.1485206</c:v>
                </c:pt>
                <c:pt idx="208">
                  <c:v>-0.3216869</c:v>
                </c:pt>
                <c:pt idx="209">
                  <c:v>-0.1697447</c:v>
                </c:pt>
                <c:pt idx="210">
                  <c:v>0.29626940000000002</c:v>
                </c:pt>
                <c:pt idx="211">
                  <c:v>0.55337950000000002</c:v>
                </c:pt>
                <c:pt idx="212">
                  <c:v>0.83225660000000001</c:v>
                </c:pt>
                <c:pt idx="213">
                  <c:v>1.758359</c:v>
                </c:pt>
                <c:pt idx="214">
                  <c:v>2.7807010000000001</c:v>
                </c:pt>
                <c:pt idx="215">
                  <c:v>2.4186359999999998</c:v>
                </c:pt>
                <c:pt idx="216">
                  <c:v>1.4181729999999999</c:v>
                </c:pt>
                <c:pt idx="217">
                  <c:v>1.3679060000000001</c:v>
                </c:pt>
                <c:pt idx="218">
                  <c:v>1.6922649999999999</c:v>
                </c:pt>
                <c:pt idx="219">
                  <c:v>1.4015219999999999</c:v>
                </c:pt>
                <c:pt idx="220">
                  <c:v>1.212601</c:v>
                </c:pt>
                <c:pt idx="221">
                  <c:v>1.7353510000000001</c:v>
                </c:pt>
                <c:pt idx="222">
                  <c:v>1.65981</c:v>
                </c:pt>
                <c:pt idx="223">
                  <c:v>0.59290010000000004</c:v>
                </c:pt>
                <c:pt idx="224">
                  <c:v>0.2262575</c:v>
                </c:pt>
                <c:pt idx="225">
                  <c:v>0.52742719999999998</c:v>
                </c:pt>
                <c:pt idx="226">
                  <c:v>0.13577710000000001</c:v>
                </c:pt>
                <c:pt idx="227">
                  <c:v>0.18544040000000001</c:v>
                </c:pt>
                <c:pt idx="228">
                  <c:v>1.8072680000000001</c:v>
                </c:pt>
                <c:pt idx="229">
                  <c:v>2.7305799999999998</c:v>
                </c:pt>
                <c:pt idx="230">
                  <c:v>1.0366139999999999</c:v>
                </c:pt>
                <c:pt idx="231">
                  <c:v>-1.1871290000000001</c:v>
                </c:pt>
                <c:pt idx="232">
                  <c:v>-1.1116159999999999</c:v>
                </c:pt>
                <c:pt idx="233">
                  <c:v>0.1208176</c:v>
                </c:pt>
                <c:pt idx="234">
                  <c:v>2.8121400000000001E-2</c:v>
                </c:pt>
                <c:pt idx="235">
                  <c:v>-0.31895649999999998</c:v>
                </c:pt>
                <c:pt idx="236">
                  <c:v>0.45272380000000001</c:v>
                </c:pt>
                <c:pt idx="237">
                  <c:v>0.55971990000000005</c:v>
                </c:pt>
                <c:pt idx="238">
                  <c:v>-0.32675660000000001</c:v>
                </c:pt>
                <c:pt idx="239">
                  <c:v>-0.19244230000000001</c:v>
                </c:pt>
                <c:pt idx="240">
                  <c:v>0.4064024</c:v>
                </c:pt>
                <c:pt idx="241">
                  <c:v>0.40619810000000001</c:v>
                </c:pt>
                <c:pt idx="242">
                  <c:v>0.4931796</c:v>
                </c:pt>
                <c:pt idx="243">
                  <c:v>0.31721579999999999</c:v>
                </c:pt>
                <c:pt idx="244">
                  <c:v>-0.36437419999999998</c:v>
                </c:pt>
                <c:pt idx="245">
                  <c:v>-6.1778390000000002E-2</c:v>
                </c:pt>
                <c:pt idx="246">
                  <c:v>1.4332050000000001</c:v>
                </c:pt>
                <c:pt idx="247">
                  <c:v>2.2936320000000001</c:v>
                </c:pt>
                <c:pt idx="248">
                  <c:v>2.3376809999999999</c:v>
                </c:pt>
                <c:pt idx="249">
                  <c:v>1.7477529999999999</c:v>
                </c:pt>
                <c:pt idx="250">
                  <c:v>0.17951880000000001</c:v>
                </c:pt>
                <c:pt idx="251">
                  <c:v>-0.22561999999999999</c:v>
                </c:pt>
                <c:pt idx="252">
                  <c:v>0.87076640000000005</c:v>
                </c:pt>
                <c:pt idx="253">
                  <c:v>0.99502979999999996</c:v>
                </c:pt>
                <c:pt idx="254">
                  <c:v>0.55745420000000001</c:v>
                </c:pt>
                <c:pt idx="255">
                  <c:v>0.37769999999999998</c:v>
                </c:pt>
                <c:pt idx="256">
                  <c:v>-0.34554869999999999</c:v>
                </c:pt>
                <c:pt idx="257">
                  <c:v>-0.82269689999999995</c:v>
                </c:pt>
                <c:pt idx="258">
                  <c:v>-0.50922860000000003</c:v>
                </c:pt>
                <c:pt idx="259">
                  <c:v>-0.1728983</c:v>
                </c:pt>
                <c:pt idx="260">
                  <c:v>0.4242167</c:v>
                </c:pt>
                <c:pt idx="261">
                  <c:v>1.3953789999999999</c:v>
                </c:pt>
                <c:pt idx="262">
                  <c:v>1.7642040000000001</c:v>
                </c:pt>
                <c:pt idx="263">
                  <c:v>1.655424</c:v>
                </c:pt>
                <c:pt idx="264">
                  <c:v>1.9523520000000001</c:v>
                </c:pt>
                <c:pt idx="265">
                  <c:v>1.391723</c:v>
                </c:pt>
                <c:pt idx="266">
                  <c:v>-0.64993979999999996</c:v>
                </c:pt>
                <c:pt idx="267">
                  <c:v>-1.4063509999999999</c:v>
                </c:pt>
                <c:pt idx="268">
                  <c:v>-0.59334100000000001</c:v>
                </c:pt>
                <c:pt idx="269">
                  <c:v>-0.54297479999999998</c:v>
                </c:pt>
                <c:pt idx="270">
                  <c:v>-0.3244706</c:v>
                </c:pt>
                <c:pt idx="271">
                  <c:v>1.108541</c:v>
                </c:pt>
                <c:pt idx="272">
                  <c:v>1.7592620000000001</c:v>
                </c:pt>
                <c:pt idx="273">
                  <c:v>0.68894679999999997</c:v>
                </c:pt>
                <c:pt idx="274">
                  <c:v>7.2705309999999995E-2</c:v>
                </c:pt>
                <c:pt idx="275">
                  <c:v>0.94957570000000002</c:v>
                </c:pt>
                <c:pt idx="276">
                  <c:v>1.256756</c:v>
                </c:pt>
                <c:pt idx="277">
                  <c:v>-4.8834130000000003E-2</c:v>
                </c:pt>
                <c:pt idx="278">
                  <c:v>-1.953981</c:v>
                </c:pt>
                <c:pt idx="279">
                  <c:v>-2.3902480000000002</c:v>
                </c:pt>
                <c:pt idx="280">
                  <c:v>-0.91941980000000001</c:v>
                </c:pt>
                <c:pt idx="281">
                  <c:v>-0.1682024</c:v>
                </c:pt>
                <c:pt idx="282">
                  <c:v>-0.11161749999999999</c:v>
                </c:pt>
                <c:pt idx="283">
                  <c:v>0.47012930000000003</c:v>
                </c:pt>
                <c:pt idx="284">
                  <c:v>0.25751950000000001</c:v>
                </c:pt>
                <c:pt idx="285">
                  <c:v>-0.3667222</c:v>
                </c:pt>
                <c:pt idx="286">
                  <c:v>2.0659790000000001E-2</c:v>
                </c:pt>
                <c:pt idx="287">
                  <c:v>0.83068310000000001</c:v>
                </c:pt>
                <c:pt idx="288">
                  <c:v>0.80576049999999999</c:v>
                </c:pt>
                <c:pt idx="289">
                  <c:v>-0.25923580000000002</c:v>
                </c:pt>
                <c:pt idx="290">
                  <c:v>-0.81946799999999997</c:v>
                </c:pt>
                <c:pt idx="291">
                  <c:v>-7.6089770000000001E-2</c:v>
                </c:pt>
                <c:pt idx="292">
                  <c:v>-2.5760060000000001E-2</c:v>
                </c:pt>
                <c:pt idx="293">
                  <c:v>-0.8096158</c:v>
                </c:pt>
                <c:pt idx="294">
                  <c:v>-8.1593719999999995E-2</c:v>
                </c:pt>
                <c:pt idx="295">
                  <c:v>1.1095170000000001</c:v>
                </c:pt>
                <c:pt idx="296">
                  <c:v>0.52299600000000002</c:v>
                </c:pt>
                <c:pt idx="297">
                  <c:v>-0.67558379999999996</c:v>
                </c:pt>
                <c:pt idx="298">
                  <c:v>-0.73333360000000003</c:v>
                </c:pt>
                <c:pt idx="299">
                  <c:v>0.46624660000000001</c:v>
                </c:pt>
                <c:pt idx="300">
                  <c:v>1.730351</c:v>
                </c:pt>
                <c:pt idx="301">
                  <c:v>1.4640139999999999</c:v>
                </c:pt>
                <c:pt idx="302">
                  <c:v>0.19710739999999999</c:v>
                </c:pt>
                <c:pt idx="303">
                  <c:v>-0.50050349999999999</c:v>
                </c:pt>
                <c:pt idx="304">
                  <c:v>-0.77399010000000001</c:v>
                </c:pt>
                <c:pt idx="305">
                  <c:v>-0.82436120000000002</c:v>
                </c:pt>
                <c:pt idx="306">
                  <c:v>-0.25240030000000002</c:v>
                </c:pt>
                <c:pt idx="307">
                  <c:v>-3.0230300000000002E-2</c:v>
                </c:pt>
                <c:pt idx="308">
                  <c:v>-0.56405689999999997</c:v>
                </c:pt>
                <c:pt idx="309">
                  <c:v>-0.80847290000000005</c:v>
                </c:pt>
                <c:pt idx="310">
                  <c:v>-0.75279779999999996</c:v>
                </c:pt>
                <c:pt idx="311">
                  <c:v>-0.10120419999999999</c:v>
                </c:pt>
                <c:pt idx="312">
                  <c:v>0.98389740000000003</c:v>
                </c:pt>
                <c:pt idx="313">
                  <c:v>0.92698440000000004</c:v>
                </c:pt>
                <c:pt idx="314">
                  <c:v>0.19676669999999999</c:v>
                </c:pt>
                <c:pt idx="315">
                  <c:v>-6.9495360000000006E-2</c:v>
                </c:pt>
                <c:pt idx="316">
                  <c:v>5.8987379999999999E-2</c:v>
                </c:pt>
                <c:pt idx="317">
                  <c:v>0.37276969999999998</c:v>
                </c:pt>
                <c:pt idx="318">
                  <c:v>0.48063430000000001</c:v>
                </c:pt>
                <c:pt idx="319">
                  <c:v>-0.26848460000000002</c:v>
                </c:pt>
                <c:pt idx="320">
                  <c:v>-1.61226</c:v>
                </c:pt>
                <c:pt idx="321">
                  <c:v>-1.325801</c:v>
                </c:pt>
                <c:pt idx="322">
                  <c:v>0.60188730000000001</c:v>
                </c:pt>
                <c:pt idx="323">
                  <c:v>1.5253159999999999</c:v>
                </c:pt>
                <c:pt idx="324">
                  <c:v>1.231986</c:v>
                </c:pt>
                <c:pt idx="325">
                  <c:v>0.66051170000000003</c:v>
                </c:pt>
                <c:pt idx="326">
                  <c:v>-0.26900750000000001</c:v>
                </c:pt>
                <c:pt idx="327">
                  <c:v>-1.1793199999999999</c:v>
                </c:pt>
                <c:pt idx="328">
                  <c:v>-0.93448560000000003</c:v>
                </c:pt>
                <c:pt idx="329">
                  <c:v>1.0927030000000001E-2</c:v>
                </c:pt>
                <c:pt idx="330">
                  <c:v>-1.2857550000000001E-2</c:v>
                </c:pt>
                <c:pt idx="331">
                  <c:v>-0.1648597</c:v>
                </c:pt>
                <c:pt idx="332">
                  <c:v>0.91346349999999998</c:v>
                </c:pt>
                <c:pt idx="333">
                  <c:v>1.998319</c:v>
                </c:pt>
                <c:pt idx="334">
                  <c:v>1.797393</c:v>
                </c:pt>
                <c:pt idx="335">
                  <c:v>0.86976290000000001</c:v>
                </c:pt>
                <c:pt idx="336">
                  <c:v>0.12682879999999999</c:v>
                </c:pt>
                <c:pt idx="337">
                  <c:v>-0.1746297</c:v>
                </c:pt>
                <c:pt idx="338">
                  <c:v>0.2309089</c:v>
                </c:pt>
                <c:pt idx="339">
                  <c:v>0.55637930000000002</c:v>
                </c:pt>
                <c:pt idx="340">
                  <c:v>-0.14707419999999999</c:v>
                </c:pt>
                <c:pt idx="341">
                  <c:v>-0.65406070000000005</c:v>
                </c:pt>
                <c:pt idx="342">
                  <c:v>-0.15624389999999999</c:v>
                </c:pt>
                <c:pt idx="343">
                  <c:v>-6.4823439999999996E-2</c:v>
                </c:pt>
                <c:pt idx="344">
                  <c:v>-0.94215020000000005</c:v>
                </c:pt>
                <c:pt idx="345">
                  <c:v>-1.312486</c:v>
                </c:pt>
                <c:pt idx="346">
                  <c:v>-1.080938</c:v>
                </c:pt>
                <c:pt idx="347">
                  <c:v>-0.64125489999999996</c:v>
                </c:pt>
                <c:pt idx="348">
                  <c:v>0.52977200000000002</c:v>
                </c:pt>
                <c:pt idx="349">
                  <c:v>0.82711469999999998</c:v>
                </c:pt>
                <c:pt idx="350">
                  <c:v>0.18044360000000001</c:v>
                </c:pt>
                <c:pt idx="351">
                  <c:v>0.79802550000000005</c:v>
                </c:pt>
                <c:pt idx="352">
                  <c:v>1.4320710000000001</c:v>
                </c:pt>
                <c:pt idx="353">
                  <c:v>0.87149980000000005</c:v>
                </c:pt>
                <c:pt idx="354">
                  <c:v>0.68545929999999999</c:v>
                </c:pt>
                <c:pt idx="355">
                  <c:v>0.76352229999999999</c:v>
                </c:pt>
                <c:pt idx="356">
                  <c:v>0.5012394</c:v>
                </c:pt>
                <c:pt idx="357">
                  <c:v>0.42574879999999998</c:v>
                </c:pt>
                <c:pt idx="358">
                  <c:v>0.30910120000000002</c:v>
                </c:pt>
                <c:pt idx="359">
                  <c:v>0.22953950000000001</c:v>
                </c:pt>
                <c:pt idx="360">
                  <c:v>-8.476554E-2</c:v>
                </c:pt>
                <c:pt idx="361">
                  <c:v>-0.716777</c:v>
                </c:pt>
                <c:pt idx="362">
                  <c:v>-0.46944540000000001</c:v>
                </c:pt>
                <c:pt idx="363">
                  <c:v>0.34430870000000002</c:v>
                </c:pt>
                <c:pt idx="364">
                  <c:v>0.54396639999999996</c:v>
                </c:pt>
                <c:pt idx="365">
                  <c:v>2.5301790000000001E-2</c:v>
                </c:pt>
                <c:pt idx="366">
                  <c:v>-0.1422091</c:v>
                </c:pt>
                <c:pt idx="367">
                  <c:v>1.2226539999999999E-2</c:v>
                </c:pt>
                <c:pt idx="368">
                  <c:v>-0.99747909999999995</c:v>
                </c:pt>
                <c:pt idx="369">
                  <c:v>-1.6982919999999999</c:v>
                </c:pt>
                <c:pt idx="370">
                  <c:v>-0.50477419999999995</c:v>
                </c:pt>
                <c:pt idx="371">
                  <c:v>0.49435970000000001</c:v>
                </c:pt>
                <c:pt idx="372">
                  <c:v>0.48770960000000002</c:v>
                </c:pt>
                <c:pt idx="373">
                  <c:v>0.42058000000000001</c:v>
                </c:pt>
                <c:pt idx="374">
                  <c:v>7.8758129999999996E-2</c:v>
                </c:pt>
                <c:pt idx="375">
                  <c:v>-0.18967049999999999</c:v>
                </c:pt>
                <c:pt idx="376">
                  <c:v>0.48933520000000003</c:v>
                </c:pt>
                <c:pt idx="377">
                  <c:v>1.075321</c:v>
                </c:pt>
                <c:pt idx="378">
                  <c:v>0.61779499999999998</c:v>
                </c:pt>
                <c:pt idx="379">
                  <c:v>0.1653268</c:v>
                </c:pt>
                <c:pt idx="380">
                  <c:v>6.0051399999999998E-2</c:v>
                </c:pt>
                <c:pt idx="381">
                  <c:v>0.7931125</c:v>
                </c:pt>
                <c:pt idx="382">
                  <c:v>2.1441759999999999</c:v>
                </c:pt>
                <c:pt idx="383">
                  <c:v>2.0552679999999999</c:v>
                </c:pt>
                <c:pt idx="384">
                  <c:v>1.347302</c:v>
                </c:pt>
                <c:pt idx="385">
                  <c:v>0.99843550000000003</c:v>
                </c:pt>
                <c:pt idx="386">
                  <c:v>8.7310079999999998E-2</c:v>
                </c:pt>
                <c:pt idx="387">
                  <c:v>8.6807259999999997E-2</c:v>
                </c:pt>
                <c:pt idx="388">
                  <c:v>1.7045300000000001</c:v>
                </c:pt>
                <c:pt idx="389">
                  <c:v>2.2870529999999998</c:v>
                </c:pt>
                <c:pt idx="390">
                  <c:v>1.4971030000000001</c:v>
                </c:pt>
                <c:pt idx="391">
                  <c:v>1.6104890000000001</c:v>
                </c:pt>
                <c:pt idx="392">
                  <c:v>1.6220939999999999</c:v>
                </c:pt>
                <c:pt idx="393">
                  <c:v>0.52079949999999997</c:v>
                </c:pt>
                <c:pt idx="394">
                  <c:v>0.47423729999999997</c:v>
                </c:pt>
                <c:pt idx="395">
                  <c:v>1.2264189999999999</c:v>
                </c:pt>
                <c:pt idx="396">
                  <c:v>0.82020479999999996</c:v>
                </c:pt>
                <c:pt idx="397">
                  <c:v>-0.68873720000000005</c:v>
                </c:pt>
                <c:pt idx="398">
                  <c:v>-1.6619079999999999</c:v>
                </c:pt>
                <c:pt idx="399">
                  <c:v>-0.90298849999999997</c:v>
                </c:pt>
                <c:pt idx="400">
                  <c:v>-0.34232319999999999</c:v>
                </c:pt>
                <c:pt idx="401">
                  <c:v>-1.357073</c:v>
                </c:pt>
                <c:pt idx="402">
                  <c:v>-1.439926</c:v>
                </c:pt>
                <c:pt idx="403">
                  <c:v>-0.3637302</c:v>
                </c:pt>
                <c:pt idx="404">
                  <c:v>-0.73752039999999996</c:v>
                </c:pt>
                <c:pt idx="405">
                  <c:v>-1.0914790000000001</c:v>
                </c:pt>
                <c:pt idx="406">
                  <c:v>0.42900260000000001</c:v>
                </c:pt>
                <c:pt idx="407">
                  <c:v>1.2655289999999999</c:v>
                </c:pt>
                <c:pt idx="408">
                  <c:v>0.29205920000000002</c:v>
                </c:pt>
                <c:pt idx="409">
                  <c:v>-0.22390840000000001</c:v>
                </c:pt>
                <c:pt idx="410">
                  <c:v>0.55667639999999996</c:v>
                </c:pt>
                <c:pt idx="411">
                  <c:v>1.190979</c:v>
                </c:pt>
                <c:pt idx="412">
                  <c:v>0.97198180000000001</c:v>
                </c:pt>
                <c:pt idx="413">
                  <c:v>0.33208290000000001</c:v>
                </c:pt>
                <c:pt idx="414">
                  <c:v>-0.15567520000000001</c:v>
                </c:pt>
                <c:pt idx="415">
                  <c:v>0.101258</c:v>
                </c:pt>
                <c:pt idx="416">
                  <c:v>0.26029659999999999</c:v>
                </c:pt>
                <c:pt idx="417">
                  <c:v>-0.83143389999999995</c:v>
                </c:pt>
                <c:pt idx="418">
                  <c:v>-1.4548540000000001</c:v>
                </c:pt>
                <c:pt idx="419">
                  <c:v>-0.4056514</c:v>
                </c:pt>
                <c:pt idx="420">
                  <c:v>0.10068580000000001</c:v>
                </c:pt>
                <c:pt idx="421">
                  <c:v>-0.24699689999999999</c:v>
                </c:pt>
                <c:pt idx="422">
                  <c:v>0.29843310000000001</c:v>
                </c:pt>
                <c:pt idx="423">
                  <c:v>0.53529789999999999</c:v>
                </c:pt>
                <c:pt idx="424">
                  <c:v>-1.0559270000000001</c:v>
                </c:pt>
                <c:pt idx="425">
                  <c:v>-2.3131539999999999</c:v>
                </c:pt>
                <c:pt idx="426">
                  <c:v>-0.5371553</c:v>
                </c:pt>
                <c:pt idx="427">
                  <c:v>2.423079</c:v>
                </c:pt>
                <c:pt idx="428">
                  <c:v>2.7858130000000001</c:v>
                </c:pt>
                <c:pt idx="429">
                  <c:v>0.79531549999999995</c:v>
                </c:pt>
                <c:pt idx="430">
                  <c:v>-0.45204100000000003</c:v>
                </c:pt>
                <c:pt idx="431">
                  <c:v>0.21276200000000001</c:v>
                </c:pt>
                <c:pt idx="432">
                  <c:v>0.73871120000000001</c:v>
                </c:pt>
                <c:pt idx="433">
                  <c:v>-0.30973010000000001</c:v>
                </c:pt>
                <c:pt idx="434">
                  <c:v>-1.14724</c:v>
                </c:pt>
                <c:pt idx="435">
                  <c:v>-0.77002230000000005</c:v>
                </c:pt>
                <c:pt idx="436">
                  <c:v>-0.71133919999999995</c:v>
                </c:pt>
                <c:pt idx="437">
                  <c:v>-0.580009</c:v>
                </c:pt>
                <c:pt idx="438">
                  <c:v>0.83154519999999998</c:v>
                </c:pt>
                <c:pt idx="439">
                  <c:v>1.6547430000000001</c:v>
                </c:pt>
                <c:pt idx="440">
                  <c:v>1.0131829999999999</c:v>
                </c:pt>
                <c:pt idx="441">
                  <c:v>0.3272408</c:v>
                </c:pt>
                <c:pt idx="442">
                  <c:v>-0.14437140000000001</c:v>
                </c:pt>
                <c:pt idx="443">
                  <c:v>-3.1770279999999998E-2</c:v>
                </c:pt>
                <c:pt idx="444">
                  <c:v>1.233481</c:v>
                </c:pt>
                <c:pt idx="445">
                  <c:v>1.9160459999999999</c:v>
                </c:pt>
                <c:pt idx="446">
                  <c:v>0.62333530000000004</c:v>
                </c:pt>
                <c:pt idx="447">
                  <c:v>0.1038622</c:v>
                </c:pt>
                <c:pt idx="448">
                  <c:v>1.448806</c:v>
                </c:pt>
                <c:pt idx="449">
                  <c:v>1.179411</c:v>
                </c:pt>
                <c:pt idx="450">
                  <c:v>-0.27865489999999998</c:v>
                </c:pt>
                <c:pt idx="451">
                  <c:v>1.536888E-2</c:v>
                </c:pt>
                <c:pt idx="452">
                  <c:v>1.188164</c:v>
                </c:pt>
                <c:pt idx="453">
                  <c:v>1.63293</c:v>
                </c:pt>
                <c:pt idx="454">
                  <c:v>1.2171609999999999</c:v>
                </c:pt>
                <c:pt idx="455">
                  <c:v>0.75326170000000003</c:v>
                </c:pt>
                <c:pt idx="456">
                  <c:v>0.64446919999999996</c:v>
                </c:pt>
                <c:pt idx="457">
                  <c:v>0.69584140000000005</c:v>
                </c:pt>
                <c:pt idx="458">
                  <c:v>1.302284</c:v>
                </c:pt>
                <c:pt idx="459">
                  <c:v>1.19475</c:v>
                </c:pt>
                <c:pt idx="460">
                  <c:v>-0.44203120000000001</c:v>
                </c:pt>
                <c:pt idx="461">
                  <c:v>-0.76968579999999998</c:v>
                </c:pt>
                <c:pt idx="462">
                  <c:v>0.67084239999999995</c:v>
                </c:pt>
                <c:pt idx="463">
                  <c:v>0.53854290000000005</c:v>
                </c:pt>
                <c:pt idx="464">
                  <c:v>-0.78891270000000002</c:v>
                </c:pt>
                <c:pt idx="465">
                  <c:v>-0.23968030000000001</c:v>
                </c:pt>
                <c:pt idx="466">
                  <c:v>0.71350100000000005</c:v>
                </c:pt>
                <c:pt idx="467">
                  <c:v>0.24740870000000001</c:v>
                </c:pt>
                <c:pt idx="468">
                  <c:v>0.6865734</c:v>
                </c:pt>
                <c:pt idx="469">
                  <c:v>1.5647770000000001</c:v>
                </c:pt>
                <c:pt idx="470">
                  <c:v>0.59386830000000002</c:v>
                </c:pt>
                <c:pt idx="471">
                  <c:v>-0.58553849999999996</c:v>
                </c:pt>
                <c:pt idx="472">
                  <c:v>-0.48509099999999999</c:v>
                </c:pt>
                <c:pt idx="473">
                  <c:v>0.17924409999999999</c:v>
                </c:pt>
                <c:pt idx="474">
                  <c:v>0.29620639999999998</c:v>
                </c:pt>
                <c:pt idx="475">
                  <c:v>-0.63252229999999998</c:v>
                </c:pt>
                <c:pt idx="476">
                  <c:v>-0.84733590000000003</c:v>
                </c:pt>
                <c:pt idx="477">
                  <c:v>0.21797349999999999</c:v>
                </c:pt>
                <c:pt idx="478">
                  <c:v>0.69686630000000005</c:v>
                </c:pt>
                <c:pt idx="479">
                  <c:v>0.97020119999999999</c:v>
                </c:pt>
                <c:pt idx="480">
                  <c:v>1.0719989999999999</c:v>
                </c:pt>
                <c:pt idx="481">
                  <c:v>-0.15323899999999999</c:v>
                </c:pt>
                <c:pt idx="482">
                  <c:v>-0.57952840000000005</c:v>
                </c:pt>
                <c:pt idx="483">
                  <c:v>0.71283589999999997</c:v>
                </c:pt>
                <c:pt idx="484">
                  <c:v>0.89169200000000004</c:v>
                </c:pt>
                <c:pt idx="485">
                  <c:v>-1.024864</c:v>
                </c:pt>
                <c:pt idx="486">
                  <c:v>-2.7320500000000001</c:v>
                </c:pt>
                <c:pt idx="487">
                  <c:v>-2.1564670000000001</c:v>
                </c:pt>
                <c:pt idx="488">
                  <c:v>-0.2178031</c:v>
                </c:pt>
                <c:pt idx="489">
                  <c:v>0.82528789999999996</c:v>
                </c:pt>
                <c:pt idx="490">
                  <c:v>0.25902969999999997</c:v>
                </c:pt>
                <c:pt idx="491">
                  <c:v>-0.5668299</c:v>
                </c:pt>
                <c:pt idx="492">
                  <c:v>0.29748459999999999</c:v>
                </c:pt>
                <c:pt idx="493">
                  <c:v>1.838716</c:v>
                </c:pt>
                <c:pt idx="494">
                  <c:v>1.4322410000000001</c:v>
                </c:pt>
                <c:pt idx="495">
                  <c:v>0.15493850000000001</c:v>
                </c:pt>
                <c:pt idx="496">
                  <c:v>-0.1187284</c:v>
                </c:pt>
                <c:pt idx="497">
                  <c:v>-0.37181069999999999</c:v>
                </c:pt>
                <c:pt idx="498">
                  <c:v>-0.65170360000000005</c:v>
                </c:pt>
                <c:pt idx="499">
                  <c:v>-8.468299E-2</c:v>
                </c:pt>
                <c:pt idx="500">
                  <c:v>0.40730369999999999</c:v>
                </c:pt>
                <c:pt idx="501">
                  <c:v>-5.581411E-2</c:v>
                </c:pt>
                <c:pt idx="502">
                  <c:v>-0.60789550000000003</c:v>
                </c:pt>
                <c:pt idx="503">
                  <c:v>-0.55925219999999998</c:v>
                </c:pt>
                <c:pt idx="504">
                  <c:v>-0.928956</c:v>
                </c:pt>
                <c:pt idx="505">
                  <c:v>-1.58663</c:v>
                </c:pt>
                <c:pt idx="506">
                  <c:v>-0.90816940000000002</c:v>
                </c:pt>
                <c:pt idx="507">
                  <c:v>0.61054339999999996</c:v>
                </c:pt>
                <c:pt idx="508">
                  <c:v>1.3353619999999999</c:v>
                </c:pt>
                <c:pt idx="509">
                  <c:v>1.22411</c:v>
                </c:pt>
                <c:pt idx="510">
                  <c:v>1.305077</c:v>
                </c:pt>
                <c:pt idx="511">
                  <c:v>1.907751</c:v>
                </c:pt>
                <c:pt idx="512">
                  <c:v>2.5872959999999998</c:v>
                </c:pt>
                <c:pt idx="513">
                  <c:v>2.2801779999999998</c:v>
                </c:pt>
                <c:pt idx="514">
                  <c:v>0.42494539999999997</c:v>
                </c:pt>
                <c:pt idx="515">
                  <c:v>-0.4525885</c:v>
                </c:pt>
                <c:pt idx="516">
                  <c:v>0.96767860000000006</c:v>
                </c:pt>
                <c:pt idx="517">
                  <c:v>1.675082</c:v>
                </c:pt>
                <c:pt idx="518">
                  <c:v>0.46521099999999999</c:v>
                </c:pt>
                <c:pt idx="519">
                  <c:v>-0.1580482</c:v>
                </c:pt>
                <c:pt idx="520">
                  <c:v>0.75589759999999995</c:v>
                </c:pt>
                <c:pt idx="521">
                  <c:v>1.192693</c:v>
                </c:pt>
                <c:pt idx="522">
                  <c:v>0.70819580000000004</c:v>
                </c:pt>
                <c:pt idx="523">
                  <c:v>0.61377939999999998</c:v>
                </c:pt>
                <c:pt idx="524">
                  <c:v>0.36843589999999998</c:v>
                </c:pt>
                <c:pt idx="525">
                  <c:v>-0.4241374</c:v>
                </c:pt>
                <c:pt idx="526">
                  <c:v>-0.63168139999999995</c:v>
                </c:pt>
                <c:pt idx="527">
                  <c:v>-5.7610500000000002E-2</c:v>
                </c:pt>
                <c:pt idx="528">
                  <c:v>0.27356180000000002</c:v>
                </c:pt>
                <c:pt idx="529">
                  <c:v>-0.53808579999999995</c:v>
                </c:pt>
                <c:pt idx="530">
                  <c:v>-1.7252700000000001</c:v>
                </c:pt>
                <c:pt idx="531">
                  <c:v>-1.679454</c:v>
                </c:pt>
                <c:pt idx="532">
                  <c:v>-0.91613350000000005</c:v>
                </c:pt>
                <c:pt idx="533">
                  <c:v>-0.70414920000000003</c:v>
                </c:pt>
                <c:pt idx="534">
                  <c:v>-0.64576440000000002</c:v>
                </c:pt>
                <c:pt idx="535">
                  <c:v>-0.23790320000000001</c:v>
                </c:pt>
                <c:pt idx="536">
                  <c:v>0.20717479999999999</c:v>
                </c:pt>
                <c:pt idx="537">
                  <c:v>2.8777199999999999E-2</c:v>
                </c:pt>
                <c:pt idx="538">
                  <c:v>-0.59095980000000004</c:v>
                </c:pt>
                <c:pt idx="539">
                  <c:v>-0.2948906</c:v>
                </c:pt>
                <c:pt idx="540">
                  <c:v>0.74875210000000003</c:v>
                </c:pt>
                <c:pt idx="541">
                  <c:v>1.05026</c:v>
                </c:pt>
                <c:pt idx="542">
                  <c:v>0.92109430000000003</c:v>
                </c:pt>
                <c:pt idx="543">
                  <c:v>1.010769</c:v>
                </c:pt>
                <c:pt idx="544">
                  <c:v>0.73949169999999997</c:v>
                </c:pt>
                <c:pt idx="545">
                  <c:v>0.37701489999999999</c:v>
                </c:pt>
                <c:pt idx="546">
                  <c:v>0.59407140000000003</c:v>
                </c:pt>
                <c:pt idx="547">
                  <c:v>0.75013620000000003</c:v>
                </c:pt>
                <c:pt idx="548">
                  <c:v>0.52890369999999998</c:v>
                </c:pt>
                <c:pt idx="549">
                  <c:v>1.1775880000000001</c:v>
                </c:pt>
                <c:pt idx="550">
                  <c:v>1.769217</c:v>
                </c:pt>
                <c:pt idx="551">
                  <c:v>0.66948160000000001</c:v>
                </c:pt>
                <c:pt idx="552">
                  <c:v>-0.1100169</c:v>
                </c:pt>
                <c:pt idx="553">
                  <c:v>-0.1195495</c:v>
                </c:pt>
                <c:pt idx="554">
                  <c:v>-0.67350900000000002</c:v>
                </c:pt>
                <c:pt idx="555">
                  <c:v>-0.2720841</c:v>
                </c:pt>
                <c:pt idx="556">
                  <c:v>1.1877979999999999</c:v>
                </c:pt>
                <c:pt idx="557">
                  <c:v>0.93983799999999995</c:v>
                </c:pt>
                <c:pt idx="558">
                  <c:v>-0.65111839999999999</c:v>
                </c:pt>
                <c:pt idx="559">
                  <c:v>-0.79392039999999997</c:v>
                </c:pt>
                <c:pt idx="560">
                  <c:v>-0.18576980000000001</c:v>
                </c:pt>
                <c:pt idx="561">
                  <c:v>-0.54710939999999997</c:v>
                </c:pt>
                <c:pt idx="562">
                  <c:v>-1.028818</c:v>
                </c:pt>
                <c:pt idx="563">
                  <c:v>-0.73172420000000005</c:v>
                </c:pt>
                <c:pt idx="564">
                  <c:v>-0.31287490000000001</c:v>
                </c:pt>
                <c:pt idx="565">
                  <c:v>-0.54627490000000001</c:v>
                </c:pt>
                <c:pt idx="566">
                  <c:v>-0.87826919999999997</c:v>
                </c:pt>
                <c:pt idx="567">
                  <c:v>-0.41331960000000001</c:v>
                </c:pt>
                <c:pt idx="568">
                  <c:v>0.17319999999999999</c:v>
                </c:pt>
                <c:pt idx="569">
                  <c:v>-0.16191949999999999</c:v>
                </c:pt>
              </c:numCache>
            </c:numRef>
          </c:xVal>
          <c:yVal>
            <c:numRef>
              <c:f>'HBM IV Curves Data'!$M$5:$M$574</c:f>
              <c:numCache>
                <c:formatCode>General</c:formatCode>
                <c:ptCount val="570"/>
                <c:pt idx="0">
                  <c:v>0.59919</c:v>
                </c:pt>
                <c:pt idx="1">
                  <c:v>0.60631360000000001</c:v>
                </c:pt>
                <c:pt idx="2">
                  <c:v>0.60234489999999996</c:v>
                </c:pt>
                <c:pt idx="3">
                  <c:v>0.58523060000000005</c:v>
                </c:pt>
                <c:pt idx="4">
                  <c:v>0.58682999999999996</c:v>
                </c:pt>
                <c:pt idx="5">
                  <c:v>0.59476260000000003</c:v>
                </c:pt>
                <c:pt idx="6">
                  <c:v>0.58488499999999999</c:v>
                </c:pt>
                <c:pt idx="7">
                  <c:v>0.57664970000000004</c:v>
                </c:pt>
                <c:pt idx="8">
                  <c:v>0.58151870000000006</c:v>
                </c:pt>
                <c:pt idx="9">
                  <c:v>0.58543630000000002</c:v>
                </c:pt>
                <c:pt idx="10">
                  <c:v>0.57920300000000002</c:v>
                </c:pt>
                <c:pt idx="11">
                  <c:v>0.56821600000000005</c:v>
                </c:pt>
                <c:pt idx="12">
                  <c:v>0.56363419999999997</c:v>
                </c:pt>
                <c:pt idx="13">
                  <c:v>0.56092180000000003</c:v>
                </c:pt>
                <c:pt idx="14">
                  <c:v>0.55100210000000005</c:v>
                </c:pt>
                <c:pt idx="15">
                  <c:v>0.53915809999999997</c:v>
                </c:pt>
                <c:pt idx="16">
                  <c:v>0.53843470000000004</c:v>
                </c:pt>
                <c:pt idx="17">
                  <c:v>0.54891829999999997</c:v>
                </c:pt>
                <c:pt idx="18">
                  <c:v>0.54723730000000004</c:v>
                </c:pt>
                <c:pt idx="19">
                  <c:v>0.53314220000000001</c:v>
                </c:pt>
                <c:pt idx="20">
                  <c:v>0.53408469999999997</c:v>
                </c:pt>
                <c:pt idx="21">
                  <c:v>0.54481259999999998</c:v>
                </c:pt>
                <c:pt idx="22">
                  <c:v>0.54073590000000005</c:v>
                </c:pt>
                <c:pt idx="23">
                  <c:v>0.52612599999999998</c:v>
                </c:pt>
                <c:pt idx="24">
                  <c:v>0.52372490000000005</c:v>
                </c:pt>
                <c:pt idx="25">
                  <c:v>0.53176699999999999</c:v>
                </c:pt>
                <c:pt idx="26">
                  <c:v>0.52554489999999998</c:v>
                </c:pt>
                <c:pt idx="27">
                  <c:v>0.50762339999999995</c:v>
                </c:pt>
                <c:pt idx="28">
                  <c:v>0.49887749999999997</c:v>
                </c:pt>
                <c:pt idx="29">
                  <c:v>0.49615860000000001</c:v>
                </c:pt>
                <c:pt idx="30">
                  <c:v>0.49091370000000001</c:v>
                </c:pt>
                <c:pt idx="31">
                  <c:v>0.4896972</c:v>
                </c:pt>
                <c:pt idx="32">
                  <c:v>0.49790099999999998</c:v>
                </c:pt>
                <c:pt idx="33">
                  <c:v>0.50344829999999996</c:v>
                </c:pt>
                <c:pt idx="34">
                  <c:v>0.49300179999999999</c:v>
                </c:pt>
                <c:pt idx="35">
                  <c:v>0.48351749999999999</c:v>
                </c:pt>
                <c:pt idx="36">
                  <c:v>0.49127019999999999</c:v>
                </c:pt>
                <c:pt idx="37">
                  <c:v>0.49601529999999999</c:v>
                </c:pt>
                <c:pt idx="38">
                  <c:v>0.48036519999999999</c:v>
                </c:pt>
                <c:pt idx="39">
                  <c:v>0.46331080000000002</c:v>
                </c:pt>
                <c:pt idx="40">
                  <c:v>0.46927180000000002</c:v>
                </c:pt>
                <c:pt idx="41">
                  <c:v>0.4824872</c:v>
                </c:pt>
                <c:pt idx="42">
                  <c:v>0.47582029999999997</c:v>
                </c:pt>
                <c:pt idx="43">
                  <c:v>0.46022059999999998</c:v>
                </c:pt>
                <c:pt idx="44">
                  <c:v>0.45621200000000001</c:v>
                </c:pt>
                <c:pt idx="45">
                  <c:v>0.4591829</c:v>
                </c:pt>
                <c:pt idx="46">
                  <c:v>0.45665280000000003</c:v>
                </c:pt>
                <c:pt idx="47">
                  <c:v>0.45275460000000001</c:v>
                </c:pt>
                <c:pt idx="48">
                  <c:v>0.4559339</c:v>
                </c:pt>
                <c:pt idx="49">
                  <c:v>0.46206190000000003</c:v>
                </c:pt>
                <c:pt idx="50">
                  <c:v>0.46076650000000002</c:v>
                </c:pt>
                <c:pt idx="51">
                  <c:v>0.44534230000000002</c:v>
                </c:pt>
                <c:pt idx="52">
                  <c:v>0.4308592</c:v>
                </c:pt>
                <c:pt idx="53">
                  <c:v>0.43445109999999998</c:v>
                </c:pt>
                <c:pt idx="54">
                  <c:v>0.44244099999999997</c:v>
                </c:pt>
                <c:pt idx="55">
                  <c:v>0.44112030000000002</c:v>
                </c:pt>
                <c:pt idx="56">
                  <c:v>0.4404883</c:v>
                </c:pt>
                <c:pt idx="57">
                  <c:v>0.4461193</c:v>
                </c:pt>
                <c:pt idx="58">
                  <c:v>0.44451629999999998</c:v>
                </c:pt>
                <c:pt idx="59">
                  <c:v>0.43411369999999999</c:v>
                </c:pt>
                <c:pt idx="60">
                  <c:v>0.42743589999999998</c:v>
                </c:pt>
                <c:pt idx="61">
                  <c:v>0.42050359999999998</c:v>
                </c:pt>
                <c:pt idx="62">
                  <c:v>0.41290670000000002</c:v>
                </c:pt>
                <c:pt idx="63">
                  <c:v>0.41225200000000001</c:v>
                </c:pt>
                <c:pt idx="64">
                  <c:v>0.41025719999999999</c:v>
                </c:pt>
                <c:pt idx="65">
                  <c:v>0.40791640000000001</c:v>
                </c:pt>
                <c:pt idx="66">
                  <c:v>0.41346040000000001</c:v>
                </c:pt>
                <c:pt idx="67">
                  <c:v>0.41665000000000002</c:v>
                </c:pt>
                <c:pt idx="68">
                  <c:v>0.41068749999999998</c:v>
                </c:pt>
                <c:pt idx="69">
                  <c:v>0.4018466</c:v>
                </c:pt>
                <c:pt idx="70">
                  <c:v>0.4000647</c:v>
                </c:pt>
                <c:pt idx="71">
                  <c:v>0.4042171</c:v>
                </c:pt>
                <c:pt idx="72">
                  <c:v>0.4005032</c:v>
                </c:pt>
                <c:pt idx="73">
                  <c:v>0.39160420000000001</c:v>
                </c:pt>
                <c:pt idx="74">
                  <c:v>0.38698199999999999</c:v>
                </c:pt>
                <c:pt idx="75">
                  <c:v>0.38293250000000001</c:v>
                </c:pt>
                <c:pt idx="76">
                  <c:v>0.37496610000000002</c:v>
                </c:pt>
                <c:pt idx="77">
                  <c:v>0.3666818</c:v>
                </c:pt>
                <c:pt idx="78">
                  <c:v>0.36609000000000003</c:v>
                </c:pt>
                <c:pt idx="79">
                  <c:v>0.36934800000000001</c:v>
                </c:pt>
                <c:pt idx="80">
                  <c:v>0.37037789999999998</c:v>
                </c:pt>
                <c:pt idx="81">
                  <c:v>0.3738764</c:v>
                </c:pt>
                <c:pt idx="82">
                  <c:v>0.3751737</c:v>
                </c:pt>
                <c:pt idx="83">
                  <c:v>0.37248789999999998</c:v>
                </c:pt>
                <c:pt idx="84">
                  <c:v>0.3704113</c:v>
                </c:pt>
                <c:pt idx="85">
                  <c:v>0.36459589999999997</c:v>
                </c:pt>
                <c:pt idx="86">
                  <c:v>0.36220059999999998</c:v>
                </c:pt>
                <c:pt idx="87">
                  <c:v>0.36269620000000002</c:v>
                </c:pt>
                <c:pt idx="88">
                  <c:v>0.35334149999999998</c:v>
                </c:pt>
                <c:pt idx="89">
                  <c:v>0.34860780000000002</c:v>
                </c:pt>
                <c:pt idx="90">
                  <c:v>0.35589359999999998</c:v>
                </c:pt>
                <c:pt idx="91">
                  <c:v>0.35651509999999997</c:v>
                </c:pt>
                <c:pt idx="92">
                  <c:v>0.35595670000000001</c:v>
                </c:pt>
                <c:pt idx="93">
                  <c:v>0.36355209999999999</c:v>
                </c:pt>
                <c:pt idx="94">
                  <c:v>0.35930089999999998</c:v>
                </c:pt>
                <c:pt idx="95">
                  <c:v>0.3436845</c:v>
                </c:pt>
                <c:pt idx="96">
                  <c:v>0.33863589999999999</c:v>
                </c:pt>
                <c:pt idx="97">
                  <c:v>0.34144219999999997</c:v>
                </c:pt>
                <c:pt idx="98">
                  <c:v>0.3422133</c:v>
                </c:pt>
                <c:pt idx="99">
                  <c:v>0.33836300000000002</c:v>
                </c:pt>
                <c:pt idx="100">
                  <c:v>0.33020969999999999</c:v>
                </c:pt>
                <c:pt idx="101">
                  <c:v>0.33150429999999997</c:v>
                </c:pt>
                <c:pt idx="102">
                  <c:v>0.34044600000000003</c:v>
                </c:pt>
                <c:pt idx="103">
                  <c:v>0.33613510000000002</c:v>
                </c:pt>
                <c:pt idx="104">
                  <c:v>0.32449529999999999</c:v>
                </c:pt>
                <c:pt idx="105">
                  <c:v>0.32408510000000001</c:v>
                </c:pt>
                <c:pt idx="106">
                  <c:v>0.33021499999999998</c:v>
                </c:pt>
                <c:pt idx="107">
                  <c:v>0.33033810000000002</c:v>
                </c:pt>
                <c:pt idx="108">
                  <c:v>0.32267639999999997</c:v>
                </c:pt>
                <c:pt idx="109">
                  <c:v>0.309116</c:v>
                </c:pt>
                <c:pt idx="110">
                  <c:v>0.29724780000000001</c:v>
                </c:pt>
                <c:pt idx="111">
                  <c:v>0.2967687</c:v>
                </c:pt>
                <c:pt idx="112">
                  <c:v>0.30990060000000003</c:v>
                </c:pt>
                <c:pt idx="113">
                  <c:v>0.32797670000000001</c:v>
                </c:pt>
                <c:pt idx="114">
                  <c:v>0.32643260000000002</c:v>
                </c:pt>
                <c:pt idx="115">
                  <c:v>0.30314249999999998</c:v>
                </c:pt>
                <c:pt idx="116">
                  <c:v>0.29191309999999998</c:v>
                </c:pt>
                <c:pt idx="117">
                  <c:v>0.30121979999999998</c:v>
                </c:pt>
                <c:pt idx="118">
                  <c:v>0.306564</c:v>
                </c:pt>
                <c:pt idx="119">
                  <c:v>0.3007997</c:v>
                </c:pt>
                <c:pt idx="120">
                  <c:v>0.297628</c:v>
                </c:pt>
                <c:pt idx="121">
                  <c:v>0.29738029999999999</c:v>
                </c:pt>
                <c:pt idx="122">
                  <c:v>0.29212009999999999</c:v>
                </c:pt>
                <c:pt idx="123">
                  <c:v>0.29012359999999998</c:v>
                </c:pt>
                <c:pt idx="124">
                  <c:v>0.29088540000000002</c:v>
                </c:pt>
                <c:pt idx="125">
                  <c:v>0.2932052</c:v>
                </c:pt>
                <c:pt idx="126">
                  <c:v>0.30445030000000001</c:v>
                </c:pt>
                <c:pt idx="127">
                  <c:v>0.30158249999999998</c:v>
                </c:pt>
                <c:pt idx="128">
                  <c:v>0.27884510000000001</c:v>
                </c:pt>
                <c:pt idx="129">
                  <c:v>0.26908100000000001</c:v>
                </c:pt>
                <c:pt idx="130">
                  <c:v>0.27664280000000002</c:v>
                </c:pt>
                <c:pt idx="131">
                  <c:v>0.28067449999999999</c:v>
                </c:pt>
                <c:pt idx="132">
                  <c:v>0.27499649999999998</c:v>
                </c:pt>
                <c:pt idx="133">
                  <c:v>0.26878649999999998</c:v>
                </c:pt>
                <c:pt idx="134">
                  <c:v>0.27174290000000001</c:v>
                </c:pt>
                <c:pt idx="135">
                  <c:v>0.28017839999999999</c:v>
                </c:pt>
                <c:pt idx="136">
                  <c:v>0.27720539999999999</c:v>
                </c:pt>
                <c:pt idx="137">
                  <c:v>0.26459909999999998</c:v>
                </c:pt>
                <c:pt idx="138">
                  <c:v>0.26328750000000001</c:v>
                </c:pt>
                <c:pt idx="139">
                  <c:v>0.2668201</c:v>
                </c:pt>
                <c:pt idx="140">
                  <c:v>0.2603355</c:v>
                </c:pt>
                <c:pt idx="141">
                  <c:v>0.25887270000000001</c:v>
                </c:pt>
                <c:pt idx="142">
                  <c:v>0.26478220000000002</c:v>
                </c:pt>
                <c:pt idx="143">
                  <c:v>0.25755339999999999</c:v>
                </c:pt>
                <c:pt idx="144">
                  <c:v>0.24423410000000001</c:v>
                </c:pt>
                <c:pt idx="145">
                  <c:v>0.24327570000000001</c:v>
                </c:pt>
                <c:pt idx="146">
                  <c:v>0.2481112</c:v>
                </c:pt>
                <c:pt idx="147">
                  <c:v>0.24880579999999999</c:v>
                </c:pt>
                <c:pt idx="148">
                  <c:v>0.247973</c:v>
                </c:pt>
                <c:pt idx="149">
                  <c:v>0.24981619999999999</c:v>
                </c:pt>
                <c:pt idx="150">
                  <c:v>0.2495038</c:v>
                </c:pt>
                <c:pt idx="151">
                  <c:v>0.2433795</c:v>
                </c:pt>
                <c:pt idx="152">
                  <c:v>0.2404268</c:v>
                </c:pt>
                <c:pt idx="153">
                  <c:v>0.24069409999999999</c:v>
                </c:pt>
                <c:pt idx="154">
                  <c:v>0.2343141</c:v>
                </c:pt>
                <c:pt idx="155">
                  <c:v>0.22994239999999999</c:v>
                </c:pt>
                <c:pt idx="156">
                  <c:v>0.23640929999999999</c:v>
                </c:pt>
                <c:pt idx="157">
                  <c:v>0.2408092</c:v>
                </c:pt>
                <c:pt idx="158">
                  <c:v>0.2395794</c:v>
                </c:pt>
                <c:pt idx="159">
                  <c:v>0.2333384</c:v>
                </c:pt>
                <c:pt idx="160">
                  <c:v>0.22274869999999999</c:v>
                </c:pt>
                <c:pt idx="161">
                  <c:v>0.2265123</c:v>
                </c:pt>
                <c:pt idx="162">
                  <c:v>0.23492160000000001</c:v>
                </c:pt>
                <c:pt idx="163">
                  <c:v>0.22577340000000001</c:v>
                </c:pt>
                <c:pt idx="164">
                  <c:v>0.21663679999999999</c:v>
                </c:pt>
                <c:pt idx="165">
                  <c:v>0.22235189999999999</c:v>
                </c:pt>
                <c:pt idx="166">
                  <c:v>0.22943720000000001</c:v>
                </c:pt>
                <c:pt idx="167">
                  <c:v>0.22647539999999999</c:v>
                </c:pt>
                <c:pt idx="168">
                  <c:v>0.22255</c:v>
                </c:pt>
                <c:pt idx="169">
                  <c:v>0.21928030000000001</c:v>
                </c:pt>
                <c:pt idx="170">
                  <c:v>0.20886060000000001</c:v>
                </c:pt>
                <c:pt idx="171">
                  <c:v>0.20518639999999999</c:v>
                </c:pt>
                <c:pt idx="172">
                  <c:v>0.21197089999999999</c:v>
                </c:pt>
                <c:pt idx="173">
                  <c:v>0.2173158</c:v>
                </c:pt>
                <c:pt idx="174">
                  <c:v>0.2182153</c:v>
                </c:pt>
                <c:pt idx="175">
                  <c:v>0.2034765</c:v>
                </c:pt>
                <c:pt idx="176">
                  <c:v>0.18191099999999999</c:v>
                </c:pt>
                <c:pt idx="177">
                  <c:v>0.18496280000000001</c:v>
                </c:pt>
                <c:pt idx="178">
                  <c:v>0.19997390000000001</c:v>
                </c:pt>
                <c:pt idx="179">
                  <c:v>0.19787469999999999</c:v>
                </c:pt>
                <c:pt idx="180">
                  <c:v>0.18712719999999999</c:v>
                </c:pt>
                <c:pt idx="181">
                  <c:v>0.1847317</c:v>
                </c:pt>
                <c:pt idx="182">
                  <c:v>0.18889629999999999</c:v>
                </c:pt>
                <c:pt idx="183">
                  <c:v>0.19330330000000001</c:v>
                </c:pt>
                <c:pt idx="184">
                  <c:v>0.20395530000000001</c:v>
                </c:pt>
                <c:pt idx="185">
                  <c:v>0.21312010000000001</c:v>
                </c:pt>
                <c:pt idx="186">
                  <c:v>0.20339460000000001</c:v>
                </c:pt>
                <c:pt idx="187">
                  <c:v>0.18692320000000001</c:v>
                </c:pt>
                <c:pt idx="188">
                  <c:v>0.1817568</c:v>
                </c:pt>
                <c:pt idx="189">
                  <c:v>0.1838352</c:v>
                </c:pt>
                <c:pt idx="190">
                  <c:v>0.1857442</c:v>
                </c:pt>
                <c:pt idx="191">
                  <c:v>0.1819838</c:v>
                </c:pt>
                <c:pt idx="192">
                  <c:v>0.17496059999999999</c:v>
                </c:pt>
                <c:pt idx="193">
                  <c:v>0.1815975</c:v>
                </c:pt>
                <c:pt idx="194">
                  <c:v>0.19251309999999999</c:v>
                </c:pt>
                <c:pt idx="195">
                  <c:v>0.18438299999999999</c:v>
                </c:pt>
                <c:pt idx="196">
                  <c:v>0.16954440000000001</c:v>
                </c:pt>
                <c:pt idx="197">
                  <c:v>0.16765730000000001</c:v>
                </c:pt>
                <c:pt idx="198">
                  <c:v>0.1731481</c:v>
                </c:pt>
                <c:pt idx="199">
                  <c:v>0.1721502</c:v>
                </c:pt>
                <c:pt idx="200">
                  <c:v>0.16808960000000001</c:v>
                </c:pt>
                <c:pt idx="201">
                  <c:v>0.16908400000000001</c:v>
                </c:pt>
                <c:pt idx="202">
                  <c:v>0.17192969999999999</c:v>
                </c:pt>
                <c:pt idx="203">
                  <c:v>0.1751769</c:v>
                </c:pt>
                <c:pt idx="204">
                  <c:v>0.176536</c:v>
                </c:pt>
                <c:pt idx="205">
                  <c:v>0.1728867</c:v>
                </c:pt>
                <c:pt idx="206">
                  <c:v>0.16666510000000001</c:v>
                </c:pt>
                <c:pt idx="207">
                  <c:v>0.1603155</c:v>
                </c:pt>
                <c:pt idx="208">
                  <c:v>0.1588214</c:v>
                </c:pt>
                <c:pt idx="209">
                  <c:v>0.16140119999999999</c:v>
                </c:pt>
                <c:pt idx="210">
                  <c:v>0.1589352</c:v>
                </c:pt>
                <c:pt idx="211">
                  <c:v>0.15590300000000001</c:v>
                </c:pt>
                <c:pt idx="212">
                  <c:v>0.15880130000000001</c:v>
                </c:pt>
                <c:pt idx="213">
                  <c:v>0.1617181</c:v>
                </c:pt>
                <c:pt idx="214">
                  <c:v>0.1593513</c:v>
                </c:pt>
                <c:pt idx="215">
                  <c:v>0.15184990000000001</c:v>
                </c:pt>
                <c:pt idx="216">
                  <c:v>0.14701420000000001</c:v>
                </c:pt>
                <c:pt idx="217">
                  <c:v>0.14883479999999999</c:v>
                </c:pt>
                <c:pt idx="218">
                  <c:v>0.1492356</c:v>
                </c:pt>
                <c:pt idx="219">
                  <c:v>0.14460149999999999</c:v>
                </c:pt>
                <c:pt idx="220">
                  <c:v>0.14715780000000001</c:v>
                </c:pt>
                <c:pt idx="221">
                  <c:v>0.15826580000000001</c:v>
                </c:pt>
                <c:pt idx="222">
                  <c:v>0.15637329999999999</c:v>
                </c:pt>
                <c:pt idx="223">
                  <c:v>0.14417820000000001</c:v>
                </c:pt>
                <c:pt idx="224">
                  <c:v>0.14311389999999999</c:v>
                </c:pt>
                <c:pt idx="225">
                  <c:v>0.1488158</c:v>
                </c:pt>
                <c:pt idx="226">
                  <c:v>0.15060319999999999</c:v>
                </c:pt>
                <c:pt idx="227">
                  <c:v>0.15243709999999999</c:v>
                </c:pt>
                <c:pt idx="228">
                  <c:v>0.15354509999999999</c:v>
                </c:pt>
                <c:pt idx="229">
                  <c:v>0.14611479999999999</c:v>
                </c:pt>
                <c:pt idx="230">
                  <c:v>0.14050219999999999</c:v>
                </c:pt>
                <c:pt idx="231">
                  <c:v>0.14666770000000001</c:v>
                </c:pt>
                <c:pt idx="232">
                  <c:v>0.14799619999999999</c:v>
                </c:pt>
                <c:pt idx="233">
                  <c:v>0.13889399999999999</c:v>
                </c:pt>
                <c:pt idx="234">
                  <c:v>0.1328973</c:v>
                </c:pt>
                <c:pt idx="235">
                  <c:v>0.12956809999999999</c:v>
                </c:pt>
                <c:pt idx="236">
                  <c:v>0.12531909999999999</c:v>
                </c:pt>
                <c:pt idx="237">
                  <c:v>0.1246844</c:v>
                </c:pt>
                <c:pt idx="238">
                  <c:v>0.12934290000000001</c:v>
                </c:pt>
                <c:pt idx="239">
                  <c:v>0.135771</c:v>
                </c:pt>
                <c:pt idx="240">
                  <c:v>0.13827220000000001</c:v>
                </c:pt>
                <c:pt idx="241">
                  <c:v>0.13814000000000001</c:v>
                </c:pt>
                <c:pt idx="242">
                  <c:v>0.13274269999999999</c:v>
                </c:pt>
                <c:pt idx="243">
                  <c:v>0.1196887</c:v>
                </c:pt>
                <c:pt idx="244">
                  <c:v>0.1165701</c:v>
                </c:pt>
                <c:pt idx="245">
                  <c:v>0.12728249999999999</c:v>
                </c:pt>
                <c:pt idx="246">
                  <c:v>0.12708929999999999</c:v>
                </c:pt>
                <c:pt idx="247">
                  <c:v>0.1103823</c:v>
                </c:pt>
                <c:pt idx="248">
                  <c:v>0.1041813</c:v>
                </c:pt>
                <c:pt idx="249">
                  <c:v>0.1124011</c:v>
                </c:pt>
                <c:pt idx="250">
                  <c:v>0.11346349999999999</c:v>
                </c:pt>
                <c:pt idx="251">
                  <c:v>0.110212</c:v>
                </c:pt>
                <c:pt idx="252">
                  <c:v>0.10924689999999999</c:v>
                </c:pt>
                <c:pt idx="253">
                  <c:v>0.1100105</c:v>
                </c:pt>
                <c:pt idx="254">
                  <c:v>0.1166243</c:v>
                </c:pt>
                <c:pt idx="255">
                  <c:v>0.1166828</c:v>
                </c:pt>
                <c:pt idx="256">
                  <c:v>0.1097419</c:v>
                </c:pt>
                <c:pt idx="257">
                  <c:v>0.11523940000000001</c:v>
                </c:pt>
                <c:pt idx="258">
                  <c:v>0.1240884</c:v>
                </c:pt>
                <c:pt idx="259">
                  <c:v>0.1190474</c:v>
                </c:pt>
                <c:pt idx="260">
                  <c:v>0.1112143</c:v>
                </c:pt>
                <c:pt idx="261">
                  <c:v>0.1123542</c:v>
                </c:pt>
                <c:pt idx="262">
                  <c:v>0.1072978</c:v>
                </c:pt>
                <c:pt idx="263">
                  <c:v>9.3253119999999995E-2</c:v>
                </c:pt>
                <c:pt idx="264">
                  <c:v>9.5581890000000003E-2</c:v>
                </c:pt>
                <c:pt idx="265">
                  <c:v>0.10754909999999999</c:v>
                </c:pt>
                <c:pt idx="266">
                  <c:v>0.1091587</c:v>
                </c:pt>
                <c:pt idx="267">
                  <c:v>0.1098654</c:v>
                </c:pt>
                <c:pt idx="268">
                  <c:v>0.109649</c:v>
                </c:pt>
                <c:pt idx="269">
                  <c:v>0.1000231</c:v>
                </c:pt>
                <c:pt idx="270">
                  <c:v>8.8368360000000007E-2</c:v>
                </c:pt>
                <c:pt idx="271">
                  <c:v>8.2417030000000002E-2</c:v>
                </c:pt>
                <c:pt idx="272">
                  <c:v>8.3170380000000002E-2</c:v>
                </c:pt>
                <c:pt idx="273">
                  <c:v>8.9365379999999994E-2</c:v>
                </c:pt>
                <c:pt idx="274">
                  <c:v>9.4661159999999994E-2</c:v>
                </c:pt>
                <c:pt idx="275">
                  <c:v>8.7958350000000005E-2</c:v>
                </c:pt>
                <c:pt idx="276">
                  <c:v>7.5216569999999996E-2</c:v>
                </c:pt>
                <c:pt idx="277">
                  <c:v>8.1079479999999995E-2</c:v>
                </c:pt>
                <c:pt idx="278">
                  <c:v>0.10206170000000001</c:v>
                </c:pt>
                <c:pt idx="279">
                  <c:v>0.10855330000000001</c:v>
                </c:pt>
                <c:pt idx="280">
                  <c:v>9.95196E-2</c:v>
                </c:pt>
                <c:pt idx="281">
                  <c:v>9.3833089999999994E-2</c:v>
                </c:pt>
                <c:pt idx="282">
                  <c:v>9.2215729999999996E-2</c:v>
                </c:pt>
                <c:pt idx="283">
                  <c:v>8.3111879999999999E-2</c:v>
                </c:pt>
                <c:pt idx="284">
                  <c:v>6.9970060000000001E-2</c:v>
                </c:pt>
                <c:pt idx="285">
                  <c:v>7.1327340000000003E-2</c:v>
                </c:pt>
                <c:pt idx="286">
                  <c:v>8.4872139999999999E-2</c:v>
                </c:pt>
                <c:pt idx="287">
                  <c:v>8.9157760000000003E-2</c:v>
                </c:pt>
                <c:pt idx="288">
                  <c:v>8.0890680000000006E-2</c:v>
                </c:pt>
                <c:pt idx="289">
                  <c:v>7.7072189999999999E-2</c:v>
                </c:pt>
                <c:pt idx="290">
                  <c:v>8.4071279999999998E-2</c:v>
                </c:pt>
                <c:pt idx="291">
                  <c:v>8.6309200000000003E-2</c:v>
                </c:pt>
                <c:pt idx="292">
                  <c:v>7.9814419999999997E-2</c:v>
                </c:pt>
                <c:pt idx="293">
                  <c:v>7.8388330000000006E-2</c:v>
                </c:pt>
                <c:pt idx="294">
                  <c:v>7.8353320000000004E-2</c:v>
                </c:pt>
                <c:pt idx="295">
                  <c:v>6.9178790000000004E-2</c:v>
                </c:pt>
                <c:pt idx="296">
                  <c:v>6.3005030000000004E-2</c:v>
                </c:pt>
                <c:pt idx="297">
                  <c:v>7.206709E-2</c:v>
                </c:pt>
                <c:pt idx="298">
                  <c:v>8.1979819999999995E-2</c:v>
                </c:pt>
                <c:pt idx="299">
                  <c:v>7.6629180000000005E-2</c:v>
                </c:pt>
                <c:pt idx="300">
                  <c:v>6.6521830000000004E-2</c:v>
                </c:pt>
                <c:pt idx="301">
                  <c:v>6.8540539999999997E-2</c:v>
                </c:pt>
                <c:pt idx="302">
                  <c:v>7.5983800000000004E-2</c:v>
                </c:pt>
                <c:pt idx="303">
                  <c:v>7.1435499999999999E-2</c:v>
                </c:pt>
                <c:pt idx="304">
                  <c:v>5.7611339999999997E-2</c:v>
                </c:pt>
                <c:pt idx="305">
                  <c:v>5.6565579999999997E-2</c:v>
                </c:pt>
                <c:pt idx="306">
                  <c:v>7.2938619999999996E-2</c:v>
                </c:pt>
                <c:pt idx="307">
                  <c:v>8.0129539999999999E-2</c:v>
                </c:pt>
                <c:pt idx="308">
                  <c:v>7.2399030000000003E-2</c:v>
                </c:pt>
                <c:pt idx="309">
                  <c:v>7.4639689999999995E-2</c:v>
                </c:pt>
                <c:pt idx="310">
                  <c:v>8.4361259999999993E-2</c:v>
                </c:pt>
                <c:pt idx="311">
                  <c:v>7.9900260000000001E-2</c:v>
                </c:pt>
                <c:pt idx="312">
                  <c:v>6.7044969999999995E-2</c:v>
                </c:pt>
                <c:pt idx="313">
                  <c:v>6.8002060000000003E-2</c:v>
                </c:pt>
                <c:pt idx="314">
                  <c:v>7.762579E-2</c:v>
                </c:pt>
                <c:pt idx="315">
                  <c:v>7.2051489999999996E-2</c:v>
                </c:pt>
                <c:pt idx="316">
                  <c:v>6.30159E-2</c:v>
                </c:pt>
                <c:pt idx="317">
                  <c:v>7.3876170000000005E-2</c:v>
                </c:pt>
                <c:pt idx="318">
                  <c:v>8.5607849999999999E-2</c:v>
                </c:pt>
                <c:pt idx="319">
                  <c:v>7.4105089999999998E-2</c:v>
                </c:pt>
                <c:pt idx="320">
                  <c:v>5.7818590000000003E-2</c:v>
                </c:pt>
                <c:pt idx="321">
                  <c:v>6.2323389999999999E-2</c:v>
                </c:pt>
                <c:pt idx="322">
                  <c:v>6.8397490000000005E-2</c:v>
                </c:pt>
                <c:pt idx="323">
                  <c:v>5.8871050000000001E-2</c:v>
                </c:pt>
                <c:pt idx="324">
                  <c:v>5.6092210000000003E-2</c:v>
                </c:pt>
                <c:pt idx="325">
                  <c:v>6.6288239999999998E-2</c:v>
                </c:pt>
                <c:pt idx="326">
                  <c:v>7.4510670000000001E-2</c:v>
                </c:pt>
                <c:pt idx="327">
                  <c:v>7.2383829999999996E-2</c:v>
                </c:pt>
                <c:pt idx="328">
                  <c:v>6.2383920000000002E-2</c:v>
                </c:pt>
                <c:pt idx="329">
                  <c:v>5.7073520000000003E-2</c:v>
                </c:pt>
                <c:pt idx="330">
                  <c:v>5.7561609999999999E-2</c:v>
                </c:pt>
                <c:pt idx="331">
                  <c:v>4.9917870000000003E-2</c:v>
                </c:pt>
                <c:pt idx="332">
                  <c:v>4.0421369999999998E-2</c:v>
                </c:pt>
                <c:pt idx="333">
                  <c:v>5.2599060000000003E-2</c:v>
                </c:pt>
                <c:pt idx="334">
                  <c:v>7.0377129999999996E-2</c:v>
                </c:pt>
                <c:pt idx="335">
                  <c:v>6.6072560000000002E-2</c:v>
                </c:pt>
                <c:pt idx="336">
                  <c:v>5.9560210000000002E-2</c:v>
                </c:pt>
                <c:pt idx="337">
                  <c:v>7.1720939999999997E-2</c:v>
                </c:pt>
                <c:pt idx="338">
                  <c:v>8.1269900000000006E-2</c:v>
                </c:pt>
                <c:pt idx="339">
                  <c:v>6.8148600000000004E-2</c:v>
                </c:pt>
                <c:pt idx="340">
                  <c:v>5.5026899999999997E-2</c:v>
                </c:pt>
                <c:pt idx="341">
                  <c:v>5.956852E-2</c:v>
                </c:pt>
                <c:pt idx="342">
                  <c:v>5.5735100000000003E-2</c:v>
                </c:pt>
                <c:pt idx="343">
                  <c:v>3.7087179999999997E-2</c:v>
                </c:pt>
                <c:pt idx="344">
                  <c:v>3.5551409999999999E-2</c:v>
                </c:pt>
                <c:pt idx="345">
                  <c:v>5.277954E-2</c:v>
                </c:pt>
                <c:pt idx="346">
                  <c:v>6.4706760000000002E-2</c:v>
                </c:pt>
                <c:pt idx="347">
                  <c:v>6.6764160000000003E-2</c:v>
                </c:pt>
                <c:pt idx="348">
                  <c:v>5.9529110000000003E-2</c:v>
                </c:pt>
                <c:pt idx="349">
                  <c:v>4.8195580000000002E-2</c:v>
                </c:pt>
                <c:pt idx="350">
                  <c:v>4.5386030000000001E-2</c:v>
                </c:pt>
                <c:pt idx="351">
                  <c:v>4.4402499999999998E-2</c:v>
                </c:pt>
                <c:pt idx="352">
                  <c:v>4.1267440000000002E-2</c:v>
                </c:pt>
                <c:pt idx="353">
                  <c:v>4.5523090000000002E-2</c:v>
                </c:pt>
                <c:pt idx="354">
                  <c:v>5.0796220000000003E-2</c:v>
                </c:pt>
                <c:pt idx="355">
                  <c:v>5.0272669999999998E-2</c:v>
                </c:pt>
                <c:pt idx="356">
                  <c:v>4.3872609999999999E-2</c:v>
                </c:pt>
                <c:pt idx="357">
                  <c:v>3.7783839999999999E-2</c:v>
                </c:pt>
                <c:pt idx="358">
                  <c:v>4.2551690000000003E-2</c:v>
                </c:pt>
                <c:pt idx="359">
                  <c:v>4.5035539999999999E-2</c:v>
                </c:pt>
                <c:pt idx="360">
                  <c:v>3.7769049999999998E-2</c:v>
                </c:pt>
                <c:pt idx="361">
                  <c:v>4.1152300000000003E-2</c:v>
                </c:pt>
                <c:pt idx="362">
                  <c:v>5.4173939999999997E-2</c:v>
                </c:pt>
                <c:pt idx="363">
                  <c:v>5.2867629999999999E-2</c:v>
                </c:pt>
                <c:pt idx="364">
                  <c:v>3.752283E-2</c:v>
                </c:pt>
                <c:pt idx="365">
                  <c:v>3.1657690000000002E-2</c:v>
                </c:pt>
                <c:pt idx="366">
                  <c:v>4.1720010000000002E-2</c:v>
                </c:pt>
                <c:pt idx="367">
                  <c:v>4.8327580000000002E-2</c:v>
                </c:pt>
                <c:pt idx="368">
                  <c:v>4.8219949999999998E-2</c:v>
                </c:pt>
                <c:pt idx="369">
                  <c:v>5.2130660000000002E-2</c:v>
                </c:pt>
                <c:pt idx="370">
                  <c:v>5.1426260000000001E-2</c:v>
                </c:pt>
                <c:pt idx="371">
                  <c:v>4.3524750000000001E-2</c:v>
                </c:pt>
                <c:pt idx="372">
                  <c:v>4.1214979999999998E-2</c:v>
                </c:pt>
                <c:pt idx="373">
                  <c:v>4.6390010000000002E-2</c:v>
                </c:pt>
                <c:pt idx="374">
                  <c:v>5.2199660000000002E-2</c:v>
                </c:pt>
                <c:pt idx="375">
                  <c:v>5.5297140000000002E-2</c:v>
                </c:pt>
                <c:pt idx="376">
                  <c:v>5.011169E-2</c:v>
                </c:pt>
                <c:pt idx="377">
                  <c:v>3.5052739999999999E-2</c:v>
                </c:pt>
                <c:pt idx="378">
                  <c:v>2.668102E-2</c:v>
                </c:pt>
                <c:pt idx="379">
                  <c:v>3.3850600000000002E-2</c:v>
                </c:pt>
                <c:pt idx="380">
                  <c:v>4.5283570000000002E-2</c:v>
                </c:pt>
                <c:pt idx="381">
                  <c:v>5.0813740000000003E-2</c:v>
                </c:pt>
                <c:pt idx="382">
                  <c:v>4.4528199999999997E-2</c:v>
                </c:pt>
                <c:pt idx="383">
                  <c:v>3.1785470000000003E-2</c:v>
                </c:pt>
                <c:pt idx="384">
                  <c:v>2.5016969999999999E-2</c:v>
                </c:pt>
                <c:pt idx="385">
                  <c:v>2.7310310000000001E-2</c:v>
                </c:pt>
                <c:pt idx="386">
                  <c:v>3.7287319999999999E-2</c:v>
                </c:pt>
                <c:pt idx="387">
                  <c:v>4.5929440000000002E-2</c:v>
                </c:pt>
                <c:pt idx="388">
                  <c:v>4.1551650000000002E-2</c:v>
                </c:pt>
                <c:pt idx="389">
                  <c:v>3.483108E-2</c:v>
                </c:pt>
                <c:pt idx="390">
                  <c:v>3.9156120000000003E-2</c:v>
                </c:pt>
                <c:pt idx="391">
                  <c:v>3.9054230000000002E-2</c:v>
                </c:pt>
                <c:pt idx="392">
                  <c:v>2.9619619999999999E-2</c:v>
                </c:pt>
                <c:pt idx="393">
                  <c:v>3.0047170000000002E-2</c:v>
                </c:pt>
                <c:pt idx="394">
                  <c:v>3.2942979999999997E-2</c:v>
                </c:pt>
                <c:pt idx="395">
                  <c:v>2.58058E-2</c:v>
                </c:pt>
                <c:pt idx="396">
                  <c:v>2.717988E-2</c:v>
                </c:pt>
                <c:pt idx="397">
                  <c:v>4.0433110000000001E-2</c:v>
                </c:pt>
                <c:pt idx="398">
                  <c:v>4.7029550000000003E-2</c:v>
                </c:pt>
                <c:pt idx="399">
                  <c:v>4.2419279999999997E-2</c:v>
                </c:pt>
                <c:pt idx="400">
                  <c:v>3.2557950000000002E-2</c:v>
                </c:pt>
                <c:pt idx="401">
                  <c:v>3.145891E-2</c:v>
                </c:pt>
                <c:pt idx="402">
                  <c:v>4.394315E-2</c:v>
                </c:pt>
                <c:pt idx="403">
                  <c:v>4.6488519999999998E-2</c:v>
                </c:pt>
                <c:pt idx="404">
                  <c:v>3.3875370000000002E-2</c:v>
                </c:pt>
                <c:pt idx="405">
                  <c:v>3.2232770000000001E-2</c:v>
                </c:pt>
                <c:pt idx="406">
                  <c:v>3.7960359999999999E-2</c:v>
                </c:pt>
                <c:pt idx="407">
                  <c:v>3.0675919999999999E-2</c:v>
                </c:pt>
                <c:pt idx="408">
                  <c:v>2.063854E-2</c:v>
                </c:pt>
                <c:pt idx="409">
                  <c:v>2.3138530000000001E-2</c:v>
                </c:pt>
                <c:pt idx="410">
                  <c:v>3.3315900000000002E-2</c:v>
                </c:pt>
                <c:pt idx="411">
                  <c:v>3.3357449999999997E-2</c:v>
                </c:pt>
                <c:pt idx="412">
                  <c:v>1.825703E-2</c:v>
                </c:pt>
                <c:pt idx="413">
                  <c:v>1.4533509999999999E-2</c:v>
                </c:pt>
                <c:pt idx="414">
                  <c:v>3.077154E-2</c:v>
                </c:pt>
                <c:pt idx="415">
                  <c:v>3.211936E-2</c:v>
                </c:pt>
                <c:pt idx="416">
                  <c:v>1.3852059999999999E-2</c:v>
                </c:pt>
                <c:pt idx="417">
                  <c:v>1.297802E-2</c:v>
                </c:pt>
                <c:pt idx="418">
                  <c:v>2.9353420000000002E-2</c:v>
                </c:pt>
                <c:pt idx="419">
                  <c:v>3.2504320000000003E-2</c:v>
                </c:pt>
                <c:pt idx="420">
                  <c:v>2.930783E-2</c:v>
                </c:pt>
                <c:pt idx="421">
                  <c:v>3.7750560000000002E-2</c:v>
                </c:pt>
                <c:pt idx="422">
                  <c:v>3.9221399999999997E-2</c:v>
                </c:pt>
                <c:pt idx="423">
                  <c:v>2.6123710000000001E-2</c:v>
                </c:pt>
                <c:pt idx="424">
                  <c:v>2.3319929999999999E-2</c:v>
                </c:pt>
                <c:pt idx="425">
                  <c:v>3.2770199999999999E-2</c:v>
                </c:pt>
                <c:pt idx="426">
                  <c:v>3.5458870000000003E-2</c:v>
                </c:pt>
                <c:pt idx="427">
                  <c:v>3.1393919999999999E-2</c:v>
                </c:pt>
                <c:pt idx="428">
                  <c:v>3.0897460000000002E-2</c:v>
                </c:pt>
                <c:pt idx="429">
                  <c:v>3.4533420000000002E-2</c:v>
                </c:pt>
                <c:pt idx="430">
                  <c:v>3.5603759999999998E-2</c:v>
                </c:pt>
                <c:pt idx="431">
                  <c:v>2.8300889999999999E-2</c:v>
                </c:pt>
                <c:pt idx="432">
                  <c:v>1.435204E-2</c:v>
                </c:pt>
                <c:pt idx="433">
                  <c:v>1.260147E-2</c:v>
                </c:pt>
                <c:pt idx="434">
                  <c:v>3.2571830000000003E-2</c:v>
                </c:pt>
                <c:pt idx="435">
                  <c:v>4.4316979999999999E-2</c:v>
                </c:pt>
                <c:pt idx="436">
                  <c:v>3.5405869999999999E-2</c:v>
                </c:pt>
                <c:pt idx="437">
                  <c:v>3.672164E-2</c:v>
                </c:pt>
                <c:pt idx="438">
                  <c:v>4.6039799999999999E-2</c:v>
                </c:pt>
                <c:pt idx="439">
                  <c:v>3.5618570000000002E-2</c:v>
                </c:pt>
                <c:pt idx="440">
                  <c:v>1.8300819999999999E-2</c:v>
                </c:pt>
                <c:pt idx="441">
                  <c:v>1.837971E-2</c:v>
                </c:pt>
                <c:pt idx="442">
                  <c:v>2.5943609999999999E-2</c:v>
                </c:pt>
                <c:pt idx="443">
                  <c:v>2.0279149999999999E-2</c:v>
                </c:pt>
                <c:pt idx="444">
                  <c:v>8.4597820000000008E-3</c:v>
                </c:pt>
                <c:pt idx="445">
                  <c:v>7.8291460000000004E-3</c:v>
                </c:pt>
                <c:pt idx="446">
                  <c:v>1.6412429999999999E-2</c:v>
                </c:pt>
                <c:pt idx="447">
                  <c:v>2.0488619999999999E-2</c:v>
                </c:pt>
                <c:pt idx="448">
                  <c:v>1.206316E-2</c:v>
                </c:pt>
                <c:pt idx="449">
                  <c:v>5.3907E-3</c:v>
                </c:pt>
                <c:pt idx="450">
                  <c:v>1.455073E-2</c:v>
                </c:pt>
                <c:pt idx="451">
                  <c:v>2.1484840000000002E-2</c:v>
                </c:pt>
                <c:pt idx="452">
                  <c:v>1.577483E-2</c:v>
                </c:pt>
                <c:pt idx="453">
                  <c:v>1.5842680000000001E-2</c:v>
                </c:pt>
                <c:pt idx="454">
                  <c:v>2.7514759999999999E-2</c:v>
                </c:pt>
                <c:pt idx="455">
                  <c:v>3.4152589999999997E-2</c:v>
                </c:pt>
                <c:pt idx="456">
                  <c:v>2.6077920000000001E-2</c:v>
                </c:pt>
                <c:pt idx="457">
                  <c:v>2.1161760000000002E-2</c:v>
                </c:pt>
                <c:pt idx="458">
                  <c:v>2.694889E-2</c:v>
                </c:pt>
                <c:pt idx="459">
                  <c:v>2.386955E-2</c:v>
                </c:pt>
                <c:pt idx="460">
                  <c:v>1.9399030000000001E-2</c:v>
                </c:pt>
                <c:pt idx="461">
                  <c:v>3.4189990000000003E-2</c:v>
                </c:pt>
                <c:pt idx="462">
                  <c:v>4.7749380000000001E-2</c:v>
                </c:pt>
                <c:pt idx="463">
                  <c:v>3.1552080000000003E-2</c:v>
                </c:pt>
                <c:pt idx="464">
                  <c:v>9.46286E-3</c:v>
                </c:pt>
                <c:pt idx="465">
                  <c:v>1.7849739999999999E-2</c:v>
                </c:pt>
                <c:pt idx="466">
                  <c:v>3.6938159999999998E-2</c:v>
                </c:pt>
                <c:pt idx="467">
                  <c:v>3.466064E-2</c:v>
                </c:pt>
                <c:pt idx="468">
                  <c:v>2.289387E-2</c:v>
                </c:pt>
                <c:pt idx="469">
                  <c:v>2.3636299999999999E-2</c:v>
                </c:pt>
                <c:pt idx="470">
                  <c:v>2.9670820000000001E-2</c:v>
                </c:pt>
                <c:pt idx="471">
                  <c:v>2.7216400000000002E-2</c:v>
                </c:pt>
                <c:pt idx="472">
                  <c:v>2.173214E-2</c:v>
                </c:pt>
                <c:pt idx="473">
                  <c:v>2.2418489999999999E-2</c:v>
                </c:pt>
                <c:pt idx="474">
                  <c:v>2.878903E-2</c:v>
                </c:pt>
                <c:pt idx="475">
                  <c:v>2.8397660000000002E-2</c:v>
                </c:pt>
                <c:pt idx="476">
                  <c:v>1.49088E-2</c:v>
                </c:pt>
                <c:pt idx="477">
                  <c:v>8.7774870000000005E-3</c:v>
                </c:pt>
                <c:pt idx="478">
                  <c:v>2.3830560000000001E-2</c:v>
                </c:pt>
                <c:pt idx="479">
                  <c:v>3.6497349999999998E-2</c:v>
                </c:pt>
                <c:pt idx="480">
                  <c:v>2.8920310000000001E-2</c:v>
                </c:pt>
                <c:pt idx="481">
                  <c:v>2.385075E-2</c:v>
                </c:pt>
                <c:pt idx="482">
                  <c:v>3.5108819999999999E-2</c:v>
                </c:pt>
                <c:pt idx="483">
                  <c:v>3.6263789999999997E-2</c:v>
                </c:pt>
                <c:pt idx="484">
                  <c:v>1.7241840000000001E-2</c:v>
                </c:pt>
                <c:pt idx="485">
                  <c:v>9.4074229999999998E-3</c:v>
                </c:pt>
                <c:pt idx="486">
                  <c:v>2.3808090000000001E-2</c:v>
                </c:pt>
                <c:pt idx="487">
                  <c:v>3.1319029999999998E-2</c:v>
                </c:pt>
                <c:pt idx="488">
                  <c:v>2.1927350000000002E-2</c:v>
                </c:pt>
                <c:pt idx="489">
                  <c:v>1.5326569999999999E-2</c:v>
                </c:pt>
                <c:pt idx="490">
                  <c:v>1.688887E-2</c:v>
                </c:pt>
                <c:pt idx="491">
                  <c:v>1.9616649999999999E-2</c:v>
                </c:pt>
                <c:pt idx="492">
                  <c:v>1.892361E-2</c:v>
                </c:pt>
                <c:pt idx="493">
                  <c:v>1.0962110000000001E-2</c:v>
                </c:pt>
                <c:pt idx="494">
                  <c:v>4.3699020000000002E-3</c:v>
                </c:pt>
                <c:pt idx="495">
                  <c:v>6.1192140000000004E-3</c:v>
                </c:pt>
                <c:pt idx="496">
                  <c:v>9.1119229999999992E-3</c:v>
                </c:pt>
                <c:pt idx="497">
                  <c:v>1.4818410000000001E-2</c:v>
                </c:pt>
                <c:pt idx="498">
                  <c:v>2.3744230000000002E-2</c:v>
                </c:pt>
                <c:pt idx="499">
                  <c:v>2.4182080000000002E-2</c:v>
                </c:pt>
                <c:pt idx="500">
                  <c:v>1.707297E-2</c:v>
                </c:pt>
                <c:pt idx="501">
                  <c:v>1.7775409999999998E-2</c:v>
                </c:pt>
                <c:pt idx="502">
                  <c:v>3.1511379999999999E-2</c:v>
                </c:pt>
                <c:pt idx="503">
                  <c:v>3.6155670000000001E-2</c:v>
                </c:pt>
                <c:pt idx="504">
                  <c:v>2.018325E-2</c:v>
                </c:pt>
                <c:pt idx="505">
                  <c:v>1.383566E-2</c:v>
                </c:pt>
                <c:pt idx="506">
                  <c:v>2.1794839999999999E-2</c:v>
                </c:pt>
                <c:pt idx="507">
                  <c:v>1.3109640000000001E-2</c:v>
                </c:pt>
                <c:pt idx="508">
                  <c:v>-1.434926E-3</c:v>
                </c:pt>
                <c:pt idx="509">
                  <c:v>6.0243429999999997E-3</c:v>
                </c:pt>
                <c:pt idx="510">
                  <c:v>2.121145E-2</c:v>
                </c:pt>
                <c:pt idx="511">
                  <c:v>2.3476509999999999E-2</c:v>
                </c:pt>
                <c:pt idx="512">
                  <c:v>1.408829E-2</c:v>
                </c:pt>
                <c:pt idx="513">
                  <c:v>1.0222709999999999E-3</c:v>
                </c:pt>
                <c:pt idx="514">
                  <c:v>-9.0333399999999999E-4</c:v>
                </c:pt>
                <c:pt idx="515">
                  <c:v>9.8716450000000001E-3</c:v>
                </c:pt>
                <c:pt idx="516">
                  <c:v>1.2793179999999999E-2</c:v>
                </c:pt>
                <c:pt idx="517">
                  <c:v>6.2302640000000001E-3</c:v>
                </c:pt>
                <c:pt idx="518">
                  <c:v>1.077871E-2</c:v>
                </c:pt>
                <c:pt idx="519">
                  <c:v>2.6354579999999999E-2</c:v>
                </c:pt>
                <c:pt idx="520">
                  <c:v>3.0888450000000001E-2</c:v>
                </c:pt>
                <c:pt idx="521">
                  <c:v>2.2865090000000001E-2</c:v>
                </c:pt>
                <c:pt idx="522">
                  <c:v>1.9117559999999999E-2</c:v>
                </c:pt>
                <c:pt idx="523">
                  <c:v>1.701544E-2</c:v>
                </c:pt>
                <c:pt idx="524">
                  <c:v>1.169954E-2</c:v>
                </c:pt>
                <c:pt idx="525">
                  <c:v>1.504986E-2</c:v>
                </c:pt>
                <c:pt idx="526">
                  <c:v>2.0236839999999999E-2</c:v>
                </c:pt>
                <c:pt idx="527">
                  <c:v>1.0303980000000001E-2</c:v>
                </c:pt>
                <c:pt idx="528">
                  <c:v>-3.2460140000000002E-3</c:v>
                </c:pt>
                <c:pt idx="529">
                  <c:v>-2.8212979999999999E-3</c:v>
                </c:pt>
                <c:pt idx="530">
                  <c:v>7.418539E-3</c:v>
                </c:pt>
                <c:pt idx="531">
                  <c:v>1.307032E-2</c:v>
                </c:pt>
                <c:pt idx="532">
                  <c:v>7.3107800000000002E-3</c:v>
                </c:pt>
                <c:pt idx="533">
                  <c:v>2.8646079999999998E-3</c:v>
                </c:pt>
                <c:pt idx="534">
                  <c:v>1.374074E-2</c:v>
                </c:pt>
                <c:pt idx="535">
                  <c:v>2.5433819999999999E-2</c:v>
                </c:pt>
                <c:pt idx="536">
                  <c:v>2.1197150000000001E-2</c:v>
                </c:pt>
                <c:pt idx="537">
                  <c:v>1.330199E-2</c:v>
                </c:pt>
                <c:pt idx="538">
                  <c:v>1.7578940000000001E-2</c:v>
                </c:pt>
                <c:pt idx="539">
                  <c:v>2.3467289999999998E-2</c:v>
                </c:pt>
                <c:pt idx="540">
                  <c:v>1.7621109999999999E-2</c:v>
                </c:pt>
                <c:pt idx="541">
                  <c:v>1.361442E-2</c:v>
                </c:pt>
                <c:pt idx="542">
                  <c:v>1.946498E-2</c:v>
                </c:pt>
                <c:pt idx="543">
                  <c:v>1.8130500000000001E-2</c:v>
                </c:pt>
                <c:pt idx="544">
                  <c:v>9.2314979999999994E-3</c:v>
                </c:pt>
                <c:pt idx="545">
                  <c:v>1.25267E-2</c:v>
                </c:pt>
                <c:pt idx="546">
                  <c:v>2.0699559999999999E-2</c:v>
                </c:pt>
                <c:pt idx="547">
                  <c:v>1.1739370000000001E-2</c:v>
                </c:pt>
                <c:pt idx="548">
                  <c:v>-2.3735079999999999E-3</c:v>
                </c:pt>
                <c:pt idx="549">
                  <c:v>1.2170760000000001E-3</c:v>
                </c:pt>
                <c:pt idx="550">
                  <c:v>1.026527E-2</c:v>
                </c:pt>
                <c:pt idx="551">
                  <c:v>8.749616E-3</c:v>
                </c:pt>
                <c:pt idx="552">
                  <c:v>7.8005790000000002E-3</c:v>
                </c:pt>
                <c:pt idx="553">
                  <c:v>1.0421420000000001E-2</c:v>
                </c:pt>
                <c:pt idx="554">
                  <c:v>1.019508E-2</c:v>
                </c:pt>
                <c:pt idx="555">
                  <c:v>9.1811870000000004E-3</c:v>
                </c:pt>
                <c:pt idx="556">
                  <c:v>2.828297E-3</c:v>
                </c:pt>
                <c:pt idx="557">
                  <c:v>-4.5551990000000002E-3</c:v>
                </c:pt>
                <c:pt idx="558">
                  <c:v>4.7373729999999999E-5</c:v>
                </c:pt>
                <c:pt idx="559">
                  <c:v>4.4091770000000002E-3</c:v>
                </c:pt>
                <c:pt idx="560">
                  <c:v>8.5791510000000001E-3</c:v>
                </c:pt>
                <c:pt idx="561">
                  <c:v>2.5685800000000002E-2</c:v>
                </c:pt>
                <c:pt idx="562">
                  <c:v>2.5585429999999999E-2</c:v>
                </c:pt>
                <c:pt idx="563">
                  <c:v>2.147665E-3</c:v>
                </c:pt>
                <c:pt idx="564">
                  <c:v>-1.1251500000000001E-3</c:v>
                </c:pt>
                <c:pt idx="565">
                  <c:v>1.8794470000000001E-2</c:v>
                </c:pt>
                <c:pt idx="566">
                  <c:v>2.566856E-2</c:v>
                </c:pt>
                <c:pt idx="567">
                  <c:v>1.0524199999999999E-2</c:v>
                </c:pt>
                <c:pt idx="568">
                  <c:v>1.9971139999999999E-3</c:v>
                </c:pt>
                <c:pt idx="569">
                  <c:v>1.2688349999999999E-2</c:v>
                </c:pt>
              </c:numCache>
            </c:numRef>
          </c:yVal>
          <c:smooth val="0"/>
        </c:ser>
        <c:ser>
          <c:idx val="6"/>
          <c:order val="6"/>
          <c:tx>
            <c:v>+1000V (#7)</c:v>
          </c:tx>
          <c:spPr>
            <a:ln w="19050">
              <a:solidFill>
                <a:srgbClr val="0000FF"/>
              </a:solidFill>
            </a:ln>
          </c:spPr>
          <c:marker>
            <c:symbol val="none"/>
          </c:marker>
          <c:xVal>
            <c:numRef>
              <c:f>'HBM IV Curves Data'!$N$5:$N$574</c:f>
              <c:numCache>
                <c:formatCode>General</c:formatCode>
                <c:ptCount val="570"/>
                <c:pt idx="0">
                  <c:v>2.7181109999999999</c:v>
                </c:pt>
                <c:pt idx="1">
                  <c:v>3.8816190000000002</c:v>
                </c:pt>
                <c:pt idx="2">
                  <c:v>3.6635270000000002</c:v>
                </c:pt>
                <c:pt idx="3">
                  <c:v>1.696825</c:v>
                </c:pt>
                <c:pt idx="4">
                  <c:v>1.676698</c:v>
                </c:pt>
                <c:pt idx="5">
                  <c:v>4.0738279999999998</c:v>
                </c:pt>
                <c:pt idx="6">
                  <c:v>4.8910679999999997</c:v>
                </c:pt>
                <c:pt idx="7">
                  <c:v>3.390377</c:v>
                </c:pt>
                <c:pt idx="8">
                  <c:v>2.3248449999999998</c:v>
                </c:pt>
                <c:pt idx="9">
                  <c:v>2.6171229999999999</c:v>
                </c:pt>
                <c:pt idx="10">
                  <c:v>2.787328</c:v>
                </c:pt>
                <c:pt idx="11">
                  <c:v>1.7671190000000001</c:v>
                </c:pt>
                <c:pt idx="12">
                  <c:v>0.36374250000000002</c:v>
                </c:pt>
                <c:pt idx="13">
                  <c:v>-0.16041939999999999</c:v>
                </c:pt>
                <c:pt idx="14">
                  <c:v>0.12122330000000001</c:v>
                </c:pt>
                <c:pt idx="15">
                  <c:v>0.4182189</c:v>
                </c:pt>
                <c:pt idx="16">
                  <c:v>0.6401251</c:v>
                </c:pt>
                <c:pt idx="17">
                  <c:v>1.3228930000000001</c:v>
                </c:pt>
                <c:pt idx="18">
                  <c:v>1.9817229999999999</c:v>
                </c:pt>
                <c:pt idx="19">
                  <c:v>1.591844</c:v>
                </c:pt>
                <c:pt idx="20">
                  <c:v>0.63583730000000005</c:v>
                </c:pt>
                <c:pt idx="21">
                  <c:v>0.81298099999999995</c:v>
                </c:pt>
                <c:pt idx="22">
                  <c:v>2.3630870000000002</c:v>
                </c:pt>
                <c:pt idx="23">
                  <c:v>3.1563940000000001</c:v>
                </c:pt>
                <c:pt idx="24">
                  <c:v>2.6218759999999999</c:v>
                </c:pt>
                <c:pt idx="25">
                  <c:v>2.8439009999999998</c:v>
                </c:pt>
                <c:pt idx="26">
                  <c:v>3.8540000000000001</c:v>
                </c:pt>
                <c:pt idx="27">
                  <c:v>3.0535329999999998</c:v>
                </c:pt>
                <c:pt idx="28">
                  <c:v>1.094598</c:v>
                </c:pt>
                <c:pt idx="29">
                  <c:v>1.3044990000000001</c:v>
                </c:pt>
                <c:pt idx="30">
                  <c:v>2.4770500000000002</c:v>
                </c:pt>
                <c:pt idx="31">
                  <c:v>1.8786130000000001</c:v>
                </c:pt>
                <c:pt idx="32">
                  <c:v>1.164547</c:v>
                </c:pt>
                <c:pt idx="33">
                  <c:v>1.8525149999999999</c:v>
                </c:pt>
                <c:pt idx="34">
                  <c:v>2.815064</c:v>
                </c:pt>
                <c:pt idx="35">
                  <c:v>2.9511940000000001</c:v>
                </c:pt>
                <c:pt idx="36">
                  <c:v>1.8898029999999999</c:v>
                </c:pt>
                <c:pt idx="37">
                  <c:v>0.63292300000000001</c:v>
                </c:pt>
                <c:pt idx="38">
                  <c:v>0.36012139999999998</c:v>
                </c:pt>
                <c:pt idx="39">
                  <c:v>0.73812480000000003</c:v>
                </c:pt>
                <c:pt idx="40">
                  <c:v>0.90626930000000006</c:v>
                </c:pt>
                <c:pt idx="41">
                  <c:v>0.32250780000000001</c:v>
                </c:pt>
                <c:pt idx="42">
                  <c:v>-0.13439870000000001</c:v>
                </c:pt>
                <c:pt idx="43">
                  <c:v>0.78852279999999997</c:v>
                </c:pt>
                <c:pt idx="44">
                  <c:v>1.8787560000000001</c:v>
                </c:pt>
                <c:pt idx="45">
                  <c:v>1.377513</c:v>
                </c:pt>
                <c:pt idx="46">
                  <c:v>-6.9974430000000004E-2</c:v>
                </c:pt>
                <c:pt idx="47">
                  <c:v>-0.65709720000000005</c:v>
                </c:pt>
                <c:pt idx="48">
                  <c:v>7.7261460000000004E-2</c:v>
                </c:pt>
                <c:pt idx="49">
                  <c:v>0.94528120000000004</c:v>
                </c:pt>
                <c:pt idx="50">
                  <c:v>1.11347</c:v>
                </c:pt>
                <c:pt idx="51">
                  <c:v>0.92181080000000004</c:v>
                </c:pt>
                <c:pt idx="52">
                  <c:v>1.118085</c:v>
                </c:pt>
                <c:pt idx="53">
                  <c:v>1.5362169999999999</c:v>
                </c:pt>
                <c:pt idx="54">
                  <c:v>1.099896</c:v>
                </c:pt>
                <c:pt idx="55">
                  <c:v>9.594946E-2</c:v>
                </c:pt>
                <c:pt idx="56">
                  <c:v>-0.37244860000000002</c:v>
                </c:pt>
                <c:pt idx="57">
                  <c:v>0.2074693</c:v>
                </c:pt>
                <c:pt idx="58">
                  <c:v>1.520427</c:v>
                </c:pt>
                <c:pt idx="59">
                  <c:v>1.9616880000000001</c:v>
                </c:pt>
                <c:pt idx="60">
                  <c:v>0.50537209999999999</c:v>
                </c:pt>
                <c:pt idx="61">
                  <c:v>-1.078954</c:v>
                </c:pt>
                <c:pt idx="62">
                  <c:v>-0.5457919</c:v>
                </c:pt>
                <c:pt idx="63">
                  <c:v>1.3546</c:v>
                </c:pt>
                <c:pt idx="64">
                  <c:v>2.0610620000000002</c:v>
                </c:pt>
                <c:pt idx="65">
                  <c:v>0.78594710000000001</c:v>
                </c:pt>
                <c:pt idx="66">
                  <c:v>3.8140769999999997E-2</c:v>
                </c:pt>
                <c:pt idx="67">
                  <c:v>1.280071</c:v>
                </c:pt>
                <c:pt idx="68">
                  <c:v>2.7008160000000001</c:v>
                </c:pt>
                <c:pt idx="69">
                  <c:v>2.8122919999999998</c:v>
                </c:pt>
                <c:pt idx="70">
                  <c:v>1.9105209999999999</c:v>
                </c:pt>
                <c:pt idx="71">
                  <c:v>1.23898</c:v>
                </c:pt>
                <c:pt idx="72">
                  <c:v>0.94988530000000004</c:v>
                </c:pt>
                <c:pt idx="73">
                  <c:v>0.64095530000000001</c:v>
                </c:pt>
                <c:pt idx="74">
                  <c:v>0.72101669999999995</c:v>
                </c:pt>
                <c:pt idx="75">
                  <c:v>1.069037</c:v>
                </c:pt>
                <c:pt idx="76">
                  <c:v>1.3895850000000001</c:v>
                </c:pt>
                <c:pt idx="77">
                  <c:v>1.7246919999999999</c:v>
                </c:pt>
                <c:pt idx="78">
                  <c:v>1.236726</c:v>
                </c:pt>
                <c:pt idx="79">
                  <c:v>-0.26744659999999998</c:v>
                </c:pt>
                <c:pt idx="80">
                  <c:v>-0.54990309999999998</c:v>
                </c:pt>
                <c:pt idx="81">
                  <c:v>1.266086</c:v>
                </c:pt>
                <c:pt idx="82">
                  <c:v>2.1918869999999999</c:v>
                </c:pt>
                <c:pt idx="83">
                  <c:v>0.49824679999999999</c:v>
                </c:pt>
                <c:pt idx="84">
                  <c:v>-1.149224</c:v>
                </c:pt>
                <c:pt idx="85">
                  <c:v>-0.62686220000000004</c:v>
                </c:pt>
                <c:pt idx="86">
                  <c:v>1.0014970000000001</c:v>
                </c:pt>
                <c:pt idx="87">
                  <c:v>2.1343670000000001</c:v>
                </c:pt>
                <c:pt idx="88">
                  <c:v>2.8342930000000002</c:v>
                </c:pt>
                <c:pt idx="89">
                  <c:v>3.5455190000000001</c:v>
                </c:pt>
                <c:pt idx="90">
                  <c:v>3.06643</c:v>
                </c:pt>
                <c:pt idx="91">
                  <c:v>1.618962</c:v>
                </c:pt>
                <c:pt idx="92">
                  <c:v>0.85505030000000004</c:v>
                </c:pt>
                <c:pt idx="93">
                  <c:v>0.65934099999999995</c:v>
                </c:pt>
                <c:pt idx="94">
                  <c:v>0.8037398</c:v>
                </c:pt>
                <c:pt idx="95">
                  <c:v>1.3557250000000001</c:v>
                </c:pt>
                <c:pt idx="96">
                  <c:v>1.5890569999999999</c:v>
                </c:pt>
                <c:pt idx="97">
                  <c:v>1.29915</c:v>
                </c:pt>
                <c:pt idx="98">
                  <c:v>0.75058290000000005</c:v>
                </c:pt>
                <c:pt idx="99">
                  <c:v>0.33107599999999998</c:v>
                </c:pt>
                <c:pt idx="100">
                  <c:v>0.91318259999999996</c:v>
                </c:pt>
                <c:pt idx="101">
                  <c:v>1.5855889999999999</c:v>
                </c:pt>
                <c:pt idx="102">
                  <c:v>1.156541</c:v>
                </c:pt>
                <c:pt idx="103">
                  <c:v>0.72580140000000004</c:v>
                </c:pt>
                <c:pt idx="104">
                  <c:v>0.6407988</c:v>
                </c:pt>
                <c:pt idx="105">
                  <c:v>0.94161269999999997</c:v>
                </c:pt>
                <c:pt idx="106">
                  <c:v>1.6377440000000001</c:v>
                </c:pt>
                <c:pt idx="107">
                  <c:v>1.101785</c:v>
                </c:pt>
                <c:pt idx="108">
                  <c:v>0.3308933</c:v>
                </c:pt>
                <c:pt idx="109">
                  <c:v>1.3339350000000001</c:v>
                </c:pt>
                <c:pt idx="110">
                  <c:v>1.796643</c:v>
                </c:pt>
                <c:pt idx="111">
                  <c:v>0.90316779999999997</c:v>
                </c:pt>
                <c:pt idx="112">
                  <c:v>0.98656710000000003</c:v>
                </c:pt>
                <c:pt idx="113">
                  <c:v>1.615704</c:v>
                </c:pt>
                <c:pt idx="114">
                  <c:v>1.360436</c:v>
                </c:pt>
                <c:pt idx="115">
                  <c:v>0.1030151</c:v>
                </c:pt>
                <c:pt idx="116">
                  <c:v>-0.36759550000000002</c:v>
                </c:pt>
                <c:pt idx="117">
                  <c:v>1.4305589999999999</c:v>
                </c:pt>
                <c:pt idx="118">
                  <c:v>2.422841</c:v>
                </c:pt>
                <c:pt idx="119">
                  <c:v>1.215344</c:v>
                </c:pt>
                <c:pt idx="120">
                  <c:v>0.92604869999999995</c:v>
                </c:pt>
                <c:pt idx="121">
                  <c:v>1.606813</c:v>
                </c:pt>
                <c:pt idx="122">
                  <c:v>1.443962</c:v>
                </c:pt>
                <c:pt idx="123">
                  <c:v>1.5527489999999999</c:v>
                </c:pt>
                <c:pt idx="124">
                  <c:v>2.217409</c:v>
                </c:pt>
                <c:pt idx="125">
                  <c:v>1.709986</c:v>
                </c:pt>
                <c:pt idx="126">
                  <c:v>0.28995779999999999</c:v>
                </c:pt>
                <c:pt idx="127">
                  <c:v>-0.42410710000000001</c:v>
                </c:pt>
                <c:pt idx="128">
                  <c:v>-0.56485940000000001</c:v>
                </c:pt>
                <c:pt idx="129">
                  <c:v>-0.74922330000000004</c:v>
                </c:pt>
                <c:pt idx="130">
                  <c:v>-0.1583852</c:v>
                </c:pt>
                <c:pt idx="131">
                  <c:v>1.0382469999999999</c:v>
                </c:pt>
                <c:pt idx="132">
                  <c:v>1.63537</c:v>
                </c:pt>
                <c:pt idx="133">
                  <c:v>1.382646</c:v>
                </c:pt>
                <c:pt idx="134">
                  <c:v>0.56925859999999995</c:v>
                </c:pt>
                <c:pt idx="135">
                  <c:v>0.10934339999999999</c:v>
                </c:pt>
                <c:pt idx="136">
                  <c:v>0.87463480000000005</c:v>
                </c:pt>
                <c:pt idx="137">
                  <c:v>2.000051</c:v>
                </c:pt>
                <c:pt idx="138">
                  <c:v>1.9308419999999999</c:v>
                </c:pt>
                <c:pt idx="139">
                  <c:v>0.95433349999999995</c:v>
                </c:pt>
                <c:pt idx="140">
                  <c:v>0.43745050000000002</c:v>
                </c:pt>
                <c:pt idx="141">
                  <c:v>0.81979619999999997</c:v>
                </c:pt>
                <c:pt idx="142">
                  <c:v>0.89116479999999998</c:v>
                </c:pt>
                <c:pt idx="143">
                  <c:v>4.0618170000000002E-2</c:v>
                </c:pt>
                <c:pt idx="144">
                  <c:v>6.7465010000000006E-2</c:v>
                </c:pt>
                <c:pt idx="145">
                  <c:v>1.3234399999999999</c:v>
                </c:pt>
                <c:pt idx="146">
                  <c:v>1.7504710000000001</c:v>
                </c:pt>
                <c:pt idx="147">
                  <c:v>1.1132120000000001</c:v>
                </c:pt>
                <c:pt idx="148">
                  <c:v>1.0079610000000001</c:v>
                </c:pt>
                <c:pt idx="149">
                  <c:v>1.1636340000000001</c:v>
                </c:pt>
                <c:pt idx="150">
                  <c:v>0.61285350000000005</c:v>
                </c:pt>
                <c:pt idx="151">
                  <c:v>-0.40366879999999999</c:v>
                </c:pt>
                <c:pt idx="152">
                  <c:v>-1.3940950000000001</c:v>
                </c:pt>
                <c:pt idx="153">
                  <c:v>-0.83037030000000001</c:v>
                </c:pt>
                <c:pt idx="154">
                  <c:v>1.2146300000000001</c:v>
                </c:pt>
                <c:pt idx="155">
                  <c:v>1.8208800000000001</c:v>
                </c:pt>
                <c:pt idx="156">
                  <c:v>0.51911689999999999</c:v>
                </c:pt>
                <c:pt idx="157">
                  <c:v>-0.31379089999999998</c:v>
                </c:pt>
                <c:pt idx="158">
                  <c:v>0.26706790000000002</c:v>
                </c:pt>
                <c:pt idx="159">
                  <c:v>1.1267940000000001</c:v>
                </c:pt>
                <c:pt idx="160">
                  <c:v>1.438175</c:v>
                </c:pt>
                <c:pt idx="161">
                  <c:v>1.6141859999999999</c:v>
                </c:pt>
                <c:pt idx="162">
                  <c:v>1.6548560000000001</c:v>
                </c:pt>
                <c:pt idx="163">
                  <c:v>1.16265</c:v>
                </c:pt>
                <c:pt idx="164">
                  <c:v>1.295334</c:v>
                </c:pt>
                <c:pt idx="165">
                  <c:v>2.3786119999999999</c:v>
                </c:pt>
                <c:pt idx="166">
                  <c:v>2.2658040000000002</c:v>
                </c:pt>
                <c:pt idx="167">
                  <c:v>1.1509560000000001</c:v>
                </c:pt>
                <c:pt idx="168">
                  <c:v>1.106479</c:v>
                </c:pt>
                <c:pt idx="169">
                  <c:v>1.566837</c:v>
                </c:pt>
                <c:pt idx="170">
                  <c:v>0.95972930000000001</c:v>
                </c:pt>
                <c:pt idx="171">
                  <c:v>-0.5525234</c:v>
                </c:pt>
                <c:pt idx="172">
                  <c:v>-1.0422709999999999</c:v>
                </c:pt>
                <c:pt idx="173">
                  <c:v>0.14034199999999999</c:v>
                </c:pt>
                <c:pt idx="174">
                  <c:v>0.78279359999999998</c:v>
                </c:pt>
                <c:pt idx="175">
                  <c:v>0.46522170000000002</c:v>
                </c:pt>
                <c:pt idx="176">
                  <c:v>0.57582909999999998</c:v>
                </c:pt>
                <c:pt idx="177">
                  <c:v>0.33545419999999998</c:v>
                </c:pt>
                <c:pt idx="178">
                  <c:v>-0.197801</c:v>
                </c:pt>
                <c:pt idx="179">
                  <c:v>0.1038357</c:v>
                </c:pt>
                <c:pt idx="180">
                  <c:v>0.46099909999999999</c:v>
                </c:pt>
                <c:pt idx="181">
                  <c:v>0.20863209999999999</c:v>
                </c:pt>
                <c:pt idx="182">
                  <c:v>-0.22373960000000001</c:v>
                </c:pt>
                <c:pt idx="183">
                  <c:v>0.18083850000000001</c:v>
                </c:pt>
                <c:pt idx="184">
                  <c:v>1.030149</c:v>
                </c:pt>
                <c:pt idx="185">
                  <c:v>0.39131359999999998</c:v>
                </c:pt>
                <c:pt idx="186">
                  <c:v>-1.1056539999999999</c:v>
                </c:pt>
                <c:pt idx="187">
                  <c:v>-1.88222</c:v>
                </c:pt>
                <c:pt idx="188">
                  <c:v>-1.2839039999999999</c:v>
                </c:pt>
                <c:pt idx="189">
                  <c:v>1.043153</c:v>
                </c:pt>
                <c:pt idx="190">
                  <c:v>2.283188</c:v>
                </c:pt>
                <c:pt idx="191">
                  <c:v>0.68965310000000002</c:v>
                </c:pt>
                <c:pt idx="192">
                  <c:v>-0.47494740000000002</c:v>
                </c:pt>
                <c:pt idx="193">
                  <c:v>0.59865520000000005</c:v>
                </c:pt>
                <c:pt idx="194">
                  <c:v>2.0344980000000001</c:v>
                </c:pt>
                <c:pt idx="195">
                  <c:v>1.998532</c:v>
                </c:pt>
                <c:pt idx="196">
                  <c:v>1.3529709999999999</c:v>
                </c:pt>
                <c:pt idx="197">
                  <c:v>1.8202069999999999</c:v>
                </c:pt>
                <c:pt idx="198">
                  <c:v>2.199049</c:v>
                </c:pt>
                <c:pt idx="199">
                  <c:v>1.070085</c:v>
                </c:pt>
                <c:pt idx="200">
                  <c:v>-0.31468210000000002</c:v>
                </c:pt>
                <c:pt idx="201">
                  <c:v>-0.74627010000000005</c:v>
                </c:pt>
                <c:pt idx="202">
                  <c:v>-0.44129869999999999</c:v>
                </c:pt>
                <c:pt idx="203">
                  <c:v>-0.206264</c:v>
                </c:pt>
                <c:pt idx="204">
                  <c:v>-0.33809250000000002</c:v>
                </c:pt>
                <c:pt idx="205">
                  <c:v>7.3103280000000007E-2</c:v>
                </c:pt>
                <c:pt idx="206">
                  <c:v>0.89053459999999995</c:v>
                </c:pt>
                <c:pt idx="207">
                  <c:v>0.96270029999999995</c:v>
                </c:pt>
                <c:pt idx="208">
                  <c:v>0.57537570000000005</c:v>
                </c:pt>
                <c:pt idx="209">
                  <c:v>0.21212980000000001</c:v>
                </c:pt>
                <c:pt idx="210">
                  <c:v>-8.1740460000000001E-2</c:v>
                </c:pt>
                <c:pt idx="211">
                  <c:v>-0.39772600000000002</c:v>
                </c:pt>
                <c:pt idx="212">
                  <c:v>-0.6706976</c:v>
                </c:pt>
                <c:pt idx="213">
                  <c:v>-2.8439339999999998E-3</c:v>
                </c:pt>
                <c:pt idx="214">
                  <c:v>1.110406</c:v>
                </c:pt>
                <c:pt idx="215">
                  <c:v>0.99450479999999997</c:v>
                </c:pt>
                <c:pt idx="216">
                  <c:v>0.32726949999999999</c:v>
                </c:pt>
                <c:pt idx="217">
                  <c:v>0.72067060000000005</c:v>
                </c:pt>
                <c:pt idx="218">
                  <c:v>1.426844</c:v>
                </c:pt>
                <c:pt idx="219">
                  <c:v>1.444445</c:v>
                </c:pt>
                <c:pt idx="220">
                  <c:v>1.6177509999999999</c:v>
                </c:pt>
                <c:pt idx="221">
                  <c:v>2.5314679999999998</c:v>
                </c:pt>
                <c:pt idx="222">
                  <c:v>2.9132660000000001</c:v>
                </c:pt>
                <c:pt idx="223">
                  <c:v>1.482788</c:v>
                </c:pt>
                <c:pt idx="224">
                  <c:v>-0.30706420000000001</c:v>
                </c:pt>
                <c:pt idx="225">
                  <c:v>-9.6509800000000007E-2</c:v>
                </c:pt>
                <c:pt idx="226">
                  <c:v>1.118201</c:v>
                </c:pt>
                <c:pt idx="227">
                  <c:v>0.59652899999999998</c:v>
                </c:pt>
                <c:pt idx="228">
                  <c:v>-0.4575187</c:v>
                </c:pt>
                <c:pt idx="229">
                  <c:v>0.77221830000000002</c:v>
                </c:pt>
                <c:pt idx="230">
                  <c:v>1.921065</c:v>
                </c:pt>
                <c:pt idx="231">
                  <c:v>0.29572140000000002</c:v>
                </c:pt>
                <c:pt idx="232">
                  <c:v>-1.3421670000000001</c:v>
                </c:pt>
                <c:pt idx="233">
                  <c:v>-0.8090541</c:v>
                </c:pt>
                <c:pt idx="234">
                  <c:v>0.61434699999999998</c:v>
                </c:pt>
                <c:pt idx="235">
                  <c:v>1.5253410000000001</c:v>
                </c:pt>
                <c:pt idx="236">
                  <c:v>1.6063190000000001</c:v>
                </c:pt>
                <c:pt idx="237">
                  <c:v>1.1623429999999999</c:v>
                </c:pt>
                <c:pt idx="238">
                  <c:v>0.39366839999999997</c:v>
                </c:pt>
                <c:pt idx="239">
                  <c:v>-0.27754240000000002</c:v>
                </c:pt>
                <c:pt idx="240">
                  <c:v>-0.56706429999999997</c:v>
                </c:pt>
                <c:pt idx="241">
                  <c:v>-0.72438780000000003</c:v>
                </c:pt>
                <c:pt idx="242">
                  <c:v>-0.80149990000000004</c:v>
                </c:pt>
                <c:pt idx="243">
                  <c:v>-0.697071</c:v>
                </c:pt>
                <c:pt idx="244">
                  <c:v>0.10368230000000001</c:v>
                </c:pt>
                <c:pt idx="245">
                  <c:v>1.536049</c:v>
                </c:pt>
                <c:pt idx="246">
                  <c:v>1.4638599999999999</c:v>
                </c:pt>
                <c:pt idx="247">
                  <c:v>-0.57237910000000003</c:v>
                </c:pt>
                <c:pt idx="248">
                  <c:v>-1.1068990000000001</c:v>
                </c:pt>
                <c:pt idx="249">
                  <c:v>1.001903</c:v>
                </c:pt>
                <c:pt idx="250">
                  <c:v>2.802578</c:v>
                </c:pt>
                <c:pt idx="251">
                  <c:v>2.3271839999999999</c:v>
                </c:pt>
                <c:pt idx="252">
                  <c:v>0.54093449999999998</c:v>
                </c:pt>
                <c:pt idx="253">
                  <c:v>-0.2305092</c:v>
                </c:pt>
                <c:pt idx="254">
                  <c:v>-0.16008030000000001</c:v>
                </c:pt>
                <c:pt idx="255">
                  <c:v>-0.2093756</c:v>
                </c:pt>
                <c:pt idx="256">
                  <c:v>0.22275690000000001</c:v>
                </c:pt>
                <c:pt idx="257">
                  <c:v>0.4096649</c:v>
                </c:pt>
                <c:pt idx="258">
                  <c:v>0.2712059</c:v>
                </c:pt>
                <c:pt idx="259">
                  <c:v>-0.15402099999999999</c:v>
                </c:pt>
                <c:pt idx="260">
                  <c:v>-1.060495</c:v>
                </c:pt>
                <c:pt idx="261">
                  <c:v>2.254372E-2</c:v>
                </c:pt>
                <c:pt idx="262">
                  <c:v>2.4881169999999999</c:v>
                </c:pt>
                <c:pt idx="263">
                  <c:v>2.3332459999999999</c:v>
                </c:pt>
                <c:pt idx="264">
                  <c:v>0.4196223</c:v>
                </c:pt>
                <c:pt idx="265">
                  <c:v>0.47284540000000003</c:v>
                </c:pt>
                <c:pt idx="266">
                  <c:v>1.6286499999999999</c:v>
                </c:pt>
                <c:pt idx="267">
                  <c:v>1.1443289999999999</c:v>
                </c:pt>
                <c:pt idx="268">
                  <c:v>0.25176280000000001</c:v>
                </c:pt>
                <c:pt idx="269">
                  <c:v>0.98309389999999997</c:v>
                </c:pt>
                <c:pt idx="270">
                  <c:v>1.8389880000000001</c:v>
                </c:pt>
                <c:pt idx="271">
                  <c:v>0.63527339999999999</c:v>
                </c:pt>
                <c:pt idx="272">
                  <c:v>-1.295342</c:v>
                </c:pt>
                <c:pt idx="273">
                  <c:v>-1.3015490000000001</c:v>
                </c:pt>
                <c:pt idx="274">
                  <c:v>-5.1180490000000002E-2</c:v>
                </c:pt>
                <c:pt idx="275">
                  <c:v>0.1983713</c:v>
                </c:pt>
                <c:pt idx="276">
                  <c:v>0.253635</c:v>
                </c:pt>
                <c:pt idx="277">
                  <c:v>1.684002</c:v>
                </c:pt>
                <c:pt idx="278">
                  <c:v>2.4632640000000001</c:v>
                </c:pt>
                <c:pt idx="279">
                  <c:v>0.9718405</c:v>
                </c:pt>
                <c:pt idx="280">
                  <c:v>-0.52505520000000006</c:v>
                </c:pt>
                <c:pt idx="281">
                  <c:v>-0.38033129999999998</c:v>
                </c:pt>
                <c:pt idx="282">
                  <c:v>0.16581399999999999</c:v>
                </c:pt>
                <c:pt idx="283">
                  <c:v>0.2427405</c:v>
                </c:pt>
                <c:pt idx="284">
                  <c:v>0.43027300000000002</c:v>
                </c:pt>
                <c:pt idx="285">
                  <c:v>0.85177320000000001</c:v>
                </c:pt>
                <c:pt idx="286">
                  <c:v>0.62455510000000003</c:v>
                </c:pt>
                <c:pt idx="287">
                  <c:v>-0.69904319999999998</c:v>
                </c:pt>
                <c:pt idx="288">
                  <c:v>-1.7167790000000001</c:v>
                </c:pt>
                <c:pt idx="289">
                  <c:v>-1.1110409999999999</c:v>
                </c:pt>
                <c:pt idx="290">
                  <c:v>-0.2307263</c:v>
                </c:pt>
                <c:pt idx="291">
                  <c:v>-0.2452512</c:v>
                </c:pt>
                <c:pt idx="292">
                  <c:v>8.6619260000000003E-2</c:v>
                </c:pt>
                <c:pt idx="293">
                  <c:v>0.82989120000000005</c:v>
                </c:pt>
                <c:pt idx="294">
                  <c:v>0.86192860000000004</c:v>
                </c:pt>
                <c:pt idx="295">
                  <c:v>0.85440050000000001</c:v>
                </c:pt>
                <c:pt idx="296">
                  <c:v>0.79081069999999998</c:v>
                </c:pt>
                <c:pt idx="297">
                  <c:v>-0.2495193</c:v>
                </c:pt>
                <c:pt idx="298">
                  <c:v>-0.92595329999999998</c:v>
                </c:pt>
                <c:pt idx="299">
                  <c:v>-0.24232919999999999</c:v>
                </c:pt>
                <c:pt idx="300">
                  <c:v>0.62387619999999999</c:v>
                </c:pt>
                <c:pt idx="301">
                  <c:v>1.0866769999999999</c:v>
                </c:pt>
                <c:pt idx="302">
                  <c:v>1.1052489999999999</c:v>
                </c:pt>
                <c:pt idx="303">
                  <c:v>0.46957919999999997</c:v>
                </c:pt>
                <c:pt idx="304">
                  <c:v>3.5422349999999998E-2</c:v>
                </c:pt>
                <c:pt idx="305">
                  <c:v>0.21721190000000001</c:v>
                </c:pt>
                <c:pt idx="306">
                  <c:v>0.37762269999999998</c:v>
                </c:pt>
                <c:pt idx="307">
                  <c:v>0.62814950000000003</c:v>
                </c:pt>
                <c:pt idx="308">
                  <c:v>0.75308079999999999</c:v>
                </c:pt>
                <c:pt idx="309">
                  <c:v>0.45483620000000002</c:v>
                </c:pt>
                <c:pt idx="310">
                  <c:v>0.44935029999999998</c:v>
                </c:pt>
                <c:pt idx="311">
                  <c:v>0.51611240000000003</c:v>
                </c:pt>
                <c:pt idx="312">
                  <c:v>0.25148219999999999</c:v>
                </c:pt>
                <c:pt idx="313">
                  <c:v>0.34993479999999999</c:v>
                </c:pt>
                <c:pt idx="314">
                  <c:v>0.49181039999999998</c:v>
                </c:pt>
                <c:pt idx="315">
                  <c:v>0.21112610000000001</c:v>
                </c:pt>
                <c:pt idx="316">
                  <c:v>4.0136959999999999E-2</c:v>
                </c:pt>
                <c:pt idx="317">
                  <c:v>7.3114860000000004E-2</c:v>
                </c:pt>
                <c:pt idx="318">
                  <c:v>0.38422030000000001</c:v>
                </c:pt>
                <c:pt idx="319">
                  <c:v>0.76816689999999999</c:v>
                </c:pt>
                <c:pt idx="320">
                  <c:v>0.79015009999999997</c:v>
                </c:pt>
                <c:pt idx="321">
                  <c:v>1.104714</c:v>
                </c:pt>
                <c:pt idx="322">
                  <c:v>1.437716</c:v>
                </c:pt>
                <c:pt idx="323">
                  <c:v>0.68360670000000001</c:v>
                </c:pt>
                <c:pt idx="324">
                  <c:v>-0.1259064</c:v>
                </c:pt>
                <c:pt idx="325">
                  <c:v>-0.50309040000000005</c:v>
                </c:pt>
                <c:pt idx="326">
                  <c:v>-0.70272369999999995</c:v>
                </c:pt>
                <c:pt idx="327">
                  <c:v>1.19367E-2</c:v>
                </c:pt>
                <c:pt idx="328">
                  <c:v>0.67228580000000004</c:v>
                </c:pt>
                <c:pt idx="329">
                  <c:v>0.89306459999999999</c:v>
                </c:pt>
                <c:pt idx="330">
                  <c:v>1.5023580000000001</c:v>
                </c:pt>
                <c:pt idx="331">
                  <c:v>1.6309499999999999</c:v>
                </c:pt>
                <c:pt idx="332">
                  <c:v>1.033406</c:v>
                </c:pt>
                <c:pt idx="333">
                  <c:v>0.9402568</c:v>
                </c:pt>
                <c:pt idx="334">
                  <c:v>1.3184480000000001</c:v>
                </c:pt>
                <c:pt idx="335">
                  <c:v>1.1149960000000001</c:v>
                </c:pt>
                <c:pt idx="336">
                  <c:v>-0.18932679999999999</c:v>
                </c:pt>
                <c:pt idx="337">
                  <c:v>-1.6524300000000001</c:v>
                </c:pt>
                <c:pt idx="338">
                  <c:v>-0.6080122</c:v>
                </c:pt>
                <c:pt idx="339">
                  <c:v>1.739743</c:v>
                </c:pt>
                <c:pt idx="340">
                  <c:v>1.4386479999999999</c:v>
                </c:pt>
                <c:pt idx="341">
                  <c:v>-5.1927760000000003E-2</c:v>
                </c:pt>
                <c:pt idx="342">
                  <c:v>0.23436209999999999</c:v>
                </c:pt>
                <c:pt idx="343">
                  <c:v>1.5517030000000001</c:v>
                </c:pt>
                <c:pt idx="344">
                  <c:v>1.6813</c:v>
                </c:pt>
                <c:pt idx="345">
                  <c:v>7.3101319999999997E-2</c:v>
                </c:pt>
                <c:pt idx="346">
                  <c:v>-0.99660309999999996</c:v>
                </c:pt>
                <c:pt idx="347">
                  <c:v>0.14367820000000001</c:v>
                </c:pt>
                <c:pt idx="348">
                  <c:v>1.946291</c:v>
                </c:pt>
                <c:pt idx="349">
                  <c:v>2.0582470000000002</c:v>
                </c:pt>
                <c:pt idx="350">
                  <c:v>0.72913260000000002</c:v>
                </c:pt>
                <c:pt idx="351">
                  <c:v>0.37463809999999997</c:v>
                </c:pt>
                <c:pt idx="352">
                  <c:v>1.621275</c:v>
                </c:pt>
                <c:pt idx="353">
                  <c:v>2.3383889999999998</c:v>
                </c:pt>
                <c:pt idx="354">
                  <c:v>1.1641999999999999</c:v>
                </c:pt>
                <c:pt idx="355">
                  <c:v>-0.85588260000000005</c:v>
                </c:pt>
                <c:pt idx="356">
                  <c:v>-1.75908</c:v>
                </c:pt>
                <c:pt idx="357">
                  <c:v>-0.3224612</c:v>
                </c:pt>
                <c:pt idx="358">
                  <c:v>1.6232599999999999</c:v>
                </c:pt>
                <c:pt idx="359">
                  <c:v>1.663862</c:v>
                </c:pt>
                <c:pt idx="360">
                  <c:v>1.4664360000000001</c:v>
                </c:pt>
                <c:pt idx="361">
                  <c:v>1.616179</c:v>
                </c:pt>
                <c:pt idx="362">
                  <c:v>0.58699199999999996</c:v>
                </c:pt>
                <c:pt idx="363">
                  <c:v>0.18931909999999999</c:v>
                </c:pt>
                <c:pt idx="364">
                  <c:v>1.022227</c:v>
                </c:pt>
                <c:pt idx="365">
                  <c:v>0.98251390000000005</c:v>
                </c:pt>
                <c:pt idx="366">
                  <c:v>6.1492829999999998E-2</c:v>
                </c:pt>
                <c:pt idx="367">
                  <c:v>-0.37759470000000001</c:v>
                </c:pt>
                <c:pt idx="368">
                  <c:v>-0.3037704</c:v>
                </c:pt>
                <c:pt idx="369">
                  <c:v>-0.2167018</c:v>
                </c:pt>
                <c:pt idx="370">
                  <c:v>0.2360525</c:v>
                </c:pt>
                <c:pt idx="371">
                  <c:v>0.47279260000000001</c:v>
                </c:pt>
                <c:pt idx="372">
                  <c:v>0.1036757</c:v>
                </c:pt>
                <c:pt idx="373">
                  <c:v>0.33308529999999997</c:v>
                </c:pt>
                <c:pt idx="374">
                  <c:v>1.155999</c:v>
                </c:pt>
                <c:pt idx="375">
                  <c:v>1.2797149999999999</c:v>
                </c:pt>
                <c:pt idx="376">
                  <c:v>0.77920880000000003</c:v>
                </c:pt>
                <c:pt idx="377">
                  <c:v>0.60651359999999999</c:v>
                </c:pt>
                <c:pt idx="378">
                  <c:v>0.70567959999999996</c:v>
                </c:pt>
                <c:pt idx="379">
                  <c:v>0.52224890000000002</c:v>
                </c:pt>
                <c:pt idx="380">
                  <c:v>3.618352E-3</c:v>
                </c:pt>
                <c:pt idx="381">
                  <c:v>0.14413690000000001</c:v>
                </c:pt>
                <c:pt idx="382">
                  <c:v>1.081153</c:v>
                </c:pt>
                <c:pt idx="383">
                  <c:v>1.3133919999999999</c:v>
                </c:pt>
                <c:pt idx="384">
                  <c:v>0.79946280000000003</c:v>
                </c:pt>
                <c:pt idx="385">
                  <c:v>0.54447579999999995</c:v>
                </c:pt>
                <c:pt idx="386">
                  <c:v>0.10613110000000001</c:v>
                </c:pt>
                <c:pt idx="387">
                  <c:v>-0.6459627</c:v>
                </c:pt>
                <c:pt idx="388">
                  <c:v>-0.48375620000000003</c:v>
                </c:pt>
                <c:pt idx="389">
                  <c:v>-6.3823619999999998E-2</c:v>
                </c:pt>
                <c:pt idx="390">
                  <c:v>-0.29346460000000002</c:v>
                </c:pt>
                <c:pt idx="391">
                  <c:v>-0.23491890000000001</c:v>
                </c:pt>
                <c:pt idx="392">
                  <c:v>1.6688660000000001E-2</c:v>
                </c:pt>
                <c:pt idx="393">
                  <c:v>0.85701450000000001</c:v>
                </c:pt>
                <c:pt idx="394">
                  <c:v>2.1034540000000002</c:v>
                </c:pt>
                <c:pt idx="395">
                  <c:v>1.2709520000000001</c:v>
                </c:pt>
                <c:pt idx="396">
                  <c:v>-0.37423010000000001</c:v>
                </c:pt>
                <c:pt idx="397">
                  <c:v>-6.0203130000000002E-3</c:v>
                </c:pt>
                <c:pt idx="398">
                  <c:v>0.66389450000000005</c:v>
                </c:pt>
                <c:pt idx="399">
                  <c:v>0.54597980000000002</c:v>
                </c:pt>
                <c:pt idx="400">
                  <c:v>1.2658419999999999</c:v>
                </c:pt>
                <c:pt idx="401">
                  <c:v>1.549614</c:v>
                </c:pt>
                <c:pt idx="402">
                  <c:v>-0.33861639999999998</c:v>
                </c:pt>
                <c:pt idx="403">
                  <c:v>-1.9623679999999999</c:v>
                </c:pt>
                <c:pt idx="404">
                  <c:v>-1.902234</c:v>
                </c:pt>
                <c:pt idx="405">
                  <c:v>-1.4211050000000001</c:v>
                </c:pt>
                <c:pt idx="406">
                  <c:v>-1.1367419999999999</c:v>
                </c:pt>
                <c:pt idx="407">
                  <c:v>-1.3104229999999999</c:v>
                </c:pt>
                <c:pt idx="408">
                  <c:v>-0.7109143</c:v>
                </c:pt>
                <c:pt idx="409">
                  <c:v>1.495115</c:v>
                </c:pt>
                <c:pt idx="410">
                  <c:v>2.4400040000000001</c:v>
                </c:pt>
                <c:pt idx="411">
                  <c:v>1.0358240000000001</c:v>
                </c:pt>
                <c:pt idx="412">
                  <c:v>0.2220618</c:v>
                </c:pt>
                <c:pt idx="413">
                  <c:v>0.1181917</c:v>
                </c:pt>
                <c:pt idx="414">
                  <c:v>-2.7513650000000001E-2</c:v>
                </c:pt>
                <c:pt idx="415">
                  <c:v>0.89865209999999995</c:v>
                </c:pt>
                <c:pt idx="416">
                  <c:v>1.4348129999999999</c:v>
                </c:pt>
                <c:pt idx="417">
                  <c:v>1.0049600000000001</c:v>
                </c:pt>
                <c:pt idx="418">
                  <c:v>1.1283609999999999</c:v>
                </c:pt>
                <c:pt idx="419">
                  <c:v>1.3848199999999999</c:v>
                </c:pt>
                <c:pt idx="420">
                  <c:v>0.81224479999999999</c:v>
                </c:pt>
                <c:pt idx="421">
                  <c:v>0.26089960000000001</c:v>
                </c:pt>
                <c:pt idx="422">
                  <c:v>1.033501</c:v>
                </c:pt>
                <c:pt idx="423">
                  <c:v>2.1202359999999998</c:v>
                </c:pt>
                <c:pt idx="424">
                  <c:v>2.6319499999999998</c:v>
                </c:pt>
                <c:pt idx="425">
                  <c:v>2.5690770000000001</c:v>
                </c:pt>
                <c:pt idx="426">
                  <c:v>1.2993600000000001</c:v>
                </c:pt>
                <c:pt idx="427">
                  <c:v>-2.5725060000000001E-2</c:v>
                </c:pt>
                <c:pt idx="428">
                  <c:v>-0.46904380000000001</c:v>
                </c:pt>
                <c:pt idx="429">
                  <c:v>-1.0152680000000001</c:v>
                </c:pt>
                <c:pt idx="430">
                  <c:v>-1.4159409999999999</c:v>
                </c:pt>
                <c:pt idx="431">
                  <c:v>-1.0839220000000001</c:v>
                </c:pt>
                <c:pt idx="432">
                  <c:v>-0.9295871</c:v>
                </c:pt>
                <c:pt idx="433">
                  <c:v>-0.70460869999999998</c:v>
                </c:pt>
                <c:pt idx="434">
                  <c:v>0.58193059999999996</c:v>
                </c:pt>
                <c:pt idx="435">
                  <c:v>1.5827020000000001</c:v>
                </c:pt>
                <c:pt idx="436">
                  <c:v>1.19025</c:v>
                </c:pt>
                <c:pt idx="437">
                  <c:v>0.54077310000000001</c:v>
                </c:pt>
                <c:pt idx="438">
                  <c:v>0.76090789999999997</c:v>
                </c:pt>
                <c:pt idx="439">
                  <c:v>1.3130010000000001</c:v>
                </c:pt>
                <c:pt idx="440">
                  <c:v>1.3961509999999999</c:v>
                </c:pt>
                <c:pt idx="441">
                  <c:v>1.4914750000000001</c:v>
                </c:pt>
                <c:pt idx="442">
                  <c:v>1.0733520000000001</c:v>
                </c:pt>
                <c:pt idx="443">
                  <c:v>-7.6015920000000001E-2</c:v>
                </c:pt>
                <c:pt idx="444">
                  <c:v>-1.0294569999999999E-2</c:v>
                </c:pt>
                <c:pt idx="445">
                  <c:v>1.15994</c:v>
                </c:pt>
                <c:pt idx="446">
                  <c:v>1.348333</c:v>
                </c:pt>
                <c:pt idx="447">
                  <c:v>2.7701509999999999E-2</c:v>
                </c:pt>
                <c:pt idx="448">
                  <c:v>-1.6605540000000001</c:v>
                </c:pt>
                <c:pt idx="449">
                  <c:v>-2.0873020000000002</c:v>
                </c:pt>
                <c:pt idx="450">
                  <c:v>-0.9827766</c:v>
                </c:pt>
                <c:pt idx="451">
                  <c:v>0.29678399999999999</c:v>
                </c:pt>
                <c:pt idx="452">
                  <c:v>0.59270160000000005</c:v>
                </c:pt>
                <c:pt idx="453">
                  <c:v>7.6022030000000004E-2</c:v>
                </c:pt>
                <c:pt idx="454">
                  <c:v>-0.37187799999999999</c:v>
                </c:pt>
                <c:pt idx="455">
                  <c:v>-0.85155349999999996</c:v>
                </c:pt>
                <c:pt idx="456">
                  <c:v>-1.3830610000000001</c:v>
                </c:pt>
                <c:pt idx="457">
                  <c:v>-0.72759949999999995</c:v>
                </c:pt>
                <c:pt idx="458">
                  <c:v>1.064997</c:v>
                </c:pt>
                <c:pt idx="459">
                  <c:v>2.2921840000000002</c:v>
                </c:pt>
                <c:pt idx="460">
                  <c:v>2.4247969999999999</c:v>
                </c:pt>
                <c:pt idx="461">
                  <c:v>1.724491</c:v>
                </c:pt>
                <c:pt idx="462">
                  <c:v>0.1138822</c:v>
                </c:pt>
                <c:pt idx="463">
                  <c:v>-0.69777929999999999</c:v>
                </c:pt>
                <c:pt idx="464">
                  <c:v>0.47741070000000002</c:v>
                </c:pt>
                <c:pt idx="465">
                  <c:v>1.3594869999999999</c:v>
                </c:pt>
                <c:pt idx="466">
                  <c:v>0.99979169999999995</c:v>
                </c:pt>
                <c:pt idx="467">
                  <c:v>1.0882689999999999</c:v>
                </c:pt>
                <c:pt idx="468">
                  <c:v>1.649996</c:v>
                </c:pt>
                <c:pt idx="469">
                  <c:v>1.9674160000000001</c:v>
                </c:pt>
                <c:pt idx="470">
                  <c:v>2.4957799999999999</c:v>
                </c:pt>
                <c:pt idx="471">
                  <c:v>2.3941910000000002</c:v>
                </c:pt>
                <c:pt idx="472">
                  <c:v>0.70534289999999999</c:v>
                </c:pt>
                <c:pt idx="473">
                  <c:v>-0.94074500000000005</c:v>
                </c:pt>
                <c:pt idx="474">
                  <c:v>-0.80169749999999995</c:v>
                </c:pt>
                <c:pt idx="475">
                  <c:v>0.4083212</c:v>
                </c:pt>
                <c:pt idx="476">
                  <c:v>0.89071230000000001</c:v>
                </c:pt>
                <c:pt idx="477">
                  <c:v>0.70999140000000005</c:v>
                </c:pt>
                <c:pt idx="478">
                  <c:v>0.98865210000000003</c:v>
                </c:pt>
                <c:pt idx="479">
                  <c:v>0.64488749999999995</c:v>
                </c:pt>
                <c:pt idx="480">
                  <c:v>-1.330913</c:v>
                </c:pt>
                <c:pt idx="481">
                  <c:v>-2.2734269999999999</c:v>
                </c:pt>
                <c:pt idx="482">
                  <c:v>-1.3289789999999999</c:v>
                </c:pt>
                <c:pt idx="483">
                  <c:v>-0.83548029999999995</c:v>
                </c:pt>
                <c:pt idx="484">
                  <c:v>-0.7563744</c:v>
                </c:pt>
                <c:pt idx="485">
                  <c:v>-0.54858870000000004</c:v>
                </c:pt>
                <c:pt idx="486">
                  <c:v>-0.29424080000000002</c:v>
                </c:pt>
                <c:pt idx="487">
                  <c:v>-0.65056480000000005</c:v>
                </c:pt>
                <c:pt idx="488">
                  <c:v>-1.7153620000000001</c:v>
                </c:pt>
                <c:pt idx="489">
                  <c:v>-0.4824814</c:v>
                </c:pt>
                <c:pt idx="490">
                  <c:v>2.582795</c:v>
                </c:pt>
                <c:pt idx="491">
                  <c:v>2.7818489999999998</c:v>
                </c:pt>
                <c:pt idx="492">
                  <c:v>0.67280790000000001</c:v>
                </c:pt>
                <c:pt idx="493">
                  <c:v>0.26155060000000002</c:v>
                </c:pt>
                <c:pt idx="494">
                  <c:v>1.034651</c:v>
                </c:pt>
                <c:pt idx="495">
                  <c:v>1.093097</c:v>
                </c:pt>
                <c:pt idx="496">
                  <c:v>0.78516699999999995</c:v>
                </c:pt>
                <c:pt idx="497">
                  <c:v>0.37602429999999998</c:v>
                </c:pt>
                <c:pt idx="498">
                  <c:v>0.65602990000000005</c:v>
                </c:pt>
                <c:pt idx="499">
                  <c:v>1.8167450000000001</c:v>
                </c:pt>
                <c:pt idx="500">
                  <c:v>1.683913</c:v>
                </c:pt>
                <c:pt idx="501">
                  <c:v>0.46968320000000002</c:v>
                </c:pt>
                <c:pt idx="502">
                  <c:v>0.88564200000000004</c:v>
                </c:pt>
                <c:pt idx="503">
                  <c:v>2.0125039999999998</c:v>
                </c:pt>
                <c:pt idx="504">
                  <c:v>1.7003060000000001</c:v>
                </c:pt>
                <c:pt idx="505">
                  <c:v>0.77054100000000003</c:v>
                </c:pt>
                <c:pt idx="506">
                  <c:v>-0.17758979999999999</c:v>
                </c:pt>
                <c:pt idx="507">
                  <c:v>-1.289439</c:v>
                </c:pt>
                <c:pt idx="508">
                  <c:v>-1.566716</c:v>
                </c:pt>
                <c:pt idx="509">
                  <c:v>-0.51950370000000001</c:v>
                </c:pt>
                <c:pt idx="510">
                  <c:v>0.71384559999999997</c:v>
                </c:pt>
                <c:pt idx="511">
                  <c:v>0.63779220000000003</c:v>
                </c:pt>
                <c:pt idx="512">
                  <c:v>-0.1700924</c:v>
                </c:pt>
                <c:pt idx="513">
                  <c:v>2.548862E-2</c:v>
                </c:pt>
                <c:pt idx="514">
                  <c:v>0.64376639999999996</c:v>
                </c:pt>
                <c:pt idx="515">
                  <c:v>0.37180960000000002</c:v>
                </c:pt>
                <c:pt idx="516">
                  <c:v>-0.62140910000000005</c:v>
                </c:pt>
                <c:pt idx="517">
                  <c:v>-1.3330040000000001</c:v>
                </c:pt>
                <c:pt idx="518">
                  <c:v>-0.95376530000000004</c:v>
                </c:pt>
                <c:pt idx="519">
                  <c:v>-0.1190403</c:v>
                </c:pt>
                <c:pt idx="520">
                  <c:v>0.6873416</c:v>
                </c:pt>
                <c:pt idx="521">
                  <c:v>1.779612</c:v>
                </c:pt>
                <c:pt idx="522">
                  <c:v>1.8126720000000001</c:v>
                </c:pt>
                <c:pt idx="523">
                  <c:v>0.23775389999999999</c:v>
                </c:pt>
                <c:pt idx="524">
                  <c:v>-0.4711513</c:v>
                </c:pt>
                <c:pt idx="525">
                  <c:v>0.37868750000000001</c:v>
                </c:pt>
                <c:pt idx="526">
                  <c:v>0.74574430000000003</c:v>
                </c:pt>
                <c:pt idx="527">
                  <c:v>-0.27847529999999998</c:v>
                </c:pt>
                <c:pt idx="528">
                  <c:v>-1.4542919999999999</c:v>
                </c:pt>
                <c:pt idx="529">
                  <c:v>-0.40792279999999997</c:v>
                </c:pt>
                <c:pt idx="530">
                  <c:v>1.8762399999999999</c:v>
                </c:pt>
                <c:pt idx="531">
                  <c:v>1.8005329999999999</c:v>
                </c:pt>
                <c:pt idx="532">
                  <c:v>0.1010033</c:v>
                </c:pt>
                <c:pt idx="533">
                  <c:v>-0.58926350000000005</c:v>
                </c:pt>
                <c:pt idx="534">
                  <c:v>2.6976739999999999E-2</c:v>
                </c:pt>
                <c:pt idx="535">
                  <c:v>0.92909909999999996</c:v>
                </c:pt>
                <c:pt idx="536">
                  <c:v>0.46691759999999999</c:v>
                </c:pt>
                <c:pt idx="537">
                  <c:v>-0.85139140000000002</c:v>
                </c:pt>
                <c:pt idx="538">
                  <c:v>-0.67500110000000002</c:v>
                </c:pt>
                <c:pt idx="539">
                  <c:v>-0.18545439999999999</c:v>
                </c:pt>
                <c:pt idx="540">
                  <c:v>-1.0655159999999999</c:v>
                </c:pt>
                <c:pt idx="541">
                  <c:v>-1.0559890000000001</c:v>
                </c:pt>
                <c:pt idx="542">
                  <c:v>-4.5602320000000002E-2</c:v>
                </c:pt>
                <c:pt idx="543">
                  <c:v>-0.13210910000000001</c:v>
                </c:pt>
                <c:pt idx="544">
                  <c:v>-0.79766559999999997</c:v>
                </c:pt>
                <c:pt idx="545">
                  <c:v>-1.438849</c:v>
                </c:pt>
                <c:pt idx="546">
                  <c:v>-1.7967979999999999</c:v>
                </c:pt>
                <c:pt idx="547">
                  <c:v>-1.4023509999999999</c:v>
                </c:pt>
                <c:pt idx="548">
                  <c:v>-1.145807</c:v>
                </c:pt>
                <c:pt idx="549">
                  <c:v>-0.82310550000000005</c:v>
                </c:pt>
                <c:pt idx="550">
                  <c:v>0.1511314</c:v>
                </c:pt>
                <c:pt idx="551">
                  <c:v>-0.38124409999999997</c:v>
                </c:pt>
                <c:pt idx="552">
                  <c:v>-1.650709</c:v>
                </c:pt>
                <c:pt idx="553">
                  <c:v>-0.28796240000000001</c:v>
                </c:pt>
                <c:pt idx="554">
                  <c:v>1.047458</c:v>
                </c:pt>
                <c:pt idx="555">
                  <c:v>-0.38998860000000002</c:v>
                </c:pt>
                <c:pt idx="556">
                  <c:v>-1.404811</c:v>
                </c:pt>
                <c:pt idx="557">
                  <c:v>-1.0983350000000001</c:v>
                </c:pt>
                <c:pt idx="558">
                  <c:v>-1.3358909999999999</c:v>
                </c:pt>
                <c:pt idx="559">
                  <c:v>-1.1422859999999999</c:v>
                </c:pt>
                <c:pt idx="560">
                  <c:v>0.25437670000000001</c:v>
                </c:pt>
                <c:pt idx="561">
                  <c:v>1.7309209999999999</c:v>
                </c:pt>
                <c:pt idx="562">
                  <c:v>1.957047</c:v>
                </c:pt>
                <c:pt idx="563">
                  <c:v>0.40093119999999999</c:v>
                </c:pt>
                <c:pt idx="564">
                  <c:v>-0.87644500000000003</c:v>
                </c:pt>
                <c:pt idx="565">
                  <c:v>-2.0994059999999998E-2</c:v>
                </c:pt>
                <c:pt idx="566">
                  <c:v>1.148674</c:v>
                </c:pt>
                <c:pt idx="567">
                  <c:v>0.3111389</c:v>
                </c:pt>
                <c:pt idx="568">
                  <c:v>-1.27478</c:v>
                </c:pt>
                <c:pt idx="569">
                  <c:v>-1.2983130000000001</c:v>
                </c:pt>
              </c:numCache>
            </c:numRef>
          </c:xVal>
          <c:yVal>
            <c:numRef>
              <c:f>'HBM IV Curves Data'!$O$5:$O$574</c:f>
              <c:numCache>
                <c:formatCode>General</c:formatCode>
                <c:ptCount val="570"/>
                <c:pt idx="0">
                  <c:v>0.61346080000000003</c:v>
                </c:pt>
                <c:pt idx="1">
                  <c:v>0.60551460000000001</c:v>
                </c:pt>
                <c:pt idx="2">
                  <c:v>0.58960349999999995</c:v>
                </c:pt>
                <c:pt idx="3">
                  <c:v>0.58828590000000003</c:v>
                </c:pt>
                <c:pt idx="4">
                  <c:v>0.60217730000000003</c:v>
                </c:pt>
                <c:pt idx="5">
                  <c:v>0.5945298</c:v>
                </c:pt>
                <c:pt idx="6">
                  <c:v>0.56301400000000001</c:v>
                </c:pt>
                <c:pt idx="7">
                  <c:v>0.55100579999999999</c:v>
                </c:pt>
                <c:pt idx="8">
                  <c:v>0.56227150000000004</c:v>
                </c:pt>
                <c:pt idx="9">
                  <c:v>0.56045739999999999</c:v>
                </c:pt>
                <c:pt idx="10">
                  <c:v>0.54921249999999999</c:v>
                </c:pt>
                <c:pt idx="11">
                  <c:v>0.54959950000000002</c:v>
                </c:pt>
                <c:pt idx="12">
                  <c:v>0.55166020000000004</c:v>
                </c:pt>
                <c:pt idx="13">
                  <c:v>0.55056830000000001</c:v>
                </c:pt>
                <c:pt idx="14">
                  <c:v>0.55354250000000005</c:v>
                </c:pt>
                <c:pt idx="15">
                  <c:v>0.55631609999999998</c:v>
                </c:pt>
                <c:pt idx="16">
                  <c:v>0.55289410000000005</c:v>
                </c:pt>
                <c:pt idx="17">
                  <c:v>0.54613789999999995</c:v>
                </c:pt>
                <c:pt idx="18">
                  <c:v>0.54169860000000003</c:v>
                </c:pt>
                <c:pt idx="19">
                  <c:v>0.53582419999999997</c:v>
                </c:pt>
                <c:pt idx="20">
                  <c:v>0.5236537</c:v>
                </c:pt>
                <c:pt idx="21">
                  <c:v>0.51594370000000001</c:v>
                </c:pt>
                <c:pt idx="22">
                  <c:v>0.52273130000000001</c:v>
                </c:pt>
                <c:pt idx="23">
                  <c:v>0.53043390000000001</c:v>
                </c:pt>
                <c:pt idx="24">
                  <c:v>0.52301120000000001</c:v>
                </c:pt>
                <c:pt idx="25">
                  <c:v>0.50640320000000005</c:v>
                </c:pt>
                <c:pt idx="26">
                  <c:v>0.4863555</c:v>
                </c:pt>
                <c:pt idx="27">
                  <c:v>0.47117140000000002</c:v>
                </c:pt>
                <c:pt idx="28">
                  <c:v>0.47663090000000002</c:v>
                </c:pt>
                <c:pt idx="29">
                  <c:v>0.48890709999999998</c:v>
                </c:pt>
                <c:pt idx="30">
                  <c:v>0.49175770000000002</c:v>
                </c:pt>
                <c:pt idx="31">
                  <c:v>0.49353950000000002</c:v>
                </c:pt>
                <c:pt idx="32">
                  <c:v>0.49341590000000002</c:v>
                </c:pt>
                <c:pt idx="33">
                  <c:v>0.48798429999999998</c:v>
                </c:pt>
                <c:pt idx="34">
                  <c:v>0.48567359999999998</c:v>
                </c:pt>
                <c:pt idx="35">
                  <c:v>0.48652319999999999</c:v>
                </c:pt>
                <c:pt idx="36">
                  <c:v>0.4813769</c:v>
                </c:pt>
                <c:pt idx="37">
                  <c:v>0.47338219999999998</c:v>
                </c:pt>
                <c:pt idx="38">
                  <c:v>0.4708619</c:v>
                </c:pt>
                <c:pt idx="39">
                  <c:v>0.46800140000000001</c:v>
                </c:pt>
                <c:pt idx="40">
                  <c:v>0.4617329</c:v>
                </c:pt>
                <c:pt idx="41">
                  <c:v>0.4626902</c:v>
                </c:pt>
                <c:pt idx="42">
                  <c:v>0.47137669999999998</c:v>
                </c:pt>
                <c:pt idx="43">
                  <c:v>0.474412</c:v>
                </c:pt>
                <c:pt idx="44">
                  <c:v>0.46912009999999998</c:v>
                </c:pt>
                <c:pt idx="45">
                  <c:v>0.4629027</c:v>
                </c:pt>
                <c:pt idx="46">
                  <c:v>0.46023039999999998</c:v>
                </c:pt>
                <c:pt idx="47">
                  <c:v>0.46626509999999999</c:v>
                </c:pt>
                <c:pt idx="48">
                  <c:v>0.46922419999999998</c:v>
                </c:pt>
                <c:pt idx="49">
                  <c:v>0.45443860000000003</c:v>
                </c:pt>
                <c:pt idx="50">
                  <c:v>0.44464120000000001</c:v>
                </c:pt>
                <c:pt idx="51">
                  <c:v>0.4502466</c:v>
                </c:pt>
                <c:pt idx="52">
                  <c:v>0.4511365</c:v>
                </c:pt>
                <c:pt idx="53">
                  <c:v>0.44316420000000001</c:v>
                </c:pt>
                <c:pt idx="54">
                  <c:v>0.43042390000000003</c:v>
                </c:pt>
                <c:pt idx="55">
                  <c:v>0.4255237</c:v>
                </c:pt>
                <c:pt idx="56">
                  <c:v>0.43659320000000001</c:v>
                </c:pt>
                <c:pt idx="57">
                  <c:v>0.442245</c:v>
                </c:pt>
                <c:pt idx="58">
                  <c:v>0.434253</c:v>
                </c:pt>
                <c:pt idx="59">
                  <c:v>0.42696719999999999</c:v>
                </c:pt>
                <c:pt idx="60">
                  <c:v>0.42304910000000001</c:v>
                </c:pt>
                <c:pt idx="61">
                  <c:v>0.422182</c:v>
                </c:pt>
                <c:pt idx="62">
                  <c:v>0.4240138</c:v>
                </c:pt>
                <c:pt idx="63">
                  <c:v>0.42238369999999997</c:v>
                </c:pt>
                <c:pt idx="64">
                  <c:v>0.41284880000000002</c:v>
                </c:pt>
                <c:pt idx="65">
                  <c:v>0.39797769999999999</c:v>
                </c:pt>
                <c:pt idx="66">
                  <c:v>0.38971109999999998</c:v>
                </c:pt>
                <c:pt idx="67">
                  <c:v>0.3871658</c:v>
                </c:pt>
                <c:pt idx="68">
                  <c:v>0.3794208</c:v>
                </c:pt>
                <c:pt idx="69">
                  <c:v>0.37608130000000001</c:v>
                </c:pt>
                <c:pt idx="70">
                  <c:v>0.38589099999999998</c:v>
                </c:pt>
                <c:pt idx="71">
                  <c:v>0.39457029999999998</c:v>
                </c:pt>
                <c:pt idx="72">
                  <c:v>0.39272190000000001</c:v>
                </c:pt>
                <c:pt idx="73">
                  <c:v>0.38575660000000001</c:v>
                </c:pt>
                <c:pt idx="74">
                  <c:v>0.38309189999999999</c:v>
                </c:pt>
                <c:pt idx="75">
                  <c:v>0.39045809999999997</c:v>
                </c:pt>
                <c:pt idx="76">
                  <c:v>0.39512530000000001</c:v>
                </c:pt>
                <c:pt idx="77">
                  <c:v>0.38421440000000001</c:v>
                </c:pt>
                <c:pt idx="78">
                  <c:v>0.37007210000000001</c:v>
                </c:pt>
                <c:pt idx="79">
                  <c:v>0.36960749999999998</c:v>
                </c:pt>
                <c:pt idx="80">
                  <c:v>0.378527</c:v>
                </c:pt>
                <c:pt idx="81">
                  <c:v>0.38197350000000002</c:v>
                </c:pt>
                <c:pt idx="82">
                  <c:v>0.37934319999999999</c:v>
                </c:pt>
                <c:pt idx="83">
                  <c:v>0.380826</c:v>
                </c:pt>
                <c:pt idx="84">
                  <c:v>0.38631599999999999</c:v>
                </c:pt>
                <c:pt idx="85">
                  <c:v>0.38195580000000001</c:v>
                </c:pt>
                <c:pt idx="86">
                  <c:v>0.36445159999999999</c:v>
                </c:pt>
                <c:pt idx="87">
                  <c:v>0.35138849999999999</c:v>
                </c:pt>
                <c:pt idx="88">
                  <c:v>0.35212850000000001</c:v>
                </c:pt>
                <c:pt idx="89">
                  <c:v>0.35602060000000002</c:v>
                </c:pt>
                <c:pt idx="90">
                  <c:v>0.35444900000000001</c:v>
                </c:pt>
                <c:pt idx="91">
                  <c:v>0.35113480000000002</c:v>
                </c:pt>
                <c:pt idx="92">
                  <c:v>0.34513169999999999</c:v>
                </c:pt>
                <c:pt idx="93">
                  <c:v>0.33445550000000002</c:v>
                </c:pt>
                <c:pt idx="94">
                  <c:v>0.33241939999999998</c:v>
                </c:pt>
                <c:pt idx="95">
                  <c:v>0.34434550000000003</c:v>
                </c:pt>
                <c:pt idx="96">
                  <c:v>0.35326020000000002</c:v>
                </c:pt>
                <c:pt idx="97">
                  <c:v>0.34550140000000001</c:v>
                </c:pt>
                <c:pt idx="98">
                  <c:v>0.33115260000000002</c:v>
                </c:pt>
                <c:pt idx="99">
                  <c:v>0.3274357</c:v>
                </c:pt>
                <c:pt idx="100">
                  <c:v>0.33073269999999999</c:v>
                </c:pt>
                <c:pt idx="101">
                  <c:v>0.32926490000000003</c:v>
                </c:pt>
                <c:pt idx="102">
                  <c:v>0.3293026</c:v>
                </c:pt>
                <c:pt idx="103">
                  <c:v>0.33577980000000002</c:v>
                </c:pt>
                <c:pt idx="104">
                  <c:v>0.33518710000000002</c:v>
                </c:pt>
                <c:pt idx="105">
                  <c:v>0.32334540000000001</c:v>
                </c:pt>
                <c:pt idx="106">
                  <c:v>0.31552750000000002</c:v>
                </c:pt>
                <c:pt idx="107">
                  <c:v>0.31656719999999999</c:v>
                </c:pt>
                <c:pt idx="108">
                  <c:v>0.3140693</c:v>
                </c:pt>
                <c:pt idx="109">
                  <c:v>0.3073168</c:v>
                </c:pt>
                <c:pt idx="110">
                  <c:v>0.30623220000000001</c:v>
                </c:pt>
                <c:pt idx="111">
                  <c:v>0.31053999999999998</c:v>
                </c:pt>
                <c:pt idx="112">
                  <c:v>0.3118012</c:v>
                </c:pt>
                <c:pt idx="113">
                  <c:v>0.30607299999999998</c:v>
                </c:pt>
                <c:pt idx="114">
                  <c:v>0.29782910000000001</c:v>
                </c:pt>
                <c:pt idx="115">
                  <c:v>0.29711609999999999</c:v>
                </c:pt>
                <c:pt idx="116">
                  <c:v>0.3088631</c:v>
                </c:pt>
                <c:pt idx="117">
                  <c:v>0.30920199999999998</c:v>
                </c:pt>
                <c:pt idx="118">
                  <c:v>0.28794209999999998</c:v>
                </c:pt>
                <c:pt idx="119">
                  <c:v>0.28318890000000002</c:v>
                </c:pt>
                <c:pt idx="120">
                  <c:v>0.29769709999999999</c:v>
                </c:pt>
                <c:pt idx="121">
                  <c:v>0.2916397</c:v>
                </c:pt>
                <c:pt idx="122">
                  <c:v>0.2718429</c:v>
                </c:pt>
                <c:pt idx="123">
                  <c:v>0.27267839999999999</c:v>
                </c:pt>
                <c:pt idx="124">
                  <c:v>0.2868926</c:v>
                </c:pt>
                <c:pt idx="125">
                  <c:v>0.29244559999999997</c:v>
                </c:pt>
                <c:pt idx="126">
                  <c:v>0.29600670000000001</c:v>
                </c:pt>
                <c:pt idx="127">
                  <c:v>0.3033402</c:v>
                </c:pt>
                <c:pt idx="128">
                  <c:v>0.30299540000000003</c:v>
                </c:pt>
                <c:pt idx="129">
                  <c:v>0.29282639999999999</c:v>
                </c:pt>
                <c:pt idx="130">
                  <c:v>0.28134500000000001</c:v>
                </c:pt>
                <c:pt idx="131">
                  <c:v>0.27723639999999999</c:v>
                </c:pt>
                <c:pt idx="132">
                  <c:v>0.28273599999999999</c:v>
                </c:pt>
                <c:pt idx="133">
                  <c:v>0.28462270000000001</c:v>
                </c:pt>
                <c:pt idx="134">
                  <c:v>0.28000589999999997</c:v>
                </c:pt>
                <c:pt idx="135">
                  <c:v>0.27886040000000001</c:v>
                </c:pt>
                <c:pt idx="136">
                  <c:v>0.27607480000000001</c:v>
                </c:pt>
                <c:pt idx="137">
                  <c:v>0.26594869999999998</c:v>
                </c:pt>
                <c:pt idx="138">
                  <c:v>0.25807989999999997</c:v>
                </c:pt>
                <c:pt idx="139">
                  <c:v>0.26372600000000002</c:v>
                </c:pt>
                <c:pt idx="140">
                  <c:v>0.27361429999999998</c:v>
                </c:pt>
                <c:pt idx="141">
                  <c:v>0.27277659999999998</c:v>
                </c:pt>
                <c:pt idx="142">
                  <c:v>0.26354270000000002</c:v>
                </c:pt>
                <c:pt idx="143">
                  <c:v>0.25940340000000001</c:v>
                </c:pt>
                <c:pt idx="144">
                  <c:v>0.26530700000000002</c:v>
                </c:pt>
                <c:pt idx="145">
                  <c:v>0.26315899999999998</c:v>
                </c:pt>
                <c:pt idx="146">
                  <c:v>0.24980920000000001</c:v>
                </c:pt>
                <c:pt idx="147">
                  <c:v>0.24755260000000001</c:v>
                </c:pt>
                <c:pt idx="148">
                  <c:v>0.25547150000000002</c:v>
                </c:pt>
                <c:pt idx="149">
                  <c:v>0.25422549999999999</c:v>
                </c:pt>
                <c:pt idx="150">
                  <c:v>0.2470599</c:v>
                </c:pt>
                <c:pt idx="151">
                  <c:v>0.2455263</c:v>
                </c:pt>
                <c:pt idx="152">
                  <c:v>0.24527779999999999</c:v>
                </c:pt>
                <c:pt idx="153">
                  <c:v>0.24303830000000001</c:v>
                </c:pt>
                <c:pt idx="154">
                  <c:v>0.24010570000000001</c:v>
                </c:pt>
                <c:pt idx="155">
                  <c:v>0.2359474</c:v>
                </c:pt>
                <c:pt idx="156">
                  <c:v>0.23169000000000001</c:v>
                </c:pt>
                <c:pt idx="157">
                  <c:v>0.2305884</c:v>
                </c:pt>
                <c:pt idx="158">
                  <c:v>0.23427149999999999</c:v>
                </c:pt>
                <c:pt idx="159">
                  <c:v>0.2350148</c:v>
                </c:pt>
                <c:pt idx="160">
                  <c:v>0.22778080000000001</c:v>
                </c:pt>
                <c:pt idx="161">
                  <c:v>0.2237817</c:v>
                </c:pt>
                <c:pt idx="162">
                  <c:v>0.22999269999999999</c:v>
                </c:pt>
                <c:pt idx="163">
                  <c:v>0.23534430000000001</c:v>
                </c:pt>
                <c:pt idx="164">
                  <c:v>0.23010369999999999</c:v>
                </c:pt>
                <c:pt idx="165">
                  <c:v>0.21596679999999999</c:v>
                </c:pt>
                <c:pt idx="166">
                  <c:v>0.20565700000000001</c:v>
                </c:pt>
                <c:pt idx="167">
                  <c:v>0.2114481</c:v>
                </c:pt>
                <c:pt idx="168">
                  <c:v>0.21758140000000001</c:v>
                </c:pt>
                <c:pt idx="169">
                  <c:v>0.21021190000000001</c:v>
                </c:pt>
                <c:pt idx="170">
                  <c:v>0.20528250000000001</c:v>
                </c:pt>
                <c:pt idx="171">
                  <c:v>0.20774049999999999</c:v>
                </c:pt>
                <c:pt idx="172">
                  <c:v>0.20887910000000001</c:v>
                </c:pt>
                <c:pt idx="173">
                  <c:v>0.20974419999999999</c:v>
                </c:pt>
                <c:pt idx="174">
                  <c:v>0.21660380000000001</c:v>
                </c:pt>
                <c:pt idx="175">
                  <c:v>0.22502230000000001</c:v>
                </c:pt>
                <c:pt idx="176">
                  <c:v>0.21810789999999999</c:v>
                </c:pt>
                <c:pt idx="177">
                  <c:v>0.2005951</c:v>
                </c:pt>
                <c:pt idx="178">
                  <c:v>0.19571340000000001</c:v>
                </c:pt>
                <c:pt idx="179">
                  <c:v>0.20432120000000001</c:v>
                </c:pt>
                <c:pt idx="180">
                  <c:v>0.20970620000000001</c:v>
                </c:pt>
                <c:pt idx="181">
                  <c:v>0.20127239999999999</c:v>
                </c:pt>
                <c:pt idx="182">
                  <c:v>0.1861884</c:v>
                </c:pt>
                <c:pt idx="183">
                  <c:v>0.18058250000000001</c:v>
                </c:pt>
                <c:pt idx="184">
                  <c:v>0.1812589</c:v>
                </c:pt>
                <c:pt idx="185">
                  <c:v>0.18225089999999999</c:v>
                </c:pt>
                <c:pt idx="186">
                  <c:v>0.19233910000000001</c:v>
                </c:pt>
                <c:pt idx="187">
                  <c:v>0.2073496</c:v>
                </c:pt>
                <c:pt idx="188">
                  <c:v>0.2129355</c:v>
                </c:pt>
                <c:pt idx="189">
                  <c:v>0.20117270000000001</c:v>
                </c:pt>
                <c:pt idx="190">
                  <c:v>0.1800649</c:v>
                </c:pt>
                <c:pt idx="191">
                  <c:v>0.1800744</c:v>
                </c:pt>
                <c:pt idx="192">
                  <c:v>0.19862070000000001</c:v>
                </c:pt>
                <c:pt idx="193">
                  <c:v>0.19340640000000001</c:v>
                </c:pt>
                <c:pt idx="194">
                  <c:v>0.1703441</c:v>
                </c:pt>
                <c:pt idx="195">
                  <c:v>0.1658917</c:v>
                </c:pt>
                <c:pt idx="196">
                  <c:v>0.1767859</c:v>
                </c:pt>
                <c:pt idx="197">
                  <c:v>0.1795398</c:v>
                </c:pt>
                <c:pt idx="198">
                  <c:v>0.17081669999999999</c:v>
                </c:pt>
                <c:pt idx="199">
                  <c:v>0.16575509999999999</c:v>
                </c:pt>
                <c:pt idx="200">
                  <c:v>0.1656656</c:v>
                </c:pt>
                <c:pt idx="201">
                  <c:v>0.1639311</c:v>
                </c:pt>
                <c:pt idx="202">
                  <c:v>0.16549330000000001</c:v>
                </c:pt>
                <c:pt idx="203">
                  <c:v>0.16980680000000001</c:v>
                </c:pt>
                <c:pt idx="204">
                  <c:v>0.17647289999999999</c:v>
                </c:pt>
                <c:pt idx="205">
                  <c:v>0.1823948</c:v>
                </c:pt>
                <c:pt idx="206">
                  <c:v>0.1704223</c:v>
                </c:pt>
                <c:pt idx="207">
                  <c:v>0.15328530000000001</c:v>
                </c:pt>
                <c:pt idx="208">
                  <c:v>0.1549808</c:v>
                </c:pt>
                <c:pt idx="209">
                  <c:v>0.1603716</c:v>
                </c:pt>
                <c:pt idx="210">
                  <c:v>0.15961919999999999</c:v>
                </c:pt>
                <c:pt idx="211">
                  <c:v>0.16214480000000001</c:v>
                </c:pt>
                <c:pt idx="212">
                  <c:v>0.16734540000000001</c:v>
                </c:pt>
                <c:pt idx="213">
                  <c:v>0.1677603</c:v>
                </c:pt>
                <c:pt idx="214">
                  <c:v>0.15868840000000001</c:v>
                </c:pt>
                <c:pt idx="215">
                  <c:v>0.1510735</c:v>
                </c:pt>
                <c:pt idx="216">
                  <c:v>0.15486910000000001</c:v>
                </c:pt>
                <c:pt idx="217">
                  <c:v>0.15743770000000001</c:v>
                </c:pt>
                <c:pt idx="218">
                  <c:v>0.14834320000000001</c:v>
                </c:pt>
                <c:pt idx="219">
                  <c:v>0.1376163</c:v>
                </c:pt>
                <c:pt idx="220">
                  <c:v>0.1334745</c:v>
                </c:pt>
                <c:pt idx="221">
                  <c:v>0.1245506</c:v>
                </c:pt>
                <c:pt idx="222">
                  <c:v>0.1106776</c:v>
                </c:pt>
                <c:pt idx="223">
                  <c:v>0.1125492</c:v>
                </c:pt>
                <c:pt idx="224">
                  <c:v>0.12537280000000001</c:v>
                </c:pt>
                <c:pt idx="225">
                  <c:v>0.13001409999999999</c:v>
                </c:pt>
                <c:pt idx="226">
                  <c:v>0.1311765</c:v>
                </c:pt>
                <c:pt idx="227">
                  <c:v>0.13749790000000001</c:v>
                </c:pt>
                <c:pt idx="228">
                  <c:v>0.1441499</c:v>
                </c:pt>
                <c:pt idx="229">
                  <c:v>0.14161009999999999</c:v>
                </c:pt>
                <c:pt idx="230">
                  <c:v>0.1317064</c:v>
                </c:pt>
                <c:pt idx="231">
                  <c:v>0.12670719999999999</c:v>
                </c:pt>
                <c:pt idx="232">
                  <c:v>0.1279256</c:v>
                </c:pt>
                <c:pt idx="233">
                  <c:v>0.13036120000000001</c:v>
                </c:pt>
                <c:pt idx="234">
                  <c:v>0.1312815</c:v>
                </c:pt>
                <c:pt idx="235">
                  <c:v>0.1263572</c:v>
                </c:pt>
                <c:pt idx="236">
                  <c:v>0.12138790000000001</c:v>
                </c:pt>
                <c:pt idx="237">
                  <c:v>0.1179624</c:v>
                </c:pt>
                <c:pt idx="238">
                  <c:v>0.11021350000000001</c:v>
                </c:pt>
                <c:pt idx="239">
                  <c:v>0.1125118</c:v>
                </c:pt>
                <c:pt idx="240">
                  <c:v>0.12735179999999999</c:v>
                </c:pt>
                <c:pt idx="241">
                  <c:v>0.1325897</c:v>
                </c:pt>
                <c:pt idx="242">
                  <c:v>0.12799340000000001</c:v>
                </c:pt>
                <c:pt idx="243">
                  <c:v>0.1280297</c:v>
                </c:pt>
                <c:pt idx="244">
                  <c:v>0.12956570000000001</c:v>
                </c:pt>
                <c:pt idx="245">
                  <c:v>0.1179871</c:v>
                </c:pt>
                <c:pt idx="246">
                  <c:v>9.5905859999999996E-2</c:v>
                </c:pt>
                <c:pt idx="247">
                  <c:v>9.3245030000000007E-2</c:v>
                </c:pt>
                <c:pt idx="248">
                  <c:v>0.11403489999999999</c:v>
                </c:pt>
                <c:pt idx="249">
                  <c:v>0.1213496</c:v>
                </c:pt>
                <c:pt idx="250">
                  <c:v>0.109374</c:v>
                </c:pt>
                <c:pt idx="251">
                  <c:v>0.1020404</c:v>
                </c:pt>
                <c:pt idx="252">
                  <c:v>0.10534930000000001</c:v>
                </c:pt>
                <c:pt idx="253">
                  <c:v>0.11410389999999999</c:v>
                </c:pt>
                <c:pt idx="254">
                  <c:v>0.1164076</c:v>
                </c:pt>
                <c:pt idx="255">
                  <c:v>0.11195339999999999</c:v>
                </c:pt>
                <c:pt idx="256">
                  <c:v>0.1139936</c:v>
                </c:pt>
                <c:pt idx="257">
                  <c:v>0.1167947</c:v>
                </c:pt>
                <c:pt idx="258">
                  <c:v>0.1115111</c:v>
                </c:pt>
                <c:pt idx="259">
                  <c:v>0.105931</c:v>
                </c:pt>
                <c:pt idx="260">
                  <c:v>0.10776819999999999</c:v>
                </c:pt>
                <c:pt idx="261">
                  <c:v>0.10761610000000001</c:v>
                </c:pt>
                <c:pt idx="262">
                  <c:v>0.10169549999999999</c:v>
                </c:pt>
                <c:pt idx="263">
                  <c:v>0.1004753</c:v>
                </c:pt>
                <c:pt idx="264">
                  <c:v>0.1022991</c:v>
                </c:pt>
                <c:pt idx="265">
                  <c:v>0.1053123</c:v>
                </c:pt>
                <c:pt idx="266">
                  <c:v>0.1040338</c:v>
                </c:pt>
                <c:pt idx="267">
                  <c:v>9.5802120000000004E-2</c:v>
                </c:pt>
                <c:pt idx="268">
                  <c:v>9.6035380000000004E-2</c:v>
                </c:pt>
                <c:pt idx="269">
                  <c:v>9.826153E-2</c:v>
                </c:pt>
                <c:pt idx="270">
                  <c:v>9.1179159999999995E-2</c:v>
                </c:pt>
                <c:pt idx="271">
                  <c:v>9.1241130000000004E-2</c:v>
                </c:pt>
                <c:pt idx="272">
                  <c:v>0.10231990000000001</c:v>
                </c:pt>
                <c:pt idx="273">
                  <c:v>0.10705870000000001</c:v>
                </c:pt>
                <c:pt idx="274">
                  <c:v>0.1003954</c:v>
                </c:pt>
                <c:pt idx="275">
                  <c:v>9.4982269999999994E-2</c:v>
                </c:pt>
                <c:pt idx="276">
                  <c:v>9.7622470000000003E-2</c:v>
                </c:pt>
                <c:pt idx="277">
                  <c:v>9.6870319999999996E-2</c:v>
                </c:pt>
                <c:pt idx="278">
                  <c:v>8.3801840000000002E-2</c:v>
                </c:pt>
                <c:pt idx="279">
                  <c:v>7.4323319999999998E-2</c:v>
                </c:pt>
                <c:pt idx="280">
                  <c:v>8.504167E-2</c:v>
                </c:pt>
                <c:pt idx="281">
                  <c:v>0.10204009999999999</c:v>
                </c:pt>
                <c:pt idx="282">
                  <c:v>0.1063959</c:v>
                </c:pt>
                <c:pt idx="283">
                  <c:v>9.8503480000000004E-2</c:v>
                </c:pt>
                <c:pt idx="284">
                  <c:v>8.9665079999999994E-2</c:v>
                </c:pt>
                <c:pt idx="285">
                  <c:v>8.769333E-2</c:v>
                </c:pt>
                <c:pt idx="286">
                  <c:v>8.7674950000000001E-2</c:v>
                </c:pt>
                <c:pt idx="287">
                  <c:v>8.6324990000000004E-2</c:v>
                </c:pt>
                <c:pt idx="288">
                  <c:v>9.0927830000000001E-2</c:v>
                </c:pt>
                <c:pt idx="289">
                  <c:v>0.101048</c:v>
                </c:pt>
                <c:pt idx="290">
                  <c:v>0.1040436</c:v>
                </c:pt>
                <c:pt idx="291">
                  <c:v>9.8242910000000003E-2</c:v>
                </c:pt>
                <c:pt idx="292">
                  <c:v>8.9232210000000006E-2</c:v>
                </c:pt>
                <c:pt idx="293">
                  <c:v>7.5289239999999993E-2</c:v>
                </c:pt>
                <c:pt idx="294">
                  <c:v>6.5876610000000002E-2</c:v>
                </c:pt>
                <c:pt idx="295">
                  <c:v>7.3382840000000005E-2</c:v>
                </c:pt>
                <c:pt idx="296">
                  <c:v>8.855267E-2</c:v>
                </c:pt>
                <c:pt idx="297">
                  <c:v>9.8043909999999998E-2</c:v>
                </c:pt>
                <c:pt idx="298">
                  <c:v>0.1017188</c:v>
                </c:pt>
                <c:pt idx="299">
                  <c:v>0.1012916</c:v>
                </c:pt>
                <c:pt idx="300">
                  <c:v>9.5620220000000006E-2</c:v>
                </c:pt>
                <c:pt idx="301">
                  <c:v>8.66619E-2</c:v>
                </c:pt>
                <c:pt idx="302">
                  <c:v>7.4809879999999995E-2</c:v>
                </c:pt>
                <c:pt idx="303">
                  <c:v>6.7875400000000002E-2</c:v>
                </c:pt>
                <c:pt idx="304">
                  <c:v>7.7614299999999997E-2</c:v>
                </c:pt>
                <c:pt idx="305">
                  <c:v>8.2515989999999997E-2</c:v>
                </c:pt>
                <c:pt idx="306">
                  <c:v>6.9221950000000004E-2</c:v>
                </c:pt>
                <c:pt idx="307">
                  <c:v>7.3438680000000006E-2</c:v>
                </c:pt>
                <c:pt idx="308">
                  <c:v>9.3728480000000003E-2</c:v>
                </c:pt>
                <c:pt idx="309">
                  <c:v>8.9436840000000004E-2</c:v>
                </c:pt>
                <c:pt idx="310">
                  <c:v>6.5490960000000001E-2</c:v>
                </c:pt>
                <c:pt idx="311">
                  <c:v>4.9375330000000002E-2</c:v>
                </c:pt>
                <c:pt idx="312">
                  <c:v>5.3827119999999999E-2</c:v>
                </c:pt>
                <c:pt idx="313">
                  <c:v>6.8986049999999993E-2</c:v>
                </c:pt>
                <c:pt idx="314">
                  <c:v>6.9893159999999996E-2</c:v>
                </c:pt>
                <c:pt idx="315">
                  <c:v>6.1457709999999999E-2</c:v>
                </c:pt>
                <c:pt idx="316">
                  <c:v>6.2114519999999999E-2</c:v>
                </c:pt>
                <c:pt idx="317">
                  <c:v>6.4035170000000002E-2</c:v>
                </c:pt>
                <c:pt idx="318">
                  <c:v>6.0694289999999998E-2</c:v>
                </c:pt>
                <c:pt idx="319">
                  <c:v>6.1292399999999997E-2</c:v>
                </c:pt>
                <c:pt idx="320">
                  <c:v>6.3462000000000005E-2</c:v>
                </c:pt>
                <c:pt idx="321">
                  <c:v>5.7080239999999997E-2</c:v>
                </c:pt>
                <c:pt idx="322">
                  <c:v>5.0162770000000002E-2</c:v>
                </c:pt>
                <c:pt idx="323">
                  <c:v>5.4953399999999999E-2</c:v>
                </c:pt>
                <c:pt idx="324">
                  <c:v>6.727168E-2</c:v>
                </c:pt>
                <c:pt idx="325">
                  <c:v>7.3033070000000005E-2</c:v>
                </c:pt>
                <c:pt idx="326">
                  <c:v>6.5973879999999999E-2</c:v>
                </c:pt>
                <c:pt idx="327">
                  <c:v>5.8008079999999997E-2</c:v>
                </c:pt>
                <c:pt idx="328">
                  <c:v>5.6298250000000001E-2</c:v>
                </c:pt>
                <c:pt idx="329">
                  <c:v>5.5869969999999998E-2</c:v>
                </c:pt>
                <c:pt idx="330">
                  <c:v>5.3914070000000001E-2</c:v>
                </c:pt>
                <c:pt idx="331">
                  <c:v>5.0586279999999997E-2</c:v>
                </c:pt>
                <c:pt idx="332">
                  <c:v>5.409506E-2</c:v>
                </c:pt>
                <c:pt idx="333">
                  <c:v>5.905121E-2</c:v>
                </c:pt>
                <c:pt idx="334">
                  <c:v>4.7957840000000002E-2</c:v>
                </c:pt>
                <c:pt idx="335">
                  <c:v>3.9653750000000001E-2</c:v>
                </c:pt>
                <c:pt idx="336">
                  <c:v>4.9560130000000001E-2</c:v>
                </c:pt>
                <c:pt idx="337">
                  <c:v>5.824766E-2</c:v>
                </c:pt>
                <c:pt idx="338">
                  <c:v>6.1701499999999999E-2</c:v>
                </c:pt>
                <c:pt idx="339">
                  <c:v>5.8244770000000001E-2</c:v>
                </c:pt>
                <c:pt idx="340">
                  <c:v>5.193735E-2</c:v>
                </c:pt>
                <c:pt idx="341">
                  <c:v>5.6967080000000003E-2</c:v>
                </c:pt>
                <c:pt idx="342">
                  <c:v>6.0746229999999998E-2</c:v>
                </c:pt>
                <c:pt idx="343">
                  <c:v>5.8813749999999998E-2</c:v>
                </c:pt>
                <c:pt idx="344">
                  <c:v>5.724257E-2</c:v>
                </c:pt>
                <c:pt idx="345">
                  <c:v>5.3796389999999999E-2</c:v>
                </c:pt>
                <c:pt idx="346">
                  <c:v>5.3370679999999997E-2</c:v>
                </c:pt>
                <c:pt idx="347">
                  <c:v>5.4058500000000002E-2</c:v>
                </c:pt>
                <c:pt idx="348">
                  <c:v>5.0942330000000001E-2</c:v>
                </c:pt>
                <c:pt idx="349">
                  <c:v>4.2939970000000001E-2</c:v>
                </c:pt>
                <c:pt idx="350">
                  <c:v>3.8457360000000003E-2</c:v>
                </c:pt>
                <c:pt idx="351">
                  <c:v>5.0776969999999998E-2</c:v>
                </c:pt>
                <c:pt idx="352">
                  <c:v>5.9352960000000003E-2</c:v>
                </c:pt>
                <c:pt idx="353">
                  <c:v>4.5368829999999999E-2</c:v>
                </c:pt>
                <c:pt idx="354">
                  <c:v>3.704735E-2</c:v>
                </c:pt>
                <c:pt idx="355">
                  <c:v>5.1994119999999998E-2</c:v>
                </c:pt>
                <c:pt idx="356">
                  <c:v>6.9334530000000005E-2</c:v>
                </c:pt>
                <c:pt idx="357">
                  <c:v>6.7996630000000002E-2</c:v>
                </c:pt>
                <c:pt idx="358">
                  <c:v>5.0568349999999998E-2</c:v>
                </c:pt>
                <c:pt idx="359">
                  <c:v>4.0708729999999999E-2</c:v>
                </c:pt>
                <c:pt idx="360">
                  <c:v>4.3115420000000002E-2</c:v>
                </c:pt>
                <c:pt idx="361">
                  <c:v>3.8180779999999997E-2</c:v>
                </c:pt>
                <c:pt idx="362">
                  <c:v>3.683753E-2</c:v>
                </c:pt>
                <c:pt idx="363">
                  <c:v>5.2991690000000001E-2</c:v>
                </c:pt>
                <c:pt idx="364">
                  <c:v>6.0643620000000002E-2</c:v>
                </c:pt>
                <c:pt idx="365">
                  <c:v>5.1557739999999998E-2</c:v>
                </c:pt>
                <c:pt idx="366">
                  <c:v>4.319804E-2</c:v>
                </c:pt>
                <c:pt idx="367">
                  <c:v>4.5786899999999998E-2</c:v>
                </c:pt>
                <c:pt idx="368">
                  <c:v>5.7082380000000002E-2</c:v>
                </c:pt>
                <c:pt idx="369">
                  <c:v>5.5601690000000002E-2</c:v>
                </c:pt>
                <c:pt idx="370">
                  <c:v>3.8872570000000002E-2</c:v>
                </c:pt>
                <c:pt idx="371">
                  <c:v>3.4111219999999998E-2</c:v>
                </c:pt>
                <c:pt idx="372">
                  <c:v>4.4303809999999999E-2</c:v>
                </c:pt>
                <c:pt idx="373">
                  <c:v>4.3942179999999997E-2</c:v>
                </c:pt>
                <c:pt idx="374">
                  <c:v>3.2205350000000001E-2</c:v>
                </c:pt>
                <c:pt idx="375">
                  <c:v>3.1141640000000002E-2</c:v>
                </c:pt>
                <c:pt idx="376">
                  <c:v>3.8314090000000002E-2</c:v>
                </c:pt>
                <c:pt idx="377">
                  <c:v>3.8061820000000003E-2</c:v>
                </c:pt>
                <c:pt idx="378">
                  <c:v>3.1680239999999998E-2</c:v>
                </c:pt>
                <c:pt idx="379">
                  <c:v>3.1087670000000001E-2</c:v>
                </c:pt>
                <c:pt idx="380">
                  <c:v>4.2800869999999998E-2</c:v>
                </c:pt>
                <c:pt idx="381">
                  <c:v>5.333558E-2</c:v>
                </c:pt>
                <c:pt idx="382">
                  <c:v>4.6822870000000003E-2</c:v>
                </c:pt>
                <c:pt idx="383">
                  <c:v>4.0093999999999998E-2</c:v>
                </c:pt>
                <c:pt idx="384">
                  <c:v>4.4671080000000002E-2</c:v>
                </c:pt>
                <c:pt idx="385">
                  <c:v>4.2378510000000001E-2</c:v>
                </c:pt>
                <c:pt idx="386">
                  <c:v>3.8041320000000003E-2</c:v>
                </c:pt>
                <c:pt idx="387">
                  <c:v>4.8256970000000003E-2</c:v>
                </c:pt>
                <c:pt idx="388">
                  <c:v>5.7587630000000001E-2</c:v>
                </c:pt>
                <c:pt idx="389">
                  <c:v>4.9269029999999998E-2</c:v>
                </c:pt>
                <c:pt idx="390">
                  <c:v>3.8530420000000003E-2</c:v>
                </c:pt>
                <c:pt idx="391">
                  <c:v>3.8781030000000001E-2</c:v>
                </c:pt>
                <c:pt idx="392">
                  <c:v>4.009977E-2</c:v>
                </c:pt>
                <c:pt idx="393">
                  <c:v>3.4715059999999999E-2</c:v>
                </c:pt>
                <c:pt idx="394">
                  <c:v>2.7642960000000001E-2</c:v>
                </c:pt>
                <c:pt idx="395">
                  <c:v>2.7977390000000001E-2</c:v>
                </c:pt>
                <c:pt idx="396">
                  <c:v>3.0165460000000002E-2</c:v>
                </c:pt>
                <c:pt idx="397">
                  <c:v>2.2495379999999999E-2</c:v>
                </c:pt>
                <c:pt idx="398">
                  <c:v>1.9404000000000001E-2</c:v>
                </c:pt>
                <c:pt idx="399">
                  <c:v>3.3038190000000002E-2</c:v>
                </c:pt>
                <c:pt idx="400">
                  <c:v>4.5119180000000002E-2</c:v>
                </c:pt>
                <c:pt idx="401">
                  <c:v>4.066405E-2</c:v>
                </c:pt>
                <c:pt idx="402">
                  <c:v>3.1875500000000001E-2</c:v>
                </c:pt>
                <c:pt idx="403">
                  <c:v>4.075927E-2</c:v>
                </c:pt>
                <c:pt idx="404">
                  <c:v>5.5791569999999999E-2</c:v>
                </c:pt>
                <c:pt idx="405">
                  <c:v>5.2806220000000001E-2</c:v>
                </c:pt>
                <c:pt idx="406">
                  <c:v>4.1101220000000001E-2</c:v>
                </c:pt>
                <c:pt idx="407">
                  <c:v>3.6204010000000002E-2</c:v>
                </c:pt>
                <c:pt idx="408">
                  <c:v>3.792011E-2</c:v>
                </c:pt>
                <c:pt idx="409">
                  <c:v>3.5162699999999998E-2</c:v>
                </c:pt>
                <c:pt idx="410">
                  <c:v>2.575156E-2</c:v>
                </c:pt>
                <c:pt idx="411">
                  <c:v>2.6675040000000001E-2</c:v>
                </c:pt>
                <c:pt idx="412">
                  <c:v>3.5067649999999999E-2</c:v>
                </c:pt>
                <c:pt idx="413">
                  <c:v>3.1670009999999998E-2</c:v>
                </c:pt>
                <c:pt idx="414">
                  <c:v>2.3754049999999999E-2</c:v>
                </c:pt>
                <c:pt idx="415">
                  <c:v>2.2568060000000001E-2</c:v>
                </c:pt>
                <c:pt idx="416">
                  <c:v>2.399691E-2</c:v>
                </c:pt>
                <c:pt idx="417">
                  <c:v>2.4135810000000001E-2</c:v>
                </c:pt>
                <c:pt idx="418">
                  <c:v>2.233539E-2</c:v>
                </c:pt>
                <c:pt idx="419">
                  <c:v>2.372606E-2</c:v>
                </c:pt>
                <c:pt idx="420">
                  <c:v>2.6733650000000001E-2</c:v>
                </c:pt>
                <c:pt idx="421">
                  <c:v>2.662544E-2</c:v>
                </c:pt>
                <c:pt idx="422">
                  <c:v>2.3933039999999999E-2</c:v>
                </c:pt>
                <c:pt idx="423">
                  <c:v>2.0663399999999998E-2</c:v>
                </c:pt>
                <c:pt idx="424">
                  <c:v>2.561248E-2</c:v>
                </c:pt>
                <c:pt idx="425">
                  <c:v>3.057901E-2</c:v>
                </c:pt>
                <c:pt idx="426">
                  <c:v>2.3821200000000001E-2</c:v>
                </c:pt>
                <c:pt idx="427">
                  <c:v>2.303529E-2</c:v>
                </c:pt>
                <c:pt idx="428">
                  <c:v>3.4285969999999999E-2</c:v>
                </c:pt>
                <c:pt idx="429">
                  <c:v>3.954622E-2</c:v>
                </c:pt>
                <c:pt idx="430">
                  <c:v>3.5557770000000002E-2</c:v>
                </c:pt>
                <c:pt idx="431">
                  <c:v>2.8560039999999998E-2</c:v>
                </c:pt>
                <c:pt idx="432">
                  <c:v>2.1064030000000001E-2</c:v>
                </c:pt>
                <c:pt idx="433">
                  <c:v>2.2668689999999998E-2</c:v>
                </c:pt>
                <c:pt idx="434">
                  <c:v>2.7987000000000001E-2</c:v>
                </c:pt>
                <c:pt idx="435">
                  <c:v>2.0885040000000001E-2</c:v>
                </c:pt>
                <c:pt idx="436">
                  <c:v>1.0722199999999999E-2</c:v>
                </c:pt>
                <c:pt idx="437">
                  <c:v>7.3216970000000003E-3</c:v>
                </c:pt>
                <c:pt idx="438">
                  <c:v>1.007691E-2</c:v>
                </c:pt>
                <c:pt idx="439">
                  <c:v>2.1738150000000001E-2</c:v>
                </c:pt>
                <c:pt idx="440">
                  <c:v>3.124424E-2</c:v>
                </c:pt>
                <c:pt idx="441">
                  <c:v>2.663105E-2</c:v>
                </c:pt>
                <c:pt idx="442">
                  <c:v>1.708252E-2</c:v>
                </c:pt>
                <c:pt idx="443">
                  <c:v>1.6853750000000001E-2</c:v>
                </c:pt>
                <c:pt idx="444">
                  <c:v>2.4231140000000002E-2</c:v>
                </c:pt>
                <c:pt idx="445">
                  <c:v>2.3210979999999999E-2</c:v>
                </c:pt>
                <c:pt idx="446">
                  <c:v>1.339252E-2</c:v>
                </c:pt>
                <c:pt idx="447">
                  <c:v>1.6504580000000001E-2</c:v>
                </c:pt>
                <c:pt idx="448">
                  <c:v>3.2353880000000002E-2</c:v>
                </c:pt>
                <c:pt idx="449">
                  <c:v>3.758943E-2</c:v>
                </c:pt>
                <c:pt idx="450">
                  <c:v>3.2251769999999999E-2</c:v>
                </c:pt>
                <c:pt idx="451">
                  <c:v>2.734489E-2</c:v>
                </c:pt>
                <c:pt idx="452">
                  <c:v>2.3793689999999999E-2</c:v>
                </c:pt>
                <c:pt idx="453">
                  <c:v>3.1860979999999997E-2</c:v>
                </c:pt>
                <c:pt idx="454">
                  <c:v>4.8252620000000003E-2</c:v>
                </c:pt>
                <c:pt idx="455">
                  <c:v>4.8678979999999997E-2</c:v>
                </c:pt>
                <c:pt idx="456">
                  <c:v>3.4007540000000003E-2</c:v>
                </c:pt>
                <c:pt idx="457">
                  <c:v>2.3221439999999999E-2</c:v>
                </c:pt>
                <c:pt idx="458">
                  <c:v>2.1338200000000002E-2</c:v>
                </c:pt>
                <c:pt idx="459">
                  <c:v>2.1937729999999999E-2</c:v>
                </c:pt>
                <c:pt idx="460">
                  <c:v>2.0388119999999999E-2</c:v>
                </c:pt>
                <c:pt idx="461">
                  <c:v>1.213148E-2</c:v>
                </c:pt>
                <c:pt idx="462">
                  <c:v>1.6167950000000001E-3</c:v>
                </c:pt>
                <c:pt idx="463">
                  <c:v>6.7834100000000001E-3</c:v>
                </c:pt>
                <c:pt idx="464">
                  <c:v>2.1951160000000001E-2</c:v>
                </c:pt>
                <c:pt idx="465">
                  <c:v>3.1185419999999998E-2</c:v>
                </c:pt>
                <c:pt idx="466">
                  <c:v>2.9606830000000001E-2</c:v>
                </c:pt>
                <c:pt idx="467">
                  <c:v>1.98015E-2</c:v>
                </c:pt>
                <c:pt idx="468">
                  <c:v>1.7847600000000002E-2</c:v>
                </c:pt>
                <c:pt idx="469">
                  <c:v>2.063297E-2</c:v>
                </c:pt>
                <c:pt idx="470">
                  <c:v>1.6787110000000001E-2</c:v>
                </c:pt>
                <c:pt idx="471">
                  <c:v>1.438645E-2</c:v>
                </c:pt>
                <c:pt idx="472">
                  <c:v>1.470847E-2</c:v>
                </c:pt>
                <c:pt idx="473">
                  <c:v>1.0549269999999999E-2</c:v>
                </c:pt>
                <c:pt idx="474">
                  <c:v>8.651677E-3</c:v>
                </c:pt>
                <c:pt idx="475">
                  <c:v>1.5203009999999999E-2</c:v>
                </c:pt>
                <c:pt idx="476">
                  <c:v>2.0454360000000001E-2</c:v>
                </c:pt>
                <c:pt idx="477">
                  <c:v>1.923097E-2</c:v>
                </c:pt>
                <c:pt idx="478">
                  <c:v>1.653833E-2</c:v>
                </c:pt>
                <c:pt idx="479">
                  <c:v>1.9860920000000001E-2</c:v>
                </c:pt>
                <c:pt idx="480">
                  <c:v>2.6568810000000002E-2</c:v>
                </c:pt>
                <c:pt idx="481">
                  <c:v>2.3944050000000001E-2</c:v>
                </c:pt>
                <c:pt idx="482">
                  <c:v>1.5707470000000001E-2</c:v>
                </c:pt>
                <c:pt idx="483">
                  <c:v>1.890818E-2</c:v>
                </c:pt>
                <c:pt idx="484">
                  <c:v>2.9888189999999999E-2</c:v>
                </c:pt>
                <c:pt idx="485">
                  <c:v>2.914404E-2</c:v>
                </c:pt>
                <c:pt idx="486">
                  <c:v>2.1033E-2</c:v>
                </c:pt>
                <c:pt idx="487">
                  <c:v>2.3912039999999999E-2</c:v>
                </c:pt>
                <c:pt idx="488">
                  <c:v>3.7095749999999997E-2</c:v>
                </c:pt>
                <c:pt idx="489">
                  <c:v>4.3008919999999999E-2</c:v>
                </c:pt>
                <c:pt idx="490">
                  <c:v>2.913265E-2</c:v>
                </c:pt>
                <c:pt idx="491">
                  <c:v>5.8669830000000001E-3</c:v>
                </c:pt>
                <c:pt idx="492">
                  <c:v>-2.6480090000000002E-3</c:v>
                </c:pt>
                <c:pt idx="493">
                  <c:v>8.410931E-3</c:v>
                </c:pt>
                <c:pt idx="494">
                  <c:v>1.8276799999999999E-2</c:v>
                </c:pt>
                <c:pt idx="495">
                  <c:v>1.803683E-2</c:v>
                </c:pt>
                <c:pt idx="496">
                  <c:v>1.6710599999999999E-2</c:v>
                </c:pt>
                <c:pt idx="497">
                  <c:v>1.5720189999999998E-2</c:v>
                </c:pt>
                <c:pt idx="498">
                  <c:v>1.5219649999999999E-2</c:v>
                </c:pt>
                <c:pt idx="499">
                  <c:v>2.043122E-2</c:v>
                </c:pt>
                <c:pt idx="500">
                  <c:v>2.2099629999999999E-2</c:v>
                </c:pt>
                <c:pt idx="501">
                  <c:v>1.5720040000000001E-2</c:v>
                </c:pt>
                <c:pt idx="502">
                  <c:v>1.8247559999999999E-2</c:v>
                </c:pt>
                <c:pt idx="503">
                  <c:v>2.849237E-2</c:v>
                </c:pt>
                <c:pt idx="504">
                  <c:v>3.109058E-2</c:v>
                </c:pt>
                <c:pt idx="505">
                  <c:v>1.8892809999999999E-2</c:v>
                </c:pt>
                <c:pt idx="506">
                  <c:v>-5.106221E-4</c:v>
                </c:pt>
                <c:pt idx="507">
                  <c:v>3.488232E-3</c:v>
                </c:pt>
                <c:pt idx="508">
                  <c:v>2.6438469999999999E-2</c:v>
                </c:pt>
                <c:pt idx="509">
                  <c:v>2.8941189999999999E-2</c:v>
                </c:pt>
                <c:pt idx="510">
                  <c:v>1.6337399999999998E-2</c:v>
                </c:pt>
                <c:pt idx="511">
                  <c:v>9.0810620000000009E-3</c:v>
                </c:pt>
                <c:pt idx="512">
                  <c:v>6.364036E-3</c:v>
                </c:pt>
                <c:pt idx="513">
                  <c:v>6.3186170000000003E-3</c:v>
                </c:pt>
                <c:pt idx="514">
                  <c:v>5.1297679999999998E-3</c:v>
                </c:pt>
                <c:pt idx="515">
                  <c:v>7.2062539999999996E-3</c:v>
                </c:pt>
                <c:pt idx="516">
                  <c:v>1.236902E-2</c:v>
                </c:pt>
                <c:pt idx="517">
                  <c:v>1.339065E-2</c:v>
                </c:pt>
                <c:pt idx="518">
                  <c:v>1.298674E-2</c:v>
                </c:pt>
                <c:pt idx="519">
                  <c:v>1.4006040000000001E-2</c:v>
                </c:pt>
                <c:pt idx="520">
                  <c:v>2.0148409999999999E-2</c:v>
                </c:pt>
                <c:pt idx="521">
                  <c:v>2.2095589999999998E-2</c:v>
                </c:pt>
                <c:pt idx="522">
                  <c:v>1.2127829999999999E-2</c:v>
                </c:pt>
                <c:pt idx="523">
                  <c:v>1.335093E-2</c:v>
                </c:pt>
                <c:pt idx="524">
                  <c:v>2.85685E-2</c:v>
                </c:pt>
                <c:pt idx="525">
                  <c:v>2.5706130000000001E-2</c:v>
                </c:pt>
                <c:pt idx="526">
                  <c:v>1.008441E-2</c:v>
                </c:pt>
                <c:pt idx="527">
                  <c:v>1.2425479999999999E-2</c:v>
                </c:pt>
                <c:pt idx="528">
                  <c:v>2.526397E-2</c:v>
                </c:pt>
                <c:pt idx="529">
                  <c:v>3.3099139999999999E-2</c:v>
                </c:pt>
                <c:pt idx="530">
                  <c:v>2.8752449999999999E-2</c:v>
                </c:pt>
                <c:pt idx="531">
                  <c:v>1.2101509999999999E-2</c:v>
                </c:pt>
                <c:pt idx="532">
                  <c:v>6.6277530000000001E-3</c:v>
                </c:pt>
                <c:pt idx="533">
                  <c:v>1.5284259999999999E-2</c:v>
                </c:pt>
                <c:pt idx="534">
                  <c:v>1.963225E-2</c:v>
                </c:pt>
                <c:pt idx="535">
                  <c:v>1.843943E-2</c:v>
                </c:pt>
                <c:pt idx="536">
                  <c:v>1.468354E-2</c:v>
                </c:pt>
                <c:pt idx="537">
                  <c:v>7.1921609999999999E-3</c:v>
                </c:pt>
                <c:pt idx="538">
                  <c:v>3.7930780000000001E-3</c:v>
                </c:pt>
                <c:pt idx="539">
                  <c:v>1.1830459999999999E-2</c:v>
                </c:pt>
                <c:pt idx="540">
                  <c:v>2.2244070000000001E-2</c:v>
                </c:pt>
                <c:pt idx="541">
                  <c:v>2.6549340000000001E-2</c:v>
                </c:pt>
                <c:pt idx="542">
                  <c:v>2.4983109999999999E-2</c:v>
                </c:pt>
                <c:pt idx="543">
                  <c:v>2.3127729999999999E-2</c:v>
                </c:pt>
                <c:pt idx="544">
                  <c:v>2.755148E-2</c:v>
                </c:pt>
                <c:pt idx="545">
                  <c:v>2.8768809999999999E-2</c:v>
                </c:pt>
                <c:pt idx="546">
                  <c:v>2.0827950000000001E-2</c:v>
                </c:pt>
                <c:pt idx="547">
                  <c:v>1.6454070000000001E-2</c:v>
                </c:pt>
                <c:pt idx="548">
                  <c:v>1.8718140000000001E-2</c:v>
                </c:pt>
                <c:pt idx="549">
                  <c:v>2.0864270000000001E-2</c:v>
                </c:pt>
                <c:pt idx="550">
                  <c:v>1.7790710000000001E-2</c:v>
                </c:pt>
                <c:pt idx="551">
                  <c:v>8.4386259999999994E-3</c:v>
                </c:pt>
                <c:pt idx="552">
                  <c:v>6.4952229999999996E-3</c:v>
                </c:pt>
                <c:pt idx="553">
                  <c:v>1.0532710000000001E-2</c:v>
                </c:pt>
                <c:pt idx="554">
                  <c:v>7.7648020000000003E-3</c:v>
                </c:pt>
                <c:pt idx="555">
                  <c:v>8.998097E-3</c:v>
                </c:pt>
                <c:pt idx="556">
                  <c:v>1.4581459999999999E-2</c:v>
                </c:pt>
                <c:pt idx="557">
                  <c:v>1.5588090000000001E-2</c:v>
                </c:pt>
                <c:pt idx="558">
                  <c:v>1.472335E-2</c:v>
                </c:pt>
                <c:pt idx="559">
                  <c:v>1.288654E-2</c:v>
                </c:pt>
                <c:pt idx="560">
                  <c:v>1.2582009999999999E-2</c:v>
                </c:pt>
                <c:pt idx="561">
                  <c:v>7.8584320000000003E-3</c:v>
                </c:pt>
                <c:pt idx="562">
                  <c:v>-2.8472020000000001E-3</c:v>
                </c:pt>
                <c:pt idx="563">
                  <c:v>-1.1957849999999999E-4</c:v>
                </c:pt>
                <c:pt idx="564">
                  <c:v>1.236934E-2</c:v>
                </c:pt>
                <c:pt idx="565">
                  <c:v>8.9900199999999996E-3</c:v>
                </c:pt>
                <c:pt idx="566">
                  <c:v>-1.9692609999999999E-3</c:v>
                </c:pt>
                <c:pt idx="567">
                  <c:v>8.333228E-4</c:v>
                </c:pt>
                <c:pt idx="568">
                  <c:v>1.163402E-2</c:v>
                </c:pt>
                <c:pt idx="569">
                  <c:v>1.7833600000000002E-2</c:v>
                </c:pt>
              </c:numCache>
            </c:numRef>
          </c:yVal>
          <c:smooth val="0"/>
        </c:ser>
        <c:ser>
          <c:idx val="7"/>
          <c:order val="7"/>
          <c:tx>
            <c:v>+1000V (#8)</c:v>
          </c:tx>
          <c:spPr>
            <a:ln w="19050">
              <a:solidFill>
                <a:srgbClr val="0000FF"/>
              </a:solidFill>
            </a:ln>
          </c:spPr>
          <c:marker>
            <c:symbol val="none"/>
          </c:marker>
          <c:xVal>
            <c:numRef>
              <c:f>'HBM IV Curves Data'!$P$5:$P$574</c:f>
              <c:numCache>
                <c:formatCode>General</c:formatCode>
                <c:ptCount val="570"/>
                <c:pt idx="0">
                  <c:v>3.023825</c:v>
                </c:pt>
                <c:pt idx="1">
                  <c:v>4.3148860000000004</c:v>
                </c:pt>
                <c:pt idx="2">
                  <c:v>4.6630099999999999</c:v>
                </c:pt>
                <c:pt idx="3">
                  <c:v>3.9795020000000001</c:v>
                </c:pt>
                <c:pt idx="4">
                  <c:v>4.072031</c:v>
                </c:pt>
                <c:pt idx="5">
                  <c:v>4.8451089999999999</c:v>
                </c:pt>
                <c:pt idx="6">
                  <c:v>4.5752050000000004</c:v>
                </c:pt>
                <c:pt idx="7">
                  <c:v>3.2629969999999999</c:v>
                </c:pt>
                <c:pt idx="8">
                  <c:v>2.4824120000000001</c:v>
                </c:pt>
                <c:pt idx="9">
                  <c:v>2.2962090000000002</c:v>
                </c:pt>
                <c:pt idx="10">
                  <c:v>1.6278680000000001</c:v>
                </c:pt>
                <c:pt idx="11">
                  <c:v>1.1916800000000001</c:v>
                </c:pt>
                <c:pt idx="12">
                  <c:v>1.0890919999999999</c:v>
                </c:pt>
                <c:pt idx="13">
                  <c:v>-0.19807569999999999</c:v>
                </c:pt>
                <c:pt idx="14">
                  <c:v>-1.348824</c:v>
                </c:pt>
                <c:pt idx="15">
                  <c:v>-0.95157460000000005</c:v>
                </c:pt>
                <c:pt idx="16">
                  <c:v>1.836409E-2</c:v>
                </c:pt>
                <c:pt idx="17">
                  <c:v>1.1299079999999999</c:v>
                </c:pt>
                <c:pt idx="18">
                  <c:v>1.923959</c:v>
                </c:pt>
                <c:pt idx="19">
                  <c:v>1.7292810000000001</c:v>
                </c:pt>
                <c:pt idx="20">
                  <c:v>1.1272040000000001</c:v>
                </c:pt>
                <c:pt idx="21">
                  <c:v>0.85004659999999999</c:v>
                </c:pt>
                <c:pt idx="22">
                  <c:v>0.71133139999999995</c:v>
                </c:pt>
                <c:pt idx="23">
                  <c:v>0.91009119999999999</c:v>
                </c:pt>
                <c:pt idx="24">
                  <c:v>1.343966</c:v>
                </c:pt>
                <c:pt idx="25">
                  <c:v>1.4950619999999999</c:v>
                </c:pt>
                <c:pt idx="26">
                  <c:v>2.1411380000000002</c:v>
                </c:pt>
                <c:pt idx="27">
                  <c:v>2.877688</c:v>
                </c:pt>
                <c:pt idx="28">
                  <c:v>2.0176059999999998</c:v>
                </c:pt>
                <c:pt idx="29">
                  <c:v>0.41471390000000002</c:v>
                </c:pt>
                <c:pt idx="30">
                  <c:v>0.24915409999999999</c:v>
                </c:pt>
                <c:pt idx="31">
                  <c:v>1.336047</c:v>
                </c:pt>
                <c:pt idx="32">
                  <c:v>1.6378520000000001</c:v>
                </c:pt>
                <c:pt idx="33">
                  <c:v>1.0480449999999999</c:v>
                </c:pt>
                <c:pt idx="34">
                  <c:v>1.1570579999999999</c:v>
                </c:pt>
                <c:pt idx="35">
                  <c:v>1.917581</c:v>
                </c:pt>
                <c:pt idx="36">
                  <c:v>2.4817330000000002</c:v>
                </c:pt>
                <c:pt idx="37">
                  <c:v>2.6764510000000001</c:v>
                </c:pt>
                <c:pt idx="38">
                  <c:v>2.4328699999999999</c:v>
                </c:pt>
                <c:pt idx="39">
                  <c:v>2.0656880000000002</c:v>
                </c:pt>
                <c:pt idx="40">
                  <c:v>2.0474899999999998</c:v>
                </c:pt>
                <c:pt idx="41">
                  <c:v>2.103599</c:v>
                </c:pt>
                <c:pt idx="42">
                  <c:v>1.757045</c:v>
                </c:pt>
                <c:pt idx="43">
                  <c:v>1.247547</c:v>
                </c:pt>
                <c:pt idx="44">
                  <c:v>1.7766109999999999</c:v>
                </c:pt>
                <c:pt idx="45">
                  <c:v>3.198966</c:v>
                </c:pt>
                <c:pt idx="46">
                  <c:v>3.5455209999999999</c:v>
                </c:pt>
                <c:pt idx="47">
                  <c:v>2.8331970000000002</c:v>
                </c:pt>
                <c:pt idx="48">
                  <c:v>1.4889859999999999</c:v>
                </c:pt>
                <c:pt idx="49">
                  <c:v>-0.36116759999999998</c:v>
                </c:pt>
                <c:pt idx="50">
                  <c:v>-5.1273689999999997E-2</c:v>
                </c:pt>
                <c:pt idx="51">
                  <c:v>2.5966089999999999</c:v>
                </c:pt>
                <c:pt idx="52">
                  <c:v>3.857259</c:v>
                </c:pt>
                <c:pt idx="53">
                  <c:v>3.212901</c:v>
                </c:pt>
                <c:pt idx="54">
                  <c:v>2.543094</c:v>
                </c:pt>
                <c:pt idx="55">
                  <c:v>2.0062579999999999</c:v>
                </c:pt>
                <c:pt idx="56">
                  <c:v>1.653802</c:v>
                </c:pt>
                <c:pt idx="57">
                  <c:v>1.451668</c:v>
                </c:pt>
                <c:pt idx="58">
                  <c:v>0.90818759999999998</c:v>
                </c:pt>
                <c:pt idx="59">
                  <c:v>0.57268470000000005</c:v>
                </c:pt>
                <c:pt idx="60">
                  <c:v>0.95381890000000003</c:v>
                </c:pt>
                <c:pt idx="61">
                  <c:v>1.275487</c:v>
                </c:pt>
                <c:pt idx="62">
                  <c:v>1.0595699999999999</c:v>
                </c:pt>
                <c:pt idx="63">
                  <c:v>0.7926974</c:v>
                </c:pt>
                <c:pt idx="64">
                  <c:v>0.85363710000000004</c:v>
                </c:pt>
                <c:pt idx="65">
                  <c:v>1.289263</c:v>
                </c:pt>
                <c:pt idx="66">
                  <c:v>1.372768</c:v>
                </c:pt>
                <c:pt idx="67">
                  <c:v>0.65626530000000005</c:v>
                </c:pt>
                <c:pt idx="68">
                  <c:v>0.43694680000000002</c:v>
                </c:pt>
                <c:pt idx="69">
                  <c:v>0.8233895</c:v>
                </c:pt>
                <c:pt idx="70">
                  <c:v>0.4765163</c:v>
                </c:pt>
                <c:pt idx="71">
                  <c:v>0.26198510000000003</c:v>
                </c:pt>
                <c:pt idx="72">
                  <c:v>0.78611889999999995</c:v>
                </c:pt>
                <c:pt idx="73">
                  <c:v>0.42029539999999999</c:v>
                </c:pt>
                <c:pt idx="74">
                  <c:v>-0.77121839999999997</c:v>
                </c:pt>
                <c:pt idx="75">
                  <c:v>-1.0215890000000001</c:v>
                </c:pt>
                <c:pt idx="76">
                  <c:v>3.0968059999999999E-2</c:v>
                </c:pt>
                <c:pt idx="77">
                  <c:v>1.3813249999999999</c:v>
                </c:pt>
                <c:pt idx="78">
                  <c:v>1.578552</c:v>
                </c:pt>
                <c:pt idx="79">
                  <c:v>0.14063800000000001</c:v>
                </c:pt>
                <c:pt idx="80">
                  <c:v>-0.64452379999999998</c:v>
                </c:pt>
                <c:pt idx="81">
                  <c:v>0.56811409999999996</c:v>
                </c:pt>
                <c:pt idx="82">
                  <c:v>1.153051</c:v>
                </c:pt>
                <c:pt idx="83">
                  <c:v>0.54237930000000001</c:v>
                </c:pt>
                <c:pt idx="84">
                  <c:v>1.374973</c:v>
                </c:pt>
                <c:pt idx="85">
                  <c:v>2.5764879999999999</c:v>
                </c:pt>
                <c:pt idx="86">
                  <c:v>2.0879279999999998</c:v>
                </c:pt>
                <c:pt idx="87">
                  <c:v>1.6042940000000001</c:v>
                </c:pt>
                <c:pt idx="88">
                  <c:v>1.380674</c:v>
                </c:pt>
                <c:pt idx="89">
                  <c:v>0.48367080000000001</c:v>
                </c:pt>
                <c:pt idx="90">
                  <c:v>0.19803490000000001</c:v>
                </c:pt>
                <c:pt idx="91">
                  <c:v>0.60176510000000005</c:v>
                </c:pt>
                <c:pt idx="92">
                  <c:v>0.7198099</c:v>
                </c:pt>
                <c:pt idx="93">
                  <c:v>0.98274430000000002</c:v>
                </c:pt>
                <c:pt idx="94">
                  <c:v>1.7547999999999999</c:v>
                </c:pt>
                <c:pt idx="95">
                  <c:v>2.1922830000000002</c:v>
                </c:pt>
                <c:pt idx="96">
                  <c:v>1.5624899999999999</c:v>
                </c:pt>
                <c:pt idx="97">
                  <c:v>0.97327280000000005</c:v>
                </c:pt>
                <c:pt idx="98">
                  <c:v>1.192647</c:v>
                </c:pt>
                <c:pt idx="99">
                  <c:v>1.007466</c:v>
                </c:pt>
                <c:pt idx="100">
                  <c:v>0.75530909999999996</c:v>
                </c:pt>
                <c:pt idx="101">
                  <c:v>1.289636</c:v>
                </c:pt>
                <c:pt idx="102">
                  <c:v>1.240618</c:v>
                </c:pt>
                <c:pt idx="103">
                  <c:v>0.46069860000000001</c:v>
                </c:pt>
                <c:pt idx="104">
                  <c:v>0.1359233</c:v>
                </c:pt>
                <c:pt idx="105">
                  <c:v>4.9613249999999998E-2</c:v>
                </c:pt>
                <c:pt idx="106">
                  <c:v>-2.7934750000000001E-2</c:v>
                </c:pt>
                <c:pt idx="107">
                  <c:v>7.0859640000000002E-2</c:v>
                </c:pt>
                <c:pt idx="108">
                  <c:v>-0.32455620000000002</c:v>
                </c:pt>
                <c:pt idx="109">
                  <c:v>-0.73754569999999997</c:v>
                </c:pt>
                <c:pt idx="110">
                  <c:v>-9.4519290000000006E-2</c:v>
                </c:pt>
                <c:pt idx="111">
                  <c:v>0.53239550000000002</c:v>
                </c:pt>
                <c:pt idx="112">
                  <c:v>0.55013509999999999</c:v>
                </c:pt>
                <c:pt idx="113">
                  <c:v>0.42143160000000002</c:v>
                </c:pt>
                <c:pt idx="114">
                  <c:v>7.5604909999999997E-2</c:v>
                </c:pt>
                <c:pt idx="115">
                  <c:v>-7.8416830000000007E-2</c:v>
                </c:pt>
                <c:pt idx="116">
                  <c:v>0.44952029999999998</c:v>
                </c:pt>
                <c:pt idx="117">
                  <c:v>0.98511519999999997</c:v>
                </c:pt>
                <c:pt idx="118">
                  <c:v>0.18517739999999999</c:v>
                </c:pt>
                <c:pt idx="119">
                  <c:v>-1.0438639999999999</c:v>
                </c:pt>
                <c:pt idx="120">
                  <c:v>-0.52461670000000005</c:v>
                </c:pt>
                <c:pt idx="121">
                  <c:v>0.84887270000000004</c:v>
                </c:pt>
                <c:pt idx="122">
                  <c:v>0.97518470000000002</c:v>
                </c:pt>
                <c:pt idx="123">
                  <c:v>0.30366470000000001</c:v>
                </c:pt>
                <c:pt idx="124">
                  <c:v>0.51319579999999998</c:v>
                </c:pt>
                <c:pt idx="125">
                  <c:v>1.4735069999999999</c:v>
                </c:pt>
                <c:pt idx="126">
                  <c:v>1.5820099999999999</c:v>
                </c:pt>
                <c:pt idx="127">
                  <c:v>1.1396280000000001</c:v>
                </c:pt>
                <c:pt idx="128">
                  <c:v>1.451584</c:v>
                </c:pt>
                <c:pt idx="129">
                  <c:v>1.5306690000000001</c:v>
                </c:pt>
                <c:pt idx="130">
                  <c:v>0.67830040000000003</c:v>
                </c:pt>
                <c:pt idx="131">
                  <c:v>0.51059200000000005</c:v>
                </c:pt>
                <c:pt idx="132">
                  <c:v>1.586095</c:v>
                </c:pt>
                <c:pt idx="133">
                  <c:v>2.057239</c:v>
                </c:pt>
                <c:pt idx="134">
                  <c:v>1.1563140000000001</c:v>
                </c:pt>
                <c:pt idx="135">
                  <c:v>0.73032470000000005</c:v>
                </c:pt>
                <c:pt idx="136">
                  <c:v>1.4770449999999999</c:v>
                </c:pt>
                <c:pt idx="137">
                  <c:v>1.524365</c:v>
                </c:pt>
                <c:pt idx="138">
                  <c:v>0.55421299999999996</c:v>
                </c:pt>
                <c:pt idx="139">
                  <c:v>0.42881910000000001</c:v>
                </c:pt>
                <c:pt idx="140">
                  <c:v>0.46447339999999998</c:v>
                </c:pt>
                <c:pt idx="141">
                  <c:v>-0.64495040000000003</c:v>
                </c:pt>
                <c:pt idx="142">
                  <c:v>-0.38492179999999998</c:v>
                </c:pt>
                <c:pt idx="143">
                  <c:v>1.8826000000000001</c:v>
                </c:pt>
                <c:pt idx="144">
                  <c:v>2.551752</c:v>
                </c:pt>
                <c:pt idx="145">
                  <c:v>1.3307340000000001</c:v>
                </c:pt>
                <c:pt idx="146">
                  <c:v>0.80013069999999997</c:v>
                </c:pt>
                <c:pt idx="147">
                  <c:v>1.0845100000000001</c:v>
                </c:pt>
                <c:pt idx="148">
                  <c:v>1.6088249999999999</c:v>
                </c:pt>
                <c:pt idx="149">
                  <c:v>1.8362210000000001</c:v>
                </c:pt>
                <c:pt idx="150">
                  <c:v>1.4250389999999999</c:v>
                </c:pt>
                <c:pt idx="151">
                  <c:v>0.97503600000000001</c:v>
                </c:pt>
                <c:pt idx="152">
                  <c:v>0.2072251</c:v>
                </c:pt>
                <c:pt idx="153">
                  <c:v>-0.41527609999999998</c:v>
                </c:pt>
                <c:pt idx="154">
                  <c:v>0.2142289</c:v>
                </c:pt>
                <c:pt idx="155">
                  <c:v>0.96114060000000001</c:v>
                </c:pt>
                <c:pt idx="156">
                  <c:v>0.64272720000000005</c:v>
                </c:pt>
                <c:pt idx="157">
                  <c:v>0.21357719999999999</c:v>
                </c:pt>
                <c:pt idx="158">
                  <c:v>0.42263539999999999</c:v>
                </c:pt>
                <c:pt idx="159">
                  <c:v>0.44284370000000001</c:v>
                </c:pt>
                <c:pt idx="160">
                  <c:v>-0.2844931</c:v>
                </c:pt>
                <c:pt idx="161">
                  <c:v>-0.97780959999999995</c:v>
                </c:pt>
                <c:pt idx="162">
                  <c:v>-0.50559560000000003</c:v>
                </c:pt>
                <c:pt idx="163">
                  <c:v>0.58485330000000002</c:v>
                </c:pt>
                <c:pt idx="164">
                  <c:v>0.60791669999999998</c:v>
                </c:pt>
                <c:pt idx="165">
                  <c:v>-0.1671513</c:v>
                </c:pt>
                <c:pt idx="166">
                  <c:v>-0.38452819999999999</c:v>
                </c:pt>
                <c:pt idx="167">
                  <c:v>0.2934195</c:v>
                </c:pt>
                <c:pt idx="168">
                  <c:v>0.97979839999999996</c:v>
                </c:pt>
                <c:pt idx="169">
                  <c:v>0.47347650000000002</c:v>
                </c:pt>
                <c:pt idx="170">
                  <c:v>-9.9576490000000004E-2</c:v>
                </c:pt>
                <c:pt idx="171">
                  <c:v>0.49965189999999998</c:v>
                </c:pt>
                <c:pt idx="172">
                  <c:v>0.97838380000000003</c:v>
                </c:pt>
                <c:pt idx="173">
                  <c:v>0.80906880000000003</c:v>
                </c:pt>
                <c:pt idx="174">
                  <c:v>0.82186939999999997</c:v>
                </c:pt>
                <c:pt idx="175">
                  <c:v>1.2008779999999999</c:v>
                </c:pt>
                <c:pt idx="176">
                  <c:v>1.4957609999999999</c:v>
                </c:pt>
                <c:pt idx="177">
                  <c:v>1.3751530000000001</c:v>
                </c:pt>
                <c:pt idx="178">
                  <c:v>1.1886019999999999</c:v>
                </c:pt>
                <c:pt idx="179">
                  <c:v>1.1059099999999999</c:v>
                </c:pt>
                <c:pt idx="180">
                  <c:v>0.33263740000000003</c:v>
                </c:pt>
                <c:pt idx="181">
                  <c:v>-0.61466500000000002</c:v>
                </c:pt>
                <c:pt idx="182">
                  <c:v>-4.2703680000000001E-2</c:v>
                </c:pt>
                <c:pt idx="183">
                  <c:v>0.88890939999999996</c:v>
                </c:pt>
                <c:pt idx="184">
                  <c:v>0.55906259999999997</c:v>
                </c:pt>
                <c:pt idx="185">
                  <c:v>0.3218493</c:v>
                </c:pt>
                <c:pt idx="186">
                  <c:v>0.37996429999999998</c:v>
                </c:pt>
                <c:pt idx="187">
                  <c:v>-1.7016509999999999E-2</c:v>
                </c:pt>
                <c:pt idx="188">
                  <c:v>2.921663E-2</c:v>
                </c:pt>
                <c:pt idx="189">
                  <c:v>-0.2805976</c:v>
                </c:pt>
                <c:pt idx="190">
                  <c:v>-1.72204</c:v>
                </c:pt>
                <c:pt idx="191">
                  <c:v>-2.2191619999999999</c:v>
                </c:pt>
                <c:pt idx="192">
                  <c:v>-1.163303</c:v>
                </c:pt>
                <c:pt idx="193">
                  <c:v>-0.1229179</c:v>
                </c:pt>
                <c:pt idx="194">
                  <c:v>0.71436949999999999</c:v>
                </c:pt>
                <c:pt idx="195">
                  <c:v>1.6870959999999999</c:v>
                </c:pt>
                <c:pt idx="196">
                  <c:v>1.8816379999999999</c:v>
                </c:pt>
                <c:pt idx="197">
                  <c:v>1.1281110000000001</c:v>
                </c:pt>
                <c:pt idx="198">
                  <c:v>0.49009760000000002</c:v>
                </c:pt>
                <c:pt idx="199">
                  <c:v>0.81518279999999999</c:v>
                </c:pt>
                <c:pt idx="200">
                  <c:v>1.945038</c:v>
                </c:pt>
                <c:pt idx="201">
                  <c:v>1.8784879999999999</c:v>
                </c:pt>
                <c:pt idx="202">
                  <c:v>-8.8915069999999999E-2</c:v>
                </c:pt>
                <c:pt idx="203">
                  <c:v>-1.1394740000000001</c:v>
                </c:pt>
                <c:pt idx="204">
                  <c:v>-0.2610866</c:v>
                </c:pt>
                <c:pt idx="205">
                  <c:v>0.79066610000000004</c:v>
                </c:pt>
                <c:pt idx="206">
                  <c:v>1.496394</c:v>
                </c:pt>
                <c:pt idx="207">
                  <c:v>1.8363020000000001</c:v>
                </c:pt>
                <c:pt idx="208">
                  <c:v>1.254167</c:v>
                </c:pt>
                <c:pt idx="209">
                  <c:v>-0.54974069999999997</c:v>
                </c:pt>
                <c:pt idx="210">
                  <c:v>-2.1967300000000001</c:v>
                </c:pt>
                <c:pt idx="211">
                  <c:v>-1.4564919999999999</c:v>
                </c:pt>
                <c:pt idx="212">
                  <c:v>0.73764379999999996</c:v>
                </c:pt>
                <c:pt idx="213">
                  <c:v>1.182426</c:v>
                </c:pt>
                <c:pt idx="214">
                  <c:v>-0.1932884</c:v>
                </c:pt>
                <c:pt idx="215">
                  <c:v>-0.6212242</c:v>
                </c:pt>
                <c:pt idx="216">
                  <c:v>0.53823969999999999</c:v>
                </c:pt>
                <c:pt idx="217">
                  <c:v>1.505358</c:v>
                </c:pt>
                <c:pt idx="218">
                  <c:v>1.144898</c:v>
                </c:pt>
                <c:pt idx="219">
                  <c:v>0.14844280000000001</c:v>
                </c:pt>
                <c:pt idx="220">
                  <c:v>-0.52488939999999995</c:v>
                </c:pt>
                <c:pt idx="221">
                  <c:v>-0.83183770000000001</c:v>
                </c:pt>
                <c:pt idx="222">
                  <c:v>-1.313269</c:v>
                </c:pt>
                <c:pt idx="223">
                  <c:v>-1.94408</c:v>
                </c:pt>
                <c:pt idx="224">
                  <c:v>-1.6841159999999999</c:v>
                </c:pt>
                <c:pt idx="225">
                  <c:v>-1.10093</c:v>
                </c:pt>
                <c:pt idx="226">
                  <c:v>-0.41458620000000002</c:v>
                </c:pt>
                <c:pt idx="227">
                  <c:v>0.98135969999999995</c:v>
                </c:pt>
                <c:pt idx="228">
                  <c:v>1.490049</c:v>
                </c:pt>
                <c:pt idx="229">
                  <c:v>1.166981</c:v>
                </c:pt>
                <c:pt idx="230">
                  <c:v>1.3384290000000001</c:v>
                </c:pt>
                <c:pt idx="231">
                  <c:v>1.706234</c:v>
                </c:pt>
                <c:pt idx="232">
                  <c:v>1.452321</c:v>
                </c:pt>
                <c:pt idx="233">
                  <c:v>-4.0740609999999997E-2</c:v>
                </c:pt>
                <c:pt idx="234">
                  <c:v>-1.280159</c:v>
                </c:pt>
                <c:pt idx="235">
                  <c:v>-0.66241910000000004</c:v>
                </c:pt>
                <c:pt idx="236">
                  <c:v>0.53484379999999998</c:v>
                </c:pt>
                <c:pt idx="237">
                  <c:v>0.95064660000000001</c:v>
                </c:pt>
                <c:pt idx="238">
                  <c:v>0.99860479999999996</c:v>
                </c:pt>
                <c:pt idx="239">
                  <c:v>0.81678740000000005</c:v>
                </c:pt>
                <c:pt idx="240">
                  <c:v>0.12687470000000001</c:v>
                </c:pt>
                <c:pt idx="241">
                  <c:v>-0.41851880000000002</c:v>
                </c:pt>
                <c:pt idx="242">
                  <c:v>-0.23821829999999999</c:v>
                </c:pt>
                <c:pt idx="243">
                  <c:v>0.1115245</c:v>
                </c:pt>
                <c:pt idx="244">
                  <c:v>9.0601520000000005E-2</c:v>
                </c:pt>
                <c:pt idx="245">
                  <c:v>0.24894359999999999</c:v>
                </c:pt>
                <c:pt idx="246">
                  <c:v>0.45254480000000002</c:v>
                </c:pt>
                <c:pt idx="247">
                  <c:v>0.55074060000000002</c:v>
                </c:pt>
                <c:pt idx="248">
                  <c:v>1.143675</c:v>
                </c:pt>
                <c:pt idx="249">
                  <c:v>1.0622529999999999</c:v>
                </c:pt>
                <c:pt idx="250">
                  <c:v>-9.2226100000000005E-2</c:v>
                </c:pt>
                <c:pt idx="251">
                  <c:v>-0.66762600000000005</c:v>
                </c:pt>
                <c:pt idx="252">
                  <c:v>-0.65000329999999995</c:v>
                </c:pt>
                <c:pt idx="253">
                  <c:v>-0.4423821</c:v>
                </c:pt>
                <c:pt idx="254">
                  <c:v>0.83857519999999997</c:v>
                </c:pt>
                <c:pt idx="255">
                  <c:v>1.5118799999999999</c:v>
                </c:pt>
                <c:pt idx="256">
                  <c:v>0.1369754</c:v>
                </c:pt>
                <c:pt idx="257">
                  <c:v>-0.69886000000000004</c:v>
                </c:pt>
                <c:pt idx="258">
                  <c:v>-0.36581180000000002</c:v>
                </c:pt>
                <c:pt idx="259">
                  <c:v>-5.8709890000000001E-2</c:v>
                </c:pt>
                <c:pt idx="260">
                  <c:v>-0.1235446</c:v>
                </c:pt>
                <c:pt idx="261">
                  <c:v>-0.89221479999999997</c:v>
                </c:pt>
                <c:pt idx="262">
                  <c:v>-1.234002</c:v>
                </c:pt>
                <c:pt idx="263">
                  <c:v>-0.13082450000000001</c:v>
                </c:pt>
                <c:pt idx="264">
                  <c:v>1.277609</c:v>
                </c:pt>
                <c:pt idx="265">
                  <c:v>1.0763419999999999</c:v>
                </c:pt>
                <c:pt idx="266">
                  <c:v>-1.1742249999999999E-2</c:v>
                </c:pt>
                <c:pt idx="267">
                  <c:v>0.84783399999999998</c:v>
                </c:pt>
                <c:pt idx="268">
                  <c:v>3.0164879999999998</c:v>
                </c:pt>
                <c:pt idx="269">
                  <c:v>3.1967829999999999</c:v>
                </c:pt>
                <c:pt idx="270">
                  <c:v>1.605737</c:v>
                </c:pt>
                <c:pt idx="271">
                  <c:v>0.74311539999999998</c:v>
                </c:pt>
                <c:pt idx="272">
                  <c:v>0.59447410000000001</c:v>
                </c:pt>
                <c:pt idx="273">
                  <c:v>0.44015470000000001</c:v>
                </c:pt>
                <c:pt idx="274">
                  <c:v>0.42702630000000003</c:v>
                </c:pt>
                <c:pt idx="275">
                  <c:v>0.2492335</c:v>
                </c:pt>
                <c:pt idx="276">
                  <c:v>4.9992580000000002E-2</c:v>
                </c:pt>
                <c:pt idx="277">
                  <c:v>-5.7340689999999996E-3</c:v>
                </c:pt>
                <c:pt idx="278">
                  <c:v>-0.13123080000000001</c:v>
                </c:pt>
                <c:pt idx="279">
                  <c:v>0.2437491</c:v>
                </c:pt>
                <c:pt idx="280">
                  <c:v>1.20157</c:v>
                </c:pt>
                <c:pt idx="281">
                  <c:v>1.291901</c:v>
                </c:pt>
                <c:pt idx="282">
                  <c:v>0.50020319999999996</c:v>
                </c:pt>
                <c:pt idx="283">
                  <c:v>0.71996320000000003</c:v>
                </c:pt>
                <c:pt idx="284">
                  <c:v>0.92022309999999996</c:v>
                </c:pt>
                <c:pt idx="285">
                  <c:v>-0.57655509999999999</c:v>
                </c:pt>
                <c:pt idx="286">
                  <c:v>-1.8046169999999999</c:v>
                </c:pt>
                <c:pt idx="287">
                  <c:v>-1.349561</c:v>
                </c:pt>
                <c:pt idx="288">
                  <c:v>-0.27311780000000002</c:v>
                </c:pt>
                <c:pt idx="289">
                  <c:v>0.4042096</c:v>
                </c:pt>
                <c:pt idx="290">
                  <c:v>0.64956840000000005</c:v>
                </c:pt>
                <c:pt idx="291">
                  <c:v>0.37387900000000002</c:v>
                </c:pt>
                <c:pt idx="292">
                  <c:v>-0.17642179999999999</c:v>
                </c:pt>
                <c:pt idx="293">
                  <c:v>-0.32630179999999998</c:v>
                </c:pt>
                <c:pt idx="294">
                  <c:v>-0.32242569999999998</c:v>
                </c:pt>
                <c:pt idx="295">
                  <c:v>0.44925080000000001</c:v>
                </c:pt>
                <c:pt idx="296">
                  <c:v>1.86635</c:v>
                </c:pt>
                <c:pt idx="297">
                  <c:v>1.5924160000000001</c:v>
                </c:pt>
                <c:pt idx="298">
                  <c:v>-0.2193136</c:v>
                </c:pt>
                <c:pt idx="299">
                  <c:v>-0.59612609999999999</c:v>
                </c:pt>
                <c:pt idx="300">
                  <c:v>0.99208839999999998</c:v>
                </c:pt>
                <c:pt idx="301">
                  <c:v>1.6323000000000001</c:v>
                </c:pt>
                <c:pt idx="302">
                  <c:v>0.497672</c:v>
                </c:pt>
                <c:pt idx="303">
                  <c:v>4.0040260000000001E-2</c:v>
                </c:pt>
                <c:pt idx="304">
                  <c:v>0.98164569999999995</c:v>
                </c:pt>
                <c:pt idx="305">
                  <c:v>1.3935679999999999</c:v>
                </c:pt>
                <c:pt idx="306">
                  <c:v>0.24444070000000001</c:v>
                </c:pt>
                <c:pt idx="307">
                  <c:v>-0.77631320000000004</c:v>
                </c:pt>
                <c:pt idx="308">
                  <c:v>0.4107113</c:v>
                </c:pt>
                <c:pt idx="309">
                  <c:v>2.0707429999999998</c:v>
                </c:pt>
                <c:pt idx="310">
                  <c:v>1.4332050000000001</c:v>
                </c:pt>
                <c:pt idx="311">
                  <c:v>0.331011</c:v>
                </c:pt>
                <c:pt idx="312">
                  <c:v>0.60385239999999996</c:v>
                </c:pt>
                <c:pt idx="313">
                  <c:v>0.77484549999999996</c:v>
                </c:pt>
                <c:pt idx="314">
                  <c:v>0.35268769999999999</c:v>
                </c:pt>
                <c:pt idx="315">
                  <c:v>0.48192309999999999</c:v>
                </c:pt>
                <c:pt idx="316">
                  <c:v>0.61670259999999999</c:v>
                </c:pt>
                <c:pt idx="317">
                  <c:v>-0.1053159</c:v>
                </c:pt>
                <c:pt idx="318">
                  <c:v>-0.51613399999999998</c:v>
                </c:pt>
                <c:pt idx="319">
                  <c:v>-0.66372310000000001</c:v>
                </c:pt>
                <c:pt idx="320">
                  <c:v>-0.28774509999999998</c:v>
                </c:pt>
                <c:pt idx="321">
                  <c:v>0.95455849999999998</c:v>
                </c:pt>
                <c:pt idx="322">
                  <c:v>0.90752509999999997</c:v>
                </c:pt>
                <c:pt idx="323">
                  <c:v>0.54002930000000005</c:v>
                </c:pt>
                <c:pt idx="324">
                  <c:v>1.404401</c:v>
                </c:pt>
                <c:pt idx="325">
                  <c:v>1.152612</c:v>
                </c:pt>
                <c:pt idx="326">
                  <c:v>-9.9312869999999998E-2</c:v>
                </c:pt>
                <c:pt idx="327">
                  <c:v>-0.22908429999999999</c:v>
                </c:pt>
                <c:pt idx="328">
                  <c:v>-0.1323626</c:v>
                </c:pt>
                <c:pt idx="329">
                  <c:v>-0.48720799999999997</c:v>
                </c:pt>
                <c:pt idx="330">
                  <c:v>-0.11288049999999999</c:v>
                </c:pt>
                <c:pt idx="331">
                  <c:v>0.33805610000000003</c:v>
                </c:pt>
                <c:pt idx="332">
                  <c:v>-0.77683720000000001</c:v>
                </c:pt>
                <c:pt idx="333">
                  <c:v>-2.3642120000000002</c:v>
                </c:pt>
                <c:pt idx="334">
                  <c:v>-1.785755</c:v>
                </c:pt>
                <c:pt idx="335">
                  <c:v>0.50595579999999996</c:v>
                </c:pt>
                <c:pt idx="336">
                  <c:v>1.0629649999999999</c:v>
                </c:pt>
                <c:pt idx="337">
                  <c:v>-0.12794649999999999</c:v>
                </c:pt>
                <c:pt idx="338">
                  <c:v>0.21302599999999999</c:v>
                </c:pt>
                <c:pt idx="339">
                  <c:v>1.7914410000000001</c:v>
                </c:pt>
                <c:pt idx="340">
                  <c:v>1.5388569999999999</c:v>
                </c:pt>
                <c:pt idx="341">
                  <c:v>0.1238904</c:v>
                </c:pt>
                <c:pt idx="342">
                  <c:v>0.52535080000000001</c:v>
                </c:pt>
                <c:pt idx="343">
                  <c:v>0.98031120000000005</c:v>
                </c:pt>
                <c:pt idx="344">
                  <c:v>-0.29832419999999998</c:v>
                </c:pt>
                <c:pt idx="345">
                  <c:v>-0.61251580000000005</c:v>
                </c:pt>
                <c:pt idx="346">
                  <c:v>-0.196634</c:v>
                </c:pt>
                <c:pt idx="347">
                  <c:v>-0.6432949</c:v>
                </c:pt>
                <c:pt idx="348">
                  <c:v>-0.84610870000000005</c:v>
                </c:pt>
                <c:pt idx="349">
                  <c:v>-0.83587020000000001</c:v>
                </c:pt>
                <c:pt idx="350">
                  <c:v>-0.86745170000000005</c:v>
                </c:pt>
                <c:pt idx="351">
                  <c:v>-0.98375599999999996</c:v>
                </c:pt>
                <c:pt idx="352">
                  <c:v>-1.6135120000000001</c:v>
                </c:pt>
                <c:pt idx="353">
                  <c:v>-1.2935620000000001</c:v>
                </c:pt>
                <c:pt idx="354">
                  <c:v>0.17269470000000001</c:v>
                </c:pt>
                <c:pt idx="355">
                  <c:v>0.43410330000000003</c:v>
                </c:pt>
                <c:pt idx="356">
                  <c:v>-0.57156240000000003</c:v>
                </c:pt>
                <c:pt idx="357">
                  <c:v>-1.191845</c:v>
                </c:pt>
                <c:pt idx="358">
                  <c:v>-1.251873</c:v>
                </c:pt>
                <c:pt idx="359">
                  <c:v>-0.81472960000000005</c:v>
                </c:pt>
                <c:pt idx="360">
                  <c:v>-7.2234430000000002E-2</c:v>
                </c:pt>
                <c:pt idx="361">
                  <c:v>9.7134880000000007E-2</c:v>
                </c:pt>
                <c:pt idx="362">
                  <c:v>0.20582410000000001</c:v>
                </c:pt>
                <c:pt idx="363">
                  <c:v>0.56953549999999997</c:v>
                </c:pt>
                <c:pt idx="364">
                  <c:v>8.5191050000000004E-2</c:v>
                </c:pt>
                <c:pt idx="365">
                  <c:v>-0.68374840000000003</c:v>
                </c:pt>
                <c:pt idx="366">
                  <c:v>-0.58104509999999998</c:v>
                </c:pt>
                <c:pt idx="367">
                  <c:v>-0.17558080000000001</c:v>
                </c:pt>
                <c:pt idx="368">
                  <c:v>-1.8780560000000002E-2</c:v>
                </c:pt>
                <c:pt idx="369">
                  <c:v>0.39810889999999999</c:v>
                </c:pt>
                <c:pt idx="370">
                  <c:v>0.94513760000000002</c:v>
                </c:pt>
                <c:pt idx="371">
                  <c:v>0.51308220000000004</c:v>
                </c:pt>
                <c:pt idx="372">
                  <c:v>-0.94784389999999996</c:v>
                </c:pt>
                <c:pt idx="373">
                  <c:v>-1.7187140000000001</c:v>
                </c:pt>
                <c:pt idx="374">
                  <c:v>-0.6908398</c:v>
                </c:pt>
                <c:pt idx="375">
                  <c:v>1.004081</c:v>
                </c:pt>
                <c:pt idx="376">
                  <c:v>1.8126439999999999</c:v>
                </c:pt>
                <c:pt idx="377">
                  <c:v>1.1828650000000001</c:v>
                </c:pt>
                <c:pt idx="378">
                  <c:v>0.57191389999999998</c:v>
                </c:pt>
                <c:pt idx="379">
                  <c:v>1.1694100000000001</c:v>
                </c:pt>
                <c:pt idx="380">
                  <c:v>1.175708</c:v>
                </c:pt>
                <c:pt idx="381">
                  <c:v>0.35793399999999997</c:v>
                </c:pt>
                <c:pt idx="382">
                  <c:v>8.8281269999999995E-2</c:v>
                </c:pt>
                <c:pt idx="383">
                  <c:v>0.51132109999999997</c:v>
                </c:pt>
                <c:pt idx="384">
                  <c:v>1.2289490000000001</c:v>
                </c:pt>
                <c:pt idx="385">
                  <c:v>0.91627700000000001</c:v>
                </c:pt>
                <c:pt idx="386">
                  <c:v>-3.5938530000000003E-2</c:v>
                </c:pt>
                <c:pt idx="387">
                  <c:v>-0.39884459999999999</c:v>
                </c:pt>
                <c:pt idx="388">
                  <c:v>-0.39760570000000001</c:v>
                </c:pt>
                <c:pt idx="389">
                  <c:v>-0.45940700000000001</c:v>
                </c:pt>
                <c:pt idx="390">
                  <c:v>-1.1276619999999999</c:v>
                </c:pt>
                <c:pt idx="391">
                  <c:v>-1.3073490000000001</c:v>
                </c:pt>
                <c:pt idx="392">
                  <c:v>-0.34907670000000002</c:v>
                </c:pt>
                <c:pt idx="393">
                  <c:v>-7.0022749999999995E-2</c:v>
                </c:pt>
                <c:pt idx="394">
                  <c:v>-0.69685249999999999</c:v>
                </c:pt>
                <c:pt idx="395">
                  <c:v>-0.72901850000000001</c:v>
                </c:pt>
                <c:pt idx="396">
                  <c:v>0.12541859999999999</c:v>
                </c:pt>
                <c:pt idx="397">
                  <c:v>0.7147367</c:v>
                </c:pt>
                <c:pt idx="398">
                  <c:v>0.5326187</c:v>
                </c:pt>
                <c:pt idx="399">
                  <c:v>0.51173389999999996</c:v>
                </c:pt>
                <c:pt idx="400">
                  <c:v>1.087334</c:v>
                </c:pt>
                <c:pt idx="401">
                  <c:v>1.458464</c:v>
                </c:pt>
                <c:pt idx="402">
                  <c:v>0.71783830000000004</c:v>
                </c:pt>
                <c:pt idx="403">
                  <c:v>-0.44082149999999998</c:v>
                </c:pt>
                <c:pt idx="404">
                  <c:v>-0.63568150000000001</c:v>
                </c:pt>
                <c:pt idx="405">
                  <c:v>-0.23586309999999999</c:v>
                </c:pt>
                <c:pt idx="406">
                  <c:v>-0.12493369999999999</c:v>
                </c:pt>
                <c:pt idx="407">
                  <c:v>-0.34265099999999998</c:v>
                </c:pt>
                <c:pt idx="408">
                  <c:v>-0.89449449999999997</c:v>
                </c:pt>
                <c:pt idx="409">
                  <c:v>-1.001163</c:v>
                </c:pt>
                <c:pt idx="410">
                  <c:v>0.12937070000000001</c:v>
                </c:pt>
                <c:pt idx="411">
                  <c:v>0.92500210000000005</c:v>
                </c:pt>
                <c:pt idx="412">
                  <c:v>0.4589395</c:v>
                </c:pt>
                <c:pt idx="413">
                  <c:v>-3.0524179999999999E-3</c:v>
                </c:pt>
                <c:pt idx="414">
                  <c:v>-0.1460032</c:v>
                </c:pt>
                <c:pt idx="415">
                  <c:v>-3.634047E-2</c:v>
                </c:pt>
                <c:pt idx="416">
                  <c:v>0.70979910000000002</c:v>
                </c:pt>
                <c:pt idx="417">
                  <c:v>1.1849080000000001</c:v>
                </c:pt>
                <c:pt idx="418">
                  <c:v>0.25630910000000001</c:v>
                </c:pt>
                <c:pt idx="419">
                  <c:v>-0.6591359</c:v>
                </c:pt>
                <c:pt idx="420">
                  <c:v>-2.5147989999999999E-2</c:v>
                </c:pt>
                <c:pt idx="421">
                  <c:v>0.75054449999999995</c:v>
                </c:pt>
                <c:pt idx="422">
                  <c:v>0.41202309999999998</c:v>
                </c:pt>
                <c:pt idx="423">
                  <c:v>9.5900360000000004E-2</c:v>
                </c:pt>
                <c:pt idx="424">
                  <c:v>1.191257</c:v>
                </c:pt>
                <c:pt idx="425">
                  <c:v>2.3662450000000002</c:v>
                </c:pt>
                <c:pt idx="426">
                  <c:v>1.3091550000000001</c:v>
                </c:pt>
                <c:pt idx="427">
                  <c:v>-0.60514199999999996</c:v>
                </c:pt>
                <c:pt idx="428">
                  <c:v>-1.136064</c:v>
                </c:pt>
                <c:pt idx="429">
                  <c:v>-0.80402560000000001</c:v>
                </c:pt>
                <c:pt idx="430">
                  <c:v>-0.30919819999999998</c:v>
                </c:pt>
                <c:pt idx="431">
                  <c:v>-0.242918</c:v>
                </c:pt>
                <c:pt idx="432">
                  <c:v>-1.074284</c:v>
                </c:pt>
                <c:pt idx="433">
                  <c:v>-1.5839920000000001</c:v>
                </c:pt>
                <c:pt idx="434">
                  <c:v>-0.61008010000000001</c:v>
                </c:pt>
                <c:pt idx="435">
                  <c:v>1.177386</c:v>
                </c:pt>
                <c:pt idx="436">
                  <c:v>2.012305</c:v>
                </c:pt>
                <c:pt idx="437">
                  <c:v>1.2622070000000001</c:v>
                </c:pt>
                <c:pt idx="438">
                  <c:v>0.16448209999999999</c:v>
                </c:pt>
                <c:pt idx="439">
                  <c:v>-0.4492255</c:v>
                </c:pt>
                <c:pt idx="440">
                  <c:v>-1.16666</c:v>
                </c:pt>
                <c:pt idx="441">
                  <c:v>-1.7528410000000001</c:v>
                </c:pt>
                <c:pt idx="442">
                  <c:v>-1.238208</c:v>
                </c:pt>
                <c:pt idx="443">
                  <c:v>-0.41315170000000001</c:v>
                </c:pt>
                <c:pt idx="444">
                  <c:v>-0.25351810000000002</c:v>
                </c:pt>
                <c:pt idx="445">
                  <c:v>-0.27646999999999999</c:v>
                </c:pt>
                <c:pt idx="446">
                  <c:v>9.3764669999999994E-2</c:v>
                </c:pt>
                <c:pt idx="447">
                  <c:v>0.85701899999999998</c:v>
                </c:pt>
                <c:pt idx="448">
                  <c:v>0.86060479999999995</c:v>
                </c:pt>
                <c:pt idx="449">
                  <c:v>-0.77937610000000002</c:v>
                </c:pt>
                <c:pt idx="450">
                  <c:v>-2.1664870000000001</c:v>
                </c:pt>
                <c:pt idx="451">
                  <c:v>-1.476316</c:v>
                </c:pt>
                <c:pt idx="452">
                  <c:v>-1.9464970000000002E-2</c:v>
                </c:pt>
                <c:pt idx="453">
                  <c:v>-6.2000039999999999E-2</c:v>
                </c:pt>
                <c:pt idx="454">
                  <c:v>-1.049301</c:v>
                </c:pt>
                <c:pt idx="455">
                  <c:v>-0.55480050000000003</c:v>
                </c:pt>
                <c:pt idx="456">
                  <c:v>0.48849870000000001</c:v>
                </c:pt>
                <c:pt idx="457">
                  <c:v>2.3773180000000001E-2</c:v>
                </c:pt>
                <c:pt idx="458">
                  <c:v>-0.90843130000000005</c:v>
                </c:pt>
                <c:pt idx="459">
                  <c:v>-0.64830160000000003</c:v>
                </c:pt>
                <c:pt idx="460">
                  <c:v>0.40871600000000002</c:v>
                </c:pt>
                <c:pt idx="461">
                  <c:v>0.2236216</c:v>
                </c:pt>
                <c:pt idx="462">
                  <c:v>-0.7726828</c:v>
                </c:pt>
                <c:pt idx="463">
                  <c:v>-0.29177399999999998</c:v>
                </c:pt>
                <c:pt idx="464">
                  <c:v>0.6083577</c:v>
                </c:pt>
                <c:pt idx="465">
                  <c:v>0.19519</c:v>
                </c:pt>
                <c:pt idx="466">
                  <c:v>-0.3301443</c:v>
                </c:pt>
                <c:pt idx="467">
                  <c:v>0.23943729999999999</c:v>
                </c:pt>
                <c:pt idx="468">
                  <c:v>0.94438100000000003</c:v>
                </c:pt>
                <c:pt idx="469">
                  <c:v>0.69223299999999999</c:v>
                </c:pt>
                <c:pt idx="470">
                  <c:v>0.46306140000000001</c:v>
                </c:pt>
                <c:pt idx="471">
                  <c:v>0.58461779999999997</c:v>
                </c:pt>
                <c:pt idx="472">
                  <c:v>-0.19142339999999999</c:v>
                </c:pt>
                <c:pt idx="473">
                  <c:v>-1.0371539999999999</c:v>
                </c:pt>
                <c:pt idx="474">
                  <c:v>-0.88574759999999997</c:v>
                </c:pt>
                <c:pt idx="475">
                  <c:v>-0.45835569999999998</c:v>
                </c:pt>
                <c:pt idx="476">
                  <c:v>-2.7829960000000001E-2</c:v>
                </c:pt>
                <c:pt idx="477">
                  <c:v>-0.24507280000000001</c:v>
                </c:pt>
                <c:pt idx="478">
                  <c:v>-1.398199</c:v>
                </c:pt>
                <c:pt idx="479">
                  <c:v>-1.445608</c:v>
                </c:pt>
                <c:pt idx="480">
                  <c:v>-0.1067072</c:v>
                </c:pt>
                <c:pt idx="481">
                  <c:v>1.420745E-2</c:v>
                </c:pt>
                <c:pt idx="482">
                  <c:v>-1.2959609999999999</c:v>
                </c:pt>
                <c:pt idx="483">
                  <c:v>-1.5866910000000001</c:v>
                </c:pt>
                <c:pt idx="484">
                  <c:v>-0.60413839999999996</c:v>
                </c:pt>
                <c:pt idx="485">
                  <c:v>-0.14298150000000001</c:v>
                </c:pt>
                <c:pt idx="486">
                  <c:v>-0.10049</c:v>
                </c:pt>
                <c:pt idx="487">
                  <c:v>9.8850770000000004E-2</c:v>
                </c:pt>
                <c:pt idx="488">
                  <c:v>-0.22153709999999999</c:v>
                </c:pt>
                <c:pt idx="489">
                  <c:v>-0.44558750000000003</c:v>
                </c:pt>
                <c:pt idx="490">
                  <c:v>-0.30465930000000002</c:v>
                </c:pt>
                <c:pt idx="491">
                  <c:v>-0.98220879999999999</c:v>
                </c:pt>
                <c:pt idx="492">
                  <c:v>-2.1024780000000001</c:v>
                </c:pt>
                <c:pt idx="493">
                  <c:v>-2.2405879999999998</c:v>
                </c:pt>
                <c:pt idx="494">
                  <c:v>-1.4264939999999999</c:v>
                </c:pt>
                <c:pt idx="495">
                  <c:v>-0.68640109999999999</c:v>
                </c:pt>
                <c:pt idx="496">
                  <c:v>0.47950219999999999</c:v>
                </c:pt>
                <c:pt idx="497">
                  <c:v>1.5837639999999999</c:v>
                </c:pt>
                <c:pt idx="498">
                  <c:v>0.75986339999999997</c:v>
                </c:pt>
                <c:pt idx="499">
                  <c:v>-0.5981223</c:v>
                </c:pt>
                <c:pt idx="500">
                  <c:v>-0.80951390000000001</c:v>
                </c:pt>
                <c:pt idx="501">
                  <c:v>-0.60719939999999994</c:v>
                </c:pt>
                <c:pt idx="502">
                  <c:v>-0.35087049999999997</c:v>
                </c:pt>
                <c:pt idx="503">
                  <c:v>0.65961700000000001</c:v>
                </c:pt>
                <c:pt idx="504">
                  <c:v>1.942404</c:v>
                </c:pt>
                <c:pt idx="505">
                  <c:v>1.514686</c:v>
                </c:pt>
                <c:pt idx="506">
                  <c:v>-0.17753070000000001</c:v>
                </c:pt>
                <c:pt idx="507">
                  <c:v>-0.81700249999999996</c:v>
                </c:pt>
                <c:pt idx="508">
                  <c:v>-0.48712100000000003</c:v>
                </c:pt>
                <c:pt idx="509">
                  <c:v>-0.4471619</c:v>
                </c:pt>
                <c:pt idx="510">
                  <c:v>-0.24927260000000001</c:v>
                </c:pt>
                <c:pt idx="511">
                  <c:v>8.382771E-2</c:v>
                </c:pt>
                <c:pt idx="512">
                  <c:v>-0.12465320000000001</c:v>
                </c:pt>
                <c:pt idx="513">
                  <c:v>0.21583730000000001</c:v>
                </c:pt>
                <c:pt idx="514">
                  <c:v>0.65076469999999997</c:v>
                </c:pt>
                <c:pt idx="515">
                  <c:v>1.7738449999999999E-2</c:v>
                </c:pt>
                <c:pt idx="516">
                  <c:v>-0.60193529999999995</c:v>
                </c:pt>
                <c:pt idx="517">
                  <c:v>-1.187624</c:v>
                </c:pt>
                <c:pt idx="518">
                  <c:v>-1.8602000000000001</c:v>
                </c:pt>
                <c:pt idx="519">
                  <c:v>-1.9757910000000001</c:v>
                </c:pt>
                <c:pt idx="520">
                  <c:v>-2.097512</c:v>
                </c:pt>
                <c:pt idx="521">
                  <c:v>-1.973902</c:v>
                </c:pt>
                <c:pt idx="522">
                  <c:v>-1.3365400000000001</c:v>
                </c:pt>
                <c:pt idx="523">
                  <c:v>-1.0191650000000001</c:v>
                </c:pt>
                <c:pt idx="524">
                  <c:v>-0.64011989999999996</c:v>
                </c:pt>
                <c:pt idx="525">
                  <c:v>-9.3007690000000004E-2</c:v>
                </c:pt>
                <c:pt idx="526">
                  <c:v>6.3126570000000007E-2</c:v>
                </c:pt>
                <c:pt idx="527">
                  <c:v>-8.7517709999999999E-2</c:v>
                </c:pt>
                <c:pt idx="528">
                  <c:v>-0.59185460000000001</c:v>
                </c:pt>
                <c:pt idx="529">
                  <c:v>-0.77740019999999999</c:v>
                </c:pt>
                <c:pt idx="530">
                  <c:v>-0.1334504</c:v>
                </c:pt>
                <c:pt idx="531">
                  <c:v>0.35726239999999998</c:v>
                </c:pt>
                <c:pt idx="532">
                  <c:v>-0.27858919999999998</c:v>
                </c:pt>
                <c:pt idx="533">
                  <c:v>-1.6791</c:v>
                </c:pt>
                <c:pt idx="534">
                  <c:v>-2.0433379999999999</c:v>
                </c:pt>
                <c:pt idx="535">
                  <c:v>-1.4510000000000001</c:v>
                </c:pt>
                <c:pt idx="536">
                  <c:v>-1.373434</c:v>
                </c:pt>
                <c:pt idx="537">
                  <c:v>-0.13773769999999999</c:v>
                </c:pt>
                <c:pt idx="538">
                  <c:v>2.3860929999999998</c:v>
                </c:pt>
                <c:pt idx="539">
                  <c:v>2.8783599999999998</c:v>
                </c:pt>
                <c:pt idx="540">
                  <c:v>1.474478</c:v>
                </c:pt>
                <c:pt idx="541">
                  <c:v>0.49749660000000001</c:v>
                </c:pt>
                <c:pt idx="542">
                  <c:v>-0.12013160000000001</c:v>
                </c:pt>
                <c:pt idx="543">
                  <c:v>-0.86555110000000002</c:v>
                </c:pt>
                <c:pt idx="544">
                  <c:v>-0.60019560000000005</c:v>
                </c:pt>
                <c:pt idx="545">
                  <c:v>0.85667769999999999</c:v>
                </c:pt>
                <c:pt idx="546">
                  <c:v>1.3539159999999999</c:v>
                </c:pt>
                <c:pt idx="547">
                  <c:v>0.52444219999999997</c:v>
                </c:pt>
                <c:pt idx="548">
                  <c:v>0.13479859999999999</c:v>
                </c:pt>
                <c:pt idx="549">
                  <c:v>7.8525899999999996E-2</c:v>
                </c:pt>
                <c:pt idx="550">
                  <c:v>-7.3675060000000001E-2</c:v>
                </c:pt>
                <c:pt idx="551">
                  <c:v>0.44673099999999999</c:v>
                </c:pt>
                <c:pt idx="552">
                  <c:v>1.147494</c:v>
                </c:pt>
                <c:pt idx="553">
                  <c:v>0.82707649999999999</c:v>
                </c:pt>
                <c:pt idx="554">
                  <c:v>-8.4751000000000007E-2</c:v>
                </c:pt>
                <c:pt idx="555">
                  <c:v>-0.37965670000000001</c:v>
                </c:pt>
                <c:pt idx="556">
                  <c:v>-0.63785170000000002</c:v>
                </c:pt>
                <c:pt idx="557">
                  <c:v>-1.548281</c:v>
                </c:pt>
                <c:pt idx="558">
                  <c:v>-1.478086</c:v>
                </c:pt>
                <c:pt idx="559">
                  <c:v>0.1664081</c:v>
                </c:pt>
                <c:pt idx="560">
                  <c:v>1.087378</c:v>
                </c:pt>
                <c:pt idx="561">
                  <c:v>6.5308430000000001E-2</c:v>
                </c:pt>
                <c:pt idx="562">
                  <c:v>-0.51822599999999996</c:v>
                </c:pt>
                <c:pt idx="563">
                  <c:v>0.77677799999999997</c:v>
                </c:pt>
                <c:pt idx="564">
                  <c:v>1.136533</c:v>
                </c:pt>
                <c:pt idx="565">
                  <c:v>-0.80160229999999999</c:v>
                </c:pt>
                <c:pt idx="566">
                  <c:v>-2.1620349999999999</c:v>
                </c:pt>
                <c:pt idx="567">
                  <c:v>-1.4556089999999999</c:v>
                </c:pt>
                <c:pt idx="568">
                  <c:v>-0.79413109999999998</c:v>
                </c:pt>
                <c:pt idx="569">
                  <c:v>-1.100533</c:v>
                </c:pt>
              </c:numCache>
            </c:numRef>
          </c:xVal>
          <c:yVal>
            <c:numRef>
              <c:f>'HBM IV Curves Data'!$Q$5:$Q$574</c:f>
              <c:numCache>
                <c:formatCode>General</c:formatCode>
                <c:ptCount val="570"/>
                <c:pt idx="0">
                  <c:v>0.60504599999999997</c:v>
                </c:pt>
                <c:pt idx="1">
                  <c:v>0.59424540000000003</c:v>
                </c:pt>
                <c:pt idx="2">
                  <c:v>0.58648389999999995</c:v>
                </c:pt>
                <c:pt idx="3">
                  <c:v>0.58858140000000003</c:v>
                </c:pt>
                <c:pt idx="4">
                  <c:v>0.58806890000000001</c:v>
                </c:pt>
                <c:pt idx="5">
                  <c:v>0.58015640000000002</c:v>
                </c:pt>
                <c:pt idx="6">
                  <c:v>0.56861870000000003</c:v>
                </c:pt>
                <c:pt idx="7">
                  <c:v>0.55744850000000001</c:v>
                </c:pt>
                <c:pt idx="8">
                  <c:v>0.55415300000000001</c:v>
                </c:pt>
                <c:pt idx="9">
                  <c:v>0.55489350000000004</c:v>
                </c:pt>
                <c:pt idx="10">
                  <c:v>0.55228699999999997</c:v>
                </c:pt>
                <c:pt idx="11">
                  <c:v>0.55717139999999998</c:v>
                </c:pt>
                <c:pt idx="12">
                  <c:v>0.5655715</c:v>
                </c:pt>
                <c:pt idx="13">
                  <c:v>0.56447270000000005</c:v>
                </c:pt>
                <c:pt idx="14">
                  <c:v>0.56405459999999996</c:v>
                </c:pt>
                <c:pt idx="15">
                  <c:v>0.5632663</c:v>
                </c:pt>
                <c:pt idx="16">
                  <c:v>0.55574009999999996</c:v>
                </c:pt>
                <c:pt idx="17">
                  <c:v>0.54596869999999997</c:v>
                </c:pt>
                <c:pt idx="18">
                  <c:v>0.53343940000000001</c:v>
                </c:pt>
                <c:pt idx="19">
                  <c:v>0.52598279999999997</c:v>
                </c:pt>
                <c:pt idx="20">
                  <c:v>0.52732809999999997</c:v>
                </c:pt>
                <c:pt idx="21">
                  <c:v>0.52838010000000002</c:v>
                </c:pt>
                <c:pt idx="22">
                  <c:v>0.52696799999999999</c:v>
                </c:pt>
                <c:pt idx="23">
                  <c:v>0.52270209999999995</c:v>
                </c:pt>
                <c:pt idx="24">
                  <c:v>0.51874810000000005</c:v>
                </c:pt>
                <c:pt idx="25">
                  <c:v>0.52247690000000002</c:v>
                </c:pt>
                <c:pt idx="26">
                  <c:v>0.52442140000000004</c:v>
                </c:pt>
                <c:pt idx="27">
                  <c:v>0.51122290000000004</c:v>
                </c:pt>
                <c:pt idx="28">
                  <c:v>0.49581449999999999</c:v>
                </c:pt>
                <c:pt idx="29">
                  <c:v>0.49629069999999997</c:v>
                </c:pt>
                <c:pt idx="30">
                  <c:v>0.50431400000000004</c:v>
                </c:pt>
                <c:pt idx="31">
                  <c:v>0.49885230000000003</c:v>
                </c:pt>
                <c:pt idx="32">
                  <c:v>0.48434719999999998</c:v>
                </c:pt>
                <c:pt idx="33">
                  <c:v>0.48492499999999999</c:v>
                </c:pt>
                <c:pt idx="34">
                  <c:v>0.49284270000000002</c:v>
                </c:pt>
                <c:pt idx="35">
                  <c:v>0.48538750000000003</c:v>
                </c:pt>
                <c:pt idx="36">
                  <c:v>0.46970070000000003</c:v>
                </c:pt>
                <c:pt idx="37">
                  <c:v>0.46154319999999999</c:v>
                </c:pt>
                <c:pt idx="38">
                  <c:v>0.46208009999999999</c:v>
                </c:pt>
                <c:pt idx="39">
                  <c:v>0.4653003</c:v>
                </c:pt>
                <c:pt idx="40">
                  <c:v>0.4658349</c:v>
                </c:pt>
                <c:pt idx="41">
                  <c:v>0.46221129999999999</c:v>
                </c:pt>
                <c:pt idx="42">
                  <c:v>0.45824209999999999</c:v>
                </c:pt>
                <c:pt idx="43">
                  <c:v>0.45836090000000002</c:v>
                </c:pt>
                <c:pt idx="44">
                  <c:v>0.46131</c:v>
                </c:pt>
                <c:pt idx="45">
                  <c:v>0.46184269999999999</c:v>
                </c:pt>
                <c:pt idx="46">
                  <c:v>0.459839</c:v>
                </c:pt>
                <c:pt idx="47">
                  <c:v>0.4550536</c:v>
                </c:pt>
                <c:pt idx="48">
                  <c:v>0.45093470000000002</c:v>
                </c:pt>
                <c:pt idx="49">
                  <c:v>0.45566839999999997</c:v>
                </c:pt>
                <c:pt idx="50">
                  <c:v>0.45795740000000001</c:v>
                </c:pt>
                <c:pt idx="51">
                  <c:v>0.44801180000000002</c:v>
                </c:pt>
                <c:pt idx="52">
                  <c:v>0.43824689999999999</c:v>
                </c:pt>
                <c:pt idx="53">
                  <c:v>0.43913370000000002</c:v>
                </c:pt>
                <c:pt idx="54">
                  <c:v>0.4451348</c:v>
                </c:pt>
                <c:pt idx="55">
                  <c:v>0.44479269999999999</c:v>
                </c:pt>
                <c:pt idx="56">
                  <c:v>0.43762790000000001</c:v>
                </c:pt>
                <c:pt idx="57">
                  <c:v>0.43035869999999998</c:v>
                </c:pt>
                <c:pt idx="58">
                  <c:v>0.43175390000000002</c:v>
                </c:pt>
                <c:pt idx="59">
                  <c:v>0.43995410000000001</c:v>
                </c:pt>
                <c:pt idx="60">
                  <c:v>0.43828519999999999</c:v>
                </c:pt>
                <c:pt idx="61">
                  <c:v>0.42840139999999999</c:v>
                </c:pt>
                <c:pt idx="62">
                  <c:v>0.42168050000000001</c:v>
                </c:pt>
                <c:pt idx="63">
                  <c:v>0.41735909999999998</c:v>
                </c:pt>
                <c:pt idx="64">
                  <c:v>0.4170567</c:v>
                </c:pt>
                <c:pt idx="65">
                  <c:v>0.41439680000000001</c:v>
                </c:pt>
                <c:pt idx="66">
                  <c:v>0.40209109999999998</c:v>
                </c:pt>
                <c:pt idx="67">
                  <c:v>0.39684999999999998</c:v>
                </c:pt>
                <c:pt idx="68">
                  <c:v>0.40820590000000001</c:v>
                </c:pt>
                <c:pt idx="69">
                  <c:v>0.41676819999999998</c:v>
                </c:pt>
                <c:pt idx="70">
                  <c:v>0.41314400000000001</c:v>
                </c:pt>
                <c:pt idx="71">
                  <c:v>0.41026629999999997</c:v>
                </c:pt>
                <c:pt idx="72">
                  <c:v>0.40625689999999998</c:v>
                </c:pt>
                <c:pt idx="73">
                  <c:v>0.39173089999999999</c:v>
                </c:pt>
                <c:pt idx="74">
                  <c:v>0.37768689999999999</c:v>
                </c:pt>
                <c:pt idx="75">
                  <c:v>0.37657040000000003</c:v>
                </c:pt>
                <c:pt idx="76">
                  <c:v>0.38205119999999998</c:v>
                </c:pt>
                <c:pt idx="77">
                  <c:v>0.38170100000000001</c:v>
                </c:pt>
                <c:pt idx="78">
                  <c:v>0.37758960000000003</c:v>
                </c:pt>
                <c:pt idx="79">
                  <c:v>0.37891269999999999</c:v>
                </c:pt>
                <c:pt idx="80">
                  <c:v>0.38605889999999998</c:v>
                </c:pt>
                <c:pt idx="81">
                  <c:v>0.38932329999999998</c:v>
                </c:pt>
                <c:pt idx="82">
                  <c:v>0.3782606</c:v>
                </c:pt>
                <c:pt idx="83">
                  <c:v>0.36275200000000002</c:v>
                </c:pt>
                <c:pt idx="84">
                  <c:v>0.35815259999999999</c:v>
                </c:pt>
                <c:pt idx="85">
                  <c:v>0.36106090000000002</c:v>
                </c:pt>
                <c:pt idx="86">
                  <c:v>0.36360629999999999</c:v>
                </c:pt>
                <c:pt idx="87">
                  <c:v>0.35879100000000003</c:v>
                </c:pt>
                <c:pt idx="88">
                  <c:v>0.34945939999999998</c:v>
                </c:pt>
                <c:pt idx="89">
                  <c:v>0.3515451</c:v>
                </c:pt>
                <c:pt idx="90">
                  <c:v>0.36032769999999997</c:v>
                </c:pt>
                <c:pt idx="91">
                  <c:v>0.35434789999999999</c:v>
                </c:pt>
                <c:pt idx="92">
                  <c:v>0.34118389999999998</c:v>
                </c:pt>
                <c:pt idx="93">
                  <c:v>0.34392270000000003</c:v>
                </c:pt>
                <c:pt idx="94">
                  <c:v>0.35690769999999999</c:v>
                </c:pt>
                <c:pt idx="95">
                  <c:v>0.35972110000000002</c:v>
                </c:pt>
                <c:pt idx="96">
                  <c:v>0.34825499999999998</c:v>
                </c:pt>
                <c:pt idx="97">
                  <c:v>0.33729619999999999</c:v>
                </c:pt>
                <c:pt idx="98">
                  <c:v>0.33790609999999999</c:v>
                </c:pt>
                <c:pt idx="99">
                  <c:v>0.34231990000000001</c:v>
                </c:pt>
                <c:pt idx="100">
                  <c:v>0.345244</c:v>
                </c:pt>
                <c:pt idx="101">
                  <c:v>0.3475471</c:v>
                </c:pt>
                <c:pt idx="102">
                  <c:v>0.34262710000000002</c:v>
                </c:pt>
                <c:pt idx="103">
                  <c:v>0.3325823</c:v>
                </c:pt>
                <c:pt idx="104">
                  <c:v>0.32573489999999999</c:v>
                </c:pt>
                <c:pt idx="105">
                  <c:v>0.32088990000000001</c:v>
                </c:pt>
                <c:pt idx="106">
                  <c:v>0.32117129999999999</c:v>
                </c:pt>
                <c:pt idx="107">
                  <c:v>0.32626090000000002</c:v>
                </c:pt>
                <c:pt idx="108">
                  <c:v>0.32601859999999999</c:v>
                </c:pt>
                <c:pt idx="109">
                  <c:v>0.32664670000000001</c:v>
                </c:pt>
                <c:pt idx="110">
                  <c:v>0.3313181</c:v>
                </c:pt>
                <c:pt idx="111">
                  <c:v>0.32381989999999999</c:v>
                </c:pt>
                <c:pt idx="112">
                  <c:v>0.31210520000000003</c:v>
                </c:pt>
                <c:pt idx="113">
                  <c:v>0.31306620000000002</c:v>
                </c:pt>
                <c:pt idx="114">
                  <c:v>0.31555909999999998</c:v>
                </c:pt>
                <c:pt idx="115">
                  <c:v>0.31606050000000002</c:v>
                </c:pt>
                <c:pt idx="116">
                  <c:v>0.31618059999999998</c:v>
                </c:pt>
                <c:pt idx="117">
                  <c:v>0.30698370000000003</c:v>
                </c:pt>
                <c:pt idx="118">
                  <c:v>0.29958489999999999</c:v>
                </c:pt>
                <c:pt idx="119">
                  <c:v>0.30365429999999999</c:v>
                </c:pt>
                <c:pt idx="120">
                  <c:v>0.30592930000000002</c:v>
                </c:pt>
                <c:pt idx="121">
                  <c:v>0.29838389999999998</c:v>
                </c:pt>
                <c:pt idx="122">
                  <c:v>0.29423090000000002</c:v>
                </c:pt>
                <c:pt idx="123">
                  <c:v>0.30138409999999999</c:v>
                </c:pt>
                <c:pt idx="124">
                  <c:v>0.30207909999999999</c:v>
                </c:pt>
                <c:pt idx="125">
                  <c:v>0.29475170000000001</c:v>
                </c:pt>
                <c:pt idx="126">
                  <c:v>0.2923289</c:v>
                </c:pt>
                <c:pt idx="127">
                  <c:v>0.29304629999999998</c:v>
                </c:pt>
                <c:pt idx="128">
                  <c:v>0.29319709999999999</c:v>
                </c:pt>
                <c:pt idx="129">
                  <c:v>0.28748079999999998</c:v>
                </c:pt>
                <c:pt idx="130">
                  <c:v>0.2796804</c:v>
                </c:pt>
                <c:pt idx="131">
                  <c:v>0.27454909999999999</c:v>
                </c:pt>
                <c:pt idx="132">
                  <c:v>0.2647641</c:v>
                </c:pt>
                <c:pt idx="133">
                  <c:v>0.26064540000000003</c:v>
                </c:pt>
                <c:pt idx="134">
                  <c:v>0.27378219999999998</c:v>
                </c:pt>
                <c:pt idx="135">
                  <c:v>0.28468919999999998</c:v>
                </c:pt>
                <c:pt idx="136">
                  <c:v>0.27787240000000002</c:v>
                </c:pt>
                <c:pt idx="137">
                  <c:v>0.26448139999999998</c:v>
                </c:pt>
                <c:pt idx="138">
                  <c:v>0.25951350000000001</c:v>
                </c:pt>
                <c:pt idx="139">
                  <c:v>0.26384429999999998</c:v>
                </c:pt>
                <c:pt idx="140">
                  <c:v>0.26907199999999998</c:v>
                </c:pt>
                <c:pt idx="141">
                  <c:v>0.27017580000000002</c:v>
                </c:pt>
                <c:pt idx="142">
                  <c:v>0.26031979999999999</c:v>
                </c:pt>
                <c:pt idx="143">
                  <c:v>0.2454384</c:v>
                </c:pt>
                <c:pt idx="144">
                  <c:v>0.24334020000000001</c:v>
                </c:pt>
                <c:pt idx="145">
                  <c:v>0.24893309999999999</c:v>
                </c:pt>
                <c:pt idx="146">
                  <c:v>0.25026280000000001</c:v>
                </c:pt>
                <c:pt idx="147">
                  <c:v>0.25001889999999999</c:v>
                </c:pt>
                <c:pt idx="148">
                  <c:v>0.2499323</c:v>
                </c:pt>
                <c:pt idx="149">
                  <c:v>0.2476361</c:v>
                </c:pt>
                <c:pt idx="150">
                  <c:v>0.2449469</c:v>
                </c:pt>
                <c:pt idx="151">
                  <c:v>0.2450022</c:v>
                </c:pt>
                <c:pt idx="152">
                  <c:v>0.2491698</c:v>
                </c:pt>
                <c:pt idx="153">
                  <c:v>0.25636629999999999</c:v>
                </c:pt>
                <c:pt idx="154">
                  <c:v>0.25512629999999997</c:v>
                </c:pt>
                <c:pt idx="155">
                  <c:v>0.23679210000000001</c:v>
                </c:pt>
                <c:pt idx="156">
                  <c:v>0.22199179999999999</c:v>
                </c:pt>
                <c:pt idx="157">
                  <c:v>0.2279678</c:v>
                </c:pt>
                <c:pt idx="158">
                  <c:v>0.23954059999999999</c:v>
                </c:pt>
                <c:pt idx="159">
                  <c:v>0.24404029999999999</c:v>
                </c:pt>
                <c:pt idx="160">
                  <c:v>0.2434162</c:v>
                </c:pt>
                <c:pt idx="161">
                  <c:v>0.24703720000000001</c:v>
                </c:pt>
                <c:pt idx="162">
                  <c:v>0.2546195</c:v>
                </c:pt>
                <c:pt idx="163">
                  <c:v>0.25171670000000002</c:v>
                </c:pt>
                <c:pt idx="164">
                  <c:v>0.24216869999999999</c:v>
                </c:pt>
                <c:pt idx="165">
                  <c:v>0.2326299</c:v>
                </c:pt>
                <c:pt idx="166">
                  <c:v>0.21894379999999999</c:v>
                </c:pt>
                <c:pt idx="167">
                  <c:v>0.20727180000000001</c:v>
                </c:pt>
                <c:pt idx="168">
                  <c:v>0.20526920000000001</c:v>
                </c:pt>
                <c:pt idx="169">
                  <c:v>0.21293290000000001</c:v>
                </c:pt>
                <c:pt idx="170">
                  <c:v>0.2177694</c:v>
                </c:pt>
                <c:pt idx="171">
                  <c:v>0.20952889999999999</c:v>
                </c:pt>
                <c:pt idx="172">
                  <c:v>0.20159820000000001</c:v>
                </c:pt>
                <c:pt idx="173">
                  <c:v>0.20750469999999999</c:v>
                </c:pt>
                <c:pt idx="174">
                  <c:v>0.21678919999999999</c:v>
                </c:pt>
                <c:pt idx="175">
                  <c:v>0.20858199999999999</c:v>
                </c:pt>
                <c:pt idx="176">
                  <c:v>0.1923493</c:v>
                </c:pt>
                <c:pt idx="177">
                  <c:v>0.19166169999999999</c:v>
                </c:pt>
                <c:pt idx="178">
                  <c:v>0.195993</c:v>
                </c:pt>
                <c:pt idx="179">
                  <c:v>0.1913474</c:v>
                </c:pt>
                <c:pt idx="180">
                  <c:v>0.18999559999999999</c:v>
                </c:pt>
                <c:pt idx="181">
                  <c:v>0.2010062</c:v>
                </c:pt>
                <c:pt idx="182">
                  <c:v>0.20455909999999999</c:v>
                </c:pt>
                <c:pt idx="183">
                  <c:v>0.1905491</c:v>
                </c:pt>
                <c:pt idx="184">
                  <c:v>0.18478140000000001</c:v>
                </c:pt>
                <c:pt idx="185">
                  <c:v>0.1921679</c:v>
                </c:pt>
                <c:pt idx="186">
                  <c:v>0.1945346</c:v>
                </c:pt>
                <c:pt idx="187">
                  <c:v>0.1914151</c:v>
                </c:pt>
                <c:pt idx="188">
                  <c:v>0.18319940000000001</c:v>
                </c:pt>
                <c:pt idx="189">
                  <c:v>0.17241690000000001</c:v>
                </c:pt>
                <c:pt idx="190">
                  <c:v>0.1782128</c:v>
                </c:pt>
                <c:pt idx="191">
                  <c:v>0.19740340000000001</c:v>
                </c:pt>
                <c:pt idx="192">
                  <c:v>0.20028480000000001</c:v>
                </c:pt>
                <c:pt idx="193">
                  <c:v>0.18978519999999999</c:v>
                </c:pt>
                <c:pt idx="194">
                  <c:v>0.18966620000000001</c:v>
                </c:pt>
                <c:pt idx="195">
                  <c:v>0.1909969</c:v>
                </c:pt>
                <c:pt idx="196">
                  <c:v>0.18282080000000001</c:v>
                </c:pt>
                <c:pt idx="197">
                  <c:v>0.1841518</c:v>
                </c:pt>
                <c:pt idx="198">
                  <c:v>0.19534750000000001</c:v>
                </c:pt>
                <c:pt idx="199">
                  <c:v>0.1913859</c:v>
                </c:pt>
                <c:pt idx="200">
                  <c:v>0.1767966</c:v>
                </c:pt>
                <c:pt idx="201">
                  <c:v>0.16897509999999999</c:v>
                </c:pt>
                <c:pt idx="202">
                  <c:v>0.16452369999999999</c:v>
                </c:pt>
                <c:pt idx="203">
                  <c:v>0.16265399999999999</c:v>
                </c:pt>
                <c:pt idx="204">
                  <c:v>0.16909940000000001</c:v>
                </c:pt>
                <c:pt idx="205">
                  <c:v>0.18135680000000001</c:v>
                </c:pt>
                <c:pt idx="206">
                  <c:v>0.18817809999999999</c:v>
                </c:pt>
                <c:pt idx="207">
                  <c:v>0.18060590000000001</c:v>
                </c:pt>
                <c:pt idx="208">
                  <c:v>0.16435040000000001</c:v>
                </c:pt>
                <c:pt idx="209">
                  <c:v>0.15271589999999999</c:v>
                </c:pt>
                <c:pt idx="210">
                  <c:v>0.1537287</c:v>
                </c:pt>
                <c:pt idx="211">
                  <c:v>0.15699740000000001</c:v>
                </c:pt>
                <c:pt idx="212">
                  <c:v>0.15001120000000001</c:v>
                </c:pt>
                <c:pt idx="213">
                  <c:v>0.145396</c:v>
                </c:pt>
                <c:pt idx="214">
                  <c:v>0.15502679999999999</c:v>
                </c:pt>
                <c:pt idx="215">
                  <c:v>0.1666417</c:v>
                </c:pt>
                <c:pt idx="216">
                  <c:v>0.16151889999999999</c:v>
                </c:pt>
                <c:pt idx="217">
                  <c:v>0.14272660000000001</c:v>
                </c:pt>
                <c:pt idx="218">
                  <c:v>0.13456419999999999</c:v>
                </c:pt>
                <c:pt idx="219">
                  <c:v>0.14015620000000001</c:v>
                </c:pt>
                <c:pt idx="220">
                  <c:v>0.14362910000000001</c:v>
                </c:pt>
                <c:pt idx="221">
                  <c:v>0.14682410000000001</c:v>
                </c:pt>
                <c:pt idx="222">
                  <c:v>0.14823720000000001</c:v>
                </c:pt>
                <c:pt idx="223">
                  <c:v>0.14846590000000001</c:v>
                </c:pt>
                <c:pt idx="224">
                  <c:v>0.16250429999999999</c:v>
                </c:pt>
                <c:pt idx="225">
                  <c:v>0.171519</c:v>
                </c:pt>
                <c:pt idx="226">
                  <c:v>0.15896460000000001</c:v>
                </c:pt>
                <c:pt idx="227">
                  <c:v>0.14788760000000001</c:v>
                </c:pt>
                <c:pt idx="228">
                  <c:v>0.14578540000000001</c:v>
                </c:pt>
                <c:pt idx="229">
                  <c:v>0.14526330000000001</c:v>
                </c:pt>
                <c:pt idx="230">
                  <c:v>0.14489079999999999</c:v>
                </c:pt>
                <c:pt idx="231">
                  <c:v>0.1392206</c:v>
                </c:pt>
                <c:pt idx="232">
                  <c:v>0.1333568</c:v>
                </c:pt>
                <c:pt idx="233">
                  <c:v>0.14174700000000001</c:v>
                </c:pt>
                <c:pt idx="234">
                  <c:v>0.15635679999999999</c:v>
                </c:pt>
                <c:pt idx="235">
                  <c:v>0.15418119999999999</c:v>
                </c:pt>
                <c:pt idx="236">
                  <c:v>0.13689009999999999</c:v>
                </c:pt>
                <c:pt idx="237">
                  <c:v>0.12513920000000001</c:v>
                </c:pt>
                <c:pt idx="238">
                  <c:v>0.1218958</c:v>
                </c:pt>
                <c:pt idx="239">
                  <c:v>0.11891359999999999</c:v>
                </c:pt>
                <c:pt idx="240">
                  <c:v>0.12528590000000001</c:v>
                </c:pt>
                <c:pt idx="241">
                  <c:v>0.13922200000000001</c:v>
                </c:pt>
                <c:pt idx="242">
                  <c:v>0.13271279999999999</c:v>
                </c:pt>
                <c:pt idx="243">
                  <c:v>0.11141710000000001</c:v>
                </c:pt>
                <c:pt idx="244">
                  <c:v>0.1095122</c:v>
                </c:pt>
                <c:pt idx="245">
                  <c:v>0.1221221</c:v>
                </c:pt>
                <c:pt idx="246">
                  <c:v>0.12763849999999999</c:v>
                </c:pt>
                <c:pt idx="247">
                  <c:v>0.13015769999999999</c:v>
                </c:pt>
                <c:pt idx="248">
                  <c:v>0.12702859999999999</c:v>
                </c:pt>
                <c:pt idx="249">
                  <c:v>0.1113661</c:v>
                </c:pt>
                <c:pt idx="250">
                  <c:v>0.10018299999999999</c:v>
                </c:pt>
                <c:pt idx="251">
                  <c:v>9.9974160000000006E-2</c:v>
                </c:pt>
                <c:pt idx="252">
                  <c:v>0.1021112</c:v>
                </c:pt>
                <c:pt idx="253">
                  <c:v>0.1116304</c:v>
                </c:pt>
                <c:pt idx="254">
                  <c:v>0.12070069999999999</c:v>
                </c:pt>
                <c:pt idx="255">
                  <c:v>0.10992449999999999</c:v>
                </c:pt>
                <c:pt idx="256">
                  <c:v>0.1012506</c:v>
                </c:pt>
                <c:pt idx="257">
                  <c:v>0.11064069999999999</c:v>
                </c:pt>
                <c:pt idx="258">
                  <c:v>0.1100223</c:v>
                </c:pt>
                <c:pt idx="259">
                  <c:v>0.103007</c:v>
                </c:pt>
                <c:pt idx="260">
                  <c:v>0.1072499</c:v>
                </c:pt>
                <c:pt idx="261">
                  <c:v>0.1103928</c:v>
                </c:pt>
                <c:pt idx="262">
                  <c:v>0.1084232</c:v>
                </c:pt>
                <c:pt idx="263">
                  <c:v>0.1028797</c:v>
                </c:pt>
                <c:pt idx="264">
                  <c:v>8.9526499999999995E-2</c:v>
                </c:pt>
                <c:pt idx="265">
                  <c:v>8.1942680000000004E-2</c:v>
                </c:pt>
                <c:pt idx="266">
                  <c:v>8.7818889999999997E-2</c:v>
                </c:pt>
                <c:pt idx="267">
                  <c:v>8.5662589999999997E-2</c:v>
                </c:pt>
                <c:pt idx="268">
                  <c:v>7.5868370000000004E-2</c:v>
                </c:pt>
                <c:pt idx="269">
                  <c:v>8.1741110000000006E-2</c:v>
                </c:pt>
                <c:pt idx="270">
                  <c:v>0.1011189</c:v>
                </c:pt>
                <c:pt idx="271">
                  <c:v>0.11141570000000001</c:v>
                </c:pt>
                <c:pt idx="272">
                  <c:v>0.1046489</c:v>
                </c:pt>
                <c:pt idx="273">
                  <c:v>9.8808229999999997E-2</c:v>
                </c:pt>
                <c:pt idx="274">
                  <c:v>0.1011407</c:v>
                </c:pt>
                <c:pt idx="275">
                  <c:v>0.10257810000000001</c:v>
                </c:pt>
                <c:pt idx="276">
                  <c:v>0.1030155</c:v>
                </c:pt>
                <c:pt idx="277">
                  <c:v>0.1007921</c:v>
                </c:pt>
                <c:pt idx="278">
                  <c:v>9.3975669999999997E-2</c:v>
                </c:pt>
                <c:pt idx="279">
                  <c:v>8.9539789999999994E-2</c:v>
                </c:pt>
                <c:pt idx="280">
                  <c:v>8.7706880000000001E-2</c:v>
                </c:pt>
                <c:pt idx="281">
                  <c:v>8.4744630000000001E-2</c:v>
                </c:pt>
                <c:pt idx="282">
                  <c:v>8.2080920000000002E-2</c:v>
                </c:pt>
                <c:pt idx="283">
                  <c:v>7.695594E-2</c:v>
                </c:pt>
                <c:pt idx="284">
                  <c:v>7.3084949999999996E-2</c:v>
                </c:pt>
                <c:pt idx="285">
                  <c:v>8.2119440000000002E-2</c:v>
                </c:pt>
                <c:pt idx="286">
                  <c:v>9.5219150000000002E-2</c:v>
                </c:pt>
                <c:pt idx="287">
                  <c:v>9.2610910000000005E-2</c:v>
                </c:pt>
                <c:pt idx="288">
                  <c:v>8.0301300000000006E-2</c:v>
                </c:pt>
                <c:pt idx="289">
                  <c:v>7.9048460000000001E-2</c:v>
                </c:pt>
                <c:pt idx="290">
                  <c:v>8.7896340000000003E-2</c:v>
                </c:pt>
                <c:pt idx="291">
                  <c:v>8.9845919999999996E-2</c:v>
                </c:pt>
                <c:pt idx="292">
                  <c:v>8.4900779999999995E-2</c:v>
                </c:pt>
                <c:pt idx="293">
                  <c:v>8.6018769999999994E-2</c:v>
                </c:pt>
                <c:pt idx="294">
                  <c:v>9.1891180000000003E-2</c:v>
                </c:pt>
                <c:pt idx="295">
                  <c:v>9.2240680000000005E-2</c:v>
                </c:pt>
                <c:pt idx="296">
                  <c:v>8.3038520000000005E-2</c:v>
                </c:pt>
                <c:pt idx="297">
                  <c:v>7.3292659999999996E-2</c:v>
                </c:pt>
                <c:pt idx="298">
                  <c:v>7.68118E-2</c:v>
                </c:pt>
                <c:pt idx="299">
                  <c:v>8.9153159999999995E-2</c:v>
                </c:pt>
                <c:pt idx="300">
                  <c:v>9.4399640000000007E-2</c:v>
                </c:pt>
                <c:pt idx="301">
                  <c:v>9.1066949999999994E-2</c:v>
                </c:pt>
                <c:pt idx="302">
                  <c:v>8.6643349999999994E-2</c:v>
                </c:pt>
                <c:pt idx="303">
                  <c:v>8.1581619999999994E-2</c:v>
                </c:pt>
                <c:pt idx="304">
                  <c:v>7.7103809999999995E-2</c:v>
                </c:pt>
                <c:pt idx="305">
                  <c:v>7.5917299999999993E-2</c:v>
                </c:pt>
                <c:pt idx="306">
                  <c:v>8.0601220000000001E-2</c:v>
                </c:pt>
                <c:pt idx="307">
                  <c:v>8.8057170000000004E-2</c:v>
                </c:pt>
                <c:pt idx="308">
                  <c:v>8.5157849999999993E-2</c:v>
                </c:pt>
                <c:pt idx="309">
                  <c:v>7.5893290000000002E-2</c:v>
                </c:pt>
                <c:pt idx="310">
                  <c:v>7.4616979999999999E-2</c:v>
                </c:pt>
                <c:pt idx="311">
                  <c:v>7.6657970000000006E-2</c:v>
                </c:pt>
                <c:pt idx="312">
                  <c:v>7.4153689999999994E-2</c:v>
                </c:pt>
                <c:pt idx="313">
                  <c:v>7.2282550000000001E-2</c:v>
                </c:pt>
                <c:pt idx="314">
                  <c:v>7.4067569999999999E-2</c:v>
                </c:pt>
                <c:pt idx="315">
                  <c:v>7.1026539999999999E-2</c:v>
                </c:pt>
                <c:pt idx="316">
                  <c:v>6.0791329999999998E-2</c:v>
                </c:pt>
                <c:pt idx="317">
                  <c:v>5.8532050000000002E-2</c:v>
                </c:pt>
                <c:pt idx="318">
                  <c:v>6.7991259999999998E-2</c:v>
                </c:pt>
                <c:pt idx="319">
                  <c:v>7.2786110000000001E-2</c:v>
                </c:pt>
                <c:pt idx="320">
                  <c:v>7.1003789999999997E-2</c:v>
                </c:pt>
                <c:pt idx="321">
                  <c:v>6.6102149999999998E-2</c:v>
                </c:pt>
                <c:pt idx="322">
                  <c:v>5.6183820000000002E-2</c:v>
                </c:pt>
                <c:pt idx="323">
                  <c:v>5.1849550000000001E-2</c:v>
                </c:pt>
                <c:pt idx="324">
                  <c:v>5.6010280000000003E-2</c:v>
                </c:pt>
                <c:pt idx="325">
                  <c:v>5.7864270000000002E-2</c:v>
                </c:pt>
                <c:pt idx="326">
                  <c:v>5.4929230000000002E-2</c:v>
                </c:pt>
                <c:pt idx="327">
                  <c:v>4.6290949999999997E-2</c:v>
                </c:pt>
                <c:pt idx="328">
                  <c:v>3.7570390000000002E-2</c:v>
                </c:pt>
                <c:pt idx="329">
                  <c:v>4.5479400000000003E-2</c:v>
                </c:pt>
                <c:pt idx="330">
                  <c:v>6.0540030000000002E-2</c:v>
                </c:pt>
                <c:pt idx="331">
                  <c:v>6.005539E-2</c:v>
                </c:pt>
                <c:pt idx="332">
                  <c:v>5.622767E-2</c:v>
                </c:pt>
                <c:pt idx="333">
                  <c:v>6.571101E-2</c:v>
                </c:pt>
                <c:pt idx="334">
                  <c:v>6.9481039999999994E-2</c:v>
                </c:pt>
                <c:pt idx="335">
                  <c:v>5.7790580000000001E-2</c:v>
                </c:pt>
                <c:pt idx="336">
                  <c:v>5.4472590000000001E-2</c:v>
                </c:pt>
                <c:pt idx="337">
                  <c:v>6.7206429999999998E-2</c:v>
                </c:pt>
                <c:pt idx="338">
                  <c:v>7.4830339999999995E-2</c:v>
                </c:pt>
                <c:pt idx="339">
                  <c:v>5.9514650000000002E-2</c:v>
                </c:pt>
                <c:pt idx="340">
                  <c:v>3.7715039999999998E-2</c:v>
                </c:pt>
                <c:pt idx="341">
                  <c:v>4.6098130000000001E-2</c:v>
                </c:pt>
                <c:pt idx="342">
                  <c:v>7.0799929999999997E-2</c:v>
                </c:pt>
                <c:pt idx="343">
                  <c:v>6.7177509999999996E-2</c:v>
                </c:pt>
                <c:pt idx="344">
                  <c:v>4.9099879999999999E-2</c:v>
                </c:pt>
                <c:pt idx="345">
                  <c:v>5.190587E-2</c:v>
                </c:pt>
                <c:pt idx="346">
                  <c:v>6.2104430000000002E-2</c:v>
                </c:pt>
                <c:pt idx="347">
                  <c:v>6.1108269999999999E-2</c:v>
                </c:pt>
                <c:pt idx="348">
                  <c:v>5.5449489999999997E-2</c:v>
                </c:pt>
                <c:pt idx="349">
                  <c:v>5.0965339999999998E-2</c:v>
                </c:pt>
                <c:pt idx="350">
                  <c:v>5.6011360000000003E-2</c:v>
                </c:pt>
                <c:pt idx="351">
                  <c:v>6.4281489999999997E-2</c:v>
                </c:pt>
                <c:pt idx="352">
                  <c:v>5.8069919999999997E-2</c:v>
                </c:pt>
                <c:pt idx="353">
                  <c:v>5.1171019999999998E-2</c:v>
                </c:pt>
                <c:pt idx="354">
                  <c:v>5.3395350000000001E-2</c:v>
                </c:pt>
                <c:pt idx="355">
                  <c:v>5.0250660000000003E-2</c:v>
                </c:pt>
                <c:pt idx="356">
                  <c:v>4.772941E-2</c:v>
                </c:pt>
                <c:pt idx="357">
                  <c:v>5.857134E-2</c:v>
                </c:pt>
                <c:pt idx="358">
                  <c:v>6.7784990000000003E-2</c:v>
                </c:pt>
                <c:pt idx="359">
                  <c:v>5.9938400000000003E-2</c:v>
                </c:pt>
                <c:pt idx="360">
                  <c:v>4.1910990000000002E-2</c:v>
                </c:pt>
                <c:pt idx="361">
                  <c:v>2.8008959999999999E-2</c:v>
                </c:pt>
                <c:pt idx="362">
                  <c:v>3.2394869999999999E-2</c:v>
                </c:pt>
                <c:pt idx="363">
                  <c:v>4.4322859999999999E-2</c:v>
                </c:pt>
                <c:pt idx="364">
                  <c:v>4.168496E-2</c:v>
                </c:pt>
                <c:pt idx="365">
                  <c:v>4.1173120000000001E-2</c:v>
                </c:pt>
                <c:pt idx="366">
                  <c:v>5.2706259999999998E-2</c:v>
                </c:pt>
                <c:pt idx="367">
                  <c:v>5.0962420000000001E-2</c:v>
                </c:pt>
                <c:pt idx="368">
                  <c:v>3.6810240000000001E-2</c:v>
                </c:pt>
                <c:pt idx="369">
                  <c:v>3.1251069999999999E-2</c:v>
                </c:pt>
                <c:pt idx="370">
                  <c:v>2.840057E-2</c:v>
                </c:pt>
                <c:pt idx="371">
                  <c:v>2.067921E-2</c:v>
                </c:pt>
                <c:pt idx="372">
                  <c:v>2.4959450000000001E-2</c:v>
                </c:pt>
                <c:pt idx="373">
                  <c:v>4.4077119999999997E-2</c:v>
                </c:pt>
                <c:pt idx="374">
                  <c:v>5.3883149999999998E-2</c:v>
                </c:pt>
                <c:pt idx="375">
                  <c:v>4.6759460000000003E-2</c:v>
                </c:pt>
                <c:pt idx="376">
                  <c:v>3.444506E-2</c:v>
                </c:pt>
                <c:pt idx="377">
                  <c:v>2.5022659999999999E-2</c:v>
                </c:pt>
                <c:pt idx="378">
                  <c:v>2.5787529999999999E-2</c:v>
                </c:pt>
                <c:pt idx="379">
                  <c:v>3.2546800000000001E-2</c:v>
                </c:pt>
                <c:pt idx="380">
                  <c:v>3.5850529999999999E-2</c:v>
                </c:pt>
                <c:pt idx="381">
                  <c:v>4.4078649999999997E-2</c:v>
                </c:pt>
                <c:pt idx="382">
                  <c:v>5.8075870000000002E-2</c:v>
                </c:pt>
                <c:pt idx="383">
                  <c:v>6.0279359999999997E-2</c:v>
                </c:pt>
                <c:pt idx="384">
                  <c:v>4.607493E-2</c:v>
                </c:pt>
                <c:pt idx="385">
                  <c:v>3.2722920000000003E-2</c:v>
                </c:pt>
                <c:pt idx="386">
                  <c:v>3.1610939999999997E-2</c:v>
                </c:pt>
                <c:pt idx="387">
                  <c:v>3.1397050000000003E-2</c:v>
                </c:pt>
                <c:pt idx="388">
                  <c:v>3.0927710000000001E-2</c:v>
                </c:pt>
                <c:pt idx="389">
                  <c:v>3.507333E-2</c:v>
                </c:pt>
                <c:pt idx="390">
                  <c:v>3.3615899999999997E-2</c:v>
                </c:pt>
                <c:pt idx="391">
                  <c:v>2.6296440000000001E-2</c:v>
                </c:pt>
                <c:pt idx="392">
                  <c:v>2.2370060000000001E-2</c:v>
                </c:pt>
                <c:pt idx="393">
                  <c:v>3.0536190000000001E-2</c:v>
                </c:pt>
                <c:pt idx="394">
                  <c:v>4.760677E-2</c:v>
                </c:pt>
                <c:pt idx="395">
                  <c:v>5.6652769999999998E-2</c:v>
                </c:pt>
                <c:pt idx="396">
                  <c:v>5.187336E-2</c:v>
                </c:pt>
                <c:pt idx="397">
                  <c:v>3.8465720000000002E-2</c:v>
                </c:pt>
                <c:pt idx="398">
                  <c:v>2.7542959999999998E-2</c:v>
                </c:pt>
                <c:pt idx="399">
                  <c:v>2.475602E-2</c:v>
                </c:pt>
                <c:pt idx="400">
                  <c:v>2.3085540000000002E-2</c:v>
                </c:pt>
                <c:pt idx="401">
                  <c:v>2.6235060000000001E-2</c:v>
                </c:pt>
                <c:pt idx="402">
                  <c:v>3.7395060000000001E-2</c:v>
                </c:pt>
                <c:pt idx="403">
                  <c:v>4.4520259999999999E-2</c:v>
                </c:pt>
                <c:pt idx="404">
                  <c:v>4.1870400000000002E-2</c:v>
                </c:pt>
                <c:pt idx="405">
                  <c:v>3.6533610000000001E-2</c:v>
                </c:pt>
                <c:pt idx="406">
                  <c:v>3.4066529999999998E-2</c:v>
                </c:pt>
                <c:pt idx="407">
                  <c:v>3.314781E-2</c:v>
                </c:pt>
                <c:pt idx="408">
                  <c:v>3.622011E-2</c:v>
                </c:pt>
                <c:pt idx="409">
                  <c:v>4.1926959999999999E-2</c:v>
                </c:pt>
                <c:pt idx="410">
                  <c:v>4.0901609999999998E-2</c:v>
                </c:pt>
                <c:pt idx="411">
                  <c:v>3.3820290000000003E-2</c:v>
                </c:pt>
                <c:pt idx="412">
                  <c:v>2.7507750000000001E-2</c:v>
                </c:pt>
                <c:pt idx="413">
                  <c:v>2.6932049999999999E-2</c:v>
                </c:pt>
                <c:pt idx="414">
                  <c:v>3.3513759999999997E-2</c:v>
                </c:pt>
                <c:pt idx="415">
                  <c:v>3.9325640000000002E-2</c:v>
                </c:pt>
                <c:pt idx="416">
                  <c:v>4.0234489999999998E-2</c:v>
                </c:pt>
                <c:pt idx="417">
                  <c:v>3.8033339999999999E-2</c:v>
                </c:pt>
                <c:pt idx="418">
                  <c:v>3.4292299999999998E-2</c:v>
                </c:pt>
                <c:pt idx="419">
                  <c:v>3.246081E-2</c:v>
                </c:pt>
                <c:pt idx="420">
                  <c:v>3.036442E-2</c:v>
                </c:pt>
                <c:pt idx="421">
                  <c:v>2.8834660000000002E-2</c:v>
                </c:pt>
                <c:pt idx="422">
                  <c:v>3.1745089999999997E-2</c:v>
                </c:pt>
                <c:pt idx="423">
                  <c:v>3.5259110000000003E-2</c:v>
                </c:pt>
                <c:pt idx="424">
                  <c:v>3.7596589999999999E-2</c:v>
                </c:pt>
                <c:pt idx="425">
                  <c:v>3.7186940000000002E-2</c:v>
                </c:pt>
                <c:pt idx="426">
                  <c:v>3.2949689999999997E-2</c:v>
                </c:pt>
                <c:pt idx="427">
                  <c:v>3.0401350000000001E-2</c:v>
                </c:pt>
                <c:pt idx="428">
                  <c:v>2.8770339999999998E-2</c:v>
                </c:pt>
                <c:pt idx="429">
                  <c:v>3.056886E-2</c:v>
                </c:pt>
                <c:pt idx="430">
                  <c:v>4.0514479999999999E-2</c:v>
                </c:pt>
                <c:pt idx="431">
                  <c:v>4.3704229999999997E-2</c:v>
                </c:pt>
                <c:pt idx="432">
                  <c:v>3.7517519999999999E-2</c:v>
                </c:pt>
                <c:pt idx="433">
                  <c:v>3.4977580000000001E-2</c:v>
                </c:pt>
                <c:pt idx="434">
                  <c:v>3.5241219999999997E-2</c:v>
                </c:pt>
                <c:pt idx="435">
                  <c:v>3.2769449999999999E-2</c:v>
                </c:pt>
                <c:pt idx="436">
                  <c:v>2.2346910000000001E-2</c:v>
                </c:pt>
                <c:pt idx="437">
                  <c:v>1.5872239999999999E-2</c:v>
                </c:pt>
                <c:pt idx="438">
                  <c:v>2.655107E-2</c:v>
                </c:pt>
                <c:pt idx="439">
                  <c:v>3.2698190000000002E-2</c:v>
                </c:pt>
                <c:pt idx="440">
                  <c:v>2.5993510000000001E-2</c:v>
                </c:pt>
                <c:pt idx="441">
                  <c:v>2.867484E-2</c:v>
                </c:pt>
                <c:pt idx="442">
                  <c:v>3.5501730000000002E-2</c:v>
                </c:pt>
                <c:pt idx="443">
                  <c:v>3.1635259999999998E-2</c:v>
                </c:pt>
                <c:pt idx="444">
                  <c:v>2.8454770000000001E-2</c:v>
                </c:pt>
                <c:pt idx="445">
                  <c:v>3.2089300000000001E-2</c:v>
                </c:pt>
                <c:pt idx="446">
                  <c:v>3.8206209999999997E-2</c:v>
                </c:pt>
                <c:pt idx="447">
                  <c:v>3.9216429999999997E-2</c:v>
                </c:pt>
                <c:pt idx="448">
                  <c:v>2.5848900000000001E-2</c:v>
                </c:pt>
                <c:pt idx="449">
                  <c:v>1.476066E-2</c:v>
                </c:pt>
                <c:pt idx="450">
                  <c:v>2.3281779999999998E-2</c:v>
                </c:pt>
                <c:pt idx="451">
                  <c:v>2.9421570000000001E-2</c:v>
                </c:pt>
                <c:pt idx="452">
                  <c:v>2.2605070000000001E-2</c:v>
                </c:pt>
                <c:pt idx="453">
                  <c:v>2.249696E-2</c:v>
                </c:pt>
                <c:pt idx="454">
                  <c:v>2.8385670000000002E-2</c:v>
                </c:pt>
                <c:pt idx="455">
                  <c:v>2.7684429999999999E-2</c:v>
                </c:pt>
                <c:pt idx="456">
                  <c:v>2.0028379999999998E-2</c:v>
                </c:pt>
                <c:pt idx="457">
                  <c:v>1.8091469999999998E-2</c:v>
                </c:pt>
                <c:pt idx="458">
                  <c:v>2.603376E-2</c:v>
                </c:pt>
                <c:pt idx="459">
                  <c:v>2.6863629999999999E-2</c:v>
                </c:pt>
                <c:pt idx="460">
                  <c:v>2.284839E-2</c:v>
                </c:pt>
                <c:pt idx="461">
                  <c:v>2.4566729999999998E-2</c:v>
                </c:pt>
                <c:pt idx="462">
                  <c:v>2.703641E-2</c:v>
                </c:pt>
                <c:pt idx="463">
                  <c:v>2.4307680000000002E-2</c:v>
                </c:pt>
                <c:pt idx="464">
                  <c:v>1.6039270000000001E-2</c:v>
                </c:pt>
                <c:pt idx="465">
                  <c:v>1.5951219999999999E-2</c:v>
                </c:pt>
                <c:pt idx="466">
                  <c:v>2.7060069999999999E-2</c:v>
                </c:pt>
                <c:pt idx="467">
                  <c:v>3.3924650000000001E-2</c:v>
                </c:pt>
                <c:pt idx="468">
                  <c:v>2.9459849999999999E-2</c:v>
                </c:pt>
                <c:pt idx="469">
                  <c:v>2.182916E-2</c:v>
                </c:pt>
                <c:pt idx="470">
                  <c:v>2.2115650000000001E-2</c:v>
                </c:pt>
                <c:pt idx="471">
                  <c:v>2.2255250000000001E-2</c:v>
                </c:pt>
                <c:pt idx="472">
                  <c:v>1.561746E-2</c:v>
                </c:pt>
                <c:pt idx="473">
                  <c:v>1.497399E-2</c:v>
                </c:pt>
                <c:pt idx="474">
                  <c:v>2.1681260000000001E-2</c:v>
                </c:pt>
                <c:pt idx="475">
                  <c:v>2.326377E-2</c:v>
                </c:pt>
                <c:pt idx="476">
                  <c:v>1.9385159999999999E-2</c:v>
                </c:pt>
                <c:pt idx="477">
                  <c:v>2.1915250000000001E-2</c:v>
                </c:pt>
                <c:pt idx="478">
                  <c:v>3.0125320000000001E-2</c:v>
                </c:pt>
                <c:pt idx="479">
                  <c:v>2.934341E-2</c:v>
                </c:pt>
                <c:pt idx="480">
                  <c:v>1.7314650000000001E-2</c:v>
                </c:pt>
                <c:pt idx="481">
                  <c:v>7.3673310000000004E-3</c:v>
                </c:pt>
                <c:pt idx="482">
                  <c:v>6.0084889999999997E-3</c:v>
                </c:pt>
                <c:pt idx="483">
                  <c:v>3.5695309999999999E-3</c:v>
                </c:pt>
                <c:pt idx="484">
                  <c:v>-1.6312950000000001E-3</c:v>
                </c:pt>
                <c:pt idx="485">
                  <c:v>3.9126580000000003E-3</c:v>
                </c:pt>
                <c:pt idx="486">
                  <c:v>1.43772E-2</c:v>
                </c:pt>
                <c:pt idx="487">
                  <c:v>1.0583759999999999E-2</c:v>
                </c:pt>
                <c:pt idx="488">
                  <c:v>2.1365949999999998E-3</c:v>
                </c:pt>
                <c:pt idx="489">
                  <c:v>8.5235629999999996E-3</c:v>
                </c:pt>
                <c:pt idx="490">
                  <c:v>2.029191E-2</c:v>
                </c:pt>
                <c:pt idx="491">
                  <c:v>1.9715489999999999E-2</c:v>
                </c:pt>
                <c:pt idx="492">
                  <c:v>1.5082969999999999E-2</c:v>
                </c:pt>
                <c:pt idx="493">
                  <c:v>2.313432E-2</c:v>
                </c:pt>
                <c:pt idx="494">
                  <c:v>2.8758450000000001E-2</c:v>
                </c:pt>
                <c:pt idx="495">
                  <c:v>1.9947960000000001E-2</c:v>
                </c:pt>
                <c:pt idx="496">
                  <c:v>1.6468719999999999E-2</c:v>
                </c:pt>
                <c:pt idx="497">
                  <c:v>1.9559569999999998E-2</c:v>
                </c:pt>
                <c:pt idx="498">
                  <c:v>2.02729E-2</c:v>
                </c:pt>
                <c:pt idx="499">
                  <c:v>2.4356909999999999E-2</c:v>
                </c:pt>
                <c:pt idx="500">
                  <c:v>2.410992E-2</c:v>
                </c:pt>
                <c:pt idx="501">
                  <c:v>1.5119779999999999E-2</c:v>
                </c:pt>
                <c:pt idx="502">
                  <c:v>1.721702E-2</c:v>
                </c:pt>
                <c:pt idx="503">
                  <c:v>2.8209379999999999E-2</c:v>
                </c:pt>
                <c:pt idx="504">
                  <c:v>2.6413550000000001E-2</c:v>
                </c:pt>
                <c:pt idx="505">
                  <c:v>2.0811900000000001E-2</c:v>
                </c:pt>
                <c:pt idx="506">
                  <c:v>2.1903450000000001E-2</c:v>
                </c:pt>
                <c:pt idx="507">
                  <c:v>2.004067E-2</c:v>
                </c:pt>
                <c:pt idx="508">
                  <c:v>1.583828E-2</c:v>
                </c:pt>
                <c:pt idx="509">
                  <c:v>1.627205E-2</c:v>
                </c:pt>
                <c:pt idx="510">
                  <c:v>2.0121489999999999E-2</c:v>
                </c:pt>
                <c:pt idx="511">
                  <c:v>2.2283520000000001E-2</c:v>
                </c:pt>
                <c:pt idx="512">
                  <c:v>1.963171E-2</c:v>
                </c:pt>
                <c:pt idx="513">
                  <c:v>1.7073060000000001E-2</c:v>
                </c:pt>
                <c:pt idx="514">
                  <c:v>1.897735E-2</c:v>
                </c:pt>
                <c:pt idx="515">
                  <c:v>1.330692E-2</c:v>
                </c:pt>
                <c:pt idx="516">
                  <c:v>1.876059E-3</c:v>
                </c:pt>
                <c:pt idx="517">
                  <c:v>8.0771939999999993E-3</c:v>
                </c:pt>
                <c:pt idx="518">
                  <c:v>2.6395749999999999E-2</c:v>
                </c:pt>
                <c:pt idx="519">
                  <c:v>3.3663569999999997E-2</c:v>
                </c:pt>
                <c:pt idx="520">
                  <c:v>2.9180359999999999E-2</c:v>
                </c:pt>
                <c:pt idx="521">
                  <c:v>2.5319009999999999E-2</c:v>
                </c:pt>
                <c:pt idx="522">
                  <c:v>2.3910219999999999E-2</c:v>
                </c:pt>
                <c:pt idx="523">
                  <c:v>1.813091E-2</c:v>
                </c:pt>
                <c:pt idx="524">
                  <c:v>1.0032660000000001E-2</c:v>
                </c:pt>
                <c:pt idx="525">
                  <c:v>3.373006E-3</c:v>
                </c:pt>
                <c:pt idx="526">
                  <c:v>-2.75219E-4</c:v>
                </c:pt>
                <c:pt idx="527">
                  <c:v>-1.2979339999999999E-3</c:v>
                </c:pt>
                <c:pt idx="528">
                  <c:v>-1.7155460000000001E-3</c:v>
                </c:pt>
                <c:pt idx="529">
                  <c:v>6.3114299999999998E-3</c:v>
                </c:pt>
                <c:pt idx="530">
                  <c:v>1.9792690000000002E-2</c:v>
                </c:pt>
                <c:pt idx="531">
                  <c:v>2.2807299999999999E-2</c:v>
                </c:pt>
                <c:pt idx="532">
                  <c:v>1.749554E-2</c:v>
                </c:pt>
                <c:pt idx="533">
                  <c:v>1.740251E-2</c:v>
                </c:pt>
                <c:pt idx="534">
                  <c:v>2.0168390000000001E-2</c:v>
                </c:pt>
                <c:pt idx="535">
                  <c:v>1.318047E-2</c:v>
                </c:pt>
                <c:pt idx="536">
                  <c:v>6.1739459999999996E-3</c:v>
                </c:pt>
                <c:pt idx="537">
                  <c:v>1.2432449999999999E-2</c:v>
                </c:pt>
                <c:pt idx="538">
                  <c:v>1.6058369999999999E-2</c:v>
                </c:pt>
                <c:pt idx="539">
                  <c:v>7.4965020000000004E-3</c:v>
                </c:pt>
                <c:pt idx="540">
                  <c:v>-2.5874409999999998E-3</c:v>
                </c:pt>
                <c:pt idx="541">
                  <c:v>-3.9342429999999996E-3</c:v>
                </c:pt>
                <c:pt idx="542">
                  <c:v>4.691822E-3</c:v>
                </c:pt>
                <c:pt idx="543">
                  <c:v>7.7658129999999999E-3</c:v>
                </c:pt>
                <c:pt idx="544">
                  <c:v>3.0962619999999998E-3</c:v>
                </c:pt>
                <c:pt idx="545">
                  <c:v>6.8291020000000001E-3</c:v>
                </c:pt>
                <c:pt idx="546">
                  <c:v>1.7129019999999998E-2</c:v>
                </c:pt>
                <c:pt idx="547">
                  <c:v>1.8339620000000001E-2</c:v>
                </c:pt>
                <c:pt idx="548">
                  <c:v>6.0112300000000002E-3</c:v>
                </c:pt>
                <c:pt idx="549">
                  <c:v>-2.1117050000000002E-3</c:v>
                </c:pt>
                <c:pt idx="550">
                  <c:v>7.5786559999999996E-3</c:v>
                </c:pt>
                <c:pt idx="551">
                  <c:v>1.795685E-2</c:v>
                </c:pt>
                <c:pt idx="552">
                  <c:v>1.0548159999999999E-2</c:v>
                </c:pt>
                <c:pt idx="553">
                  <c:v>1.371573E-4</c:v>
                </c:pt>
                <c:pt idx="554">
                  <c:v>8.1966379999999991E-3</c:v>
                </c:pt>
                <c:pt idx="555">
                  <c:v>1.9760460000000001E-2</c:v>
                </c:pt>
                <c:pt idx="556">
                  <c:v>1.7597479999999999E-2</c:v>
                </c:pt>
                <c:pt idx="557">
                  <c:v>1.8108450000000002E-2</c:v>
                </c:pt>
                <c:pt idx="558">
                  <c:v>2.3841370000000001E-2</c:v>
                </c:pt>
                <c:pt idx="559">
                  <c:v>1.6700159999999999E-2</c:v>
                </c:pt>
                <c:pt idx="560">
                  <c:v>3.4838170000000002E-3</c:v>
                </c:pt>
                <c:pt idx="561">
                  <c:v>-2.2773089999999999E-3</c:v>
                </c:pt>
                <c:pt idx="562">
                  <c:v>-3.2130650000000002E-3</c:v>
                </c:pt>
                <c:pt idx="563">
                  <c:v>-5.152055E-3</c:v>
                </c:pt>
                <c:pt idx="564">
                  <c:v>-1.193846E-2</c:v>
                </c:pt>
                <c:pt idx="565">
                  <c:v>-8.5812670000000001E-3</c:v>
                </c:pt>
                <c:pt idx="566">
                  <c:v>1.2433619999999999E-2</c:v>
                </c:pt>
                <c:pt idx="567">
                  <c:v>2.347633E-2</c:v>
                </c:pt>
                <c:pt idx="568">
                  <c:v>1.8188989999999999E-2</c:v>
                </c:pt>
                <c:pt idx="569">
                  <c:v>1.7307940000000001E-2</c:v>
                </c:pt>
              </c:numCache>
            </c:numRef>
          </c:yVal>
          <c:smooth val="0"/>
        </c:ser>
        <c:ser>
          <c:idx val="8"/>
          <c:order val="8"/>
          <c:tx>
            <c:v>+1000V (#9)</c:v>
          </c:tx>
          <c:spPr>
            <a:ln w="19050">
              <a:solidFill>
                <a:srgbClr val="0000FF"/>
              </a:solidFill>
            </a:ln>
          </c:spPr>
          <c:marker>
            <c:symbol val="none"/>
          </c:marker>
          <c:xVal>
            <c:numRef>
              <c:f>'HBM IV Curves Data'!$R$5:$R$574</c:f>
              <c:numCache>
                <c:formatCode>General</c:formatCode>
                <c:ptCount val="570"/>
                <c:pt idx="0">
                  <c:v>3.3912900000000001</c:v>
                </c:pt>
                <c:pt idx="1">
                  <c:v>3.5160439999999999</c:v>
                </c:pt>
                <c:pt idx="2">
                  <c:v>2.8155839999999999</c:v>
                </c:pt>
                <c:pt idx="3">
                  <c:v>2.6168800000000001</c:v>
                </c:pt>
                <c:pt idx="4">
                  <c:v>2.4445779999999999</c:v>
                </c:pt>
                <c:pt idx="5">
                  <c:v>1.6496770000000001</c:v>
                </c:pt>
                <c:pt idx="6">
                  <c:v>1.3669830000000001</c:v>
                </c:pt>
                <c:pt idx="7">
                  <c:v>1.919775</c:v>
                </c:pt>
                <c:pt idx="8">
                  <c:v>1.9129210000000001</c:v>
                </c:pt>
                <c:pt idx="9">
                  <c:v>1.519352</c:v>
                </c:pt>
                <c:pt idx="10">
                  <c:v>1.9483159999999999</c:v>
                </c:pt>
                <c:pt idx="11">
                  <c:v>2.4094530000000001</c:v>
                </c:pt>
                <c:pt idx="12">
                  <c:v>1.965973</c:v>
                </c:pt>
                <c:pt idx="13">
                  <c:v>0.82420519999999997</c:v>
                </c:pt>
                <c:pt idx="14">
                  <c:v>-0.12616250000000001</c:v>
                </c:pt>
                <c:pt idx="15">
                  <c:v>0.43234650000000002</c:v>
                </c:pt>
                <c:pt idx="16">
                  <c:v>1.8470899999999999</c:v>
                </c:pt>
                <c:pt idx="17">
                  <c:v>2.2568820000000001</c:v>
                </c:pt>
                <c:pt idx="18">
                  <c:v>1.8944840000000001</c:v>
                </c:pt>
                <c:pt idx="19">
                  <c:v>2.0293749999999999</c:v>
                </c:pt>
                <c:pt idx="20">
                  <c:v>1.8724209999999999</c:v>
                </c:pt>
                <c:pt idx="21">
                  <c:v>0.6835118</c:v>
                </c:pt>
                <c:pt idx="22">
                  <c:v>-9.5556180000000004E-2</c:v>
                </c:pt>
                <c:pt idx="23">
                  <c:v>0.75050899999999998</c:v>
                </c:pt>
                <c:pt idx="24">
                  <c:v>2.6591830000000001</c:v>
                </c:pt>
                <c:pt idx="25">
                  <c:v>2.822527</c:v>
                </c:pt>
                <c:pt idx="26">
                  <c:v>0.62483920000000004</c:v>
                </c:pt>
                <c:pt idx="27">
                  <c:v>-9.4313829999999998E-3</c:v>
                </c:pt>
                <c:pt idx="28">
                  <c:v>1.50213</c:v>
                </c:pt>
                <c:pt idx="29">
                  <c:v>1.850449</c:v>
                </c:pt>
                <c:pt idx="30">
                  <c:v>1.3854770000000001</c:v>
                </c:pt>
                <c:pt idx="31">
                  <c:v>2.2691309999999998</c:v>
                </c:pt>
                <c:pt idx="32">
                  <c:v>3.6402510000000001</c:v>
                </c:pt>
                <c:pt idx="33">
                  <c:v>3.5387740000000001</c:v>
                </c:pt>
                <c:pt idx="34">
                  <c:v>2.2996989999999999</c:v>
                </c:pt>
                <c:pt idx="35">
                  <c:v>1.6947779999999999</c:v>
                </c:pt>
                <c:pt idx="36">
                  <c:v>1.573086</c:v>
                </c:pt>
                <c:pt idx="37">
                  <c:v>1.4216200000000001</c:v>
                </c:pt>
                <c:pt idx="38">
                  <c:v>2.0281319999999998</c:v>
                </c:pt>
                <c:pt idx="39">
                  <c:v>2.9228930000000002</c:v>
                </c:pt>
                <c:pt idx="40">
                  <c:v>3.0078230000000001</c:v>
                </c:pt>
                <c:pt idx="41">
                  <c:v>2.3084720000000001</c:v>
                </c:pt>
                <c:pt idx="42">
                  <c:v>1.6051569999999999</c:v>
                </c:pt>
                <c:pt idx="43">
                  <c:v>1.6192310000000001</c:v>
                </c:pt>
                <c:pt idx="44">
                  <c:v>1.603858</c:v>
                </c:pt>
                <c:pt idx="45">
                  <c:v>0.94342130000000002</c:v>
                </c:pt>
                <c:pt idx="46">
                  <c:v>0.80531719999999996</c:v>
                </c:pt>
                <c:pt idx="47">
                  <c:v>1.150814</c:v>
                </c:pt>
                <c:pt idx="48">
                  <c:v>1.2590030000000001</c:v>
                </c:pt>
                <c:pt idx="49">
                  <c:v>1.576427</c:v>
                </c:pt>
                <c:pt idx="50">
                  <c:v>1.35043</c:v>
                </c:pt>
                <c:pt idx="51">
                  <c:v>-0.24395140000000001</c:v>
                </c:pt>
                <c:pt idx="52">
                  <c:v>-1.301944</c:v>
                </c:pt>
                <c:pt idx="53">
                  <c:v>-9.8552880000000002E-3</c:v>
                </c:pt>
                <c:pt idx="54">
                  <c:v>1.9091229999999999</c:v>
                </c:pt>
                <c:pt idx="55">
                  <c:v>1.81778</c:v>
                </c:pt>
                <c:pt idx="56">
                  <c:v>0.65927610000000003</c:v>
                </c:pt>
                <c:pt idx="57">
                  <c:v>0.66749099999999995</c:v>
                </c:pt>
                <c:pt idx="58">
                  <c:v>0.92583329999999997</c:v>
                </c:pt>
                <c:pt idx="59">
                  <c:v>0.75968919999999995</c:v>
                </c:pt>
                <c:pt idx="60">
                  <c:v>1.0255840000000001</c:v>
                </c:pt>
                <c:pt idx="61">
                  <c:v>0.9204658</c:v>
                </c:pt>
                <c:pt idx="62">
                  <c:v>0.45902739999999997</c:v>
                </c:pt>
                <c:pt idx="63">
                  <c:v>0.81154550000000003</c:v>
                </c:pt>
                <c:pt idx="64">
                  <c:v>1.493101</c:v>
                </c:pt>
                <c:pt idx="65">
                  <c:v>1.882679</c:v>
                </c:pt>
                <c:pt idx="66">
                  <c:v>1.9438390000000001</c:v>
                </c:pt>
                <c:pt idx="67">
                  <c:v>1.43083</c:v>
                </c:pt>
                <c:pt idx="68">
                  <c:v>0.65282850000000003</c:v>
                </c:pt>
                <c:pt idx="69">
                  <c:v>-0.13907149999999999</c:v>
                </c:pt>
                <c:pt idx="70">
                  <c:v>-0.66748589999999997</c:v>
                </c:pt>
                <c:pt idx="71">
                  <c:v>-3.941248E-2</c:v>
                </c:pt>
                <c:pt idx="72">
                  <c:v>1.032224</c:v>
                </c:pt>
                <c:pt idx="73">
                  <c:v>1.371386</c:v>
                </c:pt>
                <c:pt idx="74">
                  <c:v>1.691309</c:v>
                </c:pt>
                <c:pt idx="75">
                  <c:v>1.853083</c:v>
                </c:pt>
                <c:pt idx="76">
                  <c:v>1.1855070000000001</c:v>
                </c:pt>
                <c:pt idx="77">
                  <c:v>0.51511720000000005</c:v>
                </c:pt>
                <c:pt idx="78">
                  <c:v>0.15024299999999999</c:v>
                </c:pt>
                <c:pt idx="79">
                  <c:v>0.42327900000000002</c:v>
                </c:pt>
                <c:pt idx="80">
                  <c:v>1.856169</c:v>
                </c:pt>
                <c:pt idx="81">
                  <c:v>2.4234589999999998</c:v>
                </c:pt>
                <c:pt idx="82">
                  <c:v>1.119929</c:v>
                </c:pt>
                <c:pt idx="83">
                  <c:v>0.44168010000000002</c:v>
                </c:pt>
                <c:pt idx="84">
                  <c:v>0.64800349999999995</c:v>
                </c:pt>
                <c:pt idx="85">
                  <c:v>0.10489569999999999</c:v>
                </c:pt>
                <c:pt idx="86">
                  <c:v>-0.56639110000000004</c:v>
                </c:pt>
                <c:pt idx="87">
                  <c:v>-0.39616079999999998</c:v>
                </c:pt>
                <c:pt idx="88">
                  <c:v>0.49570609999999998</c:v>
                </c:pt>
                <c:pt idx="89">
                  <c:v>1.4370989999999999</c:v>
                </c:pt>
                <c:pt idx="90">
                  <c:v>1.8808750000000001</c:v>
                </c:pt>
                <c:pt idx="91">
                  <c:v>1.972966</c:v>
                </c:pt>
                <c:pt idx="92">
                  <c:v>1.8437619999999999</c:v>
                </c:pt>
                <c:pt idx="93">
                  <c:v>1.430299</c:v>
                </c:pt>
                <c:pt idx="94">
                  <c:v>0.98311249999999994</c:v>
                </c:pt>
                <c:pt idx="95">
                  <c:v>0.89906750000000002</c:v>
                </c:pt>
                <c:pt idx="96">
                  <c:v>1.359809</c:v>
                </c:pt>
                <c:pt idx="97">
                  <c:v>1.9388559999999999</c:v>
                </c:pt>
                <c:pt idx="98">
                  <c:v>1.6212880000000001</c:v>
                </c:pt>
                <c:pt idx="99">
                  <c:v>1.2721819999999999</c:v>
                </c:pt>
                <c:pt idx="100">
                  <c:v>2.162712</c:v>
                </c:pt>
                <c:pt idx="101">
                  <c:v>1.6428879999999999</c:v>
                </c:pt>
                <c:pt idx="102">
                  <c:v>-0.55722269999999996</c:v>
                </c:pt>
                <c:pt idx="103">
                  <c:v>-0.34087529999999999</c:v>
                </c:pt>
                <c:pt idx="104">
                  <c:v>1.2053860000000001</c:v>
                </c:pt>
                <c:pt idx="105">
                  <c:v>1.0871999999999999</c:v>
                </c:pt>
                <c:pt idx="106">
                  <c:v>0.75540879999999999</c:v>
                </c:pt>
                <c:pt idx="107">
                  <c:v>1.0234209999999999</c:v>
                </c:pt>
                <c:pt idx="108">
                  <c:v>1.644496</c:v>
                </c:pt>
                <c:pt idx="109">
                  <c:v>3.0032809999999999</c:v>
                </c:pt>
                <c:pt idx="110">
                  <c:v>3.4023880000000002</c:v>
                </c:pt>
                <c:pt idx="111">
                  <c:v>1.991609</c:v>
                </c:pt>
                <c:pt idx="112">
                  <c:v>1.1685289999999999</c:v>
                </c:pt>
                <c:pt idx="113">
                  <c:v>1.035234</c:v>
                </c:pt>
                <c:pt idx="114">
                  <c:v>0.35297810000000002</c:v>
                </c:pt>
                <c:pt idx="115">
                  <c:v>0.68715280000000001</c:v>
                </c:pt>
                <c:pt idx="116">
                  <c:v>1.827307</c:v>
                </c:pt>
                <c:pt idx="117">
                  <c:v>1.8523829999999999</c:v>
                </c:pt>
                <c:pt idx="118">
                  <c:v>0.80554309999999996</c:v>
                </c:pt>
                <c:pt idx="119">
                  <c:v>-0.2065169</c:v>
                </c:pt>
                <c:pt idx="120">
                  <c:v>0.3170577</c:v>
                </c:pt>
                <c:pt idx="121">
                  <c:v>1.5675840000000001</c:v>
                </c:pt>
                <c:pt idx="122">
                  <c:v>1.7510060000000001</c:v>
                </c:pt>
                <c:pt idx="123">
                  <c:v>1.538227</c:v>
                </c:pt>
                <c:pt idx="124">
                  <c:v>1.261476</c:v>
                </c:pt>
                <c:pt idx="125">
                  <c:v>0.92539700000000003</c:v>
                </c:pt>
                <c:pt idx="126">
                  <c:v>1.03407</c:v>
                </c:pt>
                <c:pt idx="127">
                  <c:v>0.78538739999999996</c:v>
                </c:pt>
                <c:pt idx="128">
                  <c:v>-1.6743939999999999E-2</c:v>
                </c:pt>
                <c:pt idx="129">
                  <c:v>4.2344060000000003E-2</c:v>
                </c:pt>
                <c:pt idx="130">
                  <c:v>0.9551132</c:v>
                </c:pt>
                <c:pt idx="131">
                  <c:v>1.6342460000000001</c:v>
                </c:pt>
                <c:pt idx="132">
                  <c:v>1.6725589999999999</c:v>
                </c:pt>
                <c:pt idx="133">
                  <c:v>0.84715379999999996</c:v>
                </c:pt>
                <c:pt idx="134">
                  <c:v>0.49477189999999999</c:v>
                </c:pt>
                <c:pt idx="135">
                  <c:v>1.568916</c:v>
                </c:pt>
                <c:pt idx="136">
                  <c:v>2.398234</c:v>
                </c:pt>
                <c:pt idx="137">
                  <c:v>2.2332070000000002</c:v>
                </c:pt>
                <c:pt idx="138">
                  <c:v>1.788297</c:v>
                </c:pt>
                <c:pt idx="139">
                  <c:v>1.6892959999999999</c:v>
                </c:pt>
                <c:pt idx="140">
                  <c:v>2.0228410000000001</c:v>
                </c:pt>
                <c:pt idx="141">
                  <c:v>1.622034</c:v>
                </c:pt>
                <c:pt idx="142">
                  <c:v>0.35595280000000001</c:v>
                </c:pt>
                <c:pt idx="143">
                  <c:v>-0.52823370000000003</c:v>
                </c:pt>
                <c:pt idx="144">
                  <c:v>-0.90719859999999997</c:v>
                </c:pt>
                <c:pt idx="145">
                  <c:v>-0.80341379999999996</c:v>
                </c:pt>
                <c:pt idx="146">
                  <c:v>-0.28559560000000001</c:v>
                </c:pt>
                <c:pt idx="147">
                  <c:v>9.0288619999999995E-4</c:v>
                </c:pt>
                <c:pt idx="148">
                  <c:v>5.0039149999999998E-2</c:v>
                </c:pt>
                <c:pt idx="149">
                  <c:v>0.15006990000000001</c:v>
                </c:pt>
                <c:pt idx="150">
                  <c:v>0.62035499999999999</c:v>
                </c:pt>
                <c:pt idx="151">
                  <c:v>0.66705990000000004</c:v>
                </c:pt>
                <c:pt idx="152">
                  <c:v>-0.65140750000000003</c:v>
                </c:pt>
                <c:pt idx="153">
                  <c:v>-1.277838</c:v>
                </c:pt>
                <c:pt idx="154">
                  <c:v>0.107665</c:v>
                </c:pt>
                <c:pt idx="155">
                  <c:v>1.282087</c:v>
                </c:pt>
                <c:pt idx="156">
                  <c:v>0.70942240000000001</c:v>
                </c:pt>
                <c:pt idx="157">
                  <c:v>-0.16008449999999999</c:v>
                </c:pt>
                <c:pt idx="158">
                  <c:v>0.10922850000000001</c:v>
                </c:pt>
                <c:pt idx="159">
                  <c:v>0.58249110000000004</c:v>
                </c:pt>
                <c:pt idx="160">
                  <c:v>0.72825320000000004</c:v>
                </c:pt>
                <c:pt idx="161">
                  <c:v>0.61472749999999998</c:v>
                </c:pt>
                <c:pt idx="162">
                  <c:v>-6.1245109999999998E-2</c:v>
                </c:pt>
                <c:pt idx="163">
                  <c:v>-0.25520559999999998</c:v>
                </c:pt>
                <c:pt idx="164">
                  <c:v>0.51328419999999997</c:v>
                </c:pt>
                <c:pt idx="165">
                  <c:v>0.88390400000000002</c:v>
                </c:pt>
                <c:pt idx="166">
                  <c:v>0.1298454</c:v>
                </c:pt>
                <c:pt idx="167">
                  <c:v>-0.65918600000000005</c:v>
                </c:pt>
                <c:pt idx="168">
                  <c:v>-0.75211680000000003</c:v>
                </c:pt>
                <c:pt idx="169">
                  <c:v>-1.00135</c:v>
                </c:pt>
                <c:pt idx="170">
                  <c:v>-1.6087180000000001</c:v>
                </c:pt>
                <c:pt idx="171">
                  <c:v>-1.893894</c:v>
                </c:pt>
                <c:pt idx="172">
                  <c:v>-1.4272359999999999</c:v>
                </c:pt>
                <c:pt idx="173">
                  <c:v>-0.1020615</c:v>
                </c:pt>
                <c:pt idx="174">
                  <c:v>0.8790036</c:v>
                </c:pt>
                <c:pt idx="175">
                  <c:v>1.019166</c:v>
                </c:pt>
                <c:pt idx="176">
                  <c:v>1.7518339999999999</c:v>
                </c:pt>
                <c:pt idx="177">
                  <c:v>2.3376130000000002</c:v>
                </c:pt>
                <c:pt idx="178">
                  <c:v>1.776003</c:v>
                </c:pt>
                <c:pt idx="179">
                  <c:v>1.747857</c:v>
                </c:pt>
                <c:pt idx="180">
                  <c:v>1.5859540000000001</c:v>
                </c:pt>
                <c:pt idx="181">
                  <c:v>-0.1035592</c:v>
                </c:pt>
                <c:pt idx="182">
                  <c:v>-0.90578510000000001</c:v>
                </c:pt>
                <c:pt idx="183">
                  <c:v>0.12578130000000001</c:v>
                </c:pt>
                <c:pt idx="184">
                  <c:v>0.7042332</c:v>
                </c:pt>
                <c:pt idx="185">
                  <c:v>0.69349360000000004</c:v>
                </c:pt>
                <c:pt idx="186">
                  <c:v>1.2912920000000001</c:v>
                </c:pt>
                <c:pt idx="187">
                  <c:v>1.449856</c:v>
                </c:pt>
                <c:pt idx="188">
                  <c:v>0.91784220000000005</c:v>
                </c:pt>
                <c:pt idx="189">
                  <c:v>0.94884800000000002</c:v>
                </c:pt>
                <c:pt idx="190">
                  <c:v>1.0478019999999999</c:v>
                </c:pt>
                <c:pt idx="191">
                  <c:v>0.62981560000000003</c:v>
                </c:pt>
                <c:pt idx="192">
                  <c:v>-0.25489800000000001</c:v>
                </c:pt>
                <c:pt idx="193">
                  <c:v>-1.2332860000000001</c:v>
                </c:pt>
                <c:pt idx="194">
                  <c:v>-1.1041129999999999</c:v>
                </c:pt>
                <c:pt idx="195">
                  <c:v>-8.3622959999999996E-2</c:v>
                </c:pt>
                <c:pt idx="196">
                  <c:v>0.70134350000000001</c:v>
                </c:pt>
                <c:pt idx="197">
                  <c:v>0.96041690000000002</c:v>
                </c:pt>
                <c:pt idx="198">
                  <c:v>0.55091009999999996</c:v>
                </c:pt>
                <c:pt idx="199">
                  <c:v>0.1689765</c:v>
                </c:pt>
                <c:pt idx="200">
                  <c:v>0.99150459999999996</c:v>
                </c:pt>
                <c:pt idx="201">
                  <c:v>2.51336</c:v>
                </c:pt>
                <c:pt idx="202">
                  <c:v>2.9969359999999998</c:v>
                </c:pt>
                <c:pt idx="203">
                  <c:v>1.752248</c:v>
                </c:pt>
                <c:pt idx="204">
                  <c:v>0.21438399999999999</c:v>
                </c:pt>
                <c:pt idx="205">
                  <c:v>-0.25649300000000003</c:v>
                </c:pt>
                <c:pt idx="206">
                  <c:v>0.18889500000000001</c:v>
                </c:pt>
                <c:pt idx="207">
                  <c:v>0.83045599999999997</c:v>
                </c:pt>
                <c:pt idx="208">
                  <c:v>0.5272966</c:v>
                </c:pt>
                <c:pt idx="209">
                  <c:v>-0.74924420000000003</c:v>
                </c:pt>
                <c:pt idx="210">
                  <c:v>-1.256955</c:v>
                </c:pt>
                <c:pt idx="211">
                  <c:v>-0.20022419999999999</c:v>
                </c:pt>
                <c:pt idx="212">
                  <c:v>0.87204179999999998</c:v>
                </c:pt>
                <c:pt idx="213">
                  <c:v>0.58349410000000002</c:v>
                </c:pt>
                <c:pt idx="214">
                  <c:v>0.17551240000000001</c:v>
                </c:pt>
                <c:pt idx="215">
                  <c:v>1.082063</c:v>
                </c:pt>
                <c:pt idx="216">
                  <c:v>1.840336</c:v>
                </c:pt>
                <c:pt idx="217">
                  <c:v>1.097569</c:v>
                </c:pt>
                <c:pt idx="218">
                  <c:v>0.142955</c:v>
                </c:pt>
                <c:pt idx="219">
                  <c:v>0.19280040000000001</c:v>
                </c:pt>
                <c:pt idx="220">
                  <c:v>1.264016</c:v>
                </c:pt>
                <c:pt idx="221">
                  <c:v>1.857499</c:v>
                </c:pt>
                <c:pt idx="222">
                  <c:v>0.88583369999999995</c:v>
                </c:pt>
                <c:pt idx="223">
                  <c:v>0.21166389999999999</c:v>
                </c:pt>
                <c:pt idx="224">
                  <c:v>0.88396859999999999</c:v>
                </c:pt>
                <c:pt idx="225">
                  <c:v>1.7379020000000001</c:v>
                </c:pt>
                <c:pt idx="226">
                  <c:v>1.69862</c:v>
                </c:pt>
                <c:pt idx="227">
                  <c:v>0.84490089999999995</c:v>
                </c:pt>
                <c:pt idx="228">
                  <c:v>0.2166952</c:v>
                </c:pt>
                <c:pt idx="229">
                  <c:v>0.24529690000000001</c:v>
                </c:pt>
                <c:pt idx="230">
                  <c:v>1.145651</c:v>
                </c:pt>
                <c:pt idx="231">
                  <c:v>1.979422</c:v>
                </c:pt>
                <c:pt idx="232">
                  <c:v>0.81387069999999995</c:v>
                </c:pt>
                <c:pt idx="233">
                  <c:v>-1.0719890000000001</c:v>
                </c:pt>
                <c:pt idx="234">
                  <c:v>-1.585361</c:v>
                </c:pt>
                <c:pt idx="235">
                  <c:v>-1.705241</c:v>
                </c:pt>
                <c:pt idx="236">
                  <c:v>-1.657</c:v>
                </c:pt>
                <c:pt idx="237">
                  <c:v>-0.2139548</c:v>
                </c:pt>
                <c:pt idx="238">
                  <c:v>1.1049549999999999</c:v>
                </c:pt>
                <c:pt idx="239">
                  <c:v>0.42614299999999999</c:v>
                </c:pt>
                <c:pt idx="240">
                  <c:v>-0.93561280000000002</c:v>
                </c:pt>
                <c:pt idx="241">
                  <c:v>-1.3098259999999999</c:v>
                </c:pt>
                <c:pt idx="242">
                  <c:v>2.909816E-3</c:v>
                </c:pt>
                <c:pt idx="243">
                  <c:v>2.0136720000000001</c:v>
                </c:pt>
                <c:pt idx="244">
                  <c:v>2.3895409999999999</c:v>
                </c:pt>
                <c:pt idx="245">
                  <c:v>1.380023</c:v>
                </c:pt>
                <c:pt idx="246">
                  <c:v>0.28032269999999998</c:v>
                </c:pt>
                <c:pt idx="247">
                  <c:v>-0.71113539999999997</c:v>
                </c:pt>
                <c:pt idx="248">
                  <c:v>-0.84695940000000003</c:v>
                </c:pt>
                <c:pt idx="249">
                  <c:v>-8.3908209999999997E-2</c:v>
                </c:pt>
                <c:pt idx="250">
                  <c:v>0.57421219999999995</c:v>
                </c:pt>
                <c:pt idx="251">
                  <c:v>0.74795480000000003</c:v>
                </c:pt>
                <c:pt idx="252">
                  <c:v>0.41989969999999999</c:v>
                </c:pt>
                <c:pt idx="253">
                  <c:v>-0.43968390000000002</c:v>
                </c:pt>
                <c:pt idx="254">
                  <c:v>-1.071232</c:v>
                </c:pt>
                <c:pt idx="255">
                  <c:v>-0.47587859999999998</c:v>
                </c:pt>
                <c:pt idx="256">
                  <c:v>0.82556660000000004</c:v>
                </c:pt>
                <c:pt idx="257">
                  <c:v>1.1728430000000001</c:v>
                </c:pt>
                <c:pt idx="258">
                  <c:v>5.7473820000000002E-2</c:v>
                </c:pt>
                <c:pt idx="259">
                  <c:v>-1.2325820000000001</c:v>
                </c:pt>
                <c:pt idx="260">
                  <c:v>-1.615165</c:v>
                </c:pt>
                <c:pt idx="261">
                  <c:v>-0.90284520000000001</c:v>
                </c:pt>
                <c:pt idx="262">
                  <c:v>-0.24026829999999999</c:v>
                </c:pt>
                <c:pt idx="263">
                  <c:v>-0.80527499999999996</c:v>
                </c:pt>
                <c:pt idx="264">
                  <c:v>-1.369807</c:v>
                </c:pt>
                <c:pt idx="265">
                  <c:v>-1.177384</c:v>
                </c:pt>
                <c:pt idx="266">
                  <c:v>-1.084298</c:v>
                </c:pt>
                <c:pt idx="267">
                  <c:v>-0.76216649999999997</c:v>
                </c:pt>
                <c:pt idx="268">
                  <c:v>0.36599880000000001</c:v>
                </c:pt>
                <c:pt idx="269">
                  <c:v>0.95727910000000005</c:v>
                </c:pt>
                <c:pt idx="270">
                  <c:v>0.51902729999999997</c:v>
                </c:pt>
                <c:pt idx="271">
                  <c:v>0.4888112</c:v>
                </c:pt>
                <c:pt idx="272">
                  <c:v>1.1813530000000001</c:v>
                </c:pt>
                <c:pt idx="273">
                  <c:v>1.8564670000000001</c:v>
                </c:pt>
                <c:pt idx="274">
                  <c:v>1.384134</c:v>
                </c:pt>
                <c:pt idx="275">
                  <c:v>8.238711E-2</c:v>
                </c:pt>
                <c:pt idx="276">
                  <c:v>7.241359E-2</c:v>
                </c:pt>
                <c:pt idx="277">
                  <c:v>0.79807309999999998</c:v>
                </c:pt>
                <c:pt idx="278">
                  <c:v>0.460179</c:v>
                </c:pt>
                <c:pt idx="279">
                  <c:v>-0.4089409</c:v>
                </c:pt>
                <c:pt idx="280">
                  <c:v>-0.79563930000000005</c:v>
                </c:pt>
                <c:pt idx="281">
                  <c:v>-0.15964439999999999</c:v>
                </c:pt>
                <c:pt idx="282">
                  <c:v>0.92854099999999995</c:v>
                </c:pt>
                <c:pt idx="283">
                  <c:v>0.75468599999999997</c:v>
                </c:pt>
                <c:pt idx="284">
                  <c:v>-0.33912629999999999</c:v>
                </c:pt>
                <c:pt idx="285">
                  <c:v>-0.30469629999999998</c:v>
                </c:pt>
                <c:pt idx="286">
                  <c:v>1.1211629999999999</c:v>
                </c:pt>
                <c:pt idx="287">
                  <c:v>2.1749939999999999</c:v>
                </c:pt>
                <c:pt idx="288">
                  <c:v>1.4556199999999999</c:v>
                </c:pt>
                <c:pt idx="289">
                  <c:v>0.32107730000000001</c:v>
                </c:pt>
                <c:pt idx="290">
                  <c:v>0.56915300000000002</c:v>
                </c:pt>
                <c:pt idx="291">
                  <c:v>1.1532610000000001</c:v>
                </c:pt>
                <c:pt idx="292">
                  <c:v>0.56362369999999995</c:v>
                </c:pt>
                <c:pt idx="293">
                  <c:v>-0.66462560000000004</c:v>
                </c:pt>
                <c:pt idx="294">
                  <c:v>-1.002075</c:v>
                </c:pt>
                <c:pt idx="295">
                  <c:v>-4.2082420000000002E-2</c:v>
                </c:pt>
                <c:pt idx="296">
                  <c:v>0.69577049999999996</c:v>
                </c:pt>
                <c:pt idx="297">
                  <c:v>0.2628201</c:v>
                </c:pt>
                <c:pt idx="298">
                  <c:v>0.20427310000000001</c:v>
                </c:pt>
                <c:pt idx="299">
                  <c:v>1.0489520000000001</c:v>
                </c:pt>
                <c:pt idx="300">
                  <c:v>1.546746</c:v>
                </c:pt>
                <c:pt idx="301">
                  <c:v>1.934177</c:v>
                </c:pt>
                <c:pt idx="302">
                  <c:v>1.927753</c:v>
                </c:pt>
                <c:pt idx="303">
                  <c:v>0.76752390000000004</c:v>
                </c:pt>
                <c:pt idx="304">
                  <c:v>0.42960890000000002</c:v>
                </c:pt>
                <c:pt idx="305">
                  <c:v>1.3939079999999999</c:v>
                </c:pt>
                <c:pt idx="306">
                  <c:v>1.1515040000000001</c:v>
                </c:pt>
                <c:pt idx="307">
                  <c:v>-0.39430460000000001</c:v>
                </c:pt>
                <c:pt idx="308">
                  <c:v>-0.84248679999999998</c:v>
                </c:pt>
                <c:pt idx="309">
                  <c:v>0.55659970000000003</c:v>
                </c:pt>
                <c:pt idx="310">
                  <c:v>1.5834090000000001</c:v>
                </c:pt>
                <c:pt idx="311">
                  <c:v>0.54908170000000001</c:v>
                </c:pt>
                <c:pt idx="312">
                  <c:v>-0.79212139999999998</c:v>
                </c:pt>
                <c:pt idx="313">
                  <c:v>-0.38686999999999999</c:v>
                </c:pt>
                <c:pt idx="314">
                  <c:v>0.55312859999999997</c:v>
                </c:pt>
                <c:pt idx="315">
                  <c:v>0.2752889</c:v>
                </c:pt>
                <c:pt idx="316">
                  <c:v>-0.44076199999999999</c:v>
                </c:pt>
                <c:pt idx="317">
                  <c:v>-0.72343139999999995</c:v>
                </c:pt>
                <c:pt idx="318">
                  <c:v>-0.62235249999999998</c:v>
                </c:pt>
                <c:pt idx="319">
                  <c:v>-8.1106940000000002E-2</c:v>
                </c:pt>
                <c:pt idx="320">
                  <c:v>5.5306510000000003E-2</c:v>
                </c:pt>
                <c:pt idx="321">
                  <c:v>-0.87184309999999998</c:v>
                </c:pt>
                <c:pt idx="322">
                  <c:v>-1.4225989999999999</c:v>
                </c:pt>
                <c:pt idx="323">
                  <c:v>-0.114303</c:v>
                </c:pt>
                <c:pt idx="324">
                  <c:v>1.6487480000000001</c:v>
                </c:pt>
                <c:pt idx="325">
                  <c:v>1.596041</c:v>
                </c:pt>
                <c:pt idx="326">
                  <c:v>0.1759049</c:v>
                </c:pt>
                <c:pt idx="327">
                  <c:v>-1.367675</c:v>
                </c:pt>
                <c:pt idx="328">
                  <c:v>-2.6521720000000002</c:v>
                </c:pt>
                <c:pt idx="329">
                  <c:v>-2.5628609999999998</c:v>
                </c:pt>
                <c:pt idx="330">
                  <c:v>-0.9408145</c:v>
                </c:pt>
                <c:pt idx="331">
                  <c:v>0.38094869999999997</c:v>
                </c:pt>
                <c:pt idx="332">
                  <c:v>0.1127422</c:v>
                </c:pt>
                <c:pt idx="333">
                  <c:v>-0.75761230000000002</c:v>
                </c:pt>
                <c:pt idx="334">
                  <c:v>-0.42511549999999998</c:v>
                </c:pt>
                <c:pt idx="335">
                  <c:v>0.40601680000000001</c:v>
                </c:pt>
                <c:pt idx="336">
                  <c:v>0.46437850000000003</c:v>
                </c:pt>
                <c:pt idx="337">
                  <c:v>0.46107609999999999</c:v>
                </c:pt>
                <c:pt idx="338">
                  <c:v>0.23600950000000001</c:v>
                </c:pt>
                <c:pt idx="339">
                  <c:v>-0.80199849999999995</c:v>
                </c:pt>
                <c:pt idx="340">
                  <c:v>-1.270113</c:v>
                </c:pt>
                <c:pt idx="341">
                  <c:v>-0.3836001</c:v>
                </c:pt>
                <c:pt idx="342">
                  <c:v>0.37074370000000001</c:v>
                </c:pt>
                <c:pt idx="343">
                  <c:v>6.7339019999999999E-2</c:v>
                </c:pt>
                <c:pt idx="344">
                  <c:v>-0.24451719999999999</c:v>
                </c:pt>
                <c:pt idx="345">
                  <c:v>0.56403619999999999</c:v>
                </c:pt>
                <c:pt idx="346">
                  <c:v>1.426685</c:v>
                </c:pt>
                <c:pt idx="347">
                  <c:v>1.0971329999999999</c:v>
                </c:pt>
                <c:pt idx="348">
                  <c:v>0.76557839999999999</c:v>
                </c:pt>
                <c:pt idx="349">
                  <c:v>1.1864589999999999</c:v>
                </c:pt>
                <c:pt idx="350">
                  <c:v>1.6052169999999999</c:v>
                </c:pt>
                <c:pt idx="351">
                  <c:v>1.241714</c:v>
                </c:pt>
                <c:pt idx="352">
                  <c:v>0.76518180000000002</c:v>
                </c:pt>
                <c:pt idx="353">
                  <c:v>1.56531</c:v>
                </c:pt>
                <c:pt idx="354">
                  <c:v>2.5129959999999998</c:v>
                </c:pt>
                <c:pt idx="355">
                  <c:v>2.1979060000000001</c:v>
                </c:pt>
                <c:pt idx="356">
                  <c:v>1.3469139999999999</c:v>
                </c:pt>
                <c:pt idx="357">
                  <c:v>0.83552999999999999</c:v>
                </c:pt>
                <c:pt idx="358">
                  <c:v>0.97339129999999996</c:v>
                </c:pt>
                <c:pt idx="359">
                  <c:v>1.363577</c:v>
                </c:pt>
                <c:pt idx="360">
                  <c:v>0.66643569999999996</c:v>
                </c:pt>
                <c:pt idx="361">
                  <c:v>-0.48014570000000001</c:v>
                </c:pt>
                <c:pt idx="362">
                  <c:v>-1.254079E-3</c:v>
                </c:pt>
                <c:pt idx="363">
                  <c:v>1.4091800000000001</c:v>
                </c:pt>
                <c:pt idx="364">
                  <c:v>1.699425</c:v>
                </c:pt>
                <c:pt idx="365">
                  <c:v>5.3617070000000003E-2</c:v>
                </c:pt>
                <c:pt idx="366">
                  <c:v>-1.544446</c:v>
                </c:pt>
                <c:pt idx="367">
                  <c:v>-1.12358</c:v>
                </c:pt>
                <c:pt idx="368">
                  <c:v>1.4777139999999999E-2</c:v>
                </c:pt>
                <c:pt idx="369">
                  <c:v>1.2479070000000001</c:v>
                </c:pt>
                <c:pt idx="370">
                  <c:v>2.3116240000000001</c:v>
                </c:pt>
                <c:pt idx="371">
                  <c:v>2.32511</c:v>
                </c:pt>
                <c:pt idx="372">
                  <c:v>2.4141659999999998</c:v>
                </c:pt>
                <c:pt idx="373">
                  <c:v>2.5463089999999999</c:v>
                </c:pt>
                <c:pt idx="374">
                  <c:v>1.032767</c:v>
                </c:pt>
                <c:pt idx="375">
                  <c:v>-0.89472790000000002</c:v>
                </c:pt>
                <c:pt idx="376">
                  <c:v>-1.2432890000000001</c:v>
                </c:pt>
                <c:pt idx="377">
                  <c:v>-0.45813670000000001</c:v>
                </c:pt>
                <c:pt idx="378">
                  <c:v>0.40761360000000002</c:v>
                </c:pt>
                <c:pt idx="379">
                  <c:v>0.92472279999999996</c:v>
                </c:pt>
                <c:pt idx="380">
                  <c:v>1.436822</c:v>
                </c:pt>
                <c:pt idx="381">
                  <c:v>2.0612590000000002</c:v>
                </c:pt>
                <c:pt idx="382">
                  <c:v>2.417357</c:v>
                </c:pt>
                <c:pt idx="383">
                  <c:v>2.1127699999999998</c:v>
                </c:pt>
                <c:pt idx="384">
                  <c:v>0.63334749999999995</c:v>
                </c:pt>
                <c:pt idx="385">
                  <c:v>-0.59232830000000003</c:v>
                </c:pt>
                <c:pt idx="386">
                  <c:v>-0.12007379999999999</c:v>
                </c:pt>
                <c:pt idx="387">
                  <c:v>0.32950469999999998</c:v>
                </c:pt>
                <c:pt idx="388">
                  <c:v>-0.182259</c:v>
                </c:pt>
                <c:pt idx="389">
                  <c:v>-0.26803009999999999</c:v>
                </c:pt>
                <c:pt idx="390">
                  <c:v>0.36438290000000001</c:v>
                </c:pt>
                <c:pt idx="391">
                  <c:v>0.80778070000000002</c:v>
                </c:pt>
                <c:pt idx="392">
                  <c:v>1.375035</c:v>
                </c:pt>
                <c:pt idx="393">
                  <c:v>2.386949</c:v>
                </c:pt>
                <c:pt idx="394">
                  <c:v>2.626214</c:v>
                </c:pt>
                <c:pt idx="395">
                  <c:v>1.7075469999999999</c:v>
                </c:pt>
                <c:pt idx="396">
                  <c:v>0.64997050000000001</c:v>
                </c:pt>
                <c:pt idx="397">
                  <c:v>0.18939439999999999</c:v>
                </c:pt>
                <c:pt idx="398">
                  <c:v>-0.1596783</c:v>
                </c:pt>
                <c:pt idx="399">
                  <c:v>-1.0216700000000001</c:v>
                </c:pt>
                <c:pt idx="400">
                  <c:v>-1.167135</c:v>
                </c:pt>
                <c:pt idx="401">
                  <c:v>1.7706260000000001E-2</c:v>
                </c:pt>
                <c:pt idx="402">
                  <c:v>0.8800654</c:v>
                </c:pt>
                <c:pt idx="403">
                  <c:v>1.0784530000000001</c:v>
                </c:pt>
                <c:pt idx="404">
                  <c:v>0.97769660000000003</c:v>
                </c:pt>
                <c:pt idx="405">
                  <c:v>-9.2051800000000003E-2</c:v>
                </c:pt>
                <c:pt idx="406">
                  <c:v>-1.3221510000000001</c:v>
                </c:pt>
                <c:pt idx="407">
                  <c:v>-0.85172550000000002</c:v>
                </c:pt>
                <c:pt idx="408">
                  <c:v>0.64648380000000005</c:v>
                </c:pt>
                <c:pt idx="409">
                  <c:v>0.7308559</c:v>
                </c:pt>
                <c:pt idx="410">
                  <c:v>0.26854620000000001</c:v>
                </c:pt>
                <c:pt idx="411">
                  <c:v>0.73585750000000005</c:v>
                </c:pt>
                <c:pt idx="412">
                  <c:v>0.61747640000000004</c:v>
                </c:pt>
                <c:pt idx="413">
                  <c:v>-0.12632560000000001</c:v>
                </c:pt>
                <c:pt idx="414">
                  <c:v>-0.55262820000000001</c:v>
                </c:pt>
                <c:pt idx="415">
                  <c:v>-0.61181479999999999</c:v>
                </c:pt>
                <c:pt idx="416">
                  <c:v>0.11772730000000001</c:v>
                </c:pt>
                <c:pt idx="417">
                  <c:v>1.2361359999999999</c:v>
                </c:pt>
                <c:pt idx="418">
                  <c:v>1.45855</c:v>
                </c:pt>
                <c:pt idx="419">
                  <c:v>0.57127589999999995</c:v>
                </c:pt>
                <c:pt idx="420">
                  <c:v>-0.35417539999999997</c:v>
                </c:pt>
                <c:pt idx="421">
                  <c:v>-0.66849369999999997</c:v>
                </c:pt>
                <c:pt idx="422">
                  <c:v>-0.22532740000000001</c:v>
                </c:pt>
                <c:pt idx="423">
                  <c:v>0.28700049999999999</c:v>
                </c:pt>
                <c:pt idx="424">
                  <c:v>-0.47364849999999997</c:v>
                </c:pt>
                <c:pt idx="425">
                  <c:v>-1.4499379999999999</c:v>
                </c:pt>
                <c:pt idx="426">
                  <c:v>-0.72574170000000005</c:v>
                </c:pt>
                <c:pt idx="427">
                  <c:v>0.74937129999999996</c:v>
                </c:pt>
                <c:pt idx="428">
                  <c:v>1.099947</c:v>
                </c:pt>
                <c:pt idx="429">
                  <c:v>0.59358670000000002</c:v>
                </c:pt>
                <c:pt idx="430">
                  <c:v>0.34034370000000003</c:v>
                </c:pt>
                <c:pt idx="431">
                  <c:v>0.32937379999999999</c:v>
                </c:pt>
                <c:pt idx="432">
                  <c:v>0.17160529999999999</c:v>
                </c:pt>
                <c:pt idx="433">
                  <c:v>-0.10392800000000001</c:v>
                </c:pt>
                <c:pt idx="434">
                  <c:v>-6.6723530000000003E-2</c:v>
                </c:pt>
                <c:pt idx="435">
                  <c:v>0.26546930000000002</c:v>
                </c:pt>
                <c:pt idx="436">
                  <c:v>0.34696870000000002</c:v>
                </c:pt>
                <c:pt idx="437">
                  <c:v>-0.15602569999999999</c:v>
                </c:pt>
                <c:pt idx="438">
                  <c:v>-0.966584</c:v>
                </c:pt>
                <c:pt idx="439">
                  <c:v>-1.111653</c:v>
                </c:pt>
                <c:pt idx="440">
                  <c:v>-0.71361149999999995</c:v>
                </c:pt>
                <c:pt idx="441">
                  <c:v>-0.42632680000000001</c:v>
                </c:pt>
                <c:pt idx="442">
                  <c:v>0.2211022</c:v>
                </c:pt>
                <c:pt idx="443">
                  <c:v>0.58413599999999999</c:v>
                </c:pt>
                <c:pt idx="444">
                  <c:v>-0.21649769999999999</c:v>
                </c:pt>
                <c:pt idx="445">
                  <c:v>-1.01624</c:v>
                </c:pt>
                <c:pt idx="446">
                  <c:v>-0.80320000000000003</c:v>
                </c:pt>
                <c:pt idx="447">
                  <c:v>6.7204299999999995E-2</c:v>
                </c:pt>
                <c:pt idx="448">
                  <c:v>0.58188600000000001</c:v>
                </c:pt>
                <c:pt idx="449">
                  <c:v>0.64332440000000002</c:v>
                </c:pt>
                <c:pt idx="450">
                  <c:v>0.48209180000000001</c:v>
                </c:pt>
                <c:pt idx="451">
                  <c:v>-2.556665E-2</c:v>
                </c:pt>
                <c:pt idx="452">
                  <c:v>-0.1753152</c:v>
                </c:pt>
                <c:pt idx="453">
                  <c:v>-0.70960909999999999</c:v>
                </c:pt>
                <c:pt idx="454">
                  <c:v>-1.4401820000000001</c:v>
                </c:pt>
                <c:pt idx="455">
                  <c:v>-0.51399430000000002</c:v>
                </c:pt>
                <c:pt idx="456">
                  <c:v>0.43738129999999997</c:v>
                </c:pt>
                <c:pt idx="457">
                  <c:v>0.20764850000000001</c:v>
                </c:pt>
                <c:pt idx="458">
                  <c:v>-0.1078158</c:v>
                </c:pt>
                <c:pt idx="459">
                  <c:v>-0.29756589999999999</c:v>
                </c:pt>
                <c:pt idx="460">
                  <c:v>-5.8390659999999997E-2</c:v>
                </c:pt>
                <c:pt idx="461">
                  <c:v>0.62772459999999997</c:v>
                </c:pt>
                <c:pt idx="462">
                  <c:v>1.542721</c:v>
                </c:pt>
                <c:pt idx="463">
                  <c:v>1.841334</c:v>
                </c:pt>
                <c:pt idx="464">
                  <c:v>1.0426390000000001</c:v>
                </c:pt>
                <c:pt idx="465">
                  <c:v>0.71687650000000003</c:v>
                </c:pt>
                <c:pt idx="466">
                  <c:v>0.5970472</c:v>
                </c:pt>
                <c:pt idx="467">
                  <c:v>-0.15906000000000001</c:v>
                </c:pt>
                <c:pt idx="468">
                  <c:v>-0.86118139999999999</c:v>
                </c:pt>
                <c:pt idx="469">
                  <c:v>-1.0629390000000001</c:v>
                </c:pt>
                <c:pt idx="470">
                  <c:v>-9.843938E-3</c:v>
                </c:pt>
                <c:pt idx="471">
                  <c:v>0.72915609999999997</c:v>
                </c:pt>
                <c:pt idx="472">
                  <c:v>-0.86479269999999997</c:v>
                </c:pt>
                <c:pt idx="473">
                  <c:v>-3.017449</c:v>
                </c:pt>
                <c:pt idx="474">
                  <c:v>-2.8583409999999998</c:v>
                </c:pt>
                <c:pt idx="475">
                  <c:v>-0.47319539999999999</c:v>
                </c:pt>
                <c:pt idx="476">
                  <c:v>0.97549079999999999</c:v>
                </c:pt>
                <c:pt idx="477">
                  <c:v>0.52476990000000001</c:v>
                </c:pt>
                <c:pt idx="478">
                  <c:v>-6.7665069999999994E-2</c:v>
                </c:pt>
                <c:pt idx="479">
                  <c:v>0.33621400000000001</c:v>
                </c:pt>
                <c:pt idx="480">
                  <c:v>0.84020790000000001</c:v>
                </c:pt>
                <c:pt idx="481">
                  <c:v>-3.0531139999999998E-2</c:v>
                </c:pt>
                <c:pt idx="482">
                  <c:v>-0.35939979999999999</c:v>
                </c:pt>
                <c:pt idx="483">
                  <c:v>0.74533640000000001</c:v>
                </c:pt>
                <c:pt idx="484">
                  <c:v>0.85389300000000001</c:v>
                </c:pt>
                <c:pt idx="485">
                  <c:v>0.19486039999999999</c:v>
                </c:pt>
                <c:pt idx="486">
                  <c:v>0.2221804</c:v>
                </c:pt>
                <c:pt idx="487">
                  <c:v>0.29459879999999999</c:v>
                </c:pt>
                <c:pt idx="488">
                  <c:v>-3.1836780000000002E-2</c:v>
                </c:pt>
                <c:pt idx="489">
                  <c:v>-0.26289839999999998</c:v>
                </c:pt>
                <c:pt idx="490">
                  <c:v>0.11490549999999999</c:v>
                </c:pt>
                <c:pt idx="491">
                  <c:v>1.00749</c:v>
                </c:pt>
                <c:pt idx="492">
                  <c:v>0.80612130000000004</c:v>
                </c:pt>
                <c:pt idx="493">
                  <c:v>-0.90265280000000003</c:v>
                </c:pt>
                <c:pt idx="494">
                  <c:v>-1.832584</c:v>
                </c:pt>
                <c:pt idx="495">
                  <c:v>-0.82758609999999999</c:v>
                </c:pt>
                <c:pt idx="496">
                  <c:v>0.50453009999999998</c:v>
                </c:pt>
                <c:pt idx="497">
                  <c:v>0.56977049999999996</c:v>
                </c:pt>
                <c:pt idx="498">
                  <c:v>0.15664939999999999</c:v>
                </c:pt>
                <c:pt idx="499">
                  <c:v>0.3207836</c:v>
                </c:pt>
                <c:pt idx="500">
                  <c:v>0.58650409999999997</c:v>
                </c:pt>
                <c:pt idx="501">
                  <c:v>0.51106560000000001</c:v>
                </c:pt>
                <c:pt idx="502">
                  <c:v>0.42700670000000002</c:v>
                </c:pt>
                <c:pt idx="503">
                  <c:v>0.47118149999999998</c:v>
                </c:pt>
                <c:pt idx="504">
                  <c:v>0.1288716</c:v>
                </c:pt>
                <c:pt idx="505">
                  <c:v>5.7531550000000001E-2</c:v>
                </c:pt>
                <c:pt idx="506">
                  <c:v>0.84873949999999998</c:v>
                </c:pt>
                <c:pt idx="507">
                  <c:v>1.0810489999999999</c:v>
                </c:pt>
                <c:pt idx="508">
                  <c:v>0.23139970000000001</c:v>
                </c:pt>
                <c:pt idx="509">
                  <c:v>-0.8671991</c:v>
                </c:pt>
                <c:pt idx="510">
                  <c:v>-1.3862939999999999</c:v>
                </c:pt>
                <c:pt idx="511">
                  <c:v>-0.67892300000000005</c:v>
                </c:pt>
                <c:pt idx="512">
                  <c:v>0.32780389999999998</c:v>
                </c:pt>
                <c:pt idx="513">
                  <c:v>0.52324749999999998</c:v>
                </c:pt>
                <c:pt idx="514">
                  <c:v>5.7092190000000001E-2</c:v>
                </c:pt>
                <c:pt idx="515">
                  <c:v>-0.1425604</c:v>
                </c:pt>
                <c:pt idx="516">
                  <c:v>1.225419</c:v>
                </c:pt>
                <c:pt idx="517">
                  <c:v>2.58711</c:v>
                </c:pt>
                <c:pt idx="518">
                  <c:v>1.589337</c:v>
                </c:pt>
                <c:pt idx="519">
                  <c:v>-5.4089230000000002E-2</c:v>
                </c:pt>
                <c:pt idx="520">
                  <c:v>-0.37555300000000003</c:v>
                </c:pt>
                <c:pt idx="521">
                  <c:v>8.4308359999999999E-2</c:v>
                </c:pt>
                <c:pt idx="522">
                  <c:v>0.94775779999999998</c:v>
                </c:pt>
                <c:pt idx="523">
                  <c:v>1.2752239999999999</c:v>
                </c:pt>
                <c:pt idx="524">
                  <c:v>-3.4343560000000002E-2</c:v>
                </c:pt>
                <c:pt idx="525">
                  <c:v>-0.99271739999999997</c:v>
                </c:pt>
                <c:pt idx="526">
                  <c:v>-0.57894429999999997</c:v>
                </c:pt>
                <c:pt idx="527">
                  <c:v>-6.1288570000000001E-2</c:v>
                </c:pt>
                <c:pt idx="528">
                  <c:v>1.0132380000000001</c:v>
                </c:pt>
                <c:pt idx="529">
                  <c:v>1.655796</c:v>
                </c:pt>
                <c:pt idx="530">
                  <c:v>0.38812809999999998</c:v>
                </c:pt>
                <c:pt idx="531">
                  <c:v>-0.77412959999999997</c:v>
                </c:pt>
                <c:pt idx="532">
                  <c:v>-0.2053133</c:v>
                </c:pt>
                <c:pt idx="533">
                  <c:v>1.0331440000000001</c:v>
                </c:pt>
                <c:pt idx="534">
                  <c:v>0.99047260000000004</c:v>
                </c:pt>
                <c:pt idx="535">
                  <c:v>0.13486049999999999</c:v>
                </c:pt>
                <c:pt idx="536">
                  <c:v>0.36444389999999999</c:v>
                </c:pt>
                <c:pt idx="537">
                  <c:v>0.57281099999999996</c:v>
                </c:pt>
                <c:pt idx="538">
                  <c:v>0.29361979999999999</c:v>
                </c:pt>
                <c:pt idx="539">
                  <c:v>0.99748029999999999</c:v>
                </c:pt>
                <c:pt idx="540">
                  <c:v>1.110538</c:v>
                </c:pt>
                <c:pt idx="541">
                  <c:v>-0.45091340000000002</c:v>
                </c:pt>
                <c:pt idx="542">
                  <c:v>-1.2092890000000001</c:v>
                </c:pt>
                <c:pt idx="543">
                  <c:v>-0.75339429999999996</c:v>
                </c:pt>
                <c:pt idx="544">
                  <c:v>-0.31632589999999999</c:v>
                </c:pt>
                <c:pt idx="545">
                  <c:v>0.16927800000000001</c:v>
                </c:pt>
                <c:pt idx="546">
                  <c:v>0.12348820000000001</c:v>
                </c:pt>
                <c:pt idx="547">
                  <c:v>-0.15763840000000001</c:v>
                </c:pt>
                <c:pt idx="548">
                  <c:v>0.39120569999999999</c:v>
                </c:pt>
                <c:pt idx="549">
                  <c:v>1.072182</c:v>
                </c:pt>
                <c:pt idx="550">
                  <c:v>0.64987439999999996</c:v>
                </c:pt>
                <c:pt idx="551">
                  <c:v>-0.63988210000000001</c:v>
                </c:pt>
                <c:pt idx="552">
                  <c:v>-1.046322</c:v>
                </c:pt>
                <c:pt idx="553">
                  <c:v>-0.72144750000000002</c:v>
                </c:pt>
                <c:pt idx="554">
                  <c:v>-0.39949509999999999</c:v>
                </c:pt>
                <c:pt idx="555">
                  <c:v>0.91459179999999995</c:v>
                </c:pt>
                <c:pt idx="556">
                  <c:v>1.61087</c:v>
                </c:pt>
                <c:pt idx="557">
                  <c:v>0.58860219999999996</c:v>
                </c:pt>
                <c:pt idx="558">
                  <c:v>0.10675659999999999</c:v>
                </c:pt>
                <c:pt idx="559">
                  <c:v>0.35185949999999999</c:v>
                </c:pt>
                <c:pt idx="560">
                  <c:v>9.8801009999999995E-2</c:v>
                </c:pt>
                <c:pt idx="561">
                  <c:v>-0.58314120000000003</c:v>
                </c:pt>
                <c:pt idx="562">
                  <c:v>-1.006251</c:v>
                </c:pt>
                <c:pt idx="563">
                  <c:v>-0.57249439999999996</c:v>
                </c:pt>
                <c:pt idx="564">
                  <c:v>7.1471389999999996E-2</c:v>
                </c:pt>
                <c:pt idx="565">
                  <c:v>-0.39153460000000001</c:v>
                </c:pt>
                <c:pt idx="566">
                  <c:v>-1.073116</c:v>
                </c:pt>
                <c:pt idx="567">
                  <c:v>-0.27117740000000001</c:v>
                </c:pt>
                <c:pt idx="568">
                  <c:v>0.74188759999999998</c:v>
                </c:pt>
                <c:pt idx="569">
                  <c:v>0.24710090000000001</c:v>
                </c:pt>
              </c:numCache>
            </c:numRef>
          </c:xVal>
          <c:yVal>
            <c:numRef>
              <c:f>'HBM IV Curves Data'!$S$5:$S$574</c:f>
              <c:numCache>
                <c:formatCode>General</c:formatCode>
                <c:ptCount val="570"/>
                <c:pt idx="0">
                  <c:v>0.61596770000000001</c:v>
                </c:pt>
                <c:pt idx="1">
                  <c:v>0.60544509999999996</c:v>
                </c:pt>
                <c:pt idx="2">
                  <c:v>0.60243089999999999</c:v>
                </c:pt>
                <c:pt idx="3">
                  <c:v>0.59857320000000003</c:v>
                </c:pt>
                <c:pt idx="4">
                  <c:v>0.58806610000000004</c:v>
                </c:pt>
                <c:pt idx="5">
                  <c:v>0.5794899</c:v>
                </c:pt>
                <c:pt idx="6">
                  <c:v>0.57687770000000005</c:v>
                </c:pt>
                <c:pt idx="7">
                  <c:v>0.57869539999999997</c:v>
                </c:pt>
                <c:pt idx="8">
                  <c:v>0.58266689999999999</c:v>
                </c:pt>
                <c:pt idx="9">
                  <c:v>0.58137779999999994</c:v>
                </c:pt>
                <c:pt idx="10">
                  <c:v>0.57163370000000002</c:v>
                </c:pt>
                <c:pt idx="11">
                  <c:v>0.56224529999999995</c:v>
                </c:pt>
                <c:pt idx="12">
                  <c:v>0.56628619999999996</c:v>
                </c:pt>
                <c:pt idx="13">
                  <c:v>0.57199529999999998</c:v>
                </c:pt>
                <c:pt idx="14">
                  <c:v>0.56323069999999997</c:v>
                </c:pt>
                <c:pt idx="15">
                  <c:v>0.55314620000000003</c:v>
                </c:pt>
                <c:pt idx="16">
                  <c:v>0.54706630000000001</c:v>
                </c:pt>
                <c:pt idx="17">
                  <c:v>0.54167160000000003</c:v>
                </c:pt>
                <c:pt idx="18">
                  <c:v>0.54039320000000002</c:v>
                </c:pt>
                <c:pt idx="19">
                  <c:v>0.53541059999999996</c:v>
                </c:pt>
                <c:pt idx="20">
                  <c:v>0.52506549999999996</c:v>
                </c:pt>
                <c:pt idx="21">
                  <c:v>0.5243989</c:v>
                </c:pt>
                <c:pt idx="22">
                  <c:v>0.5316206</c:v>
                </c:pt>
                <c:pt idx="23">
                  <c:v>0.52588970000000002</c:v>
                </c:pt>
                <c:pt idx="24">
                  <c:v>0.50913489999999995</c:v>
                </c:pt>
                <c:pt idx="25">
                  <c:v>0.50155959999999999</c:v>
                </c:pt>
                <c:pt idx="26">
                  <c:v>0.50528030000000002</c:v>
                </c:pt>
                <c:pt idx="27">
                  <c:v>0.50698410000000005</c:v>
                </c:pt>
                <c:pt idx="28">
                  <c:v>0.50189159999999999</c:v>
                </c:pt>
                <c:pt idx="29">
                  <c:v>0.4976892</c:v>
                </c:pt>
                <c:pt idx="30">
                  <c:v>0.50003969999999998</c:v>
                </c:pt>
                <c:pt idx="31">
                  <c:v>0.50469529999999996</c:v>
                </c:pt>
                <c:pt idx="32">
                  <c:v>0.50156230000000002</c:v>
                </c:pt>
                <c:pt idx="33">
                  <c:v>0.49199090000000001</c:v>
                </c:pt>
                <c:pt idx="34">
                  <c:v>0.48846879999999998</c:v>
                </c:pt>
                <c:pt idx="35">
                  <c:v>0.4882842</c:v>
                </c:pt>
                <c:pt idx="36">
                  <c:v>0.48602070000000003</c:v>
                </c:pt>
                <c:pt idx="37">
                  <c:v>0.48911460000000001</c:v>
                </c:pt>
                <c:pt idx="38">
                  <c:v>0.4872108</c:v>
                </c:pt>
                <c:pt idx="39">
                  <c:v>0.4708792</c:v>
                </c:pt>
                <c:pt idx="40">
                  <c:v>0.46352910000000003</c:v>
                </c:pt>
                <c:pt idx="41">
                  <c:v>0.47588150000000001</c:v>
                </c:pt>
                <c:pt idx="42">
                  <c:v>0.4849656</c:v>
                </c:pt>
                <c:pt idx="43">
                  <c:v>0.47814299999999998</c:v>
                </c:pt>
                <c:pt idx="44">
                  <c:v>0.47244000000000003</c:v>
                </c:pt>
                <c:pt idx="45">
                  <c:v>0.4770373</c:v>
                </c:pt>
                <c:pt idx="46">
                  <c:v>0.47280689999999997</c:v>
                </c:pt>
                <c:pt idx="47">
                  <c:v>0.45820539999999998</c:v>
                </c:pt>
                <c:pt idx="48">
                  <c:v>0.45620339999999998</c:v>
                </c:pt>
                <c:pt idx="49">
                  <c:v>0.46068409999999999</c:v>
                </c:pt>
                <c:pt idx="50">
                  <c:v>0.4532928</c:v>
                </c:pt>
                <c:pt idx="51">
                  <c:v>0.44350250000000002</c:v>
                </c:pt>
                <c:pt idx="52">
                  <c:v>0.44475999999999999</c:v>
                </c:pt>
                <c:pt idx="53">
                  <c:v>0.45258179999999998</c:v>
                </c:pt>
                <c:pt idx="54">
                  <c:v>0.45207710000000001</c:v>
                </c:pt>
                <c:pt idx="55">
                  <c:v>0.4411504</c:v>
                </c:pt>
                <c:pt idx="56">
                  <c:v>0.43602760000000002</c:v>
                </c:pt>
                <c:pt idx="57">
                  <c:v>0.43895980000000001</c:v>
                </c:pt>
                <c:pt idx="58">
                  <c:v>0.43507630000000003</c:v>
                </c:pt>
                <c:pt idx="59">
                  <c:v>0.42164380000000001</c:v>
                </c:pt>
                <c:pt idx="60">
                  <c:v>0.41407339999999998</c:v>
                </c:pt>
                <c:pt idx="61">
                  <c:v>0.42122510000000002</c:v>
                </c:pt>
                <c:pt idx="62">
                  <c:v>0.42450650000000001</c:v>
                </c:pt>
                <c:pt idx="63">
                  <c:v>0.41693989999999997</c:v>
                </c:pt>
                <c:pt idx="64">
                  <c:v>0.41512300000000002</c:v>
                </c:pt>
                <c:pt idx="65">
                  <c:v>0.41077750000000002</c:v>
                </c:pt>
                <c:pt idx="66">
                  <c:v>0.39316570000000001</c:v>
                </c:pt>
                <c:pt idx="67">
                  <c:v>0.38648769999999999</c:v>
                </c:pt>
                <c:pt idx="68">
                  <c:v>0.40124910000000003</c:v>
                </c:pt>
                <c:pt idx="69">
                  <c:v>0.40865240000000003</c:v>
                </c:pt>
                <c:pt idx="70">
                  <c:v>0.40273999999999999</c:v>
                </c:pt>
                <c:pt idx="71">
                  <c:v>0.39935799999999999</c:v>
                </c:pt>
                <c:pt idx="72">
                  <c:v>0.39163930000000002</c:v>
                </c:pt>
                <c:pt idx="73">
                  <c:v>0.38264890000000001</c:v>
                </c:pt>
                <c:pt idx="74">
                  <c:v>0.38203189999999998</c:v>
                </c:pt>
                <c:pt idx="75">
                  <c:v>0.3794401</c:v>
                </c:pt>
                <c:pt idx="76">
                  <c:v>0.37413259999999998</c:v>
                </c:pt>
                <c:pt idx="77">
                  <c:v>0.37424800000000003</c:v>
                </c:pt>
                <c:pt idx="78">
                  <c:v>0.37993359999999998</c:v>
                </c:pt>
                <c:pt idx="79">
                  <c:v>0.38714009999999999</c:v>
                </c:pt>
                <c:pt idx="80">
                  <c:v>0.38414219999999999</c:v>
                </c:pt>
                <c:pt idx="81">
                  <c:v>0.37449729999999998</c:v>
                </c:pt>
                <c:pt idx="82">
                  <c:v>0.37483430000000001</c:v>
                </c:pt>
                <c:pt idx="83">
                  <c:v>0.3784901</c:v>
                </c:pt>
                <c:pt idx="84">
                  <c:v>0.37409249999999999</c:v>
                </c:pt>
                <c:pt idx="85">
                  <c:v>0.36748150000000002</c:v>
                </c:pt>
                <c:pt idx="86">
                  <c:v>0.36902239999999997</c:v>
                </c:pt>
                <c:pt idx="87">
                  <c:v>0.3723185</c:v>
                </c:pt>
                <c:pt idx="88">
                  <c:v>0.36552580000000001</c:v>
                </c:pt>
                <c:pt idx="89">
                  <c:v>0.35820809999999997</c:v>
                </c:pt>
                <c:pt idx="90">
                  <c:v>0.35560399999999998</c:v>
                </c:pt>
                <c:pt idx="91">
                  <c:v>0.3511242</c:v>
                </c:pt>
                <c:pt idx="92">
                  <c:v>0.34967609999999999</c:v>
                </c:pt>
                <c:pt idx="93">
                  <c:v>0.35500579999999998</c:v>
                </c:pt>
                <c:pt idx="94">
                  <c:v>0.35550409999999999</c:v>
                </c:pt>
                <c:pt idx="95">
                  <c:v>0.34621930000000001</c:v>
                </c:pt>
                <c:pt idx="96">
                  <c:v>0.3433988</c:v>
                </c:pt>
                <c:pt idx="97">
                  <c:v>0.35069509999999998</c:v>
                </c:pt>
                <c:pt idx="98">
                  <c:v>0.35195490000000001</c:v>
                </c:pt>
                <c:pt idx="99">
                  <c:v>0.34917399999999998</c:v>
                </c:pt>
                <c:pt idx="100">
                  <c:v>0.34728959999999998</c:v>
                </c:pt>
                <c:pt idx="101">
                  <c:v>0.33900469999999999</c:v>
                </c:pt>
                <c:pt idx="102">
                  <c:v>0.33506900000000001</c:v>
                </c:pt>
                <c:pt idx="103">
                  <c:v>0.33703250000000001</c:v>
                </c:pt>
                <c:pt idx="104">
                  <c:v>0.32811050000000003</c:v>
                </c:pt>
                <c:pt idx="105">
                  <c:v>0.32036229999999999</c:v>
                </c:pt>
                <c:pt idx="106">
                  <c:v>0.32333729999999999</c:v>
                </c:pt>
                <c:pt idx="107">
                  <c:v>0.32413360000000002</c:v>
                </c:pt>
                <c:pt idx="108">
                  <c:v>0.32460939999999999</c:v>
                </c:pt>
                <c:pt idx="109">
                  <c:v>0.32170320000000002</c:v>
                </c:pt>
                <c:pt idx="110">
                  <c:v>0.30866250000000001</c:v>
                </c:pt>
                <c:pt idx="111">
                  <c:v>0.3042357</c:v>
                </c:pt>
                <c:pt idx="112">
                  <c:v>0.31232409999999999</c:v>
                </c:pt>
                <c:pt idx="113">
                  <c:v>0.3129613</c:v>
                </c:pt>
                <c:pt idx="114">
                  <c:v>0.30988139999999997</c:v>
                </c:pt>
                <c:pt idx="115">
                  <c:v>0.31051909999999999</c:v>
                </c:pt>
                <c:pt idx="116">
                  <c:v>0.3053322</c:v>
                </c:pt>
                <c:pt idx="117">
                  <c:v>0.29852089999999998</c:v>
                </c:pt>
                <c:pt idx="118">
                  <c:v>0.29703049999999998</c:v>
                </c:pt>
                <c:pt idx="119">
                  <c:v>0.29789139999999997</c:v>
                </c:pt>
                <c:pt idx="120">
                  <c:v>0.30171120000000001</c:v>
                </c:pt>
                <c:pt idx="121">
                  <c:v>0.3046664</c:v>
                </c:pt>
                <c:pt idx="122">
                  <c:v>0.30254589999999998</c:v>
                </c:pt>
                <c:pt idx="123">
                  <c:v>0.29873719999999998</c:v>
                </c:pt>
                <c:pt idx="124">
                  <c:v>0.29460700000000001</c:v>
                </c:pt>
                <c:pt idx="125">
                  <c:v>0.28982849999999999</c:v>
                </c:pt>
                <c:pt idx="126">
                  <c:v>0.28476839999999998</c:v>
                </c:pt>
                <c:pt idx="127">
                  <c:v>0.28100209999999998</c:v>
                </c:pt>
                <c:pt idx="128">
                  <c:v>0.27770689999999998</c:v>
                </c:pt>
                <c:pt idx="129">
                  <c:v>0.27840510000000002</c:v>
                </c:pt>
                <c:pt idx="130">
                  <c:v>0.28852689999999998</c:v>
                </c:pt>
                <c:pt idx="131">
                  <c:v>0.29058050000000002</c:v>
                </c:pt>
                <c:pt idx="132">
                  <c:v>0.2760688</c:v>
                </c:pt>
                <c:pt idx="133">
                  <c:v>0.27174969999999998</c:v>
                </c:pt>
                <c:pt idx="134">
                  <c:v>0.28414600000000001</c:v>
                </c:pt>
                <c:pt idx="135">
                  <c:v>0.28621750000000001</c:v>
                </c:pt>
                <c:pt idx="136">
                  <c:v>0.27524900000000002</c:v>
                </c:pt>
                <c:pt idx="137">
                  <c:v>0.27286529999999998</c:v>
                </c:pt>
                <c:pt idx="138">
                  <c:v>0.27857520000000002</c:v>
                </c:pt>
                <c:pt idx="139">
                  <c:v>0.2796418</c:v>
                </c:pt>
                <c:pt idx="140">
                  <c:v>0.276173</c:v>
                </c:pt>
                <c:pt idx="141">
                  <c:v>0.27235979999999999</c:v>
                </c:pt>
                <c:pt idx="142">
                  <c:v>0.27168150000000002</c:v>
                </c:pt>
                <c:pt idx="143">
                  <c:v>0.27377040000000002</c:v>
                </c:pt>
                <c:pt idx="144">
                  <c:v>0.2696114</c:v>
                </c:pt>
                <c:pt idx="145">
                  <c:v>0.25887260000000001</c:v>
                </c:pt>
                <c:pt idx="146">
                  <c:v>0.25237490000000001</c:v>
                </c:pt>
                <c:pt idx="147">
                  <c:v>0.25048949999999998</c:v>
                </c:pt>
                <c:pt idx="148">
                  <c:v>0.25023980000000001</c:v>
                </c:pt>
                <c:pt idx="149">
                  <c:v>0.25353320000000001</c:v>
                </c:pt>
                <c:pt idx="150">
                  <c:v>0.2526988</c:v>
                </c:pt>
                <c:pt idx="151">
                  <c:v>0.24070800000000001</c:v>
                </c:pt>
                <c:pt idx="152">
                  <c:v>0.23019899999999999</c:v>
                </c:pt>
                <c:pt idx="153">
                  <c:v>0.23554629999999999</c:v>
                </c:pt>
                <c:pt idx="154">
                  <c:v>0.24636720000000001</c:v>
                </c:pt>
                <c:pt idx="155">
                  <c:v>0.24573600000000001</c:v>
                </c:pt>
                <c:pt idx="156">
                  <c:v>0.23741979999999999</c:v>
                </c:pt>
                <c:pt idx="157">
                  <c:v>0.2323664</c:v>
                </c:pt>
                <c:pt idx="158">
                  <c:v>0.23254739999999999</c:v>
                </c:pt>
                <c:pt idx="159">
                  <c:v>0.2375708</c:v>
                </c:pt>
                <c:pt idx="160">
                  <c:v>0.24610199999999999</c:v>
                </c:pt>
                <c:pt idx="161">
                  <c:v>0.24963160000000001</c:v>
                </c:pt>
                <c:pt idx="162">
                  <c:v>0.24487539999999999</c:v>
                </c:pt>
                <c:pt idx="163">
                  <c:v>0.23559649999999999</c:v>
                </c:pt>
                <c:pt idx="164">
                  <c:v>0.22554759999999999</c:v>
                </c:pt>
                <c:pt idx="165">
                  <c:v>0.22424240000000001</c:v>
                </c:pt>
                <c:pt idx="166">
                  <c:v>0.23059689999999999</c:v>
                </c:pt>
                <c:pt idx="167">
                  <c:v>0.2286542</c:v>
                </c:pt>
                <c:pt idx="168">
                  <c:v>0.2189836</c:v>
                </c:pt>
                <c:pt idx="169">
                  <c:v>0.2199362</c:v>
                </c:pt>
                <c:pt idx="170">
                  <c:v>0.2276726</c:v>
                </c:pt>
                <c:pt idx="171">
                  <c:v>0.2271455</c:v>
                </c:pt>
                <c:pt idx="172">
                  <c:v>0.22725600000000001</c:v>
                </c:pt>
                <c:pt idx="173">
                  <c:v>0.23102739999999999</c:v>
                </c:pt>
                <c:pt idx="174">
                  <c:v>0.2252265</c:v>
                </c:pt>
                <c:pt idx="175">
                  <c:v>0.2082724</c:v>
                </c:pt>
                <c:pt idx="176">
                  <c:v>0.19346150000000001</c:v>
                </c:pt>
                <c:pt idx="177">
                  <c:v>0.1928347</c:v>
                </c:pt>
                <c:pt idx="178">
                  <c:v>0.19690250000000001</c:v>
                </c:pt>
                <c:pt idx="179">
                  <c:v>0.1911592</c:v>
                </c:pt>
                <c:pt idx="180">
                  <c:v>0.18534110000000001</c:v>
                </c:pt>
                <c:pt idx="181">
                  <c:v>0.19380030000000001</c:v>
                </c:pt>
                <c:pt idx="182">
                  <c:v>0.20929629999999999</c:v>
                </c:pt>
                <c:pt idx="183">
                  <c:v>0.21211679999999999</c:v>
                </c:pt>
                <c:pt idx="184">
                  <c:v>0.19768859999999999</c:v>
                </c:pt>
                <c:pt idx="185">
                  <c:v>0.18746669999999999</c:v>
                </c:pt>
                <c:pt idx="186">
                  <c:v>0.18815709999999999</c:v>
                </c:pt>
                <c:pt idx="187">
                  <c:v>0.1850088</c:v>
                </c:pt>
                <c:pt idx="188">
                  <c:v>0.18620049999999999</c:v>
                </c:pt>
                <c:pt idx="189">
                  <c:v>0.1935239</c:v>
                </c:pt>
                <c:pt idx="190">
                  <c:v>0.18321509999999999</c:v>
                </c:pt>
                <c:pt idx="191">
                  <c:v>0.16215350000000001</c:v>
                </c:pt>
                <c:pt idx="192">
                  <c:v>0.16054779999999999</c:v>
                </c:pt>
                <c:pt idx="193">
                  <c:v>0.17671529999999999</c:v>
                </c:pt>
                <c:pt idx="194">
                  <c:v>0.18862419999999999</c:v>
                </c:pt>
                <c:pt idx="195">
                  <c:v>0.18950990000000001</c:v>
                </c:pt>
                <c:pt idx="196">
                  <c:v>0.1813874</c:v>
                </c:pt>
                <c:pt idx="197">
                  <c:v>0.16992570000000001</c:v>
                </c:pt>
                <c:pt idx="198">
                  <c:v>0.16804520000000001</c:v>
                </c:pt>
                <c:pt idx="199">
                  <c:v>0.17436450000000001</c:v>
                </c:pt>
                <c:pt idx="200">
                  <c:v>0.1756752</c:v>
                </c:pt>
                <c:pt idx="201">
                  <c:v>0.1715872</c:v>
                </c:pt>
                <c:pt idx="202">
                  <c:v>0.1624119</c:v>
                </c:pt>
                <c:pt idx="203">
                  <c:v>0.1513158</c:v>
                </c:pt>
                <c:pt idx="204">
                  <c:v>0.15251990000000001</c:v>
                </c:pt>
                <c:pt idx="205">
                  <c:v>0.16530410000000001</c:v>
                </c:pt>
                <c:pt idx="206">
                  <c:v>0.17480180000000001</c:v>
                </c:pt>
                <c:pt idx="207">
                  <c:v>0.17198569999999999</c:v>
                </c:pt>
                <c:pt idx="208">
                  <c:v>0.16562379999999999</c:v>
                </c:pt>
                <c:pt idx="209">
                  <c:v>0.16716600000000001</c:v>
                </c:pt>
                <c:pt idx="210">
                  <c:v>0.16583139999999999</c:v>
                </c:pt>
                <c:pt idx="211">
                  <c:v>0.16016849999999999</c:v>
                </c:pt>
                <c:pt idx="212">
                  <c:v>0.1637701</c:v>
                </c:pt>
                <c:pt idx="213">
                  <c:v>0.16605900000000001</c:v>
                </c:pt>
                <c:pt idx="214">
                  <c:v>0.15643290000000001</c:v>
                </c:pt>
                <c:pt idx="215">
                  <c:v>0.15087739999999999</c:v>
                </c:pt>
                <c:pt idx="216">
                  <c:v>0.1551901</c:v>
                </c:pt>
                <c:pt idx="217">
                  <c:v>0.1546227</c:v>
                </c:pt>
                <c:pt idx="218">
                  <c:v>0.1487588</c:v>
                </c:pt>
                <c:pt idx="219">
                  <c:v>0.14752999999999999</c:v>
                </c:pt>
                <c:pt idx="220">
                  <c:v>0.14754790000000001</c:v>
                </c:pt>
                <c:pt idx="221">
                  <c:v>0.14550160000000001</c:v>
                </c:pt>
                <c:pt idx="222">
                  <c:v>0.14524519999999999</c:v>
                </c:pt>
                <c:pt idx="223">
                  <c:v>0.1432544</c:v>
                </c:pt>
                <c:pt idx="224">
                  <c:v>0.13928979999999999</c:v>
                </c:pt>
                <c:pt idx="225">
                  <c:v>0.14080329999999999</c:v>
                </c:pt>
                <c:pt idx="226">
                  <c:v>0.14191010000000001</c:v>
                </c:pt>
                <c:pt idx="227">
                  <c:v>0.13695109999999999</c:v>
                </c:pt>
                <c:pt idx="228">
                  <c:v>0.1364805</c:v>
                </c:pt>
                <c:pt idx="229">
                  <c:v>0.1400979</c:v>
                </c:pt>
                <c:pt idx="230">
                  <c:v>0.133294</c:v>
                </c:pt>
                <c:pt idx="231">
                  <c:v>0.1202532</c:v>
                </c:pt>
                <c:pt idx="232">
                  <c:v>0.12073879999999999</c:v>
                </c:pt>
                <c:pt idx="233">
                  <c:v>0.13377359999999999</c:v>
                </c:pt>
                <c:pt idx="234">
                  <c:v>0.13637779999999999</c:v>
                </c:pt>
                <c:pt idx="235">
                  <c:v>0.12893569999999999</c:v>
                </c:pt>
                <c:pt idx="236">
                  <c:v>0.13049830000000001</c:v>
                </c:pt>
                <c:pt idx="237">
                  <c:v>0.1347168</c:v>
                </c:pt>
                <c:pt idx="238">
                  <c:v>0.1312112</c:v>
                </c:pt>
                <c:pt idx="239">
                  <c:v>0.12748590000000001</c:v>
                </c:pt>
                <c:pt idx="240">
                  <c:v>0.13058239999999999</c:v>
                </c:pt>
                <c:pt idx="241">
                  <c:v>0.13396050000000001</c:v>
                </c:pt>
                <c:pt idx="242">
                  <c:v>0.12652189999999999</c:v>
                </c:pt>
                <c:pt idx="243">
                  <c:v>0.1171591</c:v>
                </c:pt>
                <c:pt idx="244">
                  <c:v>0.1177556</c:v>
                </c:pt>
                <c:pt idx="245">
                  <c:v>0.12224450000000001</c:v>
                </c:pt>
                <c:pt idx="246">
                  <c:v>0.12574669999999999</c:v>
                </c:pt>
                <c:pt idx="247">
                  <c:v>0.12842780000000001</c:v>
                </c:pt>
                <c:pt idx="248">
                  <c:v>0.12870509999999999</c:v>
                </c:pt>
                <c:pt idx="249">
                  <c:v>0.1235646</c:v>
                </c:pt>
                <c:pt idx="250">
                  <c:v>0.115713</c:v>
                </c:pt>
                <c:pt idx="251">
                  <c:v>0.1166836</c:v>
                </c:pt>
                <c:pt idx="252">
                  <c:v>0.1242766</c:v>
                </c:pt>
                <c:pt idx="253">
                  <c:v>0.125802</c:v>
                </c:pt>
                <c:pt idx="254">
                  <c:v>0.1251331</c:v>
                </c:pt>
                <c:pt idx="255">
                  <c:v>0.12613469999999999</c:v>
                </c:pt>
                <c:pt idx="256">
                  <c:v>0.1197323</c:v>
                </c:pt>
                <c:pt idx="257">
                  <c:v>0.10800800000000001</c:v>
                </c:pt>
                <c:pt idx="258">
                  <c:v>0.1016166</c:v>
                </c:pt>
                <c:pt idx="259">
                  <c:v>0.1026475</c:v>
                </c:pt>
                <c:pt idx="260">
                  <c:v>0.1063798</c:v>
                </c:pt>
                <c:pt idx="261">
                  <c:v>0.10686909999999999</c:v>
                </c:pt>
                <c:pt idx="262">
                  <c:v>0.1061135</c:v>
                </c:pt>
                <c:pt idx="263">
                  <c:v>0.10369780000000001</c:v>
                </c:pt>
                <c:pt idx="264">
                  <c:v>9.7455899999999998E-2</c:v>
                </c:pt>
                <c:pt idx="265">
                  <c:v>0.1012125</c:v>
                </c:pt>
                <c:pt idx="266">
                  <c:v>0.1126088</c:v>
                </c:pt>
                <c:pt idx="267">
                  <c:v>0.11424339999999999</c:v>
                </c:pt>
                <c:pt idx="268">
                  <c:v>0.10884439999999999</c:v>
                </c:pt>
                <c:pt idx="269">
                  <c:v>0.10104680000000001</c:v>
                </c:pt>
                <c:pt idx="270">
                  <c:v>9.5582559999999997E-2</c:v>
                </c:pt>
                <c:pt idx="271">
                  <c:v>9.6849560000000001E-2</c:v>
                </c:pt>
                <c:pt idx="272">
                  <c:v>9.7290539999999995E-2</c:v>
                </c:pt>
                <c:pt idx="273">
                  <c:v>9.4124990000000006E-2</c:v>
                </c:pt>
                <c:pt idx="274">
                  <c:v>9.0212500000000001E-2</c:v>
                </c:pt>
                <c:pt idx="275">
                  <c:v>9.3315490000000001E-2</c:v>
                </c:pt>
                <c:pt idx="276">
                  <c:v>0.10417410000000001</c:v>
                </c:pt>
                <c:pt idx="277">
                  <c:v>0.1064732</c:v>
                </c:pt>
                <c:pt idx="278">
                  <c:v>0.1018406</c:v>
                </c:pt>
                <c:pt idx="279">
                  <c:v>0.10146570000000001</c:v>
                </c:pt>
                <c:pt idx="280">
                  <c:v>9.8492860000000002E-2</c:v>
                </c:pt>
                <c:pt idx="281">
                  <c:v>9.4382629999999995E-2</c:v>
                </c:pt>
                <c:pt idx="282">
                  <c:v>9.6180890000000005E-2</c:v>
                </c:pt>
                <c:pt idx="283">
                  <c:v>9.2213840000000005E-2</c:v>
                </c:pt>
                <c:pt idx="284">
                  <c:v>8.1568829999999995E-2</c:v>
                </c:pt>
                <c:pt idx="285">
                  <c:v>8.729365E-2</c:v>
                </c:pt>
                <c:pt idx="286">
                  <c:v>9.9291939999999995E-2</c:v>
                </c:pt>
                <c:pt idx="287">
                  <c:v>8.8750049999999997E-2</c:v>
                </c:pt>
                <c:pt idx="288">
                  <c:v>7.7656520000000007E-2</c:v>
                </c:pt>
                <c:pt idx="289">
                  <c:v>8.4987400000000005E-2</c:v>
                </c:pt>
                <c:pt idx="290">
                  <c:v>8.9889179999999999E-2</c:v>
                </c:pt>
                <c:pt idx="291">
                  <c:v>8.5988209999999995E-2</c:v>
                </c:pt>
                <c:pt idx="292">
                  <c:v>7.8954150000000001E-2</c:v>
                </c:pt>
                <c:pt idx="293">
                  <c:v>7.5565170000000001E-2</c:v>
                </c:pt>
                <c:pt idx="294">
                  <c:v>8.469699E-2</c:v>
                </c:pt>
                <c:pt idx="295">
                  <c:v>9.2958479999999996E-2</c:v>
                </c:pt>
                <c:pt idx="296">
                  <c:v>8.4179160000000003E-2</c:v>
                </c:pt>
                <c:pt idx="297">
                  <c:v>7.230201E-2</c:v>
                </c:pt>
                <c:pt idx="298">
                  <c:v>6.9248299999999999E-2</c:v>
                </c:pt>
                <c:pt idx="299">
                  <c:v>6.5063129999999997E-2</c:v>
                </c:pt>
                <c:pt idx="300">
                  <c:v>6.5388070000000006E-2</c:v>
                </c:pt>
                <c:pt idx="301">
                  <c:v>7.9478800000000002E-2</c:v>
                </c:pt>
                <c:pt idx="302">
                  <c:v>8.471099E-2</c:v>
                </c:pt>
                <c:pt idx="303">
                  <c:v>7.1347339999999995E-2</c:v>
                </c:pt>
                <c:pt idx="304">
                  <c:v>6.5956580000000001E-2</c:v>
                </c:pt>
                <c:pt idx="305">
                  <c:v>7.4900980000000006E-2</c:v>
                </c:pt>
                <c:pt idx="306">
                  <c:v>7.9513020000000004E-2</c:v>
                </c:pt>
                <c:pt idx="307">
                  <c:v>7.8984399999999996E-2</c:v>
                </c:pt>
                <c:pt idx="308">
                  <c:v>8.4846409999999997E-2</c:v>
                </c:pt>
                <c:pt idx="309">
                  <c:v>9.3053360000000002E-2</c:v>
                </c:pt>
                <c:pt idx="310">
                  <c:v>8.9750549999999998E-2</c:v>
                </c:pt>
                <c:pt idx="311">
                  <c:v>7.4788350000000003E-2</c:v>
                </c:pt>
                <c:pt idx="312">
                  <c:v>6.4505699999999999E-2</c:v>
                </c:pt>
                <c:pt idx="313">
                  <c:v>7.5220969999999998E-2</c:v>
                </c:pt>
                <c:pt idx="314">
                  <c:v>9.0617779999999995E-2</c:v>
                </c:pt>
                <c:pt idx="315">
                  <c:v>8.3205989999999994E-2</c:v>
                </c:pt>
                <c:pt idx="316">
                  <c:v>6.8819640000000001E-2</c:v>
                </c:pt>
                <c:pt idx="317">
                  <c:v>7.2375709999999996E-2</c:v>
                </c:pt>
                <c:pt idx="318">
                  <c:v>8.438445E-2</c:v>
                </c:pt>
                <c:pt idx="319">
                  <c:v>8.0927260000000001E-2</c:v>
                </c:pt>
                <c:pt idx="320">
                  <c:v>6.5851939999999998E-2</c:v>
                </c:pt>
                <c:pt idx="321">
                  <c:v>6.7249680000000006E-2</c:v>
                </c:pt>
                <c:pt idx="322">
                  <c:v>8.2614209999999993E-2</c:v>
                </c:pt>
                <c:pt idx="323">
                  <c:v>8.7318870000000007E-2</c:v>
                </c:pt>
                <c:pt idx="324">
                  <c:v>7.5738680000000003E-2</c:v>
                </c:pt>
                <c:pt idx="325">
                  <c:v>5.9484290000000002E-2</c:v>
                </c:pt>
                <c:pt idx="326">
                  <c:v>5.4893490000000003E-2</c:v>
                </c:pt>
                <c:pt idx="327">
                  <c:v>6.1758899999999999E-2</c:v>
                </c:pt>
                <c:pt idx="328">
                  <c:v>6.8886989999999995E-2</c:v>
                </c:pt>
                <c:pt idx="329">
                  <c:v>7.8791890000000003E-2</c:v>
                </c:pt>
                <c:pt idx="330">
                  <c:v>8.3462400000000006E-2</c:v>
                </c:pt>
                <c:pt idx="331">
                  <c:v>6.8319199999999997E-2</c:v>
                </c:pt>
                <c:pt idx="332">
                  <c:v>5.4566089999999998E-2</c:v>
                </c:pt>
                <c:pt idx="333">
                  <c:v>6.1656959999999997E-2</c:v>
                </c:pt>
                <c:pt idx="334">
                  <c:v>6.6700519999999999E-2</c:v>
                </c:pt>
                <c:pt idx="335">
                  <c:v>5.9692250000000002E-2</c:v>
                </c:pt>
                <c:pt idx="336">
                  <c:v>5.842348E-2</c:v>
                </c:pt>
                <c:pt idx="337">
                  <c:v>5.6650640000000002E-2</c:v>
                </c:pt>
                <c:pt idx="338">
                  <c:v>4.7737599999999998E-2</c:v>
                </c:pt>
                <c:pt idx="339">
                  <c:v>4.8773700000000003E-2</c:v>
                </c:pt>
                <c:pt idx="340">
                  <c:v>5.8908309999999998E-2</c:v>
                </c:pt>
                <c:pt idx="341">
                  <c:v>6.4269119999999999E-2</c:v>
                </c:pt>
                <c:pt idx="342">
                  <c:v>6.3733139999999994E-2</c:v>
                </c:pt>
                <c:pt idx="343">
                  <c:v>5.7861320000000001E-2</c:v>
                </c:pt>
                <c:pt idx="344">
                  <c:v>5.1766359999999997E-2</c:v>
                </c:pt>
                <c:pt idx="345">
                  <c:v>5.7283679999999997E-2</c:v>
                </c:pt>
                <c:pt idx="346">
                  <c:v>6.6028489999999995E-2</c:v>
                </c:pt>
                <c:pt idx="347">
                  <c:v>6.085658E-2</c:v>
                </c:pt>
                <c:pt idx="348">
                  <c:v>5.1691620000000001E-2</c:v>
                </c:pt>
                <c:pt idx="349">
                  <c:v>5.5476379999999999E-2</c:v>
                </c:pt>
                <c:pt idx="350">
                  <c:v>6.2994170000000002E-2</c:v>
                </c:pt>
                <c:pt idx="351">
                  <c:v>5.794556E-2</c:v>
                </c:pt>
                <c:pt idx="352">
                  <c:v>4.6199329999999997E-2</c:v>
                </c:pt>
                <c:pt idx="353">
                  <c:v>4.0133290000000002E-2</c:v>
                </c:pt>
                <c:pt idx="354">
                  <c:v>4.3442429999999997E-2</c:v>
                </c:pt>
                <c:pt idx="355">
                  <c:v>4.9395359999999999E-2</c:v>
                </c:pt>
                <c:pt idx="356">
                  <c:v>5.0084139999999999E-2</c:v>
                </c:pt>
                <c:pt idx="357">
                  <c:v>5.6001389999999998E-2</c:v>
                </c:pt>
                <c:pt idx="358">
                  <c:v>6.5130510000000003E-2</c:v>
                </c:pt>
                <c:pt idx="359">
                  <c:v>5.619615E-2</c:v>
                </c:pt>
                <c:pt idx="360">
                  <c:v>4.1713699999999999E-2</c:v>
                </c:pt>
                <c:pt idx="361">
                  <c:v>4.9961199999999997E-2</c:v>
                </c:pt>
                <c:pt idx="362">
                  <c:v>6.529538E-2</c:v>
                </c:pt>
                <c:pt idx="363">
                  <c:v>5.9560950000000001E-2</c:v>
                </c:pt>
                <c:pt idx="364">
                  <c:v>4.3800070000000003E-2</c:v>
                </c:pt>
                <c:pt idx="365">
                  <c:v>4.3656630000000002E-2</c:v>
                </c:pt>
                <c:pt idx="366">
                  <c:v>6.2099509999999997E-2</c:v>
                </c:pt>
                <c:pt idx="367">
                  <c:v>7.451054E-2</c:v>
                </c:pt>
                <c:pt idx="368">
                  <c:v>6.4657619999999999E-2</c:v>
                </c:pt>
                <c:pt idx="369">
                  <c:v>5.300125E-2</c:v>
                </c:pt>
                <c:pt idx="370">
                  <c:v>5.281632E-2</c:v>
                </c:pt>
                <c:pt idx="371">
                  <c:v>4.9951780000000001E-2</c:v>
                </c:pt>
                <c:pt idx="372">
                  <c:v>4.4654949999999999E-2</c:v>
                </c:pt>
                <c:pt idx="373">
                  <c:v>4.7519260000000001E-2</c:v>
                </c:pt>
                <c:pt idx="374">
                  <c:v>5.2809170000000002E-2</c:v>
                </c:pt>
                <c:pt idx="375">
                  <c:v>4.7862740000000001E-2</c:v>
                </c:pt>
                <c:pt idx="376">
                  <c:v>3.6955830000000002E-2</c:v>
                </c:pt>
                <c:pt idx="377">
                  <c:v>4.0958000000000001E-2</c:v>
                </c:pt>
                <c:pt idx="378">
                  <c:v>5.1800550000000001E-2</c:v>
                </c:pt>
                <c:pt idx="379">
                  <c:v>4.8701790000000002E-2</c:v>
                </c:pt>
                <c:pt idx="380">
                  <c:v>4.4596940000000002E-2</c:v>
                </c:pt>
                <c:pt idx="381">
                  <c:v>4.6107410000000001E-2</c:v>
                </c:pt>
                <c:pt idx="382">
                  <c:v>4.0886190000000003E-2</c:v>
                </c:pt>
                <c:pt idx="383">
                  <c:v>3.080184E-2</c:v>
                </c:pt>
                <c:pt idx="384">
                  <c:v>2.6045550000000001E-2</c:v>
                </c:pt>
                <c:pt idx="385">
                  <c:v>3.2026100000000002E-2</c:v>
                </c:pt>
                <c:pt idx="386">
                  <c:v>4.1481749999999998E-2</c:v>
                </c:pt>
                <c:pt idx="387">
                  <c:v>3.8447809999999999E-2</c:v>
                </c:pt>
                <c:pt idx="388">
                  <c:v>2.8825130000000001E-2</c:v>
                </c:pt>
                <c:pt idx="389">
                  <c:v>3.53809E-2</c:v>
                </c:pt>
                <c:pt idx="390">
                  <c:v>5.026154E-2</c:v>
                </c:pt>
                <c:pt idx="391">
                  <c:v>4.5697219999999997E-2</c:v>
                </c:pt>
                <c:pt idx="392">
                  <c:v>3.1625639999999997E-2</c:v>
                </c:pt>
                <c:pt idx="393">
                  <c:v>3.287793E-2</c:v>
                </c:pt>
                <c:pt idx="394">
                  <c:v>3.7156130000000002E-2</c:v>
                </c:pt>
                <c:pt idx="395">
                  <c:v>3.0276040000000001E-2</c:v>
                </c:pt>
                <c:pt idx="396">
                  <c:v>2.310858E-2</c:v>
                </c:pt>
                <c:pt idx="397">
                  <c:v>2.6704370000000002E-2</c:v>
                </c:pt>
                <c:pt idx="398">
                  <c:v>3.7595139999999999E-2</c:v>
                </c:pt>
                <c:pt idx="399">
                  <c:v>3.9884540000000003E-2</c:v>
                </c:pt>
                <c:pt idx="400">
                  <c:v>3.7388299999999999E-2</c:v>
                </c:pt>
                <c:pt idx="401">
                  <c:v>4.3557440000000003E-2</c:v>
                </c:pt>
                <c:pt idx="402">
                  <c:v>4.1896660000000002E-2</c:v>
                </c:pt>
                <c:pt idx="403">
                  <c:v>2.439094E-2</c:v>
                </c:pt>
                <c:pt idx="404">
                  <c:v>1.6680750000000001E-2</c:v>
                </c:pt>
                <c:pt idx="405">
                  <c:v>2.9877939999999999E-2</c:v>
                </c:pt>
                <c:pt idx="406">
                  <c:v>4.0602850000000003E-2</c:v>
                </c:pt>
                <c:pt idx="407">
                  <c:v>3.459073E-2</c:v>
                </c:pt>
                <c:pt idx="408">
                  <c:v>2.3325559999999999E-2</c:v>
                </c:pt>
                <c:pt idx="409">
                  <c:v>2.105684E-2</c:v>
                </c:pt>
                <c:pt idx="410">
                  <c:v>3.0408580000000001E-2</c:v>
                </c:pt>
                <c:pt idx="411">
                  <c:v>3.4482640000000002E-2</c:v>
                </c:pt>
                <c:pt idx="412">
                  <c:v>2.9828810000000001E-2</c:v>
                </c:pt>
                <c:pt idx="413">
                  <c:v>2.9327550000000001E-2</c:v>
                </c:pt>
                <c:pt idx="414">
                  <c:v>2.6171409999999999E-2</c:v>
                </c:pt>
                <c:pt idx="415">
                  <c:v>1.9506570000000001E-2</c:v>
                </c:pt>
                <c:pt idx="416">
                  <c:v>2.1363690000000001E-2</c:v>
                </c:pt>
                <c:pt idx="417">
                  <c:v>3.0926450000000001E-2</c:v>
                </c:pt>
                <c:pt idx="418">
                  <c:v>3.8647609999999999E-2</c:v>
                </c:pt>
                <c:pt idx="419">
                  <c:v>3.9772950000000001E-2</c:v>
                </c:pt>
                <c:pt idx="420">
                  <c:v>3.936253E-2</c:v>
                </c:pt>
                <c:pt idx="421">
                  <c:v>4.0089819999999998E-2</c:v>
                </c:pt>
                <c:pt idx="422">
                  <c:v>3.5502159999999998E-2</c:v>
                </c:pt>
                <c:pt idx="423">
                  <c:v>1.64312E-2</c:v>
                </c:pt>
                <c:pt idx="424">
                  <c:v>-2.472962E-3</c:v>
                </c:pt>
                <c:pt idx="425">
                  <c:v>8.9113769999999998E-3</c:v>
                </c:pt>
                <c:pt idx="426">
                  <c:v>3.5762530000000001E-2</c:v>
                </c:pt>
                <c:pt idx="427">
                  <c:v>4.0625960000000003E-2</c:v>
                </c:pt>
                <c:pt idx="428">
                  <c:v>2.9536349999999999E-2</c:v>
                </c:pt>
                <c:pt idx="429">
                  <c:v>3.2925019999999999E-2</c:v>
                </c:pt>
                <c:pt idx="430">
                  <c:v>4.7180800000000002E-2</c:v>
                </c:pt>
                <c:pt idx="431">
                  <c:v>4.6620509999999997E-2</c:v>
                </c:pt>
                <c:pt idx="432">
                  <c:v>3.6105699999999998E-2</c:v>
                </c:pt>
                <c:pt idx="433">
                  <c:v>3.4065379999999999E-2</c:v>
                </c:pt>
                <c:pt idx="434">
                  <c:v>3.2927699999999997E-2</c:v>
                </c:pt>
                <c:pt idx="435">
                  <c:v>2.253937E-2</c:v>
                </c:pt>
                <c:pt idx="436">
                  <c:v>2.3650979999999999E-2</c:v>
                </c:pt>
                <c:pt idx="437">
                  <c:v>4.0714180000000003E-2</c:v>
                </c:pt>
                <c:pt idx="438">
                  <c:v>4.1687639999999998E-2</c:v>
                </c:pt>
                <c:pt idx="439">
                  <c:v>2.4047519999999999E-2</c:v>
                </c:pt>
                <c:pt idx="440">
                  <c:v>9.0714409999999995E-3</c:v>
                </c:pt>
                <c:pt idx="441">
                  <c:v>9.05159E-3</c:v>
                </c:pt>
                <c:pt idx="442">
                  <c:v>2.429603E-2</c:v>
                </c:pt>
                <c:pt idx="443">
                  <c:v>3.4118019999999999E-2</c:v>
                </c:pt>
                <c:pt idx="444">
                  <c:v>3.1669070000000001E-2</c:v>
                </c:pt>
                <c:pt idx="445">
                  <c:v>3.1207619999999998E-2</c:v>
                </c:pt>
                <c:pt idx="446">
                  <c:v>3.024692E-2</c:v>
                </c:pt>
                <c:pt idx="447">
                  <c:v>1.8268550000000001E-2</c:v>
                </c:pt>
                <c:pt idx="448">
                  <c:v>1.051942E-2</c:v>
                </c:pt>
                <c:pt idx="449">
                  <c:v>2.4396620000000001E-2</c:v>
                </c:pt>
                <c:pt idx="450">
                  <c:v>3.5074370000000001E-2</c:v>
                </c:pt>
                <c:pt idx="451">
                  <c:v>2.605965E-2</c:v>
                </c:pt>
                <c:pt idx="452">
                  <c:v>2.2414690000000001E-2</c:v>
                </c:pt>
                <c:pt idx="453">
                  <c:v>3.3126969999999999E-2</c:v>
                </c:pt>
                <c:pt idx="454">
                  <c:v>4.6035560000000003E-2</c:v>
                </c:pt>
                <c:pt idx="455">
                  <c:v>5.1973529999999997E-2</c:v>
                </c:pt>
                <c:pt idx="456">
                  <c:v>4.7593249999999997E-2</c:v>
                </c:pt>
                <c:pt idx="457">
                  <c:v>4.1912089999999999E-2</c:v>
                </c:pt>
                <c:pt idx="458">
                  <c:v>3.5924129999999999E-2</c:v>
                </c:pt>
                <c:pt idx="459">
                  <c:v>2.5081780000000001E-2</c:v>
                </c:pt>
                <c:pt idx="460">
                  <c:v>2.1807969999999999E-2</c:v>
                </c:pt>
                <c:pt idx="461">
                  <c:v>3.1489620000000003E-2</c:v>
                </c:pt>
                <c:pt idx="462">
                  <c:v>3.7335569999999998E-2</c:v>
                </c:pt>
                <c:pt idx="463">
                  <c:v>2.8197489999999999E-2</c:v>
                </c:pt>
                <c:pt idx="464">
                  <c:v>2.2495359999999999E-2</c:v>
                </c:pt>
                <c:pt idx="465">
                  <c:v>2.7969339999999999E-2</c:v>
                </c:pt>
                <c:pt idx="466">
                  <c:v>2.287579E-2</c:v>
                </c:pt>
                <c:pt idx="467">
                  <c:v>1.0468399999999999E-2</c:v>
                </c:pt>
                <c:pt idx="468">
                  <c:v>1.1785550000000001E-2</c:v>
                </c:pt>
                <c:pt idx="469">
                  <c:v>2.5687539999999998E-2</c:v>
                </c:pt>
                <c:pt idx="470">
                  <c:v>2.9292780000000001E-2</c:v>
                </c:pt>
                <c:pt idx="471">
                  <c:v>1.490475E-2</c:v>
                </c:pt>
                <c:pt idx="472">
                  <c:v>9.9056860000000004E-3</c:v>
                </c:pt>
                <c:pt idx="473">
                  <c:v>2.5304630000000002E-2</c:v>
                </c:pt>
                <c:pt idx="474">
                  <c:v>3.9408749999999999E-2</c:v>
                </c:pt>
                <c:pt idx="475">
                  <c:v>3.2791300000000002E-2</c:v>
                </c:pt>
                <c:pt idx="476">
                  <c:v>1.0686070000000001E-2</c:v>
                </c:pt>
                <c:pt idx="477">
                  <c:v>4.9008950000000004E-4</c:v>
                </c:pt>
                <c:pt idx="478">
                  <c:v>1.0369990000000001E-2</c:v>
                </c:pt>
                <c:pt idx="479">
                  <c:v>1.8148330000000001E-2</c:v>
                </c:pt>
                <c:pt idx="480">
                  <c:v>1.5933929999999999E-2</c:v>
                </c:pt>
                <c:pt idx="481">
                  <c:v>2.0365830000000001E-2</c:v>
                </c:pt>
                <c:pt idx="482">
                  <c:v>2.6875670000000001E-2</c:v>
                </c:pt>
                <c:pt idx="483">
                  <c:v>1.8539610000000002E-2</c:v>
                </c:pt>
                <c:pt idx="484">
                  <c:v>1.1093810000000001E-2</c:v>
                </c:pt>
                <c:pt idx="485">
                  <c:v>1.674813E-2</c:v>
                </c:pt>
                <c:pt idx="486">
                  <c:v>1.7770910000000001E-2</c:v>
                </c:pt>
                <c:pt idx="487">
                  <c:v>6.8080220000000004E-3</c:v>
                </c:pt>
                <c:pt idx="488">
                  <c:v>4.319125E-3</c:v>
                </c:pt>
                <c:pt idx="489">
                  <c:v>1.928939E-2</c:v>
                </c:pt>
                <c:pt idx="490">
                  <c:v>2.792186E-2</c:v>
                </c:pt>
                <c:pt idx="491">
                  <c:v>2.1891219999999999E-2</c:v>
                </c:pt>
                <c:pt idx="492">
                  <c:v>1.8676559999999998E-2</c:v>
                </c:pt>
                <c:pt idx="493">
                  <c:v>2.2057549999999999E-2</c:v>
                </c:pt>
                <c:pt idx="494">
                  <c:v>2.6359960000000002E-2</c:v>
                </c:pt>
                <c:pt idx="495">
                  <c:v>2.7379110000000002E-2</c:v>
                </c:pt>
                <c:pt idx="496">
                  <c:v>2.1122620000000002E-2</c:v>
                </c:pt>
                <c:pt idx="497">
                  <c:v>1.8492950000000001E-2</c:v>
                </c:pt>
                <c:pt idx="498">
                  <c:v>2.7409200000000002E-2</c:v>
                </c:pt>
                <c:pt idx="499">
                  <c:v>3.0028920000000001E-2</c:v>
                </c:pt>
                <c:pt idx="500">
                  <c:v>2.1767439999999999E-2</c:v>
                </c:pt>
                <c:pt idx="501">
                  <c:v>2.5082090000000001E-2</c:v>
                </c:pt>
                <c:pt idx="502">
                  <c:v>3.741423E-2</c:v>
                </c:pt>
                <c:pt idx="503">
                  <c:v>3.347982E-2</c:v>
                </c:pt>
                <c:pt idx="504">
                  <c:v>2.3008199999999999E-2</c:v>
                </c:pt>
                <c:pt idx="505">
                  <c:v>2.9985999999999999E-2</c:v>
                </c:pt>
                <c:pt idx="506">
                  <c:v>3.8370210000000002E-2</c:v>
                </c:pt>
                <c:pt idx="507">
                  <c:v>2.3943280000000001E-2</c:v>
                </c:pt>
                <c:pt idx="508">
                  <c:v>2.1845110000000001E-3</c:v>
                </c:pt>
                <c:pt idx="509">
                  <c:v>1.9129150000000001E-3</c:v>
                </c:pt>
                <c:pt idx="510">
                  <c:v>1.529135E-2</c:v>
                </c:pt>
                <c:pt idx="511">
                  <c:v>1.8259299999999999E-2</c:v>
                </c:pt>
                <c:pt idx="512">
                  <c:v>1.710478E-2</c:v>
                </c:pt>
                <c:pt idx="513">
                  <c:v>2.7687590000000002E-2</c:v>
                </c:pt>
                <c:pt idx="514">
                  <c:v>3.3939289999999997E-2</c:v>
                </c:pt>
                <c:pt idx="515">
                  <c:v>1.91051E-2</c:v>
                </c:pt>
                <c:pt idx="516">
                  <c:v>7.3156849999999997E-3</c:v>
                </c:pt>
                <c:pt idx="517">
                  <c:v>9.8189450000000008E-3</c:v>
                </c:pt>
                <c:pt idx="518">
                  <c:v>7.8120810000000002E-3</c:v>
                </c:pt>
                <c:pt idx="519">
                  <c:v>-2.4898139999999998E-4</c:v>
                </c:pt>
                <c:pt idx="520">
                  <c:v>4.540681E-4</c:v>
                </c:pt>
                <c:pt idx="521">
                  <c:v>1.6133270000000002E-2</c:v>
                </c:pt>
                <c:pt idx="522">
                  <c:v>2.7703729999999999E-2</c:v>
                </c:pt>
                <c:pt idx="523">
                  <c:v>2.0201420000000001E-2</c:v>
                </c:pt>
                <c:pt idx="524">
                  <c:v>8.7231740000000002E-3</c:v>
                </c:pt>
                <c:pt idx="525">
                  <c:v>8.2634730000000003E-3</c:v>
                </c:pt>
                <c:pt idx="526">
                  <c:v>1.237807E-2</c:v>
                </c:pt>
                <c:pt idx="527">
                  <c:v>1.3355469999999999E-2</c:v>
                </c:pt>
                <c:pt idx="528">
                  <c:v>1.4780130000000001E-2</c:v>
                </c:pt>
                <c:pt idx="529">
                  <c:v>1.524242E-2</c:v>
                </c:pt>
                <c:pt idx="530">
                  <c:v>1.016499E-2</c:v>
                </c:pt>
                <c:pt idx="531">
                  <c:v>5.5046959999999999E-3</c:v>
                </c:pt>
                <c:pt idx="532">
                  <c:v>1.1144599999999999E-2</c:v>
                </c:pt>
                <c:pt idx="533">
                  <c:v>2.113406E-2</c:v>
                </c:pt>
                <c:pt idx="534">
                  <c:v>2.1484070000000001E-2</c:v>
                </c:pt>
                <c:pt idx="535">
                  <c:v>1.019492E-2</c:v>
                </c:pt>
                <c:pt idx="536">
                  <c:v>-3.0430589999999999E-3</c:v>
                </c:pt>
                <c:pt idx="537">
                  <c:v>-1.971885E-3</c:v>
                </c:pt>
                <c:pt idx="538">
                  <c:v>9.5304659999999996E-3</c:v>
                </c:pt>
                <c:pt idx="539">
                  <c:v>9.4580789999999994E-3</c:v>
                </c:pt>
                <c:pt idx="540">
                  <c:v>1.3413279999999999E-3</c:v>
                </c:pt>
                <c:pt idx="541">
                  <c:v>4.9276670000000002E-3</c:v>
                </c:pt>
                <c:pt idx="542">
                  <c:v>1.9109089999999999E-2</c:v>
                </c:pt>
                <c:pt idx="543">
                  <c:v>2.6403579999999999E-2</c:v>
                </c:pt>
                <c:pt idx="544">
                  <c:v>2.100051E-2</c:v>
                </c:pt>
                <c:pt idx="545">
                  <c:v>1.467098E-2</c:v>
                </c:pt>
                <c:pt idx="546">
                  <c:v>1.4559529999999999E-2</c:v>
                </c:pt>
                <c:pt idx="547">
                  <c:v>1.590797E-2</c:v>
                </c:pt>
                <c:pt idx="548">
                  <c:v>1.504957E-2</c:v>
                </c:pt>
                <c:pt idx="549">
                  <c:v>1.465764E-2</c:v>
                </c:pt>
                <c:pt idx="550">
                  <c:v>1.11926E-2</c:v>
                </c:pt>
                <c:pt idx="551">
                  <c:v>3.708875E-5</c:v>
                </c:pt>
                <c:pt idx="552">
                  <c:v>-6.6171379999999998E-3</c:v>
                </c:pt>
                <c:pt idx="553">
                  <c:v>-3.2222230000000002E-3</c:v>
                </c:pt>
                <c:pt idx="554">
                  <c:v>4.2247860000000003E-3</c:v>
                </c:pt>
                <c:pt idx="555">
                  <c:v>1.088543E-2</c:v>
                </c:pt>
                <c:pt idx="556">
                  <c:v>1.047346E-2</c:v>
                </c:pt>
                <c:pt idx="557">
                  <c:v>1.299551E-2</c:v>
                </c:pt>
                <c:pt idx="558">
                  <c:v>2.339625E-2</c:v>
                </c:pt>
                <c:pt idx="559">
                  <c:v>2.3342930000000001E-2</c:v>
                </c:pt>
                <c:pt idx="560">
                  <c:v>1.277356E-2</c:v>
                </c:pt>
                <c:pt idx="561">
                  <c:v>1.2405009999999999E-2</c:v>
                </c:pt>
                <c:pt idx="562">
                  <c:v>2.5891259999999999E-2</c:v>
                </c:pt>
                <c:pt idx="563">
                  <c:v>3.328714E-2</c:v>
                </c:pt>
                <c:pt idx="564">
                  <c:v>2.4954520000000001E-2</c:v>
                </c:pt>
                <c:pt idx="565">
                  <c:v>1.7709720000000002E-2</c:v>
                </c:pt>
                <c:pt idx="566">
                  <c:v>1.877761E-2</c:v>
                </c:pt>
                <c:pt idx="567">
                  <c:v>1.9320940000000002E-2</c:v>
                </c:pt>
                <c:pt idx="568">
                  <c:v>2.0053290000000001E-2</c:v>
                </c:pt>
                <c:pt idx="569">
                  <c:v>1.8898669999999999E-2</c:v>
                </c:pt>
              </c:numCache>
            </c:numRef>
          </c:yVal>
          <c:smooth val="0"/>
        </c:ser>
        <c:ser>
          <c:idx val="9"/>
          <c:order val="9"/>
          <c:tx>
            <c:v>+1000V (#10)</c:v>
          </c:tx>
          <c:spPr>
            <a:ln w="19050">
              <a:solidFill>
                <a:srgbClr val="0000FF"/>
              </a:solidFill>
            </a:ln>
          </c:spPr>
          <c:marker>
            <c:symbol val="none"/>
          </c:marker>
          <c:xVal>
            <c:numRef>
              <c:f>'HBM IV Curves Data'!$T$5:$T$574</c:f>
              <c:numCache>
                <c:formatCode>General</c:formatCode>
                <c:ptCount val="570"/>
                <c:pt idx="0">
                  <c:v>1.590125</c:v>
                </c:pt>
                <c:pt idx="1">
                  <c:v>2.308773</c:v>
                </c:pt>
                <c:pt idx="2">
                  <c:v>1.907154</c:v>
                </c:pt>
                <c:pt idx="3">
                  <c:v>0.69381269999999995</c:v>
                </c:pt>
                <c:pt idx="4">
                  <c:v>0.25363330000000001</c:v>
                </c:pt>
                <c:pt idx="5">
                  <c:v>1.1128709999999999</c:v>
                </c:pt>
                <c:pt idx="6">
                  <c:v>2.0537559999999999</c:v>
                </c:pt>
                <c:pt idx="7">
                  <c:v>2.087364</c:v>
                </c:pt>
                <c:pt idx="8">
                  <c:v>1.5823700000000001</c:v>
                </c:pt>
                <c:pt idx="9">
                  <c:v>0.84636020000000001</c:v>
                </c:pt>
                <c:pt idx="10">
                  <c:v>7.4879520000000005E-2</c:v>
                </c:pt>
                <c:pt idx="11">
                  <c:v>0.1580664</c:v>
                </c:pt>
                <c:pt idx="12">
                  <c:v>0.75466820000000001</c:v>
                </c:pt>
                <c:pt idx="13">
                  <c:v>0.49859949999999997</c:v>
                </c:pt>
                <c:pt idx="14">
                  <c:v>-8.0362160000000002E-2</c:v>
                </c:pt>
                <c:pt idx="15">
                  <c:v>0.65299490000000004</c:v>
                </c:pt>
                <c:pt idx="16">
                  <c:v>1.880474</c:v>
                </c:pt>
                <c:pt idx="17">
                  <c:v>1.927978</c:v>
                </c:pt>
                <c:pt idx="18">
                  <c:v>0.88679269999999999</c:v>
                </c:pt>
                <c:pt idx="19">
                  <c:v>-0.86964779999999997</c:v>
                </c:pt>
                <c:pt idx="20">
                  <c:v>-1.612368</c:v>
                </c:pt>
                <c:pt idx="21">
                  <c:v>-0.4422103</c:v>
                </c:pt>
                <c:pt idx="22">
                  <c:v>0.84719929999999999</c:v>
                </c:pt>
                <c:pt idx="23">
                  <c:v>1.632336</c:v>
                </c:pt>
                <c:pt idx="24">
                  <c:v>1.673837</c:v>
                </c:pt>
                <c:pt idx="25">
                  <c:v>1.795383</c:v>
                </c:pt>
                <c:pt idx="26">
                  <c:v>2.877148</c:v>
                </c:pt>
                <c:pt idx="27">
                  <c:v>2.5765449999999999</c:v>
                </c:pt>
                <c:pt idx="28">
                  <c:v>0.8595178</c:v>
                </c:pt>
                <c:pt idx="29">
                  <c:v>0.30120960000000002</c:v>
                </c:pt>
                <c:pt idx="30">
                  <c:v>0.83816230000000003</c:v>
                </c:pt>
                <c:pt idx="31">
                  <c:v>1.3788339999999999</c:v>
                </c:pt>
                <c:pt idx="32">
                  <c:v>1.7698739999999999</c:v>
                </c:pt>
                <c:pt idx="33">
                  <c:v>2.0126200000000001</c:v>
                </c:pt>
                <c:pt idx="34">
                  <c:v>2.1799219999999999</c:v>
                </c:pt>
                <c:pt idx="35">
                  <c:v>2.2212339999999999</c:v>
                </c:pt>
                <c:pt idx="36">
                  <c:v>1.651502</c:v>
                </c:pt>
                <c:pt idx="37">
                  <c:v>0.98698300000000005</c:v>
                </c:pt>
                <c:pt idx="38">
                  <c:v>1.346247</c:v>
                </c:pt>
                <c:pt idx="39">
                  <c:v>2.0052089999999998</c:v>
                </c:pt>
                <c:pt idx="40">
                  <c:v>1.572038</c:v>
                </c:pt>
                <c:pt idx="41">
                  <c:v>0.51136020000000004</c:v>
                </c:pt>
                <c:pt idx="42">
                  <c:v>0.54207470000000002</c:v>
                </c:pt>
                <c:pt idx="43">
                  <c:v>1.8496030000000001</c:v>
                </c:pt>
                <c:pt idx="44">
                  <c:v>2.444483</c:v>
                </c:pt>
                <c:pt idx="45">
                  <c:v>1.421305</c:v>
                </c:pt>
                <c:pt idx="46">
                  <c:v>0.12730079999999999</c:v>
                </c:pt>
                <c:pt idx="47">
                  <c:v>-0.74286509999999994</c:v>
                </c:pt>
                <c:pt idx="48">
                  <c:v>-0.76384419999999997</c:v>
                </c:pt>
                <c:pt idx="49">
                  <c:v>0.58698589999999995</c:v>
                </c:pt>
                <c:pt idx="50">
                  <c:v>1.0885089999999999</c:v>
                </c:pt>
                <c:pt idx="51">
                  <c:v>-0.33808579999999999</c:v>
                </c:pt>
                <c:pt idx="52">
                  <c:v>-0.98852139999999999</c:v>
                </c:pt>
                <c:pt idx="53">
                  <c:v>-0.26825929999999998</c:v>
                </c:pt>
                <c:pt idx="54">
                  <c:v>6.08712E-2</c:v>
                </c:pt>
                <c:pt idx="55">
                  <c:v>0.58198830000000001</c:v>
                </c:pt>
                <c:pt idx="56">
                  <c:v>1.760078</c:v>
                </c:pt>
                <c:pt idx="57">
                  <c:v>1.538524</c:v>
                </c:pt>
                <c:pt idx="58">
                  <c:v>7.2731019999999993E-2</c:v>
                </c:pt>
                <c:pt idx="59">
                  <c:v>-0.45351629999999998</c:v>
                </c:pt>
                <c:pt idx="60">
                  <c:v>3.7832190000000002E-2</c:v>
                </c:pt>
                <c:pt idx="61">
                  <c:v>0.49522579999999999</c:v>
                </c:pt>
                <c:pt idx="62">
                  <c:v>0.36812470000000003</c:v>
                </c:pt>
                <c:pt idx="63">
                  <c:v>0.1248879</c:v>
                </c:pt>
                <c:pt idx="64">
                  <c:v>0.1994707</c:v>
                </c:pt>
                <c:pt idx="65">
                  <c:v>0.24673539999999999</c:v>
                </c:pt>
                <c:pt idx="66">
                  <c:v>0.39355519999999999</c:v>
                </c:pt>
                <c:pt idx="67">
                  <c:v>0.86519959999999996</c:v>
                </c:pt>
                <c:pt idx="68">
                  <c:v>1.902928</c:v>
                </c:pt>
                <c:pt idx="69">
                  <c:v>3.0032540000000001</c:v>
                </c:pt>
                <c:pt idx="70">
                  <c:v>2.9442719999999998</c:v>
                </c:pt>
                <c:pt idx="71">
                  <c:v>1.559836</c:v>
                </c:pt>
                <c:pt idx="72">
                  <c:v>-0.22089890000000001</c:v>
                </c:pt>
                <c:pt idx="73">
                  <c:v>-0.5225436</c:v>
                </c:pt>
                <c:pt idx="74">
                  <c:v>0.51739749999999995</c:v>
                </c:pt>
                <c:pt idx="75">
                  <c:v>0.7997457</c:v>
                </c:pt>
                <c:pt idx="76">
                  <c:v>0.74319020000000002</c:v>
                </c:pt>
                <c:pt idx="77">
                  <c:v>1.5506850000000001</c:v>
                </c:pt>
                <c:pt idx="78">
                  <c:v>1.7543979999999999</c:v>
                </c:pt>
                <c:pt idx="79">
                  <c:v>0.43843399999999999</c:v>
                </c:pt>
                <c:pt idx="80">
                  <c:v>-0.78515120000000005</c:v>
                </c:pt>
                <c:pt idx="81">
                  <c:v>-1.2860819999999999</c:v>
                </c:pt>
                <c:pt idx="82">
                  <c:v>-0.7897708</c:v>
                </c:pt>
                <c:pt idx="83">
                  <c:v>0.42929</c:v>
                </c:pt>
                <c:pt idx="84">
                  <c:v>0.3570371</c:v>
                </c:pt>
                <c:pt idx="85">
                  <c:v>-0.30807869999999998</c:v>
                </c:pt>
                <c:pt idx="86">
                  <c:v>0.27169090000000001</c:v>
                </c:pt>
                <c:pt idx="87">
                  <c:v>0.57692169999999998</c:v>
                </c:pt>
                <c:pt idx="88">
                  <c:v>-0.38125530000000002</c:v>
                </c:pt>
                <c:pt idx="89">
                  <c:v>-0.57727439999999997</c:v>
                </c:pt>
                <c:pt idx="90">
                  <c:v>0.2069703</c:v>
                </c:pt>
                <c:pt idx="91">
                  <c:v>-0.19825309999999999</c:v>
                </c:pt>
                <c:pt idx="92">
                  <c:v>-1.3238570000000001</c:v>
                </c:pt>
                <c:pt idx="93">
                  <c:v>-1.4146970000000001</c:v>
                </c:pt>
                <c:pt idx="94">
                  <c:v>-1.2068650000000001</c:v>
                </c:pt>
                <c:pt idx="95">
                  <c:v>-1.3099430000000001</c:v>
                </c:pt>
                <c:pt idx="96">
                  <c:v>-0.57579880000000006</c:v>
                </c:pt>
                <c:pt idx="97">
                  <c:v>0.25970549999999998</c:v>
                </c:pt>
                <c:pt idx="98">
                  <c:v>-0.49334529999999999</c:v>
                </c:pt>
                <c:pt idx="99">
                  <c:v>-0.85062300000000002</c:v>
                </c:pt>
                <c:pt idx="100">
                  <c:v>0.86226840000000005</c:v>
                </c:pt>
                <c:pt idx="101">
                  <c:v>2.2704140000000002</c:v>
                </c:pt>
                <c:pt idx="102">
                  <c:v>1.812171</c:v>
                </c:pt>
                <c:pt idx="103">
                  <c:v>1.0268139999999999</c:v>
                </c:pt>
                <c:pt idx="104">
                  <c:v>1.1949749999999999</c:v>
                </c:pt>
                <c:pt idx="105">
                  <c:v>1.722099</c:v>
                </c:pt>
                <c:pt idx="106">
                  <c:v>2.0271979999999998</c:v>
                </c:pt>
                <c:pt idx="107">
                  <c:v>1.934091</c:v>
                </c:pt>
                <c:pt idx="108">
                  <c:v>1.190245</c:v>
                </c:pt>
                <c:pt idx="109">
                  <c:v>0.22087380000000001</c:v>
                </c:pt>
                <c:pt idx="110">
                  <c:v>2.1113090000000001E-2</c:v>
                </c:pt>
                <c:pt idx="111">
                  <c:v>0.68527249999999995</c:v>
                </c:pt>
                <c:pt idx="112">
                  <c:v>1.4732689999999999</c:v>
                </c:pt>
                <c:pt idx="113">
                  <c:v>1.83266</c:v>
                </c:pt>
                <c:pt idx="114">
                  <c:v>1.117615</c:v>
                </c:pt>
                <c:pt idx="115">
                  <c:v>0.24570839999999999</c:v>
                </c:pt>
                <c:pt idx="116">
                  <c:v>0.81512879999999999</c:v>
                </c:pt>
                <c:pt idx="117">
                  <c:v>1.6982379999999999</c:v>
                </c:pt>
                <c:pt idx="118">
                  <c:v>1.3683780000000001</c:v>
                </c:pt>
                <c:pt idx="119">
                  <c:v>0.2077367</c:v>
                </c:pt>
                <c:pt idx="120">
                  <c:v>-0.70598380000000005</c:v>
                </c:pt>
                <c:pt idx="121">
                  <c:v>-0.7619918</c:v>
                </c:pt>
                <c:pt idx="122">
                  <c:v>-0.36314289999999999</c:v>
                </c:pt>
                <c:pt idx="123">
                  <c:v>-0.25021979999999999</c:v>
                </c:pt>
                <c:pt idx="124">
                  <c:v>-1.0950139999999999</c:v>
                </c:pt>
                <c:pt idx="125">
                  <c:v>-1.6410689999999999</c:v>
                </c:pt>
                <c:pt idx="126">
                  <c:v>0.20460999999999999</c:v>
                </c:pt>
                <c:pt idx="127">
                  <c:v>1.74027</c:v>
                </c:pt>
                <c:pt idx="128">
                  <c:v>-2.374569E-3</c:v>
                </c:pt>
                <c:pt idx="129">
                  <c:v>-1.461865</c:v>
                </c:pt>
                <c:pt idx="130">
                  <c:v>5.0199529999999999E-2</c:v>
                </c:pt>
                <c:pt idx="131">
                  <c:v>1.212134</c:v>
                </c:pt>
                <c:pt idx="132">
                  <c:v>0.72930600000000001</c:v>
                </c:pt>
                <c:pt idx="133">
                  <c:v>0.84339140000000001</c:v>
                </c:pt>
                <c:pt idx="134">
                  <c:v>0.93980790000000003</c:v>
                </c:pt>
                <c:pt idx="135">
                  <c:v>-2.312469E-2</c:v>
                </c:pt>
                <c:pt idx="136">
                  <c:v>-0.53637760000000001</c:v>
                </c:pt>
                <c:pt idx="137">
                  <c:v>0.2158031</c:v>
                </c:pt>
                <c:pt idx="138">
                  <c:v>0.54686319999999999</c:v>
                </c:pt>
                <c:pt idx="139">
                  <c:v>-0.13725109999999999</c:v>
                </c:pt>
                <c:pt idx="140">
                  <c:v>-9.2287610000000006E-2</c:v>
                </c:pt>
                <c:pt idx="141">
                  <c:v>-0.3287872</c:v>
                </c:pt>
                <c:pt idx="142">
                  <c:v>-2.0533250000000001</c:v>
                </c:pt>
                <c:pt idx="143">
                  <c:v>-2.7071510000000001</c:v>
                </c:pt>
                <c:pt idx="144">
                  <c:v>-1.0058279999999999</c:v>
                </c:pt>
                <c:pt idx="145">
                  <c:v>1.0163500000000001</c:v>
                </c:pt>
                <c:pt idx="146">
                  <c:v>2.0182449999999998</c:v>
                </c:pt>
                <c:pt idx="147">
                  <c:v>2.2010070000000002</c:v>
                </c:pt>
                <c:pt idx="148">
                  <c:v>1.482483</c:v>
                </c:pt>
                <c:pt idx="149">
                  <c:v>0.95276229999999995</c:v>
                </c:pt>
                <c:pt idx="150">
                  <c:v>1.5155449999999999</c:v>
                </c:pt>
                <c:pt idx="151">
                  <c:v>1.6362099999999999</c:v>
                </c:pt>
                <c:pt idx="152">
                  <c:v>0.89918370000000003</c:v>
                </c:pt>
                <c:pt idx="153">
                  <c:v>0.12869649999999999</c:v>
                </c:pt>
                <c:pt idx="154">
                  <c:v>-0.5944142</c:v>
                </c:pt>
                <c:pt idx="155">
                  <c:v>-1.240532</c:v>
                </c:pt>
                <c:pt idx="156">
                  <c:v>-1.638614</c:v>
                </c:pt>
                <c:pt idx="157">
                  <c:v>-0.81073390000000001</c:v>
                </c:pt>
                <c:pt idx="158">
                  <c:v>0.81424929999999995</c:v>
                </c:pt>
                <c:pt idx="159">
                  <c:v>1.4846779999999999</c:v>
                </c:pt>
                <c:pt idx="160">
                  <c:v>1.50308</c:v>
                </c:pt>
                <c:pt idx="161">
                  <c:v>1.497263</c:v>
                </c:pt>
                <c:pt idx="162">
                  <c:v>0.9575939</c:v>
                </c:pt>
                <c:pt idx="163">
                  <c:v>-0.43767610000000001</c:v>
                </c:pt>
                <c:pt idx="164">
                  <c:v>-1.6027960000000001</c:v>
                </c:pt>
                <c:pt idx="165">
                  <c:v>-1.1330290000000001</c:v>
                </c:pt>
                <c:pt idx="166">
                  <c:v>0.38422840000000003</c:v>
                </c:pt>
                <c:pt idx="167">
                  <c:v>1.3320959999999999</c:v>
                </c:pt>
                <c:pt idx="168">
                  <c:v>0.88694660000000003</c:v>
                </c:pt>
                <c:pt idx="169">
                  <c:v>-0.24908279999999999</c:v>
                </c:pt>
                <c:pt idx="170">
                  <c:v>-0.47868680000000002</c:v>
                </c:pt>
                <c:pt idx="171">
                  <c:v>0.1153333</c:v>
                </c:pt>
                <c:pt idx="172">
                  <c:v>0.4008661</c:v>
                </c:pt>
                <c:pt idx="173">
                  <c:v>0.41547650000000003</c:v>
                </c:pt>
                <c:pt idx="174">
                  <c:v>-0.13679830000000001</c:v>
                </c:pt>
                <c:pt idx="175">
                  <c:v>-0.80113219999999996</c:v>
                </c:pt>
                <c:pt idx="176">
                  <c:v>-0.4012134</c:v>
                </c:pt>
                <c:pt idx="177">
                  <c:v>0.31226609999999999</c:v>
                </c:pt>
                <c:pt idx="178">
                  <c:v>0.84199659999999998</c:v>
                </c:pt>
                <c:pt idx="179">
                  <c:v>0.31739729999999999</c:v>
                </c:pt>
                <c:pt idx="180">
                  <c:v>-1.080122</c:v>
                </c:pt>
                <c:pt idx="181">
                  <c:v>-0.2694783</c:v>
                </c:pt>
                <c:pt idx="182">
                  <c:v>1.704115</c:v>
                </c:pt>
                <c:pt idx="183">
                  <c:v>1.406148</c:v>
                </c:pt>
                <c:pt idx="184">
                  <c:v>-3.566714E-2</c:v>
                </c:pt>
                <c:pt idx="185">
                  <c:v>-9.1045280000000006E-2</c:v>
                </c:pt>
                <c:pt idx="186">
                  <c:v>0.72925490000000004</c:v>
                </c:pt>
                <c:pt idx="187">
                  <c:v>0.8010351</c:v>
                </c:pt>
                <c:pt idx="188">
                  <c:v>6.1533520000000001E-2</c:v>
                </c:pt>
                <c:pt idx="189">
                  <c:v>-0.86576629999999999</c:v>
                </c:pt>
                <c:pt idx="190">
                  <c:v>-0.65961829999999999</c:v>
                </c:pt>
                <c:pt idx="191">
                  <c:v>0.57813040000000004</c:v>
                </c:pt>
                <c:pt idx="192">
                  <c:v>1.0407139999999999</c:v>
                </c:pt>
                <c:pt idx="193">
                  <c:v>0.8046934</c:v>
                </c:pt>
                <c:pt idx="194">
                  <c:v>0.50756389999999996</c:v>
                </c:pt>
                <c:pt idx="195">
                  <c:v>-3.3254699999999998E-2</c:v>
                </c:pt>
                <c:pt idx="196">
                  <c:v>-1.0373669999999999</c:v>
                </c:pt>
                <c:pt idx="197">
                  <c:v>-1.5190360000000001</c:v>
                </c:pt>
                <c:pt idx="198">
                  <c:v>-0.66391160000000005</c:v>
                </c:pt>
                <c:pt idx="199">
                  <c:v>0.31094349999999998</c:v>
                </c:pt>
                <c:pt idx="200">
                  <c:v>1.010826</c:v>
                </c:pt>
                <c:pt idx="201">
                  <c:v>1.816719</c:v>
                </c:pt>
                <c:pt idx="202">
                  <c:v>1.930123</c:v>
                </c:pt>
                <c:pt idx="203">
                  <c:v>0.46915950000000001</c:v>
                </c:pt>
                <c:pt idx="204">
                  <c:v>-1.6894819999999999</c:v>
                </c:pt>
                <c:pt idx="205">
                  <c:v>-2.384198</c:v>
                </c:pt>
                <c:pt idx="206">
                  <c:v>-1.2011689999999999</c:v>
                </c:pt>
                <c:pt idx="207">
                  <c:v>0.22709389999999999</c:v>
                </c:pt>
                <c:pt idx="208">
                  <c:v>0.93531620000000004</c:v>
                </c:pt>
                <c:pt idx="209">
                  <c:v>1.0227219999999999</c:v>
                </c:pt>
                <c:pt idx="210">
                  <c:v>0.3880402</c:v>
                </c:pt>
                <c:pt idx="211">
                  <c:v>4.076921E-2</c:v>
                </c:pt>
                <c:pt idx="212">
                  <c:v>0.91242129999999999</c:v>
                </c:pt>
                <c:pt idx="213">
                  <c:v>1.490912</c:v>
                </c:pt>
                <c:pt idx="214">
                  <c:v>0.90266919999999995</c:v>
                </c:pt>
                <c:pt idx="215">
                  <c:v>4.0013470000000002E-2</c:v>
                </c:pt>
                <c:pt idx="216">
                  <c:v>-0.24550140000000001</c:v>
                </c:pt>
                <c:pt idx="217">
                  <c:v>6.9069099999999994E-2</c:v>
                </c:pt>
                <c:pt idx="218">
                  <c:v>0.3269321</c:v>
                </c:pt>
                <c:pt idx="219">
                  <c:v>0.43784319999999999</c:v>
                </c:pt>
                <c:pt idx="220">
                  <c:v>0.6274826</c:v>
                </c:pt>
                <c:pt idx="221">
                  <c:v>0.600329</c:v>
                </c:pt>
                <c:pt idx="222">
                  <c:v>-0.1485416</c:v>
                </c:pt>
                <c:pt idx="223">
                  <c:v>-1.0895649999999999</c:v>
                </c:pt>
                <c:pt idx="224">
                  <c:v>-0.92696869999999998</c:v>
                </c:pt>
                <c:pt idx="225">
                  <c:v>4.6839400000000003E-2</c:v>
                </c:pt>
                <c:pt idx="226">
                  <c:v>0.45437070000000002</c:v>
                </c:pt>
                <c:pt idx="227">
                  <c:v>0.45966240000000003</c:v>
                </c:pt>
                <c:pt idx="228">
                  <c:v>0.82303110000000002</c:v>
                </c:pt>
                <c:pt idx="229">
                  <c:v>0.95167279999999999</c:v>
                </c:pt>
                <c:pt idx="230">
                  <c:v>0.49689929999999999</c:v>
                </c:pt>
                <c:pt idx="231">
                  <c:v>0.31412010000000001</c:v>
                </c:pt>
                <c:pt idx="232">
                  <c:v>0.66131700000000004</c:v>
                </c:pt>
                <c:pt idx="233">
                  <c:v>0.66528989999999999</c:v>
                </c:pt>
                <c:pt idx="234">
                  <c:v>-0.26090829999999998</c:v>
                </c:pt>
                <c:pt idx="235">
                  <c:v>-1.8397429999999999</c:v>
                </c:pt>
                <c:pt idx="236">
                  <c:v>-2.654976</c:v>
                </c:pt>
                <c:pt idx="237">
                  <c:v>-1.2917700000000001</c:v>
                </c:pt>
                <c:pt idx="238">
                  <c:v>0.55880909999999995</c:v>
                </c:pt>
                <c:pt idx="239">
                  <c:v>0.27032279999999997</c:v>
                </c:pt>
                <c:pt idx="240">
                  <c:v>-1.314389</c:v>
                </c:pt>
                <c:pt idx="241">
                  <c:v>-1.7258</c:v>
                </c:pt>
                <c:pt idx="242">
                  <c:v>-0.86218059999999996</c:v>
                </c:pt>
                <c:pt idx="243">
                  <c:v>-0.64817760000000002</c:v>
                </c:pt>
                <c:pt idx="244">
                  <c:v>-1.176053</c:v>
                </c:pt>
                <c:pt idx="245">
                  <c:v>-0.7333731</c:v>
                </c:pt>
                <c:pt idx="246">
                  <c:v>0.3691701</c:v>
                </c:pt>
                <c:pt idx="247">
                  <c:v>0.42497089999999998</c:v>
                </c:pt>
                <c:pt idx="248">
                  <c:v>-0.344636</c:v>
                </c:pt>
                <c:pt idx="249">
                  <c:v>-0.43049779999999999</c:v>
                </c:pt>
                <c:pt idx="250">
                  <c:v>0.1065921</c:v>
                </c:pt>
                <c:pt idx="251">
                  <c:v>-9.0626780000000004E-2</c:v>
                </c:pt>
                <c:pt idx="252">
                  <c:v>-0.73773219999999995</c:v>
                </c:pt>
                <c:pt idx="253">
                  <c:v>-0.60638800000000004</c:v>
                </c:pt>
                <c:pt idx="254">
                  <c:v>-0.51328039999999997</c:v>
                </c:pt>
                <c:pt idx="255">
                  <c:v>-1.460073</c:v>
                </c:pt>
                <c:pt idx="256">
                  <c:v>-2.272068</c:v>
                </c:pt>
                <c:pt idx="257">
                  <c:v>-1.797938</c:v>
                </c:pt>
                <c:pt idx="258">
                  <c:v>-0.37578479999999997</c:v>
                </c:pt>
                <c:pt idx="259">
                  <c:v>0.80951810000000002</c:v>
                </c:pt>
                <c:pt idx="260">
                  <c:v>0.80047179999999996</c:v>
                </c:pt>
                <c:pt idx="261">
                  <c:v>0.9027326</c:v>
                </c:pt>
                <c:pt idx="262">
                  <c:v>1.9950220000000001</c:v>
                </c:pt>
                <c:pt idx="263">
                  <c:v>1.797874</c:v>
                </c:pt>
                <c:pt idx="264">
                  <c:v>2.9492919999999999E-2</c:v>
                </c:pt>
                <c:pt idx="265">
                  <c:v>-0.78689399999999998</c:v>
                </c:pt>
                <c:pt idx="266">
                  <c:v>-0.54762089999999997</c:v>
                </c:pt>
                <c:pt idx="267">
                  <c:v>-1.0694710000000001</c:v>
                </c:pt>
                <c:pt idx="268">
                  <c:v>-2.054494</c:v>
                </c:pt>
                <c:pt idx="269">
                  <c:v>-2.27135</c:v>
                </c:pt>
                <c:pt idx="270">
                  <c:v>-2.425548</c:v>
                </c:pt>
                <c:pt idx="271">
                  <c:v>-2.473417</c:v>
                </c:pt>
                <c:pt idx="272">
                  <c:v>-1.7291529999999999</c:v>
                </c:pt>
                <c:pt idx="273">
                  <c:v>-1.582036</c:v>
                </c:pt>
                <c:pt idx="274">
                  <c:v>-2.2342529999999998</c:v>
                </c:pt>
                <c:pt idx="275">
                  <c:v>-2.2132309999999999</c:v>
                </c:pt>
                <c:pt idx="276">
                  <c:v>-0.99154799999999998</c:v>
                </c:pt>
                <c:pt idx="277">
                  <c:v>0.56136600000000003</c:v>
                </c:pt>
                <c:pt idx="278">
                  <c:v>0.25439099999999998</c:v>
                </c:pt>
                <c:pt idx="279">
                  <c:v>-1.4830159999999999</c:v>
                </c:pt>
                <c:pt idx="280">
                  <c:v>-1.7578849999999999</c:v>
                </c:pt>
                <c:pt idx="281">
                  <c:v>-0.83635610000000005</c:v>
                </c:pt>
                <c:pt idx="282">
                  <c:v>-0.71258529999999998</c:v>
                </c:pt>
                <c:pt idx="283">
                  <c:v>-0.79885220000000001</c:v>
                </c:pt>
                <c:pt idx="284">
                  <c:v>0.16709660000000001</c:v>
                </c:pt>
                <c:pt idx="285">
                  <c:v>1.073442</c:v>
                </c:pt>
                <c:pt idx="286">
                  <c:v>0.78527020000000003</c:v>
                </c:pt>
                <c:pt idx="287">
                  <c:v>0.2110378</c:v>
                </c:pt>
                <c:pt idx="288">
                  <c:v>0.1246381</c:v>
                </c:pt>
                <c:pt idx="289">
                  <c:v>0.24510299999999999</c:v>
                </c:pt>
                <c:pt idx="290">
                  <c:v>0.53712070000000001</c:v>
                </c:pt>
                <c:pt idx="291">
                  <c:v>0.86851140000000004</c:v>
                </c:pt>
                <c:pt idx="292">
                  <c:v>0.933392</c:v>
                </c:pt>
                <c:pt idx="293">
                  <c:v>0.70882869999999998</c:v>
                </c:pt>
                <c:pt idx="294">
                  <c:v>0.1109084</c:v>
                </c:pt>
                <c:pt idx="295">
                  <c:v>-0.20101659999999999</c:v>
                </c:pt>
                <c:pt idx="296">
                  <c:v>0.41333809999999999</c:v>
                </c:pt>
                <c:pt idx="297">
                  <c:v>1.4348380000000001</c:v>
                </c:pt>
                <c:pt idx="298">
                  <c:v>1.8150059999999999</c:v>
                </c:pt>
                <c:pt idx="299">
                  <c:v>0.68040279999999997</c:v>
                </c:pt>
                <c:pt idx="300">
                  <c:v>-1.4873780000000001</c:v>
                </c:pt>
                <c:pt idx="301">
                  <c:v>-2.809307</c:v>
                </c:pt>
                <c:pt idx="302">
                  <c:v>-1.594689</c:v>
                </c:pt>
                <c:pt idx="303">
                  <c:v>0.52600179999999996</c:v>
                </c:pt>
                <c:pt idx="304">
                  <c:v>0.29950009999999999</c:v>
                </c:pt>
                <c:pt idx="305">
                  <c:v>-0.48068260000000002</c:v>
                </c:pt>
                <c:pt idx="306">
                  <c:v>0.93938359999999999</c:v>
                </c:pt>
                <c:pt idx="307">
                  <c:v>1.970585</c:v>
                </c:pt>
                <c:pt idx="308">
                  <c:v>1.152833</c:v>
                </c:pt>
                <c:pt idx="309">
                  <c:v>0.76590899999999995</c:v>
                </c:pt>
                <c:pt idx="310">
                  <c:v>0.72585889999999997</c:v>
                </c:pt>
                <c:pt idx="311">
                  <c:v>-5.246021E-2</c:v>
                </c:pt>
                <c:pt idx="312">
                  <c:v>-0.27443669999999998</c:v>
                </c:pt>
                <c:pt idx="313">
                  <c:v>0.27618920000000002</c:v>
                </c:pt>
                <c:pt idx="314">
                  <c:v>0.37594260000000002</c:v>
                </c:pt>
                <c:pt idx="315">
                  <c:v>0.31190050000000002</c:v>
                </c:pt>
                <c:pt idx="316">
                  <c:v>0.39925270000000002</c:v>
                </c:pt>
                <c:pt idx="317">
                  <c:v>7.0133539999999994E-2</c:v>
                </c:pt>
                <c:pt idx="318">
                  <c:v>-0.25254759999999998</c:v>
                </c:pt>
                <c:pt idx="319">
                  <c:v>-0.39522679999999999</c:v>
                </c:pt>
                <c:pt idx="320">
                  <c:v>-0.81656550000000006</c:v>
                </c:pt>
                <c:pt idx="321">
                  <c:v>-0.33964060000000001</c:v>
                </c:pt>
                <c:pt idx="322">
                  <c:v>0.84256880000000001</c:v>
                </c:pt>
                <c:pt idx="323">
                  <c:v>0.4728658</c:v>
                </c:pt>
                <c:pt idx="324">
                  <c:v>-0.27771439999999997</c:v>
                </c:pt>
                <c:pt idx="325">
                  <c:v>0.48953930000000001</c:v>
                </c:pt>
                <c:pt idx="326">
                  <c:v>1.347129</c:v>
                </c:pt>
                <c:pt idx="327">
                  <c:v>1.03369</c:v>
                </c:pt>
                <c:pt idx="328">
                  <c:v>-0.1860841</c:v>
                </c:pt>
                <c:pt idx="329">
                  <c:v>-1.331073</c:v>
                </c:pt>
                <c:pt idx="330">
                  <c:v>-0.99302420000000002</c:v>
                </c:pt>
                <c:pt idx="331">
                  <c:v>0.79642760000000001</c:v>
                </c:pt>
                <c:pt idx="332">
                  <c:v>2.072101</c:v>
                </c:pt>
                <c:pt idx="333">
                  <c:v>1.513088</c:v>
                </c:pt>
                <c:pt idx="334">
                  <c:v>-0.28118140000000003</c:v>
                </c:pt>
                <c:pt idx="335">
                  <c:v>-1.313205</c:v>
                </c:pt>
                <c:pt idx="336">
                  <c:v>-0.60386490000000004</c:v>
                </c:pt>
                <c:pt idx="337">
                  <c:v>0.1882596</c:v>
                </c:pt>
                <c:pt idx="338">
                  <c:v>-9.3501730000000005E-2</c:v>
                </c:pt>
                <c:pt idx="339">
                  <c:v>-0.58206219999999997</c:v>
                </c:pt>
                <c:pt idx="340">
                  <c:v>-0.33325179999999999</c:v>
                </c:pt>
                <c:pt idx="341">
                  <c:v>-3.6747410000000001E-2</c:v>
                </c:pt>
                <c:pt idx="342">
                  <c:v>-0.69569349999999996</c:v>
                </c:pt>
                <c:pt idx="343">
                  <c:v>-1.1728339999999999</c:v>
                </c:pt>
                <c:pt idx="344">
                  <c:v>-0.53164880000000003</c:v>
                </c:pt>
                <c:pt idx="345">
                  <c:v>0.15494550000000001</c:v>
                </c:pt>
                <c:pt idx="346">
                  <c:v>0.46042329999999998</c:v>
                </c:pt>
                <c:pt idx="347">
                  <c:v>0.38186360000000003</c:v>
                </c:pt>
                <c:pt idx="348">
                  <c:v>6.4825110000000005E-2</c:v>
                </c:pt>
                <c:pt idx="349">
                  <c:v>0.33453060000000001</c:v>
                </c:pt>
                <c:pt idx="350">
                  <c:v>0.1033901</c:v>
                </c:pt>
                <c:pt idx="351">
                  <c:v>-0.72524529999999998</c:v>
                </c:pt>
                <c:pt idx="352">
                  <c:v>-0.14963009999999999</c:v>
                </c:pt>
                <c:pt idx="353">
                  <c:v>0.48290719999999998</c:v>
                </c:pt>
                <c:pt idx="354">
                  <c:v>-0.59149459999999998</c:v>
                </c:pt>
                <c:pt idx="355">
                  <c:v>-1.3939859999999999</c:v>
                </c:pt>
                <c:pt idx="356">
                  <c:v>-1.1792309999999999</c:v>
                </c:pt>
                <c:pt idx="357">
                  <c:v>-1.480423</c:v>
                </c:pt>
                <c:pt idx="358">
                  <c:v>-1.44276</c:v>
                </c:pt>
                <c:pt idx="359">
                  <c:v>-0.56540579999999996</c:v>
                </c:pt>
                <c:pt idx="360">
                  <c:v>-0.26235180000000002</c:v>
                </c:pt>
                <c:pt idx="361">
                  <c:v>0.2492664</c:v>
                </c:pt>
                <c:pt idx="362">
                  <c:v>1.3609560000000001</c:v>
                </c:pt>
                <c:pt idx="363">
                  <c:v>1.3570089999999999</c:v>
                </c:pt>
                <c:pt idx="364">
                  <c:v>9.8480869999999998E-2</c:v>
                </c:pt>
                <c:pt idx="365">
                  <c:v>-0.84701859999999995</c:v>
                </c:pt>
                <c:pt idx="366">
                  <c:v>-0.65602590000000005</c:v>
                </c:pt>
                <c:pt idx="367">
                  <c:v>-0.27413120000000002</c:v>
                </c:pt>
                <c:pt idx="368">
                  <c:v>-0.1884632</c:v>
                </c:pt>
                <c:pt idx="369">
                  <c:v>0.54101379999999999</c:v>
                </c:pt>
                <c:pt idx="370">
                  <c:v>0.96103749999999999</c:v>
                </c:pt>
                <c:pt idx="371">
                  <c:v>0.37547770000000003</c:v>
                </c:pt>
                <c:pt idx="372">
                  <c:v>0.85788549999999997</c:v>
                </c:pt>
                <c:pt idx="373">
                  <c:v>1.870787</c:v>
                </c:pt>
                <c:pt idx="374">
                  <c:v>1.0606359999999999</c:v>
                </c:pt>
                <c:pt idx="375">
                  <c:v>-0.17200180000000001</c:v>
                </c:pt>
                <c:pt idx="376">
                  <c:v>0.1235139</c:v>
                </c:pt>
                <c:pt idx="377">
                  <c:v>0.47922100000000001</c:v>
                </c:pt>
                <c:pt idx="378">
                  <c:v>-0.1318472</c:v>
                </c:pt>
                <c:pt idx="379">
                  <c:v>-0.75920279999999996</c:v>
                </c:pt>
                <c:pt idx="380">
                  <c:v>-0.88143870000000002</c:v>
                </c:pt>
                <c:pt idx="381">
                  <c:v>-0.34814250000000002</c:v>
                </c:pt>
                <c:pt idx="382">
                  <c:v>-0.3160404</c:v>
                </c:pt>
                <c:pt idx="383">
                  <c:v>-1.50448</c:v>
                </c:pt>
                <c:pt idx="384">
                  <c:v>-1.5491600000000001</c:v>
                </c:pt>
                <c:pt idx="385">
                  <c:v>0.15746840000000001</c:v>
                </c:pt>
                <c:pt idx="386">
                  <c:v>0.70764769999999999</c:v>
                </c:pt>
                <c:pt idx="387">
                  <c:v>-0.46895710000000002</c:v>
                </c:pt>
                <c:pt idx="388">
                  <c:v>-1.2046429999999999</c:v>
                </c:pt>
                <c:pt idx="389">
                  <c:v>-1.483438</c:v>
                </c:pt>
                <c:pt idx="390">
                  <c:v>-1.985811</c:v>
                </c:pt>
                <c:pt idx="391">
                  <c:v>-1.2614350000000001</c:v>
                </c:pt>
                <c:pt idx="392">
                  <c:v>0.2220249</c:v>
                </c:pt>
                <c:pt idx="393">
                  <c:v>0.3692955</c:v>
                </c:pt>
                <c:pt idx="394">
                  <c:v>0.2193901</c:v>
                </c:pt>
                <c:pt idx="395">
                  <c:v>0.98506559999999999</c:v>
                </c:pt>
                <c:pt idx="396">
                  <c:v>1.2318469999999999</c:v>
                </c:pt>
                <c:pt idx="397">
                  <c:v>0.58984230000000004</c:v>
                </c:pt>
                <c:pt idx="398">
                  <c:v>-0.13517390000000001</c:v>
                </c:pt>
                <c:pt idx="399">
                  <c:v>-0.46888099999999999</c:v>
                </c:pt>
                <c:pt idx="400">
                  <c:v>0.60096539999999998</c:v>
                </c:pt>
                <c:pt idx="401">
                  <c:v>1.5546310000000001</c:v>
                </c:pt>
                <c:pt idx="402">
                  <c:v>-0.3870034</c:v>
                </c:pt>
                <c:pt idx="403">
                  <c:v>-2.918523</c:v>
                </c:pt>
                <c:pt idx="404">
                  <c:v>-2.172914</c:v>
                </c:pt>
                <c:pt idx="405">
                  <c:v>0.40448820000000002</c:v>
                </c:pt>
                <c:pt idx="406">
                  <c:v>1.265811</c:v>
                </c:pt>
                <c:pt idx="407">
                  <c:v>-2.5434990000000001E-2</c:v>
                </c:pt>
                <c:pt idx="408">
                  <c:v>-1.3461369999999999</c:v>
                </c:pt>
                <c:pt idx="409">
                  <c:v>-0.81992770000000004</c:v>
                </c:pt>
                <c:pt idx="410">
                  <c:v>0.50417860000000003</c:v>
                </c:pt>
                <c:pt idx="411">
                  <c:v>0.33919460000000001</c:v>
                </c:pt>
                <c:pt idx="412">
                  <c:v>-0.93376709999999996</c:v>
                </c:pt>
                <c:pt idx="413">
                  <c:v>-1.3261179999999999</c:v>
                </c:pt>
                <c:pt idx="414">
                  <c:v>-0.82529759999999996</c:v>
                </c:pt>
                <c:pt idx="415">
                  <c:v>-0.87249960000000004</c:v>
                </c:pt>
                <c:pt idx="416">
                  <c:v>-1.1489419999999999</c:v>
                </c:pt>
                <c:pt idx="417">
                  <c:v>-0.82445210000000002</c:v>
                </c:pt>
                <c:pt idx="418">
                  <c:v>-0.74388430000000005</c:v>
                </c:pt>
                <c:pt idx="419">
                  <c:v>-0.94766950000000005</c:v>
                </c:pt>
                <c:pt idx="420">
                  <c:v>-0.6202647</c:v>
                </c:pt>
                <c:pt idx="421">
                  <c:v>0.13859189999999999</c:v>
                </c:pt>
                <c:pt idx="422">
                  <c:v>1.271109</c:v>
                </c:pt>
                <c:pt idx="423">
                  <c:v>1.7239599999999999</c:v>
                </c:pt>
                <c:pt idx="424">
                  <c:v>0.59462559999999998</c:v>
                </c:pt>
                <c:pt idx="425">
                  <c:v>-0.57864519999999997</c:v>
                </c:pt>
                <c:pt idx="426">
                  <c:v>-0.91029199999999999</c:v>
                </c:pt>
                <c:pt idx="427">
                  <c:v>-0.78690119999999997</c:v>
                </c:pt>
                <c:pt idx="428">
                  <c:v>-0.1203627</c:v>
                </c:pt>
                <c:pt idx="429">
                  <c:v>1.060548</c:v>
                </c:pt>
                <c:pt idx="430">
                  <c:v>1.5216829999999999</c:v>
                </c:pt>
                <c:pt idx="431">
                  <c:v>-9.2310219999999998E-2</c:v>
                </c:pt>
                <c:pt idx="432">
                  <c:v>-1.5795600000000001</c:v>
                </c:pt>
                <c:pt idx="433">
                  <c:v>-0.9801742</c:v>
                </c:pt>
                <c:pt idx="434">
                  <c:v>-0.889621</c:v>
                </c:pt>
                <c:pt idx="435">
                  <c:v>-2.0087790000000001</c:v>
                </c:pt>
                <c:pt idx="436">
                  <c:v>-2.00475</c:v>
                </c:pt>
                <c:pt idx="437">
                  <c:v>-1.134722</c:v>
                </c:pt>
                <c:pt idx="438">
                  <c:v>-1.107507</c:v>
                </c:pt>
                <c:pt idx="439">
                  <c:v>-1.368034</c:v>
                </c:pt>
                <c:pt idx="440">
                  <c:v>-0.476688</c:v>
                </c:pt>
                <c:pt idx="441">
                  <c:v>0.471383</c:v>
                </c:pt>
                <c:pt idx="442">
                  <c:v>-0.2174102</c:v>
                </c:pt>
                <c:pt idx="443">
                  <c:v>-1.628287</c:v>
                </c:pt>
                <c:pt idx="444">
                  <c:v>-1.8685929999999999</c:v>
                </c:pt>
                <c:pt idx="445">
                  <c:v>-0.46520919999999999</c:v>
                </c:pt>
                <c:pt idx="446">
                  <c:v>0.73867249999999995</c:v>
                </c:pt>
                <c:pt idx="447">
                  <c:v>0.62546349999999995</c:v>
                </c:pt>
                <c:pt idx="448">
                  <c:v>0.7867054</c:v>
                </c:pt>
                <c:pt idx="449">
                  <c:v>1.313876</c:v>
                </c:pt>
                <c:pt idx="450">
                  <c:v>0.84398269999999997</c:v>
                </c:pt>
                <c:pt idx="451">
                  <c:v>-0.236896</c:v>
                </c:pt>
                <c:pt idx="452">
                  <c:v>-0.72546440000000001</c:v>
                </c:pt>
                <c:pt idx="453">
                  <c:v>-0.2304126</c:v>
                </c:pt>
                <c:pt idx="454">
                  <c:v>0.29979270000000002</c:v>
                </c:pt>
                <c:pt idx="455">
                  <c:v>0.20678669999999999</c:v>
                </c:pt>
                <c:pt idx="456">
                  <c:v>-0.32028699999999999</c:v>
                </c:pt>
                <c:pt idx="457">
                  <c:v>-0.98827549999999997</c:v>
                </c:pt>
                <c:pt idx="458">
                  <c:v>-0.94383269999999997</c:v>
                </c:pt>
                <c:pt idx="459">
                  <c:v>-0.4113446</c:v>
                </c:pt>
                <c:pt idx="460">
                  <c:v>-0.1742776</c:v>
                </c:pt>
                <c:pt idx="461">
                  <c:v>0.2441806</c:v>
                </c:pt>
                <c:pt idx="462">
                  <c:v>0.85805140000000002</c:v>
                </c:pt>
                <c:pt idx="463">
                  <c:v>1.139343</c:v>
                </c:pt>
                <c:pt idx="464">
                  <c:v>1.009555</c:v>
                </c:pt>
                <c:pt idx="465">
                  <c:v>0.4031748</c:v>
                </c:pt>
                <c:pt idx="466">
                  <c:v>-0.11103590000000001</c:v>
                </c:pt>
                <c:pt idx="467">
                  <c:v>-0.19021689999999999</c:v>
                </c:pt>
                <c:pt idx="468">
                  <c:v>-0.47799609999999998</c:v>
                </c:pt>
                <c:pt idx="469">
                  <c:v>-0.59445179999999997</c:v>
                </c:pt>
                <c:pt idx="470">
                  <c:v>-0.43794529999999998</c:v>
                </c:pt>
                <c:pt idx="471">
                  <c:v>-0.46342100000000003</c:v>
                </c:pt>
                <c:pt idx="472">
                  <c:v>-0.1890445</c:v>
                </c:pt>
                <c:pt idx="473">
                  <c:v>-0.1260857</c:v>
                </c:pt>
                <c:pt idx="474">
                  <c:v>-0.47974660000000002</c:v>
                </c:pt>
                <c:pt idx="475">
                  <c:v>-0.48570649999999999</c:v>
                </c:pt>
                <c:pt idx="476">
                  <c:v>-0.30817610000000001</c:v>
                </c:pt>
                <c:pt idx="477">
                  <c:v>0.1979601</c:v>
                </c:pt>
                <c:pt idx="478">
                  <c:v>0.33960839999999998</c:v>
                </c:pt>
                <c:pt idx="479">
                  <c:v>-1.0897680000000001</c:v>
                </c:pt>
                <c:pt idx="480">
                  <c:v>-2.3097449999999999</c:v>
                </c:pt>
                <c:pt idx="481">
                  <c:v>-1.848708</c:v>
                </c:pt>
                <c:pt idx="482">
                  <c:v>-1.030972</c:v>
                </c:pt>
                <c:pt idx="483">
                  <c:v>-0.43873459999999997</c:v>
                </c:pt>
                <c:pt idx="484">
                  <c:v>0.32736130000000002</c:v>
                </c:pt>
                <c:pt idx="485">
                  <c:v>0.72623590000000005</c:v>
                </c:pt>
                <c:pt idx="486">
                  <c:v>7.0137950000000004E-2</c:v>
                </c:pt>
                <c:pt idx="487">
                  <c:v>-1.22217</c:v>
                </c:pt>
                <c:pt idx="488">
                  <c:v>-1.8411109999999999</c:v>
                </c:pt>
                <c:pt idx="489">
                  <c:v>-1.5322849999999999</c:v>
                </c:pt>
                <c:pt idx="490">
                  <c:v>-1.320363</c:v>
                </c:pt>
                <c:pt idx="491">
                  <c:v>-1.245609</c:v>
                </c:pt>
                <c:pt idx="492">
                  <c:v>-0.84275009999999995</c:v>
                </c:pt>
                <c:pt idx="493">
                  <c:v>-0.25962960000000002</c:v>
                </c:pt>
                <c:pt idx="494">
                  <c:v>0.44260460000000001</c:v>
                </c:pt>
                <c:pt idx="495">
                  <c:v>1.057256</c:v>
                </c:pt>
                <c:pt idx="496">
                  <c:v>0.91193659999999999</c:v>
                </c:pt>
                <c:pt idx="497">
                  <c:v>0.22658700000000001</c:v>
                </c:pt>
                <c:pt idx="498">
                  <c:v>-0.32990740000000002</c:v>
                </c:pt>
                <c:pt idx="499">
                  <c:v>-1.093899</c:v>
                </c:pt>
                <c:pt idx="500">
                  <c:v>-1.950299</c:v>
                </c:pt>
                <c:pt idx="501">
                  <c:v>-1.441098</c:v>
                </c:pt>
                <c:pt idx="502">
                  <c:v>0.29252319999999998</c:v>
                </c:pt>
                <c:pt idx="503">
                  <c:v>0.91459100000000004</c:v>
                </c:pt>
                <c:pt idx="504">
                  <c:v>0.21371329999999999</c:v>
                </c:pt>
                <c:pt idx="505">
                  <c:v>-0.44321060000000001</c:v>
                </c:pt>
                <c:pt idx="506">
                  <c:v>-0.94891289999999995</c:v>
                </c:pt>
                <c:pt idx="507">
                  <c:v>-1.4219569999999999</c:v>
                </c:pt>
                <c:pt idx="508">
                  <c:v>-1.561258</c:v>
                </c:pt>
                <c:pt idx="509">
                  <c:v>-1.555342</c:v>
                </c:pt>
                <c:pt idx="510">
                  <c:v>-1.4779249999999999</c:v>
                </c:pt>
                <c:pt idx="511">
                  <c:v>-0.53628279999999995</c:v>
                </c:pt>
                <c:pt idx="512">
                  <c:v>0.50650689999999998</c:v>
                </c:pt>
                <c:pt idx="513">
                  <c:v>0.54948909999999995</c:v>
                </c:pt>
                <c:pt idx="514">
                  <c:v>0.24270739999999999</c:v>
                </c:pt>
                <c:pt idx="515">
                  <c:v>-0.44524570000000002</c:v>
                </c:pt>
                <c:pt idx="516">
                  <c:v>-1.5143450000000001</c:v>
                </c:pt>
                <c:pt idx="517">
                  <c:v>-1.808916</c:v>
                </c:pt>
                <c:pt idx="518">
                  <c:v>-1.2886150000000001</c:v>
                </c:pt>
                <c:pt idx="519">
                  <c:v>-0.70513820000000005</c:v>
                </c:pt>
                <c:pt idx="520">
                  <c:v>-0.18196999999999999</c:v>
                </c:pt>
                <c:pt idx="521">
                  <c:v>0.12949530000000001</c:v>
                </c:pt>
                <c:pt idx="522">
                  <c:v>1.297855E-2</c:v>
                </c:pt>
                <c:pt idx="523">
                  <c:v>-0.31487510000000002</c:v>
                </c:pt>
                <c:pt idx="524">
                  <c:v>-0.59654169999999995</c:v>
                </c:pt>
                <c:pt idx="525">
                  <c:v>-1.326106</c:v>
                </c:pt>
                <c:pt idx="526">
                  <c:v>-2.0993979999999999</c:v>
                </c:pt>
                <c:pt idx="527">
                  <c:v>-1.449983</c:v>
                </c:pt>
                <c:pt idx="528">
                  <c:v>-0.20290710000000001</c:v>
                </c:pt>
                <c:pt idx="529">
                  <c:v>0.23324929999999999</c:v>
                </c:pt>
                <c:pt idx="530">
                  <c:v>5.9407719999999997E-2</c:v>
                </c:pt>
                <c:pt idx="531">
                  <c:v>0.10822619999999999</c:v>
                </c:pt>
                <c:pt idx="532">
                  <c:v>0.83343999999999996</c:v>
                </c:pt>
                <c:pt idx="533">
                  <c:v>0.83499970000000001</c:v>
                </c:pt>
                <c:pt idx="534">
                  <c:v>-0.11592230000000001</c:v>
                </c:pt>
                <c:pt idx="535">
                  <c:v>-0.7120824</c:v>
                </c:pt>
                <c:pt idx="536">
                  <c:v>-1.2950790000000001</c:v>
                </c:pt>
                <c:pt idx="537">
                  <c:v>-1.7000580000000001</c:v>
                </c:pt>
                <c:pt idx="538">
                  <c:v>-1.262977</c:v>
                </c:pt>
                <c:pt idx="539">
                  <c:v>-0.23627719999999999</c:v>
                </c:pt>
                <c:pt idx="540">
                  <c:v>0.84723660000000001</c:v>
                </c:pt>
                <c:pt idx="541">
                  <c:v>0.90640549999999998</c:v>
                </c:pt>
                <c:pt idx="542">
                  <c:v>-9.7388509999999998E-2</c:v>
                </c:pt>
                <c:pt idx="543">
                  <c:v>-1.2386090000000001</c:v>
                </c:pt>
                <c:pt idx="544">
                  <c:v>-1.726755</c:v>
                </c:pt>
                <c:pt idx="545">
                  <c:v>-0.95053010000000004</c:v>
                </c:pt>
                <c:pt idx="546">
                  <c:v>7.1580910000000001E-3</c:v>
                </c:pt>
                <c:pt idx="547">
                  <c:v>-6.4171240000000004E-2</c:v>
                </c:pt>
                <c:pt idx="548">
                  <c:v>-0.89419099999999996</c:v>
                </c:pt>
                <c:pt idx="549">
                  <c:v>-1.1596329999999999</c:v>
                </c:pt>
                <c:pt idx="550">
                  <c:v>0.2355854</c:v>
                </c:pt>
                <c:pt idx="551">
                  <c:v>1.0556840000000001</c:v>
                </c:pt>
                <c:pt idx="552">
                  <c:v>-0.61893310000000001</c:v>
                </c:pt>
                <c:pt idx="553">
                  <c:v>-2.0943839999999998</c:v>
                </c:pt>
                <c:pt idx="554">
                  <c:v>-1.816621</c:v>
                </c:pt>
                <c:pt idx="555">
                  <c:v>-1.335456</c:v>
                </c:pt>
                <c:pt idx="556">
                  <c:v>-0.55631730000000001</c:v>
                </c:pt>
                <c:pt idx="557">
                  <c:v>0.33284570000000002</c:v>
                </c:pt>
                <c:pt idx="558">
                  <c:v>-0.54096639999999996</c:v>
                </c:pt>
                <c:pt idx="559">
                  <c:v>-1.7244219999999999</c:v>
                </c:pt>
                <c:pt idx="560">
                  <c:v>-1.255566</c:v>
                </c:pt>
                <c:pt idx="561">
                  <c:v>-0.63136709999999996</c:v>
                </c:pt>
                <c:pt idx="562">
                  <c:v>-0.2817537</c:v>
                </c:pt>
                <c:pt idx="563">
                  <c:v>-0.37300909999999998</c:v>
                </c:pt>
                <c:pt idx="564">
                  <c:v>-1.471174</c:v>
                </c:pt>
                <c:pt idx="565">
                  <c:v>-1.4857670000000001</c:v>
                </c:pt>
                <c:pt idx="566">
                  <c:v>0.57306380000000001</c:v>
                </c:pt>
                <c:pt idx="567">
                  <c:v>2.0052940000000001</c:v>
                </c:pt>
                <c:pt idx="568">
                  <c:v>0.67362259999999996</c:v>
                </c:pt>
                <c:pt idx="569">
                  <c:v>-1.3471040000000001</c:v>
                </c:pt>
              </c:numCache>
            </c:numRef>
          </c:xVal>
          <c:yVal>
            <c:numRef>
              <c:f>'HBM IV Curves Data'!$U$5:$U$574</c:f>
              <c:numCache>
                <c:formatCode>General</c:formatCode>
                <c:ptCount val="570"/>
                <c:pt idx="0">
                  <c:v>0.61070230000000003</c:v>
                </c:pt>
                <c:pt idx="1">
                  <c:v>0.59455230000000003</c:v>
                </c:pt>
                <c:pt idx="2">
                  <c:v>0.58606210000000003</c:v>
                </c:pt>
                <c:pt idx="3">
                  <c:v>0.59119659999999996</c:v>
                </c:pt>
                <c:pt idx="4">
                  <c:v>0.59463149999999998</c:v>
                </c:pt>
                <c:pt idx="5">
                  <c:v>0.59092549999999999</c:v>
                </c:pt>
                <c:pt idx="6">
                  <c:v>0.58080639999999994</c:v>
                </c:pt>
                <c:pt idx="7">
                  <c:v>0.56877809999999995</c:v>
                </c:pt>
                <c:pt idx="8">
                  <c:v>0.56727470000000002</c:v>
                </c:pt>
                <c:pt idx="9">
                  <c:v>0.57036169999999997</c:v>
                </c:pt>
                <c:pt idx="10">
                  <c:v>0.56756649999999997</c:v>
                </c:pt>
                <c:pt idx="11">
                  <c:v>0.56627970000000005</c:v>
                </c:pt>
                <c:pt idx="12">
                  <c:v>0.56721049999999995</c:v>
                </c:pt>
                <c:pt idx="13">
                  <c:v>0.56253330000000001</c:v>
                </c:pt>
                <c:pt idx="14">
                  <c:v>0.55668329999999999</c:v>
                </c:pt>
                <c:pt idx="15">
                  <c:v>0.55994299999999997</c:v>
                </c:pt>
                <c:pt idx="16">
                  <c:v>0.55867840000000002</c:v>
                </c:pt>
                <c:pt idx="17">
                  <c:v>0.53798699999999999</c:v>
                </c:pt>
                <c:pt idx="18">
                  <c:v>0.52295230000000004</c:v>
                </c:pt>
                <c:pt idx="19">
                  <c:v>0.52889870000000005</c:v>
                </c:pt>
                <c:pt idx="20">
                  <c:v>0.53714680000000004</c:v>
                </c:pt>
                <c:pt idx="21">
                  <c:v>0.53483729999999996</c:v>
                </c:pt>
                <c:pt idx="22">
                  <c:v>0.52463550000000003</c:v>
                </c:pt>
                <c:pt idx="23">
                  <c:v>0.51994490000000004</c:v>
                </c:pt>
                <c:pt idx="24">
                  <c:v>0.5242059</c:v>
                </c:pt>
                <c:pt idx="25">
                  <c:v>0.52364080000000002</c:v>
                </c:pt>
                <c:pt idx="26">
                  <c:v>0.51243590000000006</c:v>
                </c:pt>
                <c:pt idx="27">
                  <c:v>0.4990716</c:v>
                </c:pt>
                <c:pt idx="28">
                  <c:v>0.49294749999999998</c:v>
                </c:pt>
                <c:pt idx="29">
                  <c:v>0.49283729999999998</c:v>
                </c:pt>
                <c:pt idx="30">
                  <c:v>0.49254949999999997</c:v>
                </c:pt>
                <c:pt idx="31">
                  <c:v>0.49059239999999998</c:v>
                </c:pt>
                <c:pt idx="32">
                  <c:v>0.486572</c:v>
                </c:pt>
                <c:pt idx="33">
                  <c:v>0.48515069999999999</c:v>
                </c:pt>
                <c:pt idx="34">
                  <c:v>0.49326179999999997</c:v>
                </c:pt>
                <c:pt idx="35">
                  <c:v>0.50180769999999997</c:v>
                </c:pt>
                <c:pt idx="36">
                  <c:v>0.49192279999999999</c:v>
                </c:pt>
                <c:pt idx="37">
                  <c:v>0.47255710000000001</c:v>
                </c:pt>
                <c:pt idx="38">
                  <c:v>0.46912179999999998</c:v>
                </c:pt>
                <c:pt idx="39">
                  <c:v>0.47301480000000001</c:v>
                </c:pt>
                <c:pt idx="40">
                  <c:v>0.4695087</c:v>
                </c:pt>
                <c:pt idx="41">
                  <c:v>0.46748079999999997</c:v>
                </c:pt>
                <c:pt idx="42">
                  <c:v>0.46913919999999998</c:v>
                </c:pt>
                <c:pt idx="43">
                  <c:v>0.47143499999999999</c:v>
                </c:pt>
                <c:pt idx="44">
                  <c:v>0.47024090000000002</c:v>
                </c:pt>
                <c:pt idx="45">
                  <c:v>0.45999250000000003</c:v>
                </c:pt>
                <c:pt idx="46">
                  <c:v>0.45482539999999999</c:v>
                </c:pt>
                <c:pt idx="47">
                  <c:v>0.45878419999999998</c:v>
                </c:pt>
                <c:pt idx="48">
                  <c:v>0.45347179999999998</c:v>
                </c:pt>
                <c:pt idx="49">
                  <c:v>0.44499529999999998</c:v>
                </c:pt>
                <c:pt idx="50">
                  <c:v>0.44911020000000001</c:v>
                </c:pt>
                <c:pt idx="51">
                  <c:v>0.46036850000000001</c:v>
                </c:pt>
                <c:pt idx="52">
                  <c:v>0.46644720000000001</c:v>
                </c:pt>
                <c:pt idx="53">
                  <c:v>0.4586286</c:v>
                </c:pt>
                <c:pt idx="54">
                  <c:v>0.44410280000000002</c:v>
                </c:pt>
                <c:pt idx="55">
                  <c:v>0.4406562</c:v>
                </c:pt>
                <c:pt idx="56">
                  <c:v>0.44176559999999998</c:v>
                </c:pt>
                <c:pt idx="57">
                  <c:v>0.43247059999999998</c:v>
                </c:pt>
                <c:pt idx="58">
                  <c:v>0.4256877</c:v>
                </c:pt>
                <c:pt idx="59">
                  <c:v>0.42829089999999997</c:v>
                </c:pt>
                <c:pt idx="60">
                  <c:v>0.42757139999999999</c:v>
                </c:pt>
                <c:pt idx="61">
                  <c:v>0.42298380000000002</c:v>
                </c:pt>
                <c:pt idx="62">
                  <c:v>0.4200063</c:v>
                </c:pt>
                <c:pt idx="63">
                  <c:v>0.41938819999999999</c:v>
                </c:pt>
                <c:pt idx="64">
                  <c:v>0.41920099999999999</c:v>
                </c:pt>
                <c:pt idx="65">
                  <c:v>0.41931839999999998</c:v>
                </c:pt>
                <c:pt idx="66">
                  <c:v>0.42217759999999999</c:v>
                </c:pt>
                <c:pt idx="67">
                  <c:v>0.42295919999999998</c:v>
                </c:pt>
                <c:pt idx="68">
                  <c:v>0.4161552</c:v>
                </c:pt>
                <c:pt idx="69">
                  <c:v>0.40041090000000001</c:v>
                </c:pt>
                <c:pt idx="70">
                  <c:v>0.3851482</c:v>
                </c:pt>
                <c:pt idx="71">
                  <c:v>0.38464409999999999</c:v>
                </c:pt>
                <c:pt idx="72">
                  <c:v>0.39801379999999997</c:v>
                </c:pt>
                <c:pt idx="73">
                  <c:v>0.4122191</c:v>
                </c:pt>
                <c:pt idx="74">
                  <c:v>0.41214309999999998</c:v>
                </c:pt>
                <c:pt idx="75">
                  <c:v>0.40558810000000001</c:v>
                </c:pt>
                <c:pt idx="76">
                  <c:v>0.40217269999999999</c:v>
                </c:pt>
                <c:pt idx="77">
                  <c:v>0.38627159999999999</c:v>
                </c:pt>
                <c:pt idx="78">
                  <c:v>0.36786790000000003</c:v>
                </c:pt>
                <c:pt idx="79">
                  <c:v>0.3724307</c:v>
                </c:pt>
                <c:pt idx="80">
                  <c:v>0.3838203</c:v>
                </c:pt>
                <c:pt idx="81">
                  <c:v>0.38102900000000001</c:v>
                </c:pt>
                <c:pt idx="82">
                  <c:v>0.376226</c:v>
                </c:pt>
                <c:pt idx="83">
                  <c:v>0.37437819999999999</c:v>
                </c:pt>
                <c:pt idx="84">
                  <c:v>0.36861640000000001</c:v>
                </c:pt>
                <c:pt idx="85">
                  <c:v>0.36405100000000001</c:v>
                </c:pt>
                <c:pt idx="86">
                  <c:v>0.36405779999999999</c:v>
                </c:pt>
                <c:pt idx="87">
                  <c:v>0.36895840000000002</c:v>
                </c:pt>
                <c:pt idx="88">
                  <c:v>0.37558439999999998</c:v>
                </c:pt>
                <c:pt idx="89">
                  <c:v>0.3774556</c:v>
                </c:pt>
                <c:pt idx="90">
                  <c:v>0.37550299999999998</c:v>
                </c:pt>
                <c:pt idx="91">
                  <c:v>0.37095270000000002</c:v>
                </c:pt>
                <c:pt idx="92">
                  <c:v>0.3665968</c:v>
                </c:pt>
                <c:pt idx="93">
                  <c:v>0.36370609999999998</c:v>
                </c:pt>
                <c:pt idx="94">
                  <c:v>0.35865760000000002</c:v>
                </c:pt>
                <c:pt idx="95">
                  <c:v>0.3575258</c:v>
                </c:pt>
                <c:pt idx="96">
                  <c:v>0.35736319999999999</c:v>
                </c:pt>
                <c:pt idx="97">
                  <c:v>0.34720400000000001</c:v>
                </c:pt>
                <c:pt idx="98">
                  <c:v>0.34454689999999999</c:v>
                </c:pt>
                <c:pt idx="99">
                  <c:v>0.35450870000000001</c:v>
                </c:pt>
                <c:pt idx="100">
                  <c:v>0.34892800000000002</c:v>
                </c:pt>
                <c:pt idx="101">
                  <c:v>0.33419120000000002</c:v>
                </c:pt>
                <c:pt idx="102">
                  <c:v>0.33340170000000002</c:v>
                </c:pt>
                <c:pt idx="103">
                  <c:v>0.3404317</c:v>
                </c:pt>
                <c:pt idx="104">
                  <c:v>0.34411180000000002</c:v>
                </c:pt>
                <c:pt idx="105">
                  <c:v>0.33438659999999998</c:v>
                </c:pt>
                <c:pt idx="106">
                  <c:v>0.3188281</c:v>
                </c:pt>
                <c:pt idx="107">
                  <c:v>0.31574839999999998</c:v>
                </c:pt>
                <c:pt idx="108">
                  <c:v>0.31653940000000003</c:v>
                </c:pt>
                <c:pt idx="109">
                  <c:v>0.3144651</c:v>
                </c:pt>
                <c:pt idx="110">
                  <c:v>0.32000289999999998</c:v>
                </c:pt>
                <c:pt idx="111">
                  <c:v>0.33053110000000002</c:v>
                </c:pt>
                <c:pt idx="112">
                  <c:v>0.32715549999999999</c:v>
                </c:pt>
                <c:pt idx="113">
                  <c:v>0.30140709999999998</c:v>
                </c:pt>
                <c:pt idx="114">
                  <c:v>0.28284959999999998</c:v>
                </c:pt>
                <c:pt idx="115">
                  <c:v>0.29924230000000002</c:v>
                </c:pt>
                <c:pt idx="116">
                  <c:v>0.32024710000000001</c:v>
                </c:pt>
                <c:pt idx="117">
                  <c:v>0.31968400000000002</c:v>
                </c:pt>
                <c:pt idx="118">
                  <c:v>0.31684279999999998</c:v>
                </c:pt>
                <c:pt idx="119">
                  <c:v>0.31308170000000002</c:v>
                </c:pt>
                <c:pt idx="120">
                  <c:v>0.3050793</c:v>
                </c:pt>
                <c:pt idx="121">
                  <c:v>0.3031568</c:v>
                </c:pt>
                <c:pt idx="122">
                  <c:v>0.29928680000000002</c:v>
                </c:pt>
                <c:pt idx="123">
                  <c:v>0.29419279999999998</c:v>
                </c:pt>
                <c:pt idx="124">
                  <c:v>0.29832199999999998</c:v>
                </c:pt>
                <c:pt idx="125">
                  <c:v>0.3102838</c:v>
                </c:pt>
                <c:pt idx="126">
                  <c:v>0.31563259999999999</c:v>
                </c:pt>
                <c:pt idx="127">
                  <c:v>0.30167270000000002</c:v>
                </c:pt>
                <c:pt idx="128">
                  <c:v>0.28670820000000002</c:v>
                </c:pt>
                <c:pt idx="129">
                  <c:v>0.28732980000000002</c:v>
                </c:pt>
                <c:pt idx="130">
                  <c:v>0.29349320000000001</c:v>
                </c:pt>
                <c:pt idx="131">
                  <c:v>0.2926684</c:v>
                </c:pt>
                <c:pt idx="132">
                  <c:v>0.28244160000000001</c:v>
                </c:pt>
                <c:pt idx="133">
                  <c:v>0.26941280000000001</c:v>
                </c:pt>
                <c:pt idx="134">
                  <c:v>0.26208769999999998</c:v>
                </c:pt>
                <c:pt idx="135">
                  <c:v>0.2672117</c:v>
                </c:pt>
                <c:pt idx="136">
                  <c:v>0.28063070000000001</c:v>
                </c:pt>
                <c:pt idx="137">
                  <c:v>0.28909499999999999</c:v>
                </c:pt>
                <c:pt idx="138">
                  <c:v>0.2842307</c:v>
                </c:pt>
                <c:pt idx="139">
                  <c:v>0.27435599999999999</c:v>
                </c:pt>
                <c:pt idx="140">
                  <c:v>0.27071030000000001</c:v>
                </c:pt>
                <c:pt idx="141">
                  <c:v>0.26628829999999998</c:v>
                </c:pt>
                <c:pt idx="142">
                  <c:v>0.26292840000000001</c:v>
                </c:pt>
                <c:pt idx="143">
                  <c:v>0.26965509999999998</c:v>
                </c:pt>
                <c:pt idx="144">
                  <c:v>0.27248509999999998</c:v>
                </c:pt>
                <c:pt idx="145">
                  <c:v>0.26111770000000001</c:v>
                </c:pt>
                <c:pt idx="146">
                  <c:v>0.25240050000000003</c:v>
                </c:pt>
                <c:pt idx="147">
                  <c:v>0.256216</c:v>
                </c:pt>
                <c:pt idx="148">
                  <c:v>0.25767970000000001</c:v>
                </c:pt>
                <c:pt idx="149">
                  <c:v>0.25060830000000001</c:v>
                </c:pt>
                <c:pt idx="150">
                  <c:v>0.24078369999999999</c:v>
                </c:pt>
                <c:pt idx="151">
                  <c:v>0.233761</c:v>
                </c:pt>
                <c:pt idx="152">
                  <c:v>0.23545479999999999</c:v>
                </c:pt>
                <c:pt idx="153">
                  <c:v>0.24078350000000001</c:v>
                </c:pt>
                <c:pt idx="154">
                  <c:v>0.2478775</c:v>
                </c:pt>
                <c:pt idx="155">
                  <c:v>0.25629839999999998</c:v>
                </c:pt>
                <c:pt idx="156">
                  <c:v>0.25515490000000002</c:v>
                </c:pt>
                <c:pt idx="157">
                  <c:v>0.2456431</c:v>
                </c:pt>
                <c:pt idx="158">
                  <c:v>0.2357197</c:v>
                </c:pt>
                <c:pt idx="159">
                  <c:v>0.2260914</c:v>
                </c:pt>
                <c:pt idx="160">
                  <c:v>0.2188813</c:v>
                </c:pt>
                <c:pt idx="161">
                  <c:v>0.21967220000000001</c:v>
                </c:pt>
                <c:pt idx="162">
                  <c:v>0.22920509999999999</c:v>
                </c:pt>
                <c:pt idx="163">
                  <c:v>0.23757120000000001</c:v>
                </c:pt>
                <c:pt idx="164">
                  <c:v>0.23726849999999999</c:v>
                </c:pt>
                <c:pt idx="165">
                  <c:v>0.22894809999999999</c:v>
                </c:pt>
                <c:pt idx="166">
                  <c:v>0.21600829999999999</c:v>
                </c:pt>
                <c:pt idx="167">
                  <c:v>0.2074144</c:v>
                </c:pt>
                <c:pt idx="168">
                  <c:v>0.20788480000000001</c:v>
                </c:pt>
                <c:pt idx="169">
                  <c:v>0.2101642</c:v>
                </c:pt>
                <c:pt idx="170">
                  <c:v>0.2097552</c:v>
                </c:pt>
                <c:pt idx="171">
                  <c:v>0.2120976</c:v>
                </c:pt>
                <c:pt idx="172">
                  <c:v>0.21746450000000001</c:v>
                </c:pt>
                <c:pt idx="173">
                  <c:v>0.21579970000000001</c:v>
                </c:pt>
                <c:pt idx="174">
                  <c:v>0.2102444</c:v>
                </c:pt>
                <c:pt idx="175">
                  <c:v>0.21681739999999999</c:v>
                </c:pt>
                <c:pt idx="176">
                  <c:v>0.22413379999999999</c:v>
                </c:pt>
                <c:pt idx="177">
                  <c:v>0.21323819999999999</c:v>
                </c:pt>
                <c:pt idx="178">
                  <c:v>0.1992698</c:v>
                </c:pt>
                <c:pt idx="179">
                  <c:v>0.1969639</c:v>
                </c:pt>
                <c:pt idx="180">
                  <c:v>0.20147419999999999</c:v>
                </c:pt>
                <c:pt idx="181">
                  <c:v>0.20389189999999999</c:v>
                </c:pt>
                <c:pt idx="182">
                  <c:v>0.19597899999999999</c:v>
                </c:pt>
                <c:pt idx="183">
                  <c:v>0.18113889999999999</c:v>
                </c:pt>
                <c:pt idx="184">
                  <c:v>0.17656330000000001</c:v>
                </c:pt>
                <c:pt idx="185">
                  <c:v>0.1905857</c:v>
                </c:pt>
                <c:pt idx="186">
                  <c:v>0.2020652</c:v>
                </c:pt>
                <c:pt idx="187">
                  <c:v>0.1969987</c:v>
                </c:pt>
                <c:pt idx="188">
                  <c:v>0.19114909999999999</c:v>
                </c:pt>
                <c:pt idx="189">
                  <c:v>0.18869569999999999</c:v>
                </c:pt>
                <c:pt idx="190">
                  <c:v>0.18199370000000001</c:v>
                </c:pt>
                <c:pt idx="191">
                  <c:v>0.1756964</c:v>
                </c:pt>
                <c:pt idx="192">
                  <c:v>0.17795050000000001</c:v>
                </c:pt>
                <c:pt idx="193">
                  <c:v>0.18688399999999999</c:v>
                </c:pt>
                <c:pt idx="194">
                  <c:v>0.19247539999999999</c:v>
                </c:pt>
                <c:pt idx="195">
                  <c:v>0.18756339999999999</c:v>
                </c:pt>
                <c:pt idx="196">
                  <c:v>0.179534</c:v>
                </c:pt>
                <c:pt idx="197">
                  <c:v>0.18277199999999999</c:v>
                </c:pt>
                <c:pt idx="198">
                  <c:v>0.1872047</c:v>
                </c:pt>
                <c:pt idx="199">
                  <c:v>0.1795484</c:v>
                </c:pt>
                <c:pt idx="200">
                  <c:v>0.16944919999999999</c:v>
                </c:pt>
                <c:pt idx="201">
                  <c:v>0.1641329</c:v>
                </c:pt>
                <c:pt idx="202">
                  <c:v>0.16329560000000001</c:v>
                </c:pt>
                <c:pt idx="203">
                  <c:v>0.16527800000000001</c:v>
                </c:pt>
                <c:pt idx="204">
                  <c:v>0.16935230000000001</c:v>
                </c:pt>
                <c:pt idx="205">
                  <c:v>0.1723895</c:v>
                </c:pt>
                <c:pt idx="206">
                  <c:v>0.1735785</c:v>
                </c:pt>
                <c:pt idx="207">
                  <c:v>0.17538790000000001</c:v>
                </c:pt>
                <c:pt idx="208">
                  <c:v>0.16948389999999999</c:v>
                </c:pt>
                <c:pt idx="209">
                  <c:v>0.1545781</c:v>
                </c:pt>
                <c:pt idx="210">
                  <c:v>0.1480563</c:v>
                </c:pt>
                <c:pt idx="211">
                  <c:v>0.15862090000000001</c:v>
                </c:pt>
                <c:pt idx="212">
                  <c:v>0.16517200000000001</c:v>
                </c:pt>
                <c:pt idx="213">
                  <c:v>0.15418770000000001</c:v>
                </c:pt>
                <c:pt idx="214">
                  <c:v>0.1491941</c:v>
                </c:pt>
                <c:pt idx="215">
                  <c:v>0.1564112</c:v>
                </c:pt>
                <c:pt idx="216">
                  <c:v>0.14844180000000001</c:v>
                </c:pt>
                <c:pt idx="217">
                  <c:v>0.13137480000000001</c:v>
                </c:pt>
                <c:pt idx="218">
                  <c:v>0.1361134</c:v>
                </c:pt>
                <c:pt idx="219">
                  <c:v>0.14864359999999999</c:v>
                </c:pt>
                <c:pt idx="220">
                  <c:v>0.14492079999999999</c:v>
                </c:pt>
                <c:pt idx="221">
                  <c:v>0.1378355</c:v>
                </c:pt>
                <c:pt idx="222">
                  <c:v>0.14207040000000001</c:v>
                </c:pt>
                <c:pt idx="223">
                  <c:v>0.1528378</c:v>
                </c:pt>
                <c:pt idx="224">
                  <c:v>0.15441450000000001</c:v>
                </c:pt>
                <c:pt idx="225">
                  <c:v>0.14425499999999999</c:v>
                </c:pt>
                <c:pt idx="226">
                  <c:v>0.1397534</c:v>
                </c:pt>
                <c:pt idx="227">
                  <c:v>0.14561740000000001</c:v>
                </c:pt>
                <c:pt idx="228">
                  <c:v>0.14568349999999999</c:v>
                </c:pt>
                <c:pt idx="229">
                  <c:v>0.13231899999999999</c:v>
                </c:pt>
                <c:pt idx="230">
                  <c:v>0.1221188</c:v>
                </c:pt>
                <c:pt idx="231">
                  <c:v>0.13077839999999999</c:v>
                </c:pt>
                <c:pt idx="232">
                  <c:v>0.1434048</c:v>
                </c:pt>
                <c:pt idx="233">
                  <c:v>0.13866410000000001</c:v>
                </c:pt>
                <c:pt idx="234">
                  <c:v>0.12839690000000001</c:v>
                </c:pt>
                <c:pt idx="235">
                  <c:v>0.13103819999999999</c:v>
                </c:pt>
                <c:pt idx="236">
                  <c:v>0.13859250000000001</c:v>
                </c:pt>
                <c:pt idx="237">
                  <c:v>0.1363365</c:v>
                </c:pt>
                <c:pt idx="238">
                  <c:v>0.1247866</c:v>
                </c:pt>
                <c:pt idx="239">
                  <c:v>0.1200596</c:v>
                </c:pt>
                <c:pt idx="240">
                  <c:v>0.1284612</c:v>
                </c:pt>
                <c:pt idx="241">
                  <c:v>0.1355788</c:v>
                </c:pt>
                <c:pt idx="242">
                  <c:v>0.1344147</c:v>
                </c:pt>
                <c:pt idx="243">
                  <c:v>0.12950890000000001</c:v>
                </c:pt>
                <c:pt idx="244">
                  <c:v>0.11923640000000001</c:v>
                </c:pt>
                <c:pt idx="245">
                  <c:v>0.1118794</c:v>
                </c:pt>
                <c:pt idx="246">
                  <c:v>0.1177854</c:v>
                </c:pt>
                <c:pt idx="247">
                  <c:v>0.1210431</c:v>
                </c:pt>
                <c:pt idx="248">
                  <c:v>0.1192593</c:v>
                </c:pt>
                <c:pt idx="249">
                  <c:v>0.12385549999999999</c:v>
                </c:pt>
                <c:pt idx="250">
                  <c:v>0.1221955</c:v>
                </c:pt>
                <c:pt idx="251">
                  <c:v>0.1150437</c:v>
                </c:pt>
                <c:pt idx="252">
                  <c:v>0.1202917</c:v>
                </c:pt>
                <c:pt idx="253">
                  <c:v>0.1274633</c:v>
                </c:pt>
                <c:pt idx="254">
                  <c:v>0.1231867</c:v>
                </c:pt>
                <c:pt idx="255">
                  <c:v>0.12412280000000001</c:v>
                </c:pt>
                <c:pt idx="256">
                  <c:v>0.13458870000000001</c:v>
                </c:pt>
                <c:pt idx="257">
                  <c:v>0.13528499999999999</c:v>
                </c:pt>
                <c:pt idx="258">
                  <c:v>0.1219698</c:v>
                </c:pt>
                <c:pt idx="259">
                  <c:v>0.1126619</c:v>
                </c:pt>
                <c:pt idx="260">
                  <c:v>0.12157999999999999</c:v>
                </c:pt>
                <c:pt idx="261">
                  <c:v>0.12907550000000001</c:v>
                </c:pt>
                <c:pt idx="262">
                  <c:v>0.1148426</c:v>
                </c:pt>
                <c:pt idx="263">
                  <c:v>0.1001872</c:v>
                </c:pt>
                <c:pt idx="264">
                  <c:v>0.1037699</c:v>
                </c:pt>
                <c:pt idx="265">
                  <c:v>0.1126342</c:v>
                </c:pt>
                <c:pt idx="266">
                  <c:v>0.1122398</c:v>
                </c:pt>
                <c:pt idx="267">
                  <c:v>0.1060474</c:v>
                </c:pt>
                <c:pt idx="268">
                  <c:v>0.108694</c:v>
                </c:pt>
                <c:pt idx="269">
                  <c:v>0.1173767</c:v>
                </c:pt>
                <c:pt idx="270">
                  <c:v>0.12001680000000001</c:v>
                </c:pt>
                <c:pt idx="271">
                  <c:v>0.1184098</c:v>
                </c:pt>
                <c:pt idx="272">
                  <c:v>0.1136819</c:v>
                </c:pt>
                <c:pt idx="273">
                  <c:v>0.10672810000000001</c:v>
                </c:pt>
                <c:pt idx="274">
                  <c:v>0.1038926</c:v>
                </c:pt>
                <c:pt idx="275">
                  <c:v>0.10851719999999999</c:v>
                </c:pt>
                <c:pt idx="276">
                  <c:v>0.11352379999999999</c:v>
                </c:pt>
                <c:pt idx="277">
                  <c:v>0.1101077</c:v>
                </c:pt>
                <c:pt idx="278">
                  <c:v>0.1031401</c:v>
                </c:pt>
                <c:pt idx="279">
                  <c:v>9.6999859999999993E-2</c:v>
                </c:pt>
                <c:pt idx="280">
                  <c:v>8.7931990000000002E-2</c:v>
                </c:pt>
                <c:pt idx="281">
                  <c:v>8.292149E-2</c:v>
                </c:pt>
                <c:pt idx="282">
                  <c:v>9.2493660000000005E-2</c:v>
                </c:pt>
                <c:pt idx="283">
                  <c:v>0.10661470000000001</c:v>
                </c:pt>
                <c:pt idx="284">
                  <c:v>0.10648009999999999</c:v>
                </c:pt>
                <c:pt idx="285">
                  <c:v>8.7300450000000002E-2</c:v>
                </c:pt>
                <c:pt idx="286">
                  <c:v>6.7686709999999997E-2</c:v>
                </c:pt>
                <c:pt idx="287">
                  <c:v>7.4080010000000002E-2</c:v>
                </c:pt>
                <c:pt idx="288">
                  <c:v>9.3094170000000004E-2</c:v>
                </c:pt>
                <c:pt idx="289">
                  <c:v>9.2311560000000001E-2</c:v>
                </c:pt>
                <c:pt idx="290">
                  <c:v>8.3824380000000004E-2</c:v>
                </c:pt>
                <c:pt idx="291">
                  <c:v>8.7942140000000002E-2</c:v>
                </c:pt>
                <c:pt idx="292">
                  <c:v>9.2242039999999997E-2</c:v>
                </c:pt>
                <c:pt idx="293">
                  <c:v>8.7583449999999993E-2</c:v>
                </c:pt>
                <c:pt idx="294">
                  <c:v>8.3936689999999994E-2</c:v>
                </c:pt>
                <c:pt idx="295">
                  <c:v>8.8012569999999998E-2</c:v>
                </c:pt>
                <c:pt idx="296">
                  <c:v>8.5653030000000005E-2</c:v>
                </c:pt>
                <c:pt idx="297">
                  <c:v>7.3286420000000005E-2</c:v>
                </c:pt>
                <c:pt idx="298">
                  <c:v>7.6906649999999993E-2</c:v>
                </c:pt>
                <c:pt idx="299">
                  <c:v>9.5742110000000005E-2</c:v>
                </c:pt>
                <c:pt idx="300">
                  <c:v>0.1022999</c:v>
                </c:pt>
                <c:pt idx="301">
                  <c:v>9.5658450000000006E-2</c:v>
                </c:pt>
                <c:pt idx="302">
                  <c:v>8.990389E-2</c:v>
                </c:pt>
                <c:pt idx="303">
                  <c:v>8.6502469999999998E-2</c:v>
                </c:pt>
                <c:pt idx="304">
                  <c:v>8.4227540000000004E-2</c:v>
                </c:pt>
                <c:pt idx="305">
                  <c:v>9.0575160000000002E-2</c:v>
                </c:pt>
                <c:pt idx="306">
                  <c:v>9.8335510000000001E-2</c:v>
                </c:pt>
                <c:pt idx="307">
                  <c:v>8.6790939999999997E-2</c:v>
                </c:pt>
                <c:pt idx="308">
                  <c:v>6.8048570000000003E-2</c:v>
                </c:pt>
                <c:pt idx="309">
                  <c:v>6.5147730000000001E-2</c:v>
                </c:pt>
                <c:pt idx="310">
                  <c:v>7.2013980000000005E-2</c:v>
                </c:pt>
                <c:pt idx="311">
                  <c:v>7.8845990000000005E-2</c:v>
                </c:pt>
                <c:pt idx="312">
                  <c:v>7.9823839999999993E-2</c:v>
                </c:pt>
                <c:pt idx="313">
                  <c:v>7.3349049999999999E-2</c:v>
                </c:pt>
                <c:pt idx="314">
                  <c:v>7.2929910000000001E-2</c:v>
                </c:pt>
                <c:pt idx="315">
                  <c:v>8.0770549999999997E-2</c:v>
                </c:pt>
                <c:pt idx="316">
                  <c:v>8.1774890000000003E-2</c:v>
                </c:pt>
                <c:pt idx="317">
                  <c:v>7.7899529999999995E-2</c:v>
                </c:pt>
                <c:pt idx="318">
                  <c:v>7.872962E-2</c:v>
                </c:pt>
                <c:pt idx="319">
                  <c:v>7.8561259999999994E-2</c:v>
                </c:pt>
                <c:pt idx="320">
                  <c:v>7.7544109999999999E-2</c:v>
                </c:pt>
                <c:pt idx="321">
                  <c:v>7.7508400000000005E-2</c:v>
                </c:pt>
                <c:pt idx="322">
                  <c:v>7.2696440000000001E-2</c:v>
                </c:pt>
                <c:pt idx="323">
                  <c:v>7.2457499999999994E-2</c:v>
                </c:pt>
                <c:pt idx="324">
                  <c:v>7.7942300000000006E-2</c:v>
                </c:pt>
                <c:pt idx="325">
                  <c:v>7.4555750000000004E-2</c:v>
                </c:pt>
                <c:pt idx="326">
                  <c:v>6.6410200000000003E-2</c:v>
                </c:pt>
                <c:pt idx="327">
                  <c:v>6.2768649999999995E-2</c:v>
                </c:pt>
                <c:pt idx="328">
                  <c:v>6.4266370000000003E-2</c:v>
                </c:pt>
                <c:pt idx="329">
                  <c:v>6.7597370000000004E-2</c:v>
                </c:pt>
                <c:pt idx="330">
                  <c:v>7.0187879999999994E-2</c:v>
                </c:pt>
                <c:pt idx="331">
                  <c:v>7.363604E-2</c:v>
                </c:pt>
                <c:pt idx="332">
                  <c:v>7.0188840000000002E-2</c:v>
                </c:pt>
                <c:pt idx="333">
                  <c:v>5.9135050000000002E-2</c:v>
                </c:pt>
                <c:pt idx="334">
                  <c:v>5.7273480000000002E-2</c:v>
                </c:pt>
                <c:pt idx="335">
                  <c:v>6.6234299999999996E-2</c:v>
                </c:pt>
                <c:pt idx="336">
                  <c:v>7.1000129999999995E-2</c:v>
                </c:pt>
                <c:pt idx="337">
                  <c:v>6.225961E-2</c:v>
                </c:pt>
                <c:pt idx="338">
                  <c:v>5.0081599999999997E-2</c:v>
                </c:pt>
                <c:pt idx="339">
                  <c:v>5.5314450000000001E-2</c:v>
                </c:pt>
                <c:pt idx="340">
                  <c:v>7.0857530000000002E-2</c:v>
                </c:pt>
                <c:pt idx="341">
                  <c:v>7.2629650000000004E-2</c:v>
                </c:pt>
                <c:pt idx="342">
                  <c:v>6.2601779999999996E-2</c:v>
                </c:pt>
                <c:pt idx="343">
                  <c:v>5.5105889999999998E-2</c:v>
                </c:pt>
                <c:pt idx="344">
                  <c:v>5.2327650000000003E-2</c:v>
                </c:pt>
                <c:pt idx="345">
                  <c:v>5.326645E-2</c:v>
                </c:pt>
                <c:pt idx="346">
                  <c:v>5.6985149999999998E-2</c:v>
                </c:pt>
                <c:pt idx="347">
                  <c:v>6.0178719999999998E-2</c:v>
                </c:pt>
                <c:pt idx="348">
                  <c:v>6.4080680000000001E-2</c:v>
                </c:pt>
                <c:pt idx="349">
                  <c:v>6.222109E-2</c:v>
                </c:pt>
                <c:pt idx="350">
                  <c:v>5.0512399999999999E-2</c:v>
                </c:pt>
                <c:pt idx="351">
                  <c:v>5.2625249999999998E-2</c:v>
                </c:pt>
                <c:pt idx="352">
                  <c:v>7.0031839999999998E-2</c:v>
                </c:pt>
                <c:pt idx="353">
                  <c:v>6.618404E-2</c:v>
                </c:pt>
                <c:pt idx="354">
                  <c:v>4.5750060000000002E-2</c:v>
                </c:pt>
                <c:pt idx="355">
                  <c:v>4.5480270000000003E-2</c:v>
                </c:pt>
                <c:pt idx="356">
                  <c:v>5.7969550000000002E-2</c:v>
                </c:pt>
                <c:pt idx="357">
                  <c:v>5.5901800000000001E-2</c:v>
                </c:pt>
                <c:pt idx="358">
                  <c:v>4.8596550000000002E-2</c:v>
                </c:pt>
                <c:pt idx="359">
                  <c:v>5.349864E-2</c:v>
                </c:pt>
                <c:pt idx="360">
                  <c:v>5.9463729999999999E-2</c:v>
                </c:pt>
                <c:pt idx="361">
                  <c:v>5.4526570000000003E-2</c:v>
                </c:pt>
                <c:pt idx="362">
                  <c:v>4.3201150000000001E-2</c:v>
                </c:pt>
                <c:pt idx="363">
                  <c:v>3.6635859999999999E-2</c:v>
                </c:pt>
                <c:pt idx="364">
                  <c:v>4.2870680000000001E-2</c:v>
                </c:pt>
                <c:pt idx="365">
                  <c:v>5.3390600000000003E-2</c:v>
                </c:pt>
                <c:pt idx="366">
                  <c:v>5.4706619999999997E-2</c:v>
                </c:pt>
                <c:pt idx="367">
                  <c:v>5.3543889999999997E-2</c:v>
                </c:pt>
                <c:pt idx="368">
                  <c:v>5.8641550000000001E-2</c:v>
                </c:pt>
                <c:pt idx="369">
                  <c:v>5.1600380000000001E-2</c:v>
                </c:pt>
                <c:pt idx="370">
                  <c:v>2.7375090000000001E-2</c:v>
                </c:pt>
                <c:pt idx="371">
                  <c:v>1.921834E-2</c:v>
                </c:pt>
                <c:pt idx="372">
                  <c:v>3.5536659999999998E-2</c:v>
                </c:pt>
                <c:pt idx="373">
                  <c:v>4.4884979999999998E-2</c:v>
                </c:pt>
                <c:pt idx="374">
                  <c:v>3.9086080000000002E-2</c:v>
                </c:pt>
                <c:pt idx="375">
                  <c:v>3.810409E-2</c:v>
                </c:pt>
                <c:pt idx="376">
                  <c:v>4.7301669999999997E-2</c:v>
                </c:pt>
                <c:pt idx="377">
                  <c:v>5.654841E-2</c:v>
                </c:pt>
                <c:pt idx="378">
                  <c:v>5.8892239999999998E-2</c:v>
                </c:pt>
                <c:pt idx="379">
                  <c:v>5.3716319999999998E-2</c:v>
                </c:pt>
                <c:pt idx="380">
                  <c:v>4.5272939999999998E-2</c:v>
                </c:pt>
                <c:pt idx="381">
                  <c:v>3.766365E-2</c:v>
                </c:pt>
                <c:pt idx="382">
                  <c:v>3.043968E-2</c:v>
                </c:pt>
                <c:pt idx="383">
                  <c:v>2.9666970000000001E-2</c:v>
                </c:pt>
                <c:pt idx="384">
                  <c:v>3.9860670000000001E-2</c:v>
                </c:pt>
                <c:pt idx="385">
                  <c:v>4.884264E-2</c:v>
                </c:pt>
                <c:pt idx="386">
                  <c:v>4.8743179999999997E-2</c:v>
                </c:pt>
                <c:pt idx="387">
                  <c:v>4.7299019999999997E-2</c:v>
                </c:pt>
                <c:pt idx="388">
                  <c:v>5.0181539999999997E-2</c:v>
                </c:pt>
                <c:pt idx="389">
                  <c:v>4.7384200000000001E-2</c:v>
                </c:pt>
                <c:pt idx="390">
                  <c:v>4.0228640000000003E-2</c:v>
                </c:pt>
                <c:pt idx="391">
                  <c:v>4.6695939999999998E-2</c:v>
                </c:pt>
                <c:pt idx="392">
                  <c:v>5.6411179999999998E-2</c:v>
                </c:pt>
                <c:pt idx="393">
                  <c:v>5.0063389999999999E-2</c:v>
                </c:pt>
                <c:pt idx="394">
                  <c:v>3.6984780000000002E-2</c:v>
                </c:pt>
                <c:pt idx="395">
                  <c:v>2.976852E-2</c:v>
                </c:pt>
                <c:pt idx="396">
                  <c:v>2.591415E-2</c:v>
                </c:pt>
                <c:pt idx="397">
                  <c:v>2.3427509999999999E-2</c:v>
                </c:pt>
                <c:pt idx="398">
                  <c:v>2.731103E-2</c:v>
                </c:pt>
                <c:pt idx="399">
                  <c:v>4.2469350000000003E-2</c:v>
                </c:pt>
                <c:pt idx="400">
                  <c:v>5.8275830000000001E-2</c:v>
                </c:pt>
                <c:pt idx="401">
                  <c:v>5.0909490000000002E-2</c:v>
                </c:pt>
                <c:pt idx="402">
                  <c:v>2.7427759999999999E-2</c:v>
                </c:pt>
                <c:pt idx="403">
                  <c:v>2.5296059999999999E-2</c:v>
                </c:pt>
                <c:pt idx="404">
                  <c:v>4.5830679999999999E-2</c:v>
                </c:pt>
                <c:pt idx="405">
                  <c:v>4.9318969999999997E-2</c:v>
                </c:pt>
                <c:pt idx="406">
                  <c:v>2.8954480000000001E-2</c:v>
                </c:pt>
                <c:pt idx="407">
                  <c:v>1.6686980000000001E-2</c:v>
                </c:pt>
                <c:pt idx="408">
                  <c:v>2.6661009999999999E-2</c:v>
                </c:pt>
                <c:pt idx="409">
                  <c:v>4.3378529999999998E-2</c:v>
                </c:pt>
                <c:pt idx="410">
                  <c:v>4.6800410000000001E-2</c:v>
                </c:pt>
                <c:pt idx="411">
                  <c:v>3.9225650000000001E-2</c:v>
                </c:pt>
                <c:pt idx="412">
                  <c:v>3.2032419999999999E-2</c:v>
                </c:pt>
                <c:pt idx="413">
                  <c:v>2.6022779999999999E-2</c:v>
                </c:pt>
                <c:pt idx="414">
                  <c:v>2.596418E-2</c:v>
                </c:pt>
                <c:pt idx="415">
                  <c:v>3.57074E-2</c:v>
                </c:pt>
                <c:pt idx="416">
                  <c:v>4.5525860000000001E-2</c:v>
                </c:pt>
                <c:pt idx="417">
                  <c:v>4.3821859999999997E-2</c:v>
                </c:pt>
                <c:pt idx="418">
                  <c:v>3.388969E-2</c:v>
                </c:pt>
                <c:pt idx="419">
                  <c:v>3.5632150000000001E-2</c:v>
                </c:pt>
                <c:pt idx="420">
                  <c:v>5.0328169999999998E-2</c:v>
                </c:pt>
                <c:pt idx="421">
                  <c:v>5.0534700000000002E-2</c:v>
                </c:pt>
                <c:pt idx="422">
                  <c:v>3.2136249999999998E-2</c:v>
                </c:pt>
                <c:pt idx="423">
                  <c:v>1.863126E-2</c:v>
                </c:pt>
                <c:pt idx="424">
                  <c:v>2.0965299999999999E-2</c:v>
                </c:pt>
                <c:pt idx="425">
                  <c:v>3.0816159999999999E-2</c:v>
                </c:pt>
                <c:pt idx="426">
                  <c:v>3.7701890000000002E-2</c:v>
                </c:pt>
                <c:pt idx="427">
                  <c:v>4.158208E-2</c:v>
                </c:pt>
                <c:pt idx="428">
                  <c:v>4.0628930000000001E-2</c:v>
                </c:pt>
                <c:pt idx="429">
                  <c:v>3.4431749999999997E-2</c:v>
                </c:pt>
                <c:pt idx="430">
                  <c:v>2.96574E-2</c:v>
                </c:pt>
                <c:pt idx="431">
                  <c:v>2.7712759999999999E-2</c:v>
                </c:pt>
                <c:pt idx="432">
                  <c:v>2.8546189999999999E-2</c:v>
                </c:pt>
                <c:pt idx="433">
                  <c:v>2.6335310000000001E-2</c:v>
                </c:pt>
                <c:pt idx="434">
                  <c:v>2.3227299999999999E-2</c:v>
                </c:pt>
                <c:pt idx="435">
                  <c:v>3.4759930000000001E-2</c:v>
                </c:pt>
                <c:pt idx="436">
                  <c:v>4.9195389999999999E-2</c:v>
                </c:pt>
                <c:pt idx="437">
                  <c:v>4.7064990000000001E-2</c:v>
                </c:pt>
                <c:pt idx="438">
                  <c:v>3.5099159999999997E-2</c:v>
                </c:pt>
                <c:pt idx="439">
                  <c:v>2.530723E-2</c:v>
                </c:pt>
                <c:pt idx="440">
                  <c:v>2.8269900000000001E-2</c:v>
                </c:pt>
                <c:pt idx="441">
                  <c:v>3.6531420000000002E-2</c:v>
                </c:pt>
                <c:pt idx="442">
                  <c:v>3.3439169999999997E-2</c:v>
                </c:pt>
                <c:pt idx="443">
                  <c:v>3.1240440000000001E-2</c:v>
                </c:pt>
                <c:pt idx="444">
                  <c:v>3.9735109999999997E-2</c:v>
                </c:pt>
                <c:pt idx="445">
                  <c:v>4.0405879999999998E-2</c:v>
                </c:pt>
                <c:pt idx="446">
                  <c:v>2.5125689999999999E-2</c:v>
                </c:pt>
                <c:pt idx="447">
                  <c:v>1.350088E-2</c:v>
                </c:pt>
                <c:pt idx="448">
                  <c:v>1.6397829999999999E-2</c:v>
                </c:pt>
                <c:pt idx="449">
                  <c:v>2.0124260000000001E-2</c:v>
                </c:pt>
                <c:pt idx="450">
                  <c:v>2.0705100000000001E-2</c:v>
                </c:pt>
                <c:pt idx="451">
                  <c:v>2.9951419999999999E-2</c:v>
                </c:pt>
                <c:pt idx="452">
                  <c:v>3.5890129999999999E-2</c:v>
                </c:pt>
                <c:pt idx="453">
                  <c:v>2.0788210000000001E-2</c:v>
                </c:pt>
                <c:pt idx="454">
                  <c:v>8.72619E-3</c:v>
                </c:pt>
                <c:pt idx="455">
                  <c:v>1.900934E-2</c:v>
                </c:pt>
                <c:pt idx="456">
                  <c:v>3.1602070000000003E-2</c:v>
                </c:pt>
                <c:pt idx="457">
                  <c:v>3.2941199999999997E-2</c:v>
                </c:pt>
                <c:pt idx="458">
                  <c:v>2.8802669999999999E-2</c:v>
                </c:pt>
                <c:pt idx="459">
                  <c:v>2.876196E-2</c:v>
                </c:pt>
                <c:pt idx="460">
                  <c:v>3.2265219999999997E-2</c:v>
                </c:pt>
                <c:pt idx="461">
                  <c:v>2.393238E-2</c:v>
                </c:pt>
                <c:pt idx="462">
                  <c:v>9.7062910000000006E-3</c:v>
                </c:pt>
                <c:pt idx="463">
                  <c:v>1.450979E-2</c:v>
                </c:pt>
                <c:pt idx="464">
                  <c:v>3.0194970000000002E-2</c:v>
                </c:pt>
                <c:pt idx="465">
                  <c:v>3.33624E-2</c:v>
                </c:pt>
                <c:pt idx="466">
                  <c:v>2.9364459999999998E-2</c:v>
                </c:pt>
                <c:pt idx="467">
                  <c:v>2.8067780000000001E-2</c:v>
                </c:pt>
                <c:pt idx="468">
                  <c:v>2.551892E-2</c:v>
                </c:pt>
                <c:pt idx="469">
                  <c:v>2.0788669999999999E-2</c:v>
                </c:pt>
                <c:pt idx="470">
                  <c:v>1.4812580000000001E-2</c:v>
                </c:pt>
                <c:pt idx="471">
                  <c:v>1.6771629999999999E-2</c:v>
                </c:pt>
                <c:pt idx="472">
                  <c:v>2.7712400000000002E-2</c:v>
                </c:pt>
                <c:pt idx="473">
                  <c:v>2.5630590000000002E-2</c:v>
                </c:pt>
                <c:pt idx="474">
                  <c:v>1.521283E-2</c:v>
                </c:pt>
                <c:pt idx="475">
                  <c:v>1.8140699999999999E-2</c:v>
                </c:pt>
                <c:pt idx="476">
                  <c:v>2.718073E-2</c:v>
                </c:pt>
                <c:pt idx="477">
                  <c:v>2.9276420000000001E-2</c:v>
                </c:pt>
                <c:pt idx="478">
                  <c:v>2.6896110000000001E-2</c:v>
                </c:pt>
                <c:pt idx="479">
                  <c:v>3.069821E-2</c:v>
                </c:pt>
                <c:pt idx="480">
                  <c:v>3.5364100000000002E-2</c:v>
                </c:pt>
                <c:pt idx="481">
                  <c:v>2.6521099999999999E-2</c:v>
                </c:pt>
                <c:pt idx="482">
                  <c:v>1.9937469999999999E-2</c:v>
                </c:pt>
                <c:pt idx="483">
                  <c:v>2.6533069999999999E-2</c:v>
                </c:pt>
                <c:pt idx="484">
                  <c:v>2.8109149999999999E-2</c:v>
                </c:pt>
                <c:pt idx="485">
                  <c:v>2.3383950000000001E-2</c:v>
                </c:pt>
                <c:pt idx="486">
                  <c:v>2.185055E-2</c:v>
                </c:pt>
                <c:pt idx="487">
                  <c:v>2.1594450000000001E-2</c:v>
                </c:pt>
                <c:pt idx="488">
                  <c:v>2.4341450000000001E-2</c:v>
                </c:pt>
                <c:pt idx="489">
                  <c:v>2.7615170000000001E-2</c:v>
                </c:pt>
                <c:pt idx="490">
                  <c:v>2.3818450000000001E-2</c:v>
                </c:pt>
                <c:pt idx="491">
                  <c:v>2.3115940000000001E-2</c:v>
                </c:pt>
                <c:pt idx="492">
                  <c:v>3.1777920000000001E-2</c:v>
                </c:pt>
                <c:pt idx="493">
                  <c:v>3.0428770000000001E-2</c:v>
                </c:pt>
                <c:pt idx="494">
                  <c:v>1.4732540000000001E-2</c:v>
                </c:pt>
                <c:pt idx="495">
                  <c:v>1.074748E-2</c:v>
                </c:pt>
                <c:pt idx="496">
                  <c:v>2.135797E-2</c:v>
                </c:pt>
                <c:pt idx="497">
                  <c:v>2.0052589999999999E-2</c:v>
                </c:pt>
                <c:pt idx="498">
                  <c:v>1.226822E-2</c:v>
                </c:pt>
                <c:pt idx="499">
                  <c:v>1.9287160000000001E-2</c:v>
                </c:pt>
                <c:pt idx="500">
                  <c:v>3.009939E-2</c:v>
                </c:pt>
                <c:pt idx="501">
                  <c:v>3.171115E-2</c:v>
                </c:pt>
                <c:pt idx="502">
                  <c:v>2.469561E-2</c:v>
                </c:pt>
                <c:pt idx="503">
                  <c:v>1.7467340000000001E-2</c:v>
                </c:pt>
                <c:pt idx="504">
                  <c:v>2.1392350000000001E-2</c:v>
                </c:pt>
                <c:pt idx="505">
                  <c:v>2.670664E-2</c:v>
                </c:pt>
                <c:pt idx="506">
                  <c:v>1.986827E-2</c:v>
                </c:pt>
                <c:pt idx="507">
                  <c:v>1.2539150000000001E-2</c:v>
                </c:pt>
                <c:pt idx="508">
                  <c:v>2.0043459999999999E-2</c:v>
                </c:pt>
                <c:pt idx="509">
                  <c:v>2.9455519999999999E-2</c:v>
                </c:pt>
                <c:pt idx="510">
                  <c:v>2.6515090000000002E-2</c:v>
                </c:pt>
                <c:pt idx="511">
                  <c:v>2.2676890000000002E-2</c:v>
                </c:pt>
                <c:pt idx="512">
                  <c:v>2.403361E-2</c:v>
                </c:pt>
                <c:pt idx="513">
                  <c:v>2.3494629999999999E-2</c:v>
                </c:pt>
                <c:pt idx="514">
                  <c:v>1.9912559999999999E-2</c:v>
                </c:pt>
                <c:pt idx="515">
                  <c:v>1.9576699999999999E-2</c:v>
                </c:pt>
                <c:pt idx="516">
                  <c:v>2.5599139999999999E-2</c:v>
                </c:pt>
                <c:pt idx="517">
                  <c:v>2.9409899999999999E-2</c:v>
                </c:pt>
                <c:pt idx="518">
                  <c:v>2.6090550000000001E-2</c:v>
                </c:pt>
                <c:pt idx="519">
                  <c:v>2.4272269999999999E-2</c:v>
                </c:pt>
                <c:pt idx="520">
                  <c:v>1.7579129999999998E-2</c:v>
                </c:pt>
                <c:pt idx="521">
                  <c:v>-1.4401819999999999E-3</c:v>
                </c:pt>
                <c:pt idx="522">
                  <c:v>-5.0917209999999996E-3</c:v>
                </c:pt>
                <c:pt idx="523">
                  <c:v>1.650567E-2</c:v>
                </c:pt>
                <c:pt idx="524">
                  <c:v>2.884016E-2</c:v>
                </c:pt>
                <c:pt idx="525">
                  <c:v>1.8385039999999998E-2</c:v>
                </c:pt>
                <c:pt idx="526">
                  <c:v>1.5894350000000002E-2</c:v>
                </c:pt>
                <c:pt idx="527">
                  <c:v>3.0658399999999999E-2</c:v>
                </c:pt>
                <c:pt idx="528">
                  <c:v>3.2377019999999999E-2</c:v>
                </c:pt>
                <c:pt idx="529">
                  <c:v>1.8829269999999999E-2</c:v>
                </c:pt>
                <c:pt idx="530">
                  <c:v>1.095249E-2</c:v>
                </c:pt>
                <c:pt idx="531">
                  <c:v>1.419602E-2</c:v>
                </c:pt>
                <c:pt idx="532">
                  <c:v>1.9550660000000001E-2</c:v>
                </c:pt>
                <c:pt idx="533">
                  <c:v>1.51006E-2</c:v>
                </c:pt>
                <c:pt idx="534">
                  <c:v>1.1830179999999999E-2</c:v>
                </c:pt>
                <c:pt idx="535">
                  <c:v>2.20711E-2</c:v>
                </c:pt>
                <c:pt idx="536">
                  <c:v>3.0168500000000001E-2</c:v>
                </c:pt>
                <c:pt idx="537">
                  <c:v>2.3812380000000001E-2</c:v>
                </c:pt>
                <c:pt idx="538">
                  <c:v>1.8950499999999999E-2</c:v>
                </c:pt>
                <c:pt idx="539">
                  <c:v>2.4779260000000001E-2</c:v>
                </c:pt>
                <c:pt idx="540">
                  <c:v>2.183558E-2</c:v>
                </c:pt>
                <c:pt idx="541">
                  <c:v>1.0154699999999999E-2</c:v>
                </c:pt>
                <c:pt idx="542">
                  <c:v>9.6160989999999995E-3</c:v>
                </c:pt>
                <c:pt idx="543">
                  <c:v>1.685265E-2</c:v>
                </c:pt>
                <c:pt idx="544">
                  <c:v>2.1710670000000001E-2</c:v>
                </c:pt>
                <c:pt idx="545">
                  <c:v>2.3116580000000001E-2</c:v>
                </c:pt>
                <c:pt idx="546">
                  <c:v>2.2458269999999999E-2</c:v>
                </c:pt>
                <c:pt idx="547">
                  <c:v>2.1829270000000001E-2</c:v>
                </c:pt>
                <c:pt idx="548">
                  <c:v>1.9668359999999999E-2</c:v>
                </c:pt>
                <c:pt idx="549">
                  <c:v>1.624948E-2</c:v>
                </c:pt>
                <c:pt idx="550">
                  <c:v>1.3306470000000001E-2</c:v>
                </c:pt>
                <c:pt idx="551">
                  <c:v>1.109109E-2</c:v>
                </c:pt>
                <c:pt idx="552">
                  <c:v>1.5054730000000001E-2</c:v>
                </c:pt>
                <c:pt idx="553">
                  <c:v>2.2869270000000001E-2</c:v>
                </c:pt>
                <c:pt idx="554">
                  <c:v>2.339084E-2</c:v>
                </c:pt>
                <c:pt idx="555">
                  <c:v>2.265114E-2</c:v>
                </c:pt>
                <c:pt idx="556">
                  <c:v>2.6727210000000001E-2</c:v>
                </c:pt>
                <c:pt idx="557">
                  <c:v>2.1146470000000001E-2</c:v>
                </c:pt>
                <c:pt idx="558">
                  <c:v>7.673488E-3</c:v>
                </c:pt>
                <c:pt idx="559">
                  <c:v>7.7336200000000001E-3</c:v>
                </c:pt>
                <c:pt idx="560">
                  <c:v>1.6925369999999999E-2</c:v>
                </c:pt>
                <c:pt idx="561">
                  <c:v>1.270744E-2</c:v>
                </c:pt>
                <c:pt idx="562">
                  <c:v>1.8641870000000001E-4</c:v>
                </c:pt>
                <c:pt idx="563">
                  <c:v>-1.446964E-3</c:v>
                </c:pt>
                <c:pt idx="564">
                  <c:v>7.0587849999999997E-3</c:v>
                </c:pt>
                <c:pt idx="565">
                  <c:v>1.5972589999999998E-2</c:v>
                </c:pt>
                <c:pt idx="566">
                  <c:v>1.464274E-2</c:v>
                </c:pt>
                <c:pt idx="567">
                  <c:v>1.9740439999999999E-3</c:v>
                </c:pt>
                <c:pt idx="568">
                  <c:v>-2.2258930000000001E-3</c:v>
                </c:pt>
                <c:pt idx="569">
                  <c:v>1.150084E-2</c:v>
                </c:pt>
              </c:numCache>
            </c:numRef>
          </c:yVal>
          <c:smooth val="0"/>
        </c:ser>
        <c:ser>
          <c:idx val="10"/>
          <c:order val="10"/>
          <c:tx>
            <c:v>+1000V (#11)</c:v>
          </c:tx>
          <c:spPr>
            <a:ln w="19050">
              <a:solidFill>
                <a:srgbClr val="0000FF"/>
              </a:solidFill>
            </a:ln>
          </c:spPr>
          <c:marker>
            <c:symbol val="none"/>
          </c:marker>
          <c:xVal>
            <c:numRef>
              <c:f>'HBM IV Curves Data'!$V$5:$V$574</c:f>
              <c:numCache>
                <c:formatCode>General</c:formatCode>
                <c:ptCount val="570"/>
                <c:pt idx="0">
                  <c:v>1.9686790000000001</c:v>
                </c:pt>
                <c:pt idx="1">
                  <c:v>0.8251117</c:v>
                </c:pt>
                <c:pt idx="2">
                  <c:v>1.0330280000000001</c:v>
                </c:pt>
                <c:pt idx="3">
                  <c:v>2.4562170000000001</c:v>
                </c:pt>
                <c:pt idx="4">
                  <c:v>2.9993660000000002</c:v>
                </c:pt>
                <c:pt idx="5">
                  <c:v>2.268821</c:v>
                </c:pt>
                <c:pt idx="6">
                  <c:v>2.430393</c:v>
                </c:pt>
                <c:pt idx="7">
                  <c:v>3.8205550000000001</c:v>
                </c:pt>
                <c:pt idx="8">
                  <c:v>4.7959420000000001</c:v>
                </c:pt>
                <c:pt idx="9">
                  <c:v>4.400906</c:v>
                </c:pt>
                <c:pt idx="10">
                  <c:v>2.9564699999999999</c:v>
                </c:pt>
                <c:pt idx="11">
                  <c:v>1.8812739999999999</c:v>
                </c:pt>
                <c:pt idx="12">
                  <c:v>1.4112899999999999</c:v>
                </c:pt>
                <c:pt idx="13">
                  <c:v>0.84362239999999999</c:v>
                </c:pt>
                <c:pt idx="14">
                  <c:v>0.13812489999999999</c:v>
                </c:pt>
                <c:pt idx="15">
                  <c:v>-0.4291798</c:v>
                </c:pt>
                <c:pt idx="16">
                  <c:v>0.24374460000000001</c:v>
                </c:pt>
                <c:pt idx="17">
                  <c:v>1.8719300000000001</c:v>
                </c:pt>
                <c:pt idx="18">
                  <c:v>2.1472910000000001</c:v>
                </c:pt>
                <c:pt idx="19">
                  <c:v>1.313618</c:v>
                </c:pt>
                <c:pt idx="20">
                  <c:v>1.105062</c:v>
                </c:pt>
                <c:pt idx="21">
                  <c:v>1.3284640000000001</c:v>
                </c:pt>
                <c:pt idx="22">
                  <c:v>1.3302700000000001</c:v>
                </c:pt>
                <c:pt idx="23">
                  <c:v>0.7250837</c:v>
                </c:pt>
                <c:pt idx="24">
                  <c:v>9.7419829999999999E-2</c:v>
                </c:pt>
                <c:pt idx="25">
                  <c:v>0.47930220000000001</c:v>
                </c:pt>
                <c:pt idx="26">
                  <c:v>0.80982469999999995</c:v>
                </c:pt>
                <c:pt idx="27">
                  <c:v>1.023372E-2</c:v>
                </c:pt>
                <c:pt idx="28">
                  <c:v>-0.32862180000000002</c:v>
                </c:pt>
                <c:pt idx="29">
                  <c:v>0.90268979999999999</c:v>
                </c:pt>
                <c:pt idx="30">
                  <c:v>1.973765</c:v>
                </c:pt>
                <c:pt idx="31">
                  <c:v>2.125559</c:v>
                </c:pt>
                <c:pt idx="32">
                  <c:v>2.3362690000000002</c:v>
                </c:pt>
                <c:pt idx="33">
                  <c:v>1.844117</c:v>
                </c:pt>
                <c:pt idx="34">
                  <c:v>0.66883579999999998</c:v>
                </c:pt>
                <c:pt idx="35">
                  <c:v>0.88943870000000003</c:v>
                </c:pt>
                <c:pt idx="36">
                  <c:v>2.0478480000000001</c:v>
                </c:pt>
                <c:pt idx="37">
                  <c:v>2.5605009999999999</c:v>
                </c:pt>
                <c:pt idx="38">
                  <c:v>2.347645</c:v>
                </c:pt>
                <c:pt idx="39">
                  <c:v>1.604646</c:v>
                </c:pt>
                <c:pt idx="40">
                  <c:v>1.3176319999999999</c:v>
                </c:pt>
                <c:pt idx="41">
                  <c:v>1.550451</c:v>
                </c:pt>
                <c:pt idx="42">
                  <c:v>1.0300290000000001</c:v>
                </c:pt>
                <c:pt idx="43">
                  <c:v>0.38653300000000002</c:v>
                </c:pt>
                <c:pt idx="44">
                  <c:v>0.15091860000000001</c:v>
                </c:pt>
                <c:pt idx="45">
                  <c:v>-0.3717413</c:v>
                </c:pt>
                <c:pt idx="46">
                  <c:v>1.861084E-2</c:v>
                </c:pt>
                <c:pt idx="47">
                  <c:v>0.76722380000000001</c:v>
                </c:pt>
                <c:pt idx="48">
                  <c:v>-0.54036439999999997</c:v>
                </c:pt>
                <c:pt idx="49">
                  <c:v>-1.8044249999999999</c:v>
                </c:pt>
                <c:pt idx="50">
                  <c:v>-0.96550219999999998</c:v>
                </c:pt>
                <c:pt idx="51">
                  <c:v>0.49111110000000002</c:v>
                </c:pt>
                <c:pt idx="52">
                  <c:v>1.899041</c:v>
                </c:pt>
                <c:pt idx="53">
                  <c:v>2.6376629999999999</c:v>
                </c:pt>
                <c:pt idx="54">
                  <c:v>2.0171480000000002</c:v>
                </c:pt>
                <c:pt idx="55">
                  <c:v>1.3198099999999999</c:v>
                </c:pt>
                <c:pt idx="56">
                  <c:v>1.414571</c:v>
                </c:pt>
                <c:pt idx="57">
                  <c:v>1.5183359999999999</c:v>
                </c:pt>
                <c:pt idx="58">
                  <c:v>1.52145</c:v>
                </c:pt>
                <c:pt idx="59">
                  <c:v>1.56874</c:v>
                </c:pt>
                <c:pt idx="60">
                  <c:v>1.5528569999999999</c:v>
                </c:pt>
                <c:pt idx="61">
                  <c:v>1.8996310000000001</c:v>
                </c:pt>
                <c:pt idx="62">
                  <c:v>1.67991</c:v>
                </c:pt>
                <c:pt idx="63">
                  <c:v>0.93061629999999995</c:v>
                </c:pt>
                <c:pt idx="64">
                  <c:v>1.7249920000000001</c:v>
                </c:pt>
                <c:pt idx="65">
                  <c:v>2.4135230000000001</c:v>
                </c:pt>
                <c:pt idx="66">
                  <c:v>1.233762</c:v>
                </c:pt>
                <c:pt idx="67">
                  <c:v>0.61587009999999998</c:v>
                </c:pt>
                <c:pt idx="68">
                  <c:v>0.73477720000000002</c:v>
                </c:pt>
                <c:pt idx="69">
                  <c:v>0.62309990000000004</c:v>
                </c:pt>
                <c:pt idx="70">
                  <c:v>1.185697</c:v>
                </c:pt>
                <c:pt idx="71">
                  <c:v>1.7078709999999999</c:v>
                </c:pt>
                <c:pt idx="72">
                  <c:v>1.267714</c:v>
                </c:pt>
                <c:pt idx="73">
                  <c:v>0.59102480000000002</c:v>
                </c:pt>
                <c:pt idx="74">
                  <c:v>1.0531680000000001</c:v>
                </c:pt>
                <c:pt idx="75">
                  <c:v>2.5706250000000002</c:v>
                </c:pt>
                <c:pt idx="76">
                  <c:v>2.687694</c:v>
                </c:pt>
                <c:pt idx="77">
                  <c:v>0.71823009999999998</c:v>
                </c:pt>
                <c:pt idx="78">
                  <c:v>-0.94985379999999997</c:v>
                </c:pt>
                <c:pt idx="79">
                  <c:v>-0.51925189999999999</c:v>
                </c:pt>
                <c:pt idx="80">
                  <c:v>0.75003830000000005</c:v>
                </c:pt>
                <c:pt idx="81">
                  <c:v>1.283058</c:v>
                </c:pt>
                <c:pt idx="82">
                  <c:v>1.7362930000000001</c:v>
                </c:pt>
                <c:pt idx="83">
                  <c:v>1.6401699999999999</c:v>
                </c:pt>
                <c:pt idx="84">
                  <c:v>0.52971539999999995</c:v>
                </c:pt>
                <c:pt idx="85">
                  <c:v>3.5333669999999998E-2</c:v>
                </c:pt>
                <c:pt idx="86">
                  <c:v>0.4133907</c:v>
                </c:pt>
                <c:pt idx="87">
                  <c:v>0.52644679999999999</c:v>
                </c:pt>
                <c:pt idx="88">
                  <c:v>-0.26027410000000001</c:v>
                </c:pt>
                <c:pt idx="89">
                  <c:v>-1.3224659999999999</c:v>
                </c:pt>
                <c:pt idx="90">
                  <c:v>-1.031641</c:v>
                </c:pt>
                <c:pt idx="91">
                  <c:v>0.52260640000000003</c:v>
                </c:pt>
                <c:pt idx="92">
                  <c:v>1.330346</c:v>
                </c:pt>
                <c:pt idx="93">
                  <c:v>0.75149350000000004</c:v>
                </c:pt>
                <c:pt idx="94">
                  <c:v>0.1956994</c:v>
                </c:pt>
                <c:pt idx="95">
                  <c:v>0.35142849999999998</c:v>
                </c:pt>
                <c:pt idx="96">
                  <c:v>7.2337929999999995E-2</c:v>
                </c:pt>
                <c:pt idx="97">
                  <c:v>-0.89601129999999996</c:v>
                </c:pt>
                <c:pt idx="98">
                  <c:v>-1.394674</c:v>
                </c:pt>
                <c:pt idx="99">
                  <c:v>-1.498683</c:v>
                </c:pt>
                <c:pt idx="100">
                  <c:v>-1.2594069999999999</c:v>
                </c:pt>
                <c:pt idx="101">
                  <c:v>-0.63242589999999999</c:v>
                </c:pt>
                <c:pt idx="102">
                  <c:v>-0.76501269999999999</c:v>
                </c:pt>
                <c:pt idx="103">
                  <c:v>-0.64400259999999998</c:v>
                </c:pt>
                <c:pt idx="104">
                  <c:v>0.40416920000000001</c:v>
                </c:pt>
                <c:pt idx="105">
                  <c:v>-3.6662169999999998E-3</c:v>
                </c:pt>
                <c:pt idx="106">
                  <c:v>-1.4101109999999999</c:v>
                </c:pt>
                <c:pt idx="107">
                  <c:v>-0.8208356</c:v>
                </c:pt>
                <c:pt idx="108">
                  <c:v>1.157054</c:v>
                </c:pt>
                <c:pt idx="109">
                  <c:v>1.943505</c:v>
                </c:pt>
                <c:pt idx="110">
                  <c:v>1.8542559999999999</c:v>
                </c:pt>
                <c:pt idx="111">
                  <c:v>1.9981230000000001</c:v>
                </c:pt>
                <c:pt idx="112">
                  <c:v>1.9085669999999999</c:v>
                </c:pt>
                <c:pt idx="113">
                  <c:v>1.38524</c:v>
                </c:pt>
                <c:pt idx="114">
                  <c:v>1.2237210000000001</c:v>
                </c:pt>
                <c:pt idx="115">
                  <c:v>1.784003</c:v>
                </c:pt>
                <c:pt idx="116">
                  <c:v>1.7318739999999999</c:v>
                </c:pt>
                <c:pt idx="117">
                  <c:v>0.91683110000000001</c:v>
                </c:pt>
                <c:pt idx="118">
                  <c:v>0.68848710000000002</c:v>
                </c:pt>
                <c:pt idx="119">
                  <c:v>0.50310460000000001</c:v>
                </c:pt>
                <c:pt idx="120">
                  <c:v>0.60787800000000003</c:v>
                </c:pt>
                <c:pt idx="121">
                  <c:v>1.8136300000000001</c:v>
                </c:pt>
                <c:pt idx="122">
                  <c:v>1.898166</c:v>
                </c:pt>
                <c:pt idx="123">
                  <c:v>0.1395826</c:v>
                </c:pt>
                <c:pt idx="124">
                  <c:v>-0.94973830000000004</c:v>
                </c:pt>
                <c:pt idx="125">
                  <c:v>-0.48588199999999998</c:v>
                </c:pt>
                <c:pt idx="126">
                  <c:v>0.67011489999999996</c:v>
                </c:pt>
                <c:pt idx="127">
                  <c:v>1.569618</c:v>
                </c:pt>
                <c:pt idx="128">
                  <c:v>1.4084399999999999</c:v>
                </c:pt>
                <c:pt idx="129">
                  <c:v>1.058438</c:v>
                </c:pt>
                <c:pt idx="130">
                  <c:v>1.3198030000000001</c:v>
                </c:pt>
                <c:pt idx="131">
                  <c:v>1.5850040000000001</c:v>
                </c:pt>
                <c:pt idx="132">
                  <c:v>1.781037</c:v>
                </c:pt>
                <c:pt idx="133">
                  <c:v>1.8167880000000001</c:v>
                </c:pt>
                <c:pt idx="134">
                  <c:v>1.453422</c:v>
                </c:pt>
                <c:pt idx="135">
                  <c:v>1.005803</c:v>
                </c:pt>
                <c:pt idx="136">
                  <c:v>0.55288060000000006</c:v>
                </c:pt>
                <c:pt idx="137">
                  <c:v>0.17691180000000001</c:v>
                </c:pt>
                <c:pt idx="138">
                  <c:v>0.37092330000000001</c:v>
                </c:pt>
                <c:pt idx="139">
                  <c:v>0.85558259999999997</c:v>
                </c:pt>
                <c:pt idx="140">
                  <c:v>0.85167970000000004</c:v>
                </c:pt>
                <c:pt idx="141">
                  <c:v>0.36482940000000003</c:v>
                </c:pt>
                <c:pt idx="142">
                  <c:v>0.27642860000000002</c:v>
                </c:pt>
                <c:pt idx="143">
                  <c:v>0.96886910000000004</c:v>
                </c:pt>
                <c:pt idx="144">
                  <c:v>1.3550340000000001</c:v>
                </c:pt>
                <c:pt idx="145">
                  <c:v>0.39486539999999998</c:v>
                </c:pt>
                <c:pt idx="146">
                  <c:v>-1.1104959999999999</c:v>
                </c:pt>
                <c:pt idx="147">
                  <c:v>-1.049987</c:v>
                </c:pt>
                <c:pt idx="148">
                  <c:v>-0.1195261</c:v>
                </c:pt>
                <c:pt idx="149">
                  <c:v>-0.27575810000000001</c:v>
                </c:pt>
                <c:pt idx="150">
                  <c:v>-0.4071765</c:v>
                </c:pt>
                <c:pt idx="151">
                  <c:v>-2.9882429999999998E-3</c:v>
                </c:pt>
                <c:pt idx="152">
                  <c:v>-2.6338009999999999E-3</c:v>
                </c:pt>
                <c:pt idx="153">
                  <c:v>-8.2553470000000004E-2</c:v>
                </c:pt>
                <c:pt idx="154">
                  <c:v>0.44122860000000003</c:v>
                </c:pt>
                <c:pt idx="155">
                  <c:v>0.82101360000000001</c:v>
                </c:pt>
                <c:pt idx="156">
                  <c:v>-0.29690349999999999</c:v>
                </c:pt>
                <c:pt idx="157">
                  <c:v>-1.4515560000000001</c:v>
                </c:pt>
                <c:pt idx="158">
                  <c:v>-0.71987000000000001</c:v>
                </c:pt>
                <c:pt idx="159">
                  <c:v>0.69056059999999997</c:v>
                </c:pt>
                <c:pt idx="160">
                  <c:v>1.168426</c:v>
                </c:pt>
                <c:pt idx="161">
                  <c:v>0.64601679999999995</c:v>
                </c:pt>
                <c:pt idx="162">
                  <c:v>0.65644080000000005</c:v>
                </c:pt>
                <c:pt idx="163">
                  <c:v>1.550044</c:v>
                </c:pt>
                <c:pt idx="164">
                  <c:v>0.96616049999999998</c:v>
                </c:pt>
                <c:pt idx="165">
                  <c:v>-0.81772120000000004</c:v>
                </c:pt>
                <c:pt idx="166">
                  <c:v>-0.81743379999999999</c:v>
                </c:pt>
                <c:pt idx="167">
                  <c:v>0.32480690000000001</c:v>
                </c:pt>
                <c:pt idx="168">
                  <c:v>-8.3832149999999994E-3</c:v>
                </c:pt>
                <c:pt idx="169">
                  <c:v>-0.78483849999999999</c:v>
                </c:pt>
                <c:pt idx="170">
                  <c:v>-0.49925320000000001</c:v>
                </c:pt>
                <c:pt idx="171">
                  <c:v>-0.24353810000000001</c:v>
                </c:pt>
                <c:pt idx="172">
                  <c:v>-0.37959379999999998</c:v>
                </c:pt>
                <c:pt idx="173">
                  <c:v>-0.76375219999999999</c:v>
                </c:pt>
                <c:pt idx="174">
                  <c:v>-0.65680709999999998</c:v>
                </c:pt>
                <c:pt idx="175">
                  <c:v>0.32175900000000002</c:v>
                </c:pt>
                <c:pt idx="176">
                  <c:v>-6.9460600000000004E-3</c:v>
                </c:pt>
                <c:pt idx="177">
                  <c:v>-0.59740729999999997</c:v>
                </c:pt>
                <c:pt idx="178">
                  <c:v>0.80980870000000005</c:v>
                </c:pt>
                <c:pt idx="179">
                  <c:v>1.5876619999999999</c:v>
                </c:pt>
                <c:pt idx="180">
                  <c:v>0.2157232</c:v>
                </c:pt>
                <c:pt idx="181">
                  <c:v>-1.0805070000000001</c:v>
                </c:pt>
                <c:pt idx="182">
                  <c:v>-0.91072969999999998</c:v>
                </c:pt>
                <c:pt idx="183">
                  <c:v>-0.37653609999999998</c:v>
                </c:pt>
                <c:pt idx="184">
                  <c:v>-0.8463659</c:v>
                </c:pt>
                <c:pt idx="185">
                  <c:v>-1.8721289999999999</c:v>
                </c:pt>
                <c:pt idx="186">
                  <c:v>-2.0649690000000001</c:v>
                </c:pt>
                <c:pt idx="187">
                  <c:v>-1.016051</c:v>
                </c:pt>
                <c:pt idx="188">
                  <c:v>-0.28876669999999999</c:v>
                </c:pt>
                <c:pt idx="189">
                  <c:v>-0.53997139999999999</c:v>
                </c:pt>
                <c:pt idx="190">
                  <c:v>0.55147659999999998</c:v>
                </c:pt>
                <c:pt idx="191">
                  <c:v>2.6426590000000001</c:v>
                </c:pt>
                <c:pt idx="192">
                  <c:v>2.1302159999999999</c:v>
                </c:pt>
                <c:pt idx="193">
                  <c:v>-0.17111209999999999</c:v>
                </c:pt>
                <c:pt idx="194">
                  <c:v>-0.63029789999999997</c:v>
                </c:pt>
                <c:pt idx="195">
                  <c:v>0.801624</c:v>
                </c:pt>
                <c:pt idx="196">
                  <c:v>1.855326</c:v>
                </c:pt>
                <c:pt idx="197">
                  <c:v>1.213271</c:v>
                </c:pt>
                <c:pt idx="198">
                  <c:v>-0.64079039999999998</c:v>
                </c:pt>
                <c:pt idx="199">
                  <c:v>-1.758848</c:v>
                </c:pt>
                <c:pt idx="200">
                  <c:v>-1.050549</c:v>
                </c:pt>
                <c:pt idx="201">
                  <c:v>-0.4269017</c:v>
                </c:pt>
                <c:pt idx="202">
                  <c:v>-1.1165240000000001</c:v>
                </c:pt>
                <c:pt idx="203">
                  <c:v>-0.90946229999999995</c:v>
                </c:pt>
                <c:pt idx="204">
                  <c:v>0.41113509999999998</c:v>
                </c:pt>
                <c:pt idx="205">
                  <c:v>0.1950375</c:v>
                </c:pt>
                <c:pt idx="206">
                  <c:v>-1.4283110000000001</c:v>
                </c:pt>
                <c:pt idx="207">
                  <c:v>-2.0637859999999999</c:v>
                </c:pt>
                <c:pt idx="208">
                  <c:v>-0.77014419999999995</c:v>
                </c:pt>
                <c:pt idx="209">
                  <c:v>0.65939669999999995</c:v>
                </c:pt>
                <c:pt idx="210">
                  <c:v>4.5922980000000002E-2</c:v>
                </c:pt>
                <c:pt idx="211">
                  <c:v>-1.3472649999999999</c:v>
                </c:pt>
                <c:pt idx="212">
                  <c:v>-1.1838120000000001</c:v>
                </c:pt>
                <c:pt idx="213">
                  <c:v>-0.1288213</c:v>
                </c:pt>
                <c:pt idx="214">
                  <c:v>0.2155183</c:v>
                </c:pt>
                <c:pt idx="215">
                  <c:v>-0.20610899999999999</c:v>
                </c:pt>
                <c:pt idx="216">
                  <c:v>-0.75354900000000002</c:v>
                </c:pt>
                <c:pt idx="217">
                  <c:v>-0.90242129999999998</c:v>
                </c:pt>
                <c:pt idx="218">
                  <c:v>-0.61287979999999997</c:v>
                </c:pt>
                <c:pt idx="219">
                  <c:v>0.16047159999999999</c:v>
                </c:pt>
                <c:pt idx="220">
                  <c:v>0.93639099999999997</c:v>
                </c:pt>
                <c:pt idx="221">
                  <c:v>0.40627099999999999</c:v>
                </c:pt>
                <c:pt idx="222">
                  <c:v>-0.63990230000000003</c:v>
                </c:pt>
                <c:pt idx="223">
                  <c:v>-0.46553699999999998</c:v>
                </c:pt>
                <c:pt idx="224">
                  <c:v>8.6155190000000006E-2</c:v>
                </c:pt>
                <c:pt idx="225">
                  <c:v>-0.37191020000000002</c:v>
                </c:pt>
                <c:pt idx="226">
                  <c:v>-0.93845259999999997</c:v>
                </c:pt>
                <c:pt idx="227">
                  <c:v>0.2446633</c:v>
                </c:pt>
                <c:pt idx="228">
                  <c:v>1.7364550000000001</c:v>
                </c:pt>
                <c:pt idx="229">
                  <c:v>0.64450640000000003</c:v>
                </c:pt>
                <c:pt idx="230">
                  <c:v>-0.82218910000000001</c:v>
                </c:pt>
                <c:pt idx="231">
                  <c:v>0.15069479999999999</c:v>
                </c:pt>
                <c:pt idx="232">
                  <c:v>1.159931</c:v>
                </c:pt>
                <c:pt idx="233">
                  <c:v>0.2928519</c:v>
                </c:pt>
                <c:pt idx="234">
                  <c:v>2.6740509999999999E-2</c:v>
                </c:pt>
                <c:pt idx="235">
                  <c:v>1.5157480000000001</c:v>
                </c:pt>
                <c:pt idx="236">
                  <c:v>1.5234190000000001</c:v>
                </c:pt>
                <c:pt idx="237">
                  <c:v>-0.5370395</c:v>
                </c:pt>
                <c:pt idx="238">
                  <c:v>-1.320862</c:v>
                </c:pt>
                <c:pt idx="239">
                  <c:v>-0.53962460000000001</c:v>
                </c:pt>
                <c:pt idx="240">
                  <c:v>5.013194E-2</c:v>
                </c:pt>
                <c:pt idx="241">
                  <c:v>-0.50399139999999998</c:v>
                </c:pt>
                <c:pt idx="242">
                  <c:v>-1.9329259999999999</c:v>
                </c:pt>
                <c:pt idx="243">
                  <c:v>-1.3785430000000001</c:v>
                </c:pt>
                <c:pt idx="244">
                  <c:v>1.134061</c:v>
                </c:pt>
                <c:pt idx="245">
                  <c:v>1.724227</c:v>
                </c:pt>
                <c:pt idx="246">
                  <c:v>0.32163649999999999</c:v>
                </c:pt>
                <c:pt idx="247">
                  <c:v>-0.1035949</c:v>
                </c:pt>
                <c:pt idx="248">
                  <c:v>0.2963113</c:v>
                </c:pt>
                <c:pt idx="249">
                  <c:v>-0.2982495</c:v>
                </c:pt>
                <c:pt idx="250">
                  <c:v>-0.61678569999999999</c:v>
                </c:pt>
                <c:pt idx="251">
                  <c:v>-3.1278300000000002E-2</c:v>
                </c:pt>
                <c:pt idx="252">
                  <c:v>4.9736009999999997E-2</c:v>
                </c:pt>
                <c:pt idx="253">
                  <c:v>-0.1281747</c:v>
                </c:pt>
                <c:pt idx="254">
                  <c:v>-0.6545474</c:v>
                </c:pt>
                <c:pt idx="255">
                  <c:v>-0.85050539999999997</c:v>
                </c:pt>
                <c:pt idx="256">
                  <c:v>-2.621689E-2</c:v>
                </c:pt>
                <c:pt idx="257">
                  <c:v>-6.5648390000000001E-2</c:v>
                </c:pt>
                <c:pt idx="258">
                  <c:v>-0.4879558</c:v>
                </c:pt>
                <c:pt idx="259">
                  <c:v>0.40968480000000002</c:v>
                </c:pt>
                <c:pt idx="260">
                  <c:v>1.1426970000000001</c:v>
                </c:pt>
                <c:pt idx="261">
                  <c:v>0.26621289999999997</c:v>
                </c:pt>
                <c:pt idx="262">
                  <c:v>-1.10402</c:v>
                </c:pt>
                <c:pt idx="263">
                  <c:v>-1.4003080000000001</c:v>
                </c:pt>
                <c:pt idx="264">
                  <c:v>-0.25691649999999999</c:v>
                </c:pt>
                <c:pt idx="265">
                  <c:v>1.058643</c:v>
                </c:pt>
                <c:pt idx="266">
                  <c:v>1.1797010000000001</c:v>
                </c:pt>
                <c:pt idx="267">
                  <c:v>1.169216</c:v>
                </c:pt>
                <c:pt idx="268">
                  <c:v>1.4488639999999999</c:v>
                </c:pt>
                <c:pt idx="269">
                  <c:v>0.65274220000000005</c:v>
                </c:pt>
                <c:pt idx="270">
                  <c:v>0.31089709999999998</c:v>
                </c:pt>
                <c:pt idx="271">
                  <c:v>1.56589</c:v>
                </c:pt>
                <c:pt idx="272">
                  <c:v>1.7165820000000001</c:v>
                </c:pt>
                <c:pt idx="273">
                  <c:v>0.53821079999999999</c:v>
                </c:pt>
                <c:pt idx="274">
                  <c:v>0.38011319999999998</c:v>
                </c:pt>
                <c:pt idx="275">
                  <c:v>0.99490719999999999</c:v>
                </c:pt>
                <c:pt idx="276">
                  <c:v>0.81791809999999998</c:v>
                </c:pt>
                <c:pt idx="277">
                  <c:v>-0.29318860000000002</c:v>
                </c:pt>
                <c:pt idx="278">
                  <c:v>-0.81394549999999999</c:v>
                </c:pt>
                <c:pt idx="279">
                  <c:v>0.24199019999999999</c:v>
                </c:pt>
                <c:pt idx="280">
                  <c:v>1.505924</c:v>
                </c:pt>
                <c:pt idx="281">
                  <c:v>1.340271</c:v>
                </c:pt>
                <c:pt idx="282">
                  <c:v>0.38763029999999998</c:v>
                </c:pt>
                <c:pt idx="283">
                  <c:v>0.35598249999999998</c:v>
                </c:pt>
                <c:pt idx="284">
                  <c:v>0.87248829999999999</c:v>
                </c:pt>
                <c:pt idx="285">
                  <c:v>0.43533759999999999</c:v>
                </c:pt>
                <c:pt idx="286">
                  <c:v>-0.39551950000000002</c:v>
                </c:pt>
                <c:pt idx="287">
                  <c:v>-0.5482224</c:v>
                </c:pt>
                <c:pt idx="288">
                  <c:v>-0.1928098</c:v>
                </c:pt>
                <c:pt idx="289">
                  <c:v>0.23012779999999999</c:v>
                </c:pt>
                <c:pt idx="290">
                  <c:v>0.28495470000000001</c:v>
                </c:pt>
                <c:pt idx="291">
                  <c:v>0.64504309999999998</c:v>
                </c:pt>
                <c:pt idx="292">
                  <c:v>1.685897</c:v>
                </c:pt>
                <c:pt idx="293">
                  <c:v>1.8353440000000001</c:v>
                </c:pt>
                <c:pt idx="294">
                  <c:v>0.65184070000000005</c:v>
                </c:pt>
                <c:pt idx="295">
                  <c:v>-0.43207479999999998</c:v>
                </c:pt>
                <c:pt idx="296">
                  <c:v>-0.58330099999999996</c:v>
                </c:pt>
                <c:pt idx="297">
                  <c:v>-0.24375530000000001</c:v>
                </c:pt>
                <c:pt idx="298">
                  <c:v>0.42237130000000001</c:v>
                </c:pt>
                <c:pt idx="299">
                  <c:v>0.8750791</c:v>
                </c:pt>
                <c:pt idx="300">
                  <c:v>0.34268759999999998</c:v>
                </c:pt>
                <c:pt idx="301">
                  <c:v>0.20346059999999999</c:v>
                </c:pt>
                <c:pt idx="302">
                  <c:v>0.95873920000000001</c:v>
                </c:pt>
                <c:pt idx="303">
                  <c:v>1.325944</c:v>
                </c:pt>
                <c:pt idx="304">
                  <c:v>0.83738409999999996</c:v>
                </c:pt>
                <c:pt idx="305">
                  <c:v>-3.6732399999999998E-2</c:v>
                </c:pt>
                <c:pt idx="306">
                  <c:v>-1.383506E-2</c:v>
                </c:pt>
                <c:pt idx="307">
                  <c:v>0.79245650000000001</c:v>
                </c:pt>
                <c:pt idx="308">
                  <c:v>0.95226820000000001</c:v>
                </c:pt>
                <c:pt idx="309">
                  <c:v>0.36064089999999999</c:v>
                </c:pt>
                <c:pt idx="310">
                  <c:v>0.70957210000000004</c:v>
                </c:pt>
                <c:pt idx="311">
                  <c:v>2.5857770000000002</c:v>
                </c:pt>
                <c:pt idx="312">
                  <c:v>2.6511770000000001</c:v>
                </c:pt>
                <c:pt idx="313">
                  <c:v>-9.2793970000000003E-2</c:v>
                </c:pt>
                <c:pt idx="314">
                  <c:v>-2.022548</c:v>
                </c:pt>
                <c:pt idx="315">
                  <c:v>-1.844738</c:v>
                </c:pt>
                <c:pt idx="316">
                  <c:v>-0.71520799999999995</c:v>
                </c:pt>
                <c:pt idx="317">
                  <c:v>0.2912033</c:v>
                </c:pt>
                <c:pt idx="318">
                  <c:v>0.40201310000000001</c:v>
                </c:pt>
                <c:pt idx="319">
                  <c:v>-0.3902525</c:v>
                </c:pt>
                <c:pt idx="320">
                  <c:v>-1.721061</c:v>
                </c:pt>
                <c:pt idx="321">
                  <c:v>-2.75963</c:v>
                </c:pt>
                <c:pt idx="322">
                  <c:v>-2.3242530000000001</c:v>
                </c:pt>
                <c:pt idx="323">
                  <c:v>-0.44027139999999998</c:v>
                </c:pt>
                <c:pt idx="324">
                  <c:v>0.3669674</c:v>
                </c:pt>
                <c:pt idx="325">
                  <c:v>-1.415872</c:v>
                </c:pt>
                <c:pt idx="326">
                  <c:v>-2.6602030000000001</c:v>
                </c:pt>
                <c:pt idx="327">
                  <c:v>-1.2197709999999999</c:v>
                </c:pt>
                <c:pt idx="328">
                  <c:v>0.18555559999999999</c:v>
                </c:pt>
                <c:pt idx="329">
                  <c:v>2.0947070000000002E-2</c:v>
                </c:pt>
                <c:pt idx="330">
                  <c:v>-0.44999489999999998</c:v>
                </c:pt>
                <c:pt idx="331">
                  <c:v>-0.83206840000000004</c:v>
                </c:pt>
                <c:pt idx="332">
                  <c:v>-0.60023079999999995</c:v>
                </c:pt>
                <c:pt idx="333">
                  <c:v>0.51385610000000004</c:v>
                </c:pt>
                <c:pt idx="334">
                  <c:v>1.152604</c:v>
                </c:pt>
                <c:pt idx="335">
                  <c:v>0.69684590000000002</c:v>
                </c:pt>
                <c:pt idx="336">
                  <c:v>5.0902240000000001E-2</c:v>
                </c:pt>
                <c:pt idx="337">
                  <c:v>0.17605399999999999</c:v>
                </c:pt>
                <c:pt idx="338">
                  <c:v>5.1424940000000002E-2</c:v>
                </c:pt>
                <c:pt idx="339">
                  <c:v>-1.15164</c:v>
                </c:pt>
                <c:pt idx="340">
                  <c:v>-1.468874</c:v>
                </c:pt>
                <c:pt idx="341">
                  <c:v>-0.63711410000000002</c:v>
                </c:pt>
                <c:pt idx="342">
                  <c:v>-0.25032379999999999</c:v>
                </c:pt>
                <c:pt idx="343">
                  <c:v>-0.42136839999999998</c:v>
                </c:pt>
                <c:pt idx="344">
                  <c:v>-0.83546569999999998</c:v>
                </c:pt>
                <c:pt idx="345">
                  <c:v>-0.45613340000000002</c:v>
                </c:pt>
                <c:pt idx="346">
                  <c:v>0.6123518</c:v>
                </c:pt>
                <c:pt idx="347">
                  <c:v>0.60566330000000002</c:v>
                </c:pt>
                <c:pt idx="348">
                  <c:v>0.17615729999999999</c:v>
                </c:pt>
                <c:pt idx="349">
                  <c:v>0.15632289999999999</c:v>
                </c:pt>
                <c:pt idx="350">
                  <c:v>-0.33038479999999998</c:v>
                </c:pt>
                <c:pt idx="351">
                  <c:v>-0.65703339999999999</c:v>
                </c:pt>
                <c:pt idx="352">
                  <c:v>-0.1147294</c:v>
                </c:pt>
                <c:pt idx="353">
                  <c:v>0.14203540000000001</c:v>
                </c:pt>
                <c:pt idx="354">
                  <c:v>6.8657419999999997E-2</c:v>
                </c:pt>
                <c:pt idx="355">
                  <c:v>0.73179150000000004</c:v>
                </c:pt>
                <c:pt idx="356">
                  <c:v>1.557625</c:v>
                </c:pt>
                <c:pt idx="357">
                  <c:v>1.186607</c:v>
                </c:pt>
                <c:pt idx="358">
                  <c:v>-0.46352989999999999</c:v>
                </c:pt>
                <c:pt idx="359">
                  <c:v>-1.3327580000000001</c:v>
                </c:pt>
                <c:pt idx="360">
                  <c:v>-0.32950659999999998</c:v>
                </c:pt>
                <c:pt idx="361">
                  <c:v>2.1585010000000002E-2</c:v>
                </c:pt>
                <c:pt idx="362">
                  <c:v>-0.93440109999999998</c:v>
                </c:pt>
                <c:pt idx="363">
                  <c:v>-1.020627</c:v>
                </c:pt>
                <c:pt idx="364">
                  <c:v>-0.65822210000000003</c:v>
                </c:pt>
                <c:pt idx="365">
                  <c:v>-0.2150745</c:v>
                </c:pt>
                <c:pt idx="366">
                  <c:v>0.76406499999999999</c:v>
                </c:pt>
                <c:pt idx="367">
                  <c:v>0.43491069999999998</c:v>
                </c:pt>
                <c:pt idx="368">
                  <c:v>-1.030362</c:v>
                </c:pt>
                <c:pt idx="369">
                  <c:v>-1.310165</c:v>
                </c:pt>
                <c:pt idx="370">
                  <c:v>-0.69284699999999999</c:v>
                </c:pt>
                <c:pt idx="371">
                  <c:v>-6.0945060000000002E-2</c:v>
                </c:pt>
                <c:pt idx="372">
                  <c:v>0.58122249999999998</c:v>
                </c:pt>
                <c:pt idx="373">
                  <c:v>0.30341610000000002</c:v>
                </c:pt>
                <c:pt idx="374">
                  <c:v>-0.48709770000000002</c:v>
                </c:pt>
                <c:pt idx="375">
                  <c:v>8.7762510000000002E-2</c:v>
                </c:pt>
                <c:pt idx="376">
                  <c:v>1.482901</c:v>
                </c:pt>
                <c:pt idx="377">
                  <c:v>2.3076469999999998</c:v>
                </c:pt>
                <c:pt idx="378">
                  <c:v>2.4488629999999998</c:v>
                </c:pt>
                <c:pt idx="379">
                  <c:v>1.7921940000000001</c:v>
                </c:pt>
                <c:pt idx="380">
                  <c:v>0.53475660000000003</c:v>
                </c:pt>
                <c:pt idx="381">
                  <c:v>-0.39416220000000002</c:v>
                </c:pt>
                <c:pt idx="382">
                  <c:v>1.1996079999999999E-2</c:v>
                </c:pt>
                <c:pt idx="383">
                  <c:v>1.1517770000000001</c:v>
                </c:pt>
                <c:pt idx="384">
                  <c:v>1.598725</c:v>
                </c:pt>
                <c:pt idx="385">
                  <c:v>1.354727</c:v>
                </c:pt>
                <c:pt idx="386">
                  <c:v>0.54871720000000002</c:v>
                </c:pt>
                <c:pt idx="387">
                  <c:v>-7.1481149999999993E-2</c:v>
                </c:pt>
                <c:pt idx="388">
                  <c:v>0.69813170000000002</c:v>
                </c:pt>
                <c:pt idx="389">
                  <c:v>1.518073</c:v>
                </c:pt>
                <c:pt idx="390">
                  <c:v>1.407322</c:v>
                </c:pt>
                <c:pt idx="391">
                  <c:v>1.589289</c:v>
                </c:pt>
                <c:pt idx="392">
                  <c:v>2.0271970000000001</c:v>
                </c:pt>
                <c:pt idx="393">
                  <c:v>1.96698</c:v>
                </c:pt>
                <c:pt idx="394">
                  <c:v>1.5956809999999999</c:v>
                </c:pt>
                <c:pt idx="395">
                  <c:v>1.4626250000000001</c:v>
                </c:pt>
                <c:pt idx="396">
                  <c:v>1.683764</c:v>
                </c:pt>
                <c:pt idx="397">
                  <c:v>1.117297</c:v>
                </c:pt>
                <c:pt idx="398">
                  <c:v>-1.6969250000000002E-2</c:v>
                </c:pt>
                <c:pt idx="399">
                  <c:v>0.41272409999999998</c:v>
                </c:pt>
                <c:pt idx="400">
                  <c:v>1.3925369999999999</c:v>
                </c:pt>
                <c:pt idx="401">
                  <c:v>0.6497579</c:v>
                </c:pt>
                <c:pt idx="402">
                  <c:v>-0.82634750000000001</c:v>
                </c:pt>
                <c:pt idx="403">
                  <c:v>-1.6261369999999999</c:v>
                </c:pt>
                <c:pt idx="404">
                  <c:v>-1.0745899999999999</c:v>
                </c:pt>
                <c:pt idx="405">
                  <c:v>0.47273130000000002</c:v>
                </c:pt>
                <c:pt idx="406">
                  <c:v>0.52374940000000003</c:v>
                </c:pt>
                <c:pt idx="407">
                  <c:v>-0.72618879999999997</c:v>
                </c:pt>
                <c:pt idx="408">
                  <c:v>-0.59893019999999997</c:v>
                </c:pt>
                <c:pt idx="409">
                  <c:v>0.24123739999999999</c:v>
                </c:pt>
                <c:pt idx="410">
                  <c:v>0.4697653</c:v>
                </c:pt>
                <c:pt idx="411">
                  <c:v>0.17333509999999999</c:v>
                </c:pt>
                <c:pt idx="412">
                  <c:v>-0.71328590000000003</c:v>
                </c:pt>
                <c:pt idx="413">
                  <c:v>-0.65064849999999996</c:v>
                </c:pt>
                <c:pt idx="414">
                  <c:v>0.16014210000000001</c:v>
                </c:pt>
                <c:pt idx="415">
                  <c:v>-0.50288480000000002</c:v>
                </c:pt>
                <c:pt idx="416">
                  <c:v>-0.72559949999999995</c:v>
                </c:pt>
                <c:pt idx="417">
                  <c:v>0.33898289999999998</c:v>
                </c:pt>
                <c:pt idx="418">
                  <c:v>-7.4415499999999996E-2</c:v>
                </c:pt>
                <c:pt idx="419">
                  <c:v>-1.4315260000000001</c:v>
                </c:pt>
                <c:pt idx="420">
                  <c:v>-1.5031220000000001</c:v>
                </c:pt>
                <c:pt idx="421">
                  <c:v>-0.39757890000000001</c:v>
                </c:pt>
                <c:pt idx="422">
                  <c:v>0.26276650000000001</c:v>
                </c:pt>
                <c:pt idx="423">
                  <c:v>0.73620220000000003</c:v>
                </c:pt>
                <c:pt idx="424">
                  <c:v>1.574927</c:v>
                </c:pt>
                <c:pt idx="425">
                  <c:v>0.92128750000000004</c:v>
                </c:pt>
                <c:pt idx="426">
                  <c:v>-3.2539859999999997E-2</c:v>
                </c:pt>
                <c:pt idx="427">
                  <c:v>0.65256320000000001</c:v>
                </c:pt>
                <c:pt idx="428">
                  <c:v>0.94642669999999995</c:v>
                </c:pt>
                <c:pt idx="429">
                  <c:v>0.23373730000000001</c:v>
                </c:pt>
                <c:pt idx="430">
                  <c:v>1.618462E-2</c:v>
                </c:pt>
                <c:pt idx="431">
                  <c:v>0.23406199999999999</c:v>
                </c:pt>
                <c:pt idx="432">
                  <c:v>-0.1961658</c:v>
                </c:pt>
                <c:pt idx="433">
                  <c:v>-1.052224</c:v>
                </c:pt>
                <c:pt idx="434">
                  <c:v>-1.0515699999999999</c:v>
                </c:pt>
                <c:pt idx="435">
                  <c:v>-8.7988340000000002E-3</c:v>
                </c:pt>
                <c:pt idx="436">
                  <c:v>1.0342739999999999</c:v>
                </c:pt>
                <c:pt idx="437">
                  <c:v>0.8180347</c:v>
                </c:pt>
                <c:pt idx="438">
                  <c:v>-0.26730589999999999</c:v>
                </c:pt>
                <c:pt idx="439">
                  <c:v>-0.45597120000000002</c:v>
                </c:pt>
                <c:pt idx="440">
                  <c:v>-0.10520500000000001</c:v>
                </c:pt>
                <c:pt idx="441">
                  <c:v>-0.109288</c:v>
                </c:pt>
                <c:pt idx="442">
                  <c:v>0.23422979999999999</c:v>
                </c:pt>
                <c:pt idx="443">
                  <c:v>0.23124700000000001</c:v>
                </c:pt>
                <c:pt idx="444">
                  <c:v>-0.36782579999999998</c:v>
                </c:pt>
                <c:pt idx="445">
                  <c:v>-0.1127133</c:v>
                </c:pt>
                <c:pt idx="446">
                  <c:v>0.3228105</c:v>
                </c:pt>
                <c:pt idx="447">
                  <c:v>-0.2447366</c:v>
                </c:pt>
                <c:pt idx="448">
                  <c:v>-0.92821679999999995</c:v>
                </c:pt>
                <c:pt idx="449">
                  <c:v>-0.10034659999999999</c:v>
                </c:pt>
                <c:pt idx="450">
                  <c:v>1.639359</c:v>
                </c:pt>
                <c:pt idx="451">
                  <c:v>1.5511509999999999</c:v>
                </c:pt>
                <c:pt idx="452">
                  <c:v>-0.36303950000000001</c:v>
                </c:pt>
                <c:pt idx="453">
                  <c:v>-1.446258</c:v>
                </c:pt>
                <c:pt idx="454">
                  <c:v>-0.85610980000000003</c:v>
                </c:pt>
                <c:pt idx="455">
                  <c:v>7.8811179999999995E-2</c:v>
                </c:pt>
                <c:pt idx="456">
                  <c:v>0.15278340000000001</c:v>
                </c:pt>
                <c:pt idx="457">
                  <c:v>-0.77690519999999996</c:v>
                </c:pt>
                <c:pt idx="458">
                  <c:v>-1.3799399999999999</c:v>
                </c:pt>
                <c:pt idx="459">
                  <c:v>-0.63312610000000002</c:v>
                </c:pt>
                <c:pt idx="460">
                  <c:v>0.20961579999999999</c:v>
                </c:pt>
                <c:pt idx="461">
                  <c:v>0.54911699999999997</c:v>
                </c:pt>
                <c:pt idx="462">
                  <c:v>1.204879</c:v>
                </c:pt>
                <c:pt idx="463">
                  <c:v>0.96660109999999999</c:v>
                </c:pt>
                <c:pt idx="464">
                  <c:v>-0.89733779999999996</c:v>
                </c:pt>
                <c:pt idx="465">
                  <c:v>-1.055777</c:v>
                </c:pt>
                <c:pt idx="466">
                  <c:v>0.79966760000000003</c:v>
                </c:pt>
                <c:pt idx="467">
                  <c:v>0.66748379999999996</c:v>
                </c:pt>
                <c:pt idx="468">
                  <c:v>-0.43620959999999998</c:v>
                </c:pt>
                <c:pt idx="469">
                  <c:v>1.409123E-2</c:v>
                </c:pt>
                <c:pt idx="470">
                  <c:v>0.2179413</c:v>
                </c:pt>
                <c:pt idx="471">
                  <c:v>-5.2135889999999997E-2</c:v>
                </c:pt>
                <c:pt idx="472">
                  <c:v>-3.3171569999999997E-2</c:v>
                </c:pt>
                <c:pt idx="473">
                  <c:v>-1.081062</c:v>
                </c:pt>
                <c:pt idx="474">
                  <c:v>-1.832748</c:v>
                </c:pt>
                <c:pt idx="475">
                  <c:v>-0.6927546</c:v>
                </c:pt>
                <c:pt idx="476">
                  <c:v>0.26425470000000001</c:v>
                </c:pt>
                <c:pt idx="477">
                  <c:v>0.68312519999999999</c:v>
                </c:pt>
                <c:pt idx="478">
                  <c:v>1.5984670000000001</c:v>
                </c:pt>
                <c:pt idx="479">
                  <c:v>1.9013070000000001</c:v>
                </c:pt>
                <c:pt idx="480">
                  <c:v>1.0707249999999999</c:v>
                </c:pt>
                <c:pt idx="481">
                  <c:v>-0.1428837</c:v>
                </c:pt>
                <c:pt idx="482">
                  <c:v>-0.77933339999999995</c:v>
                </c:pt>
                <c:pt idx="483">
                  <c:v>-2.361891E-2</c:v>
                </c:pt>
                <c:pt idx="484">
                  <c:v>0.77195100000000005</c:v>
                </c:pt>
                <c:pt idx="485">
                  <c:v>1.7881379999999999E-2</c:v>
                </c:pt>
                <c:pt idx="486">
                  <c:v>-0.83984060000000005</c:v>
                </c:pt>
                <c:pt idx="487">
                  <c:v>-0.4991932</c:v>
                </c:pt>
                <c:pt idx="488">
                  <c:v>0.334283</c:v>
                </c:pt>
                <c:pt idx="489">
                  <c:v>1.280599</c:v>
                </c:pt>
                <c:pt idx="490">
                  <c:v>1.490259</c:v>
                </c:pt>
                <c:pt idx="491">
                  <c:v>0.91343470000000004</c:v>
                </c:pt>
                <c:pt idx="492">
                  <c:v>1.529372</c:v>
                </c:pt>
                <c:pt idx="493">
                  <c:v>2.9812509999999999</c:v>
                </c:pt>
                <c:pt idx="494">
                  <c:v>3.372881</c:v>
                </c:pt>
                <c:pt idx="495">
                  <c:v>2.7676639999999999</c:v>
                </c:pt>
                <c:pt idx="496">
                  <c:v>1.58155</c:v>
                </c:pt>
                <c:pt idx="497">
                  <c:v>0.64947999999999995</c:v>
                </c:pt>
                <c:pt idx="498">
                  <c:v>0.57456910000000005</c:v>
                </c:pt>
                <c:pt idx="499">
                  <c:v>0.22099920000000001</c:v>
                </c:pt>
                <c:pt idx="500">
                  <c:v>-0.21437909999999999</c:v>
                </c:pt>
                <c:pt idx="501">
                  <c:v>-5.731439E-2</c:v>
                </c:pt>
                <c:pt idx="502">
                  <c:v>0.14156540000000001</c:v>
                </c:pt>
                <c:pt idx="503">
                  <c:v>0.56359400000000004</c:v>
                </c:pt>
                <c:pt idx="504">
                  <c:v>1.401227</c:v>
                </c:pt>
                <c:pt idx="505">
                  <c:v>1.7777810000000001</c:v>
                </c:pt>
                <c:pt idx="506">
                  <c:v>1.0931109999999999</c:v>
                </c:pt>
                <c:pt idx="507">
                  <c:v>0.51823269999999999</c:v>
                </c:pt>
                <c:pt idx="508">
                  <c:v>0.64886120000000003</c:v>
                </c:pt>
                <c:pt idx="509">
                  <c:v>0.72770219999999997</c:v>
                </c:pt>
                <c:pt idx="510">
                  <c:v>0.7281299</c:v>
                </c:pt>
                <c:pt idx="511">
                  <c:v>0.1699717</c:v>
                </c:pt>
                <c:pt idx="512">
                  <c:v>-0.79678090000000001</c:v>
                </c:pt>
                <c:pt idx="513">
                  <c:v>-0.73625220000000002</c:v>
                </c:pt>
                <c:pt idx="514">
                  <c:v>0.22239249999999999</c:v>
                </c:pt>
                <c:pt idx="515">
                  <c:v>0.58111009999999996</c:v>
                </c:pt>
                <c:pt idx="516">
                  <c:v>0.14973910000000001</c:v>
                </c:pt>
                <c:pt idx="517">
                  <c:v>0.58489899999999995</c:v>
                </c:pt>
                <c:pt idx="518">
                  <c:v>1.2204189999999999</c:v>
                </c:pt>
                <c:pt idx="519">
                  <c:v>0.2107038</c:v>
                </c:pt>
                <c:pt idx="520">
                  <c:v>-0.74116289999999996</c:v>
                </c:pt>
                <c:pt idx="521">
                  <c:v>-0.98630200000000001</c:v>
                </c:pt>
                <c:pt idx="522">
                  <c:v>-1.5200450000000001</c:v>
                </c:pt>
                <c:pt idx="523">
                  <c:v>-0.66070930000000005</c:v>
                </c:pt>
                <c:pt idx="524">
                  <c:v>1.408828</c:v>
                </c:pt>
                <c:pt idx="525">
                  <c:v>1.6793070000000001</c:v>
                </c:pt>
                <c:pt idx="526">
                  <c:v>7.2968519999999995E-2</c:v>
                </c:pt>
                <c:pt idx="527">
                  <c:v>-0.91102780000000005</c:v>
                </c:pt>
                <c:pt idx="528">
                  <c:v>-0.28605350000000002</c:v>
                </c:pt>
                <c:pt idx="529">
                  <c:v>0.41530240000000002</c:v>
                </c:pt>
                <c:pt idx="530">
                  <c:v>7.083186E-3</c:v>
                </c:pt>
                <c:pt idx="531">
                  <c:v>-0.27525539999999998</c:v>
                </c:pt>
                <c:pt idx="532">
                  <c:v>0.271818</c:v>
                </c:pt>
                <c:pt idx="533">
                  <c:v>0.3226328</c:v>
                </c:pt>
                <c:pt idx="534">
                  <c:v>-0.21072969999999999</c:v>
                </c:pt>
                <c:pt idx="535">
                  <c:v>-4.1809249999999999E-2</c:v>
                </c:pt>
                <c:pt idx="536">
                  <c:v>0.54438390000000003</c:v>
                </c:pt>
                <c:pt idx="537">
                  <c:v>1.2032630000000001E-2</c:v>
                </c:pt>
                <c:pt idx="538">
                  <c:v>-1.134846</c:v>
                </c:pt>
                <c:pt idx="539">
                  <c:v>-0.60825810000000002</c:v>
                </c:pt>
                <c:pt idx="540">
                  <c:v>0.82893490000000003</c:v>
                </c:pt>
                <c:pt idx="541">
                  <c:v>0.26038719999999999</c:v>
                </c:pt>
                <c:pt idx="542">
                  <c:v>-1.547779</c:v>
                </c:pt>
                <c:pt idx="543">
                  <c:v>-1.729358</c:v>
                </c:pt>
                <c:pt idx="544">
                  <c:v>-0.55201270000000002</c:v>
                </c:pt>
                <c:pt idx="545">
                  <c:v>0.38146289999999999</c:v>
                </c:pt>
                <c:pt idx="546">
                  <c:v>0.34378720000000001</c:v>
                </c:pt>
                <c:pt idx="547">
                  <c:v>-0.46571469999999998</c:v>
                </c:pt>
                <c:pt idx="548">
                  <c:v>-0.3735135</c:v>
                </c:pt>
                <c:pt idx="549">
                  <c:v>0.40511819999999998</c:v>
                </c:pt>
                <c:pt idx="550">
                  <c:v>0.82721560000000005</c:v>
                </c:pt>
                <c:pt idx="551">
                  <c:v>1.0608359999999999</c:v>
                </c:pt>
                <c:pt idx="552">
                  <c:v>0.41142869999999998</c:v>
                </c:pt>
                <c:pt idx="553">
                  <c:v>-0.30471290000000001</c:v>
                </c:pt>
                <c:pt idx="554">
                  <c:v>-0.60822200000000004</c:v>
                </c:pt>
                <c:pt idx="555">
                  <c:v>-1.807029</c:v>
                </c:pt>
                <c:pt idx="556">
                  <c:v>-2.9311579999999999</c:v>
                </c:pt>
                <c:pt idx="557">
                  <c:v>-2.7183890000000002</c:v>
                </c:pt>
                <c:pt idx="558">
                  <c:v>-1.375227</c:v>
                </c:pt>
                <c:pt idx="559">
                  <c:v>0.35795120000000002</c:v>
                </c:pt>
                <c:pt idx="560">
                  <c:v>0.53577030000000003</c:v>
                </c:pt>
                <c:pt idx="561">
                  <c:v>-1.070854</c:v>
                </c:pt>
                <c:pt idx="562">
                  <c:v>-1.4959279999999999</c:v>
                </c:pt>
                <c:pt idx="563">
                  <c:v>-0.47012300000000001</c:v>
                </c:pt>
                <c:pt idx="564">
                  <c:v>-0.72712949999999998</c:v>
                </c:pt>
                <c:pt idx="565">
                  <c:v>-1.960664</c:v>
                </c:pt>
                <c:pt idx="566">
                  <c:v>-1.957028</c:v>
                </c:pt>
                <c:pt idx="567">
                  <c:v>-0.80024629999999997</c:v>
                </c:pt>
                <c:pt idx="568">
                  <c:v>-2.4507879999999999E-2</c:v>
                </c:pt>
                <c:pt idx="569">
                  <c:v>3.744016E-2</c:v>
                </c:pt>
              </c:numCache>
            </c:numRef>
          </c:xVal>
          <c:yVal>
            <c:numRef>
              <c:f>'HBM IV Curves Data'!$W$5:$W$574</c:f>
              <c:numCache>
                <c:formatCode>General</c:formatCode>
                <c:ptCount val="570"/>
                <c:pt idx="0">
                  <c:v>0.597468</c:v>
                </c:pt>
                <c:pt idx="1">
                  <c:v>0.59067979999999998</c:v>
                </c:pt>
                <c:pt idx="2">
                  <c:v>0.59242550000000005</c:v>
                </c:pt>
                <c:pt idx="3">
                  <c:v>0.58483640000000003</c:v>
                </c:pt>
                <c:pt idx="4">
                  <c:v>0.57010879999999997</c:v>
                </c:pt>
                <c:pt idx="5">
                  <c:v>0.56536439999999999</c:v>
                </c:pt>
                <c:pt idx="6">
                  <c:v>0.57765820000000001</c:v>
                </c:pt>
                <c:pt idx="7">
                  <c:v>0.58203309999999997</c:v>
                </c:pt>
                <c:pt idx="8">
                  <c:v>0.56860299999999997</c:v>
                </c:pt>
                <c:pt idx="9">
                  <c:v>0.55586360000000001</c:v>
                </c:pt>
                <c:pt idx="10">
                  <c:v>0.54932499999999995</c:v>
                </c:pt>
                <c:pt idx="11">
                  <c:v>0.54716339999999997</c:v>
                </c:pt>
                <c:pt idx="12">
                  <c:v>0.54678420000000005</c:v>
                </c:pt>
                <c:pt idx="13">
                  <c:v>0.54598789999999997</c:v>
                </c:pt>
                <c:pt idx="14">
                  <c:v>0.55074889999999999</c:v>
                </c:pt>
                <c:pt idx="15">
                  <c:v>0.55920749999999997</c:v>
                </c:pt>
                <c:pt idx="16">
                  <c:v>0.56359440000000005</c:v>
                </c:pt>
                <c:pt idx="17">
                  <c:v>0.55878309999999998</c:v>
                </c:pt>
                <c:pt idx="18">
                  <c:v>0.54530489999999998</c:v>
                </c:pt>
                <c:pt idx="19">
                  <c:v>0.53534930000000003</c:v>
                </c:pt>
                <c:pt idx="20">
                  <c:v>0.53480419999999995</c:v>
                </c:pt>
                <c:pt idx="21">
                  <c:v>0.53936770000000001</c:v>
                </c:pt>
                <c:pt idx="22">
                  <c:v>0.53487189999999996</c:v>
                </c:pt>
                <c:pt idx="23">
                  <c:v>0.51706030000000003</c:v>
                </c:pt>
                <c:pt idx="24">
                  <c:v>0.51333309999999999</c:v>
                </c:pt>
                <c:pt idx="25">
                  <c:v>0.52317100000000005</c:v>
                </c:pt>
                <c:pt idx="26">
                  <c:v>0.51754739999999999</c:v>
                </c:pt>
                <c:pt idx="27">
                  <c:v>0.5042451</c:v>
                </c:pt>
                <c:pt idx="28">
                  <c:v>0.50449429999999995</c:v>
                </c:pt>
                <c:pt idx="29">
                  <c:v>0.50979050000000004</c:v>
                </c:pt>
                <c:pt idx="30">
                  <c:v>0.50325500000000001</c:v>
                </c:pt>
                <c:pt idx="31">
                  <c:v>0.49312329999999999</c:v>
                </c:pt>
                <c:pt idx="32">
                  <c:v>0.49251460000000002</c:v>
                </c:pt>
                <c:pt idx="33">
                  <c:v>0.496118</c:v>
                </c:pt>
                <c:pt idx="34">
                  <c:v>0.4962916</c:v>
                </c:pt>
                <c:pt idx="35">
                  <c:v>0.49060310000000001</c:v>
                </c:pt>
                <c:pt idx="36">
                  <c:v>0.48436699999999999</c:v>
                </c:pt>
                <c:pt idx="37">
                  <c:v>0.48350379999999998</c:v>
                </c:pt>
                <c:pt idx="38">
                  <c:v>0.47856330000000002</c:v>
                </c:pt>
                <c:pt idx="39">
                  <c:v>0.46979989999999999</c:v>
                </c:pt>
                <c:pt idx="40">
                  <c:v>0.47163369999999999</c:v>
                </c:pt>
                <c:pt idx="41">
                  <c:v>0.47887059999999998</c:v>
                </c:pt>
                <c:pt idx="42">
                  <c:v>0.4777827</c:v>
                </c:pt>
                <c:pt idx="43">
                  <c:v>0.46969919999999998</c:v>
                </c:pt>
                <c:pt idx="44">
                  <c:v>0.467582</c:v>
                </c:pt>
                <c:pt idx="45">
                  <c:v>0.47514410000000001</c:v>
                </c:pt>
                <c:pt idx="46">
                  <c:v>0.4779854</c:v>
                </c:pt>
                <c:pt idx="47">
                  <c:v>0.46705580000000002</c:v>
                </c:pt>
                <c:pt idx="48">
                  <c:v>0.4565594</c:v>
                </c:pt>
                <c:pt idx="49">
                  <c:v>0.46130009999999999</c:v>
                </c:pt>
                <c:pt idx="50">
                  <c:v>0.4669643</c:v>
                </c:pt>
                <c:pt idx="51">
                  <c:v>0.45852520000000002</c:v>
                </c:pt>
                <c:pt idx="52">
                  <c:v>0.44749030000000001</c:v>
                </c:pt>
                <c:pt idx="53">
                  <c:v>0.44879370000000002</c:v>
                </c:pt>
                <c:pt idx="54">
                  <c:v>0.45410210000000001</c:v>
                </c:pt>
                <c:pt idx="55">
                  <c:v>0.44190649999999998</c:v>
                </c:pt>
                <c:pt idx="56">
                  <c:v>0.4238789</c:v>
                </c:pt>
                <c:pt idx="57">
                  <c:v>0.4231085</c:v>
                </c:pt>
                <c:pt idx="58">
                  <c:v>0.42374590000000001</c:v>
                </c:pt>
                <c:pt idx="59">
                  <c:v>0.4118965</c:v>
                </c:pt>
                <c:pt idx="60">
                  <c:v>0.4087537</c:v>
                </c:pt>
                <c:pt idx="61">
                  <c:v>0.42428120000000002</c:v>
                </c:pt>
                <c:pt idx="62">
                  <c:v>0.43530669999999999</c:v>
                </c:pt>
                <c:pt idx="63">
                  <c:v>0.42821389999999998</c:v>
                </c:pt>
                <c:pt idx="64">
                  <c:v>0.41353440000000002</c:v>
                </c:pt>
                <c:pt idx="65">
                  <c:v>0.40393639999999997</c:v>
                </c:pt>
                <c:pt idx="66">
                  <c:v>0.40588999999999997</c:v>
                </c:pt>
                <c:pt idx="67">
                  <c:v>0.41214869999999998</c:v>
                </c:pt>
                <c:pt idx="68">
                  <c:v>0.41189550000000003</c:v>
                </c:pt>
                <c:pt idx="69">
                  <c:v>0.40864600000000001</c:v>
                </c:pt>
                <c:pt idx="70">
                  <c:v>0.40477109999999999</c:v>
                </c:pt>
                <c:pt idx="71">
                  <c:v>0.39626260000000002</c:v>
                </c:pt>
                <c:pt idx="72">
                  <c:v>0.3880863</c:v>
                </c:pt>
                <c:pt idx="73">
                  <c:v>0.38938830000000002</c:v>
                </c:pt>
                <c:pt idx="74">
                  <c:v>0.39310400000000001</c:v>
                </c:pt>
                <c:pt idx="75">
                  <c:v>0.38182509999999997</c:v>
                </c:pt>
                <c:pt idx="76">
                  <c:v>0.36702279999999998</c:v>
                </c:pt>
                <c:pt idx="77">
                  <c:v>0.37153429999999998</c:v>
                </c:pt>
                <c:pt idx="78">
                  <c:v>0.38019540000000002</c:v>
                </c:pt>
                <c:pt idx="79">
                  <c:v>0.37648340000000002</c:v>
                </c:pt>
                <c:pt idx="80">
                  <c:v>0.37360729999999998</c:v>
                </c:pt>
                <c:pt idx="81">
                  <c:v>0.37794329999999998</c:v>
                </c:pt>
                <c:pt idx="82">
                  <c:v>0.37902150000000001</c:v>
                </c:pt>
                <c:pt idx="83">
                  <c:v>0.37144339999999998</c:v>
                </c:pt>
                <c:pt idx="84">
                  <c:v>0.36788130000000002</c:v>
                </c:pt>
                <c:pt idx="85">
                  <c:v>0.37354880000000001</c:v>
                </c:pt>
                <c:pt idx="86">
                  <c:v>0.37499260000000001</c:v>
                </c:pt>
                <c:pt idx="87">
                  <c:v>0.36884080000000002</c:v>
                </c:pt>
                <c:pt idx="88">
                  <c:v>0.36140129999999998</c:v>
                </c:pt>
                <c:pt idx="89">
                  <c:v>0.3613828</c:v>
                </c:pt>
                <c:pt idx="90">
                  <c:v>0.3673881</c:v>
                </c:pt>
                <c:pt idx="91">
                  <c:v>0.36444569999999998</c:v>
                </c:pt>
                <c:pt idx="92">
                  <c:v>0.35490959999999999</c:v>
                </c:pt>
                <c:pt idx="93">
                  <c:v>0.3506339</c:v>
                </c:pt>
                <c:pt idx="94">
                  <c:v>0.34830990000000001</c:v>
                </c:pt>
                <c:pt idx="95">
                  <c:v>0.34449859999999999</c:v>
                </c:pt>
                <c:pt idx="96">
                  <c:v>0.34536820000000001</c:v>
                </c:pt>
                <c:pt idx="97">
                  <c:v>0.3525972</c:v>
                </c:pt>
                <c:pt idx="98">
                  <c:v>0.35756339999999998</c:v>
                </c:pt>
                <c:pt idx="99">
                  <c:v>0.35831039999999997</c:v>
                </c:pt>
                <c:pt idx="100">
                  <c:v>0.3617631</c:v>
                </c:pt>
                <c:pt idx="101">
                  <c:v>0.36003499999999999</c:v>
                </c:pt>
                <c:pt idx="102">
                  <c:v>0.34870800000000002</c:v>
                </c:pt>
                <c:pt idx="103">
                  <c:v>0.33880379999999999</c:v>
                </c:pt>
                <c:pt idx="104">
                  <c:v>0.32726080000000002</c:v>
                </c:pt>
                <c:pt idx="105">
                  <c:v>0.31486540000000002</c:v>
                </c:pt>
                <c:pt idx="106">
                  <c:v>0.31435489999999999</c:v>
                </c:pt>
                <c:pt idx="107">
                  <c:v>0.32289620000000002</c:v>
                </c:pt>
                <c:pt idx="108">
                  <c:v>0.32795999999999997</c:v>
                </c:pt>
                <c:pt idx="109">
                  <c:v>0.3264302</c:v>
                </c:pt>
                <c:pt idx="110">
                  <c:v>0.32256059999999998</c:v>
                </c:pt>
                <c:pt idx="111">
                  <c:v>0.31160359999999998</c:v>
                </c:pt>
                <c:pt idx="112">
                  <c:v>0.30013499999999999</c:v>
                </c:pt>
                <c:pt idx="113">
                  <c:v>0.30581049999999999</c:v>
                </c:pt>
                <c:pt idx="114">
                  <c:v>0.31811420000000001</c:v>
                </c:pt>
                <c:pt idx="115">
                  <c:v>0.31565789999999999</c:v>
                </c:pt>
                <c:pt idx="116">
                  <c:v>0.2996817</c:v>
                </c:pt>
                <c:pt idx="117">
                  <c:v>0.29366100000000001</c:v>
                </c:pt>
                <c:pt idx="118">
                  <c:v>0.30281649999999999</c:v>
                </c:pt>
                <c:pt idx="119">
                  <c:v>0.30225639999999998</c:v>
                </c:pt>
                <c:pt idx="120">
                  <c:v>0.294242</c:v>
                </c:pt>
                <c:pt idx="121">
                  <c:v>0.29247719999999999</c:v>
                </c:pt>
                <c:pt idx="122">
                  <c:v>0.28561910000000001</c:v>
                </c:pt>
                <c:pt idx="123">
                  <c:v>0.27877449999999998</c:v>
                </c:pt>
                <c:pt idx="124">
                  <c:v>0.28591480000000002</c:v>
                </c:pt>
                <c:pt idx="125">
                  <c:v>0.29288779999999998</c:v>
                </c:pt>
                <c:pt idx="126">
                  <c:v>0.28835319999999998</c:v>
                </c:pt>
                <c:pt idx="127">
                  <c:v>0.28666269999999999</c:v>
                </c:pt>
                <c:pt idx="128">
                  <c:v>0.28980309999999998</c:v>
                </c:pt>
                <c:pt idx="129">
                  <c:v>0.28203060000000002</c:v>
                </c:pt>
                <c:pt idx="130">
                  <c:v>0.26895619999999998</c:v>
                </c:pt>
                <c:pt idx="131">
                  <c:v>0.26816190000000001</c:v>
                </c:pt>
                <c:pt idx="132">
                  <c:v>0.27580090000000002</c:v>
                </c:pt>
                <c:pt idx="133">
                  <c:v>0.27767069999999999</c:v>
                </c:pt>
                <c:pt idx="134">
                  <c:v>0.2735419</c:v>
                </c:pt>
                <c:pt idx="135">
                  <c:v>0.27243489999999998</c:v>
                </c:pt>
                <c:pt idx="136">
                  <c:v>0.27638889999999999</c:v>
                </c:pt>
                <c:pt idx="137">
                  <c:v>0.27635500000000002</c:v>
                </c:pt>
                <c:pt idx="138">
                  <c:v>0.2672312</c:v>
                </c:pt>
                <c:pt idx="139">
                  <c:v>0.25539479999999998</c:v>
                </c:pt>
                <c:pt idx="140">
                  <c:v>0.2470908</c:v>
                </c:pt>
                <c:pt idx="141">
                  <c:v>0.25004549999999998</c:v>
                </c:pt>
                <c:pt idx="142">
                  <c:v>0.26778469999999999</c:v>
                </c:pt>
                <c:pt idx="143">
                  <c:v>0.2771189</c:v>
                </c:pt>
                <c:pt idx="144">
                  <c:v>0.26278289999999999</c:v>
                </c:pt>
                <c:pt idx="145">
                  <c:v>0.2475879</c:v>
                </c:pt>
                <c:pt idx="146">
                  <c:v>0.2475233</c:v>
                </c:pt>
                <c:pt idx="147">
                  <c:v>0.25238319999999997</c:v>
                </c:pt>
                <c:pt idx="148">
                  <c:v>0.25286819999999999</c:v>
                </c:pt>
                <c:pt idx="149">
                  <c:v>0.25506960000000001</c:v>
                </c:pt>
                <c:pt idx="150">
                  <c:v>0.2576329</c:v>
                </c:pt>
                <c:pt idx="151">
                  <c:v>0.24749570000000001</c:v>
                </c:pt>
                <c:pt idx="152">
                  <c:v>0.2359232</c:v>
                </c:pt>
                <c:pt idx="153">
                  <c:v>0.23727290000000001</c:v>
                </c:pt>
                <c:pt idx="154">
                  <c:v>0.23720939999999999</c:v>
                </c:pt>
                <c:pt idx="155">
                  <c:v>0.23058219999999999</c:v>
                </c:pt>
                <c:pt idx="156">
                  <c:v>0.2326038</c:v>
                </c:pt>
                <c:pt idx="157">
                  <c:v>0.2384677</c:v>
                </c:pt>
                <c:pt idx="158">
                  <c:v>0.22944000000000001</c:v>
                </c:pt>
                <c:pt idx="159">
                  <c:v>0.21589800000000001</c:v>
                </c:pt>
                <c:pt idx="160">
                  <c:v>0.2141837</c:v>
                </c:pt>
                <c:pt idx="161">
                  <c:v>0.21753629999999999</c:v>
                </c:pt>
                <c:pt idx="162">
                  <c:v>0.22294149999999999</c:v>
                </c:pt>
                <c:pt idx="163">
                  <c:v>0.22557389999999999</c:v>
                </c:pt>
                <c:pt idx="164">
                  <c:v>0.21945519999999999</c:v>
                </c:pt>
                <c:pt idx="165">
                  <c:v>0.21672420000000001</c:v>
                </c:pt>
                <c:pt idx="166">
                  <c:v>0.22314129999999999</c:v>
                </c:pt>
                <c:pt idx="167">
                  <c:v>0.22885349999999999</c:v>
                </c:pt>
                <c:pt idx="168">
                  <c:v>0.2289967</c:v>
                </c:pt>
                <c:pt idx="169">
                  <c:v>0.22471289999999999</c:v>
                </c:pt>
                <c:pt idx="170">
                  <c:v>0.2166891</c:v>
                </c:pt>
                <c:pt idx="171">
                  <c:v>0.21168699999999999</c:v>
                </c:pt>
                <c:pt idx="172">
                  <c:v>0.2119211</c:v>
                </c:pt>
                <c:pt idx="173">
                  <c:v>0.21227650000000001</c:v>
                </c:pt>
                <c:pt idx="174">
                  <c:v>0.2180812</c:v>
                </c:pt>
                <c:pt idx="175">
                  <c:v>0.22324540000000001</c:v>
                </c:pt>
                <c:pt idx="176">
                  <c:v>0.21451410000000001</c:v>
                </c:pt>
                <c:pt idx="177">
                  <c:v>0.2055131</c:v>
                </c:pt>
                <c:pt idx="178">
                  <c:v>0.19925880000000001</c:v>
                </c:pt>
                <c:pt idx="179">
                  <c:v>0.18516630000000001</c:v>
                </c:pt>
                <c:pt idx="180">
                  <c:v>0.1841149</c:v>
                </c:pt>
                <c:pt idx="181">
                  <c:v>0.20636460000000001</c:v>
                </c:pt>
                <c:pt idx="182">
                  <c:v>0.2204255</c:v>
                </c:pt>
                <c:pt idx="183">
                  <c:v>0.20668810000000001</c:v>
                </c:pt>
                <c:pt idx="184">
                  <c:v>0.18794669999999999</c:v>
                </c:pt>
                <c:pt idx="185">
                  <c:v>0.19329360000000001</c:v>
                </c:pt>
                <c:pt idx="186">
                  <c:v>0.21284169999999999</c:v>
                </c:pt>
                <c:pt idx="187">
                  <c:v>0.21431819999999999</c:v>
                </c:pt>
                <c:pt idx="188">
                  <c:v>0.19721330000000001</c:v>
                </c:pt>
                <c:pt idx="189">
                  <c:v>0.18985669999999999</c:v>
                </c:pt>
                <c:pt idx="190">
                  <c:v>0.19407830000000001</c:v>
                </c:pt>
                <c:pt idx="191">
                  <c:v>0.18175079999999999</c:v>
                </c:pt>
                <c:pt idx="192">
                  <c:v>0.15654109999999999</c:v>
                </c:pt>
                <c:pt idx="193">
                  <c:v>0.15392330000000001</c:v>
                </c:pt>
                <c:pt idx="194">
                  <c:v>0.17309949999999999</c:v>
                </c:pt>
                <c:pt idx="195">
                  <c:v>0.18450569999999999</c:v>
                </c:pt>
                <c:pt idx="196">
                  <c:v>0.17911450000000001</c:v>
                </c:pt>
                <c:pt idx="197">
                  <c:v>0.1679388</c:v>
                </c:pt>
                <c:pt idx="198">
                  <c:v>0.16235720000000001</c:v>
                </c:pt>
                <c:pt idx="199">
                  <c:v>0.16352330000000001</c:v>
                </c:pt>
                <c:pt idx="200">
                  <c:v>0.17098060000000001</c:v>
                </c:pt>
                <c:pt idx="201">
                  <c:v>0.17781230000000001</c:v>
                </c:pt>
                <c:pt idx="202">
                  <c:v>0.17384089999999999</c:v>
                </c:pt>
                <c:pt idx="203">
                  <c:v>0.16256590000000001</c:v>
                </c:pt>
                <c:pt idx="204">
                  <c:v>0.1518369</c:v>
                </c:pt>
                <c:pt idx="205">
                  <c:v>0.15494060000000001</c:v>
                </c:pt>
                <c:pt idx="206">
                  <c:v>0.17021259999999999</c:v>
                </c:pt>
                <c:pt idx="207">
                  <c:v>0.1726809</c:v>
                </c:pt>
                <c:pt idx="208">
                  <c:v>0.1623578</c:v>
                </c:pt>
                <c:pt idx="209">
                  <c:v>0.15824840000000001</c:v>
                </c:pt>
                <c:pt idx="210">
                  <c:v>0.16018789999999999</c:v>
                </c:pt>
                <c:pt idx="211">
                  <c:v>0.1625954</c:v>
                </c:pt>
                <c:pt idx="212">
                  <c:v>0.16476099999999999</c:v>
                </c:pt>
                <c:pt idx="213">
                  <c:v>0.16036320000000001</c:v>
                </c:pt>
                <c:pt idx="214">
                  <c:v>0.148675</c:v>
                </c:pt>
                <c:pt idx="215">
                  <c:v>0.1416548</c:v>
                </c:pt>
                <c:pt idx="216">
                  <c:v>0.1476054</c:v>
                </c:pt>
                <c:pt idx="217">
                  <c:v>0.1567675</c:v>
                </c:pt>
                <c:pt idx="218">
                  <c:v>0.15213180000000001</c:v>
                </c:pt>
                <c:pt idx="219">
                  <c:v>0.1359272</c:v>
                </c:pt>
                <c:pt idx="220">
                  <c:v>0.1276717</c:v>
                </c:pt>
                <c:pt idx="221">
                  <c:v>0.13522200000000001</c:v>
                </c:pt>
                <c:pt idx="222">
                  <c:v>0.1502397</c:v>
                </c:pt>
                <c:pt idx="223">
                  <c:v>0.16464309999999999</c:v>
                </c:pt>
                <c:pt idx="224">
                  <c:v>0.1671726</c:v>
                </c:pt>
                <c:pt idx="225">
                  <c:v>0.15310660000000001</c:v>
                </c:pt>
                <c:pt idx="226">
                  <c:v>0.13909479999999999</c:v>
                </c:pt>
                <c:pt idx="227">
                  <c:v>0.13635269999999999</c:v>
                </c:pt>
                <c:pt idx="228">
                  <c:v>0.13559650000000001</c:v>
                </c:pt>
                <c:pt idx="229">
                  <c:v>0.1305238</c:v>
                </c:pt>
                <c:pt idx="230">
                  <c:v>0.1287372</c:v>
                </c:pt>
                <c:pt idx="231">
                  <c:v>0.1309833</c:v>
                </c:pt>
                <c:pt idx="232">
                  <c:v>0.12896360000000001</c:v>
                </c:pt>
                <c:pt idx="233">
                  <c:v>0.128883</c:v>
                </c:pt>
                <c:pt idx="234">
                  <c:v>0.13719770000000001</c:v>
                </c:pt>
                <c:pt idx="235">
                  <c:v>0.1394946</c:v>
                </c:pt>
                <c:pt idx="236">
                  <c:v>0.12795229999999999</c:v>
                </c:pt>
                <c:pt idx="237">
                  <c:v>0.1187076</c:v>
                </c:pt>
                <c:pt idx="238">
                  <c:v>0.12568940000000001</c:v>
                </c:pt>
                <c:pt idx="239">
                  <c:v>0.13901669999999999</c:v>
                </c:pt>
                <c:pt idx="240">
                  <c:v>0.1393701</c:v>
                </c:pt>
                <c:pt idx="241">
                  <c:v>0.12889919999999999</c:v>
                </c:pt>
                <c:pt idx="242">
                  <c:v>0.1292422</c:v>
                </c:pt>
                <c:pt idx="243">
                  <c:v>0.13596</c:v>
                </c:pt>
                <c:pt idx="244">
                  <c:v>0.12167790000000001</c:v>
                </c:pt>
                <c:pt idx="245">
                  <c:v>0.1014914</c:v>
                </c:pt>
                <c:pt idx="246">
                  <c:v>0.10487779999999999</c:v>
                </c:pt>
                <c:pt idx="247">
                  <c:v>0.11584999999999999</c:v>
                </c:pt>
                <c:pt idx="248">
                  <c:v>0.120154</c:v>
                </c:pt>
                <c:pt idx="249">
                  <c:v>0.12486949999999999</c:v>
                </c:pt>
                <c:pt idx="250">
                  <c:v>0.1237804</c:v>
                </c:pt>
                <c:pt idx="251">
                  <c:v>0.1077588</c:v>
                </c:pt>
                <c:pt idx="252">
                  <c:v>9.4032350000000001E-2</c:v>
                </c:pt>
                <c:pt idx="253">
                  <c:v>0.101782</c:v>
                </c:pt>
                <c:pt idx="254">
                  <c:v>0.1097215</c:v>
                </c:pt>
                <c:pt idx="255">
                  <c:v>0.1048449</c:v>
                </c:pt>
                <c:pt idx="256">
                  <c:v>0.1046406</c:v>
                </c:pt>
                <c:pt idx="257">
                  <c:v>0.1075303</c:v>
                </c:pt>
                <c:pt idx="258">
                  <c:v>0.1051049</c:v>
                </c:pt>
                <c:pt idx="259">
                  <c:v>0.1012248</c:v>
                </c:pt>
                <c:pt idx="260">
                  <c:v>9.9802479999999999E-2</c:v>
                </c:pt>
                <c:pt idx="261">
                  <c:v>9.9761710000000003E-2</c:v>
                </c:pt>
                <c:pt idx="262">
                  <c:v>0.10009179999999999</c:v>
                </c:pt>
                <c:pt idx="263">
                  <c:v>0.1039418</c:v>
                </c:pt>
                <c:pt idx="264">
                  <c:v>0.11005429999999999</c:v>
                </c:pt>
                <c:pt idx="265">
                  <c:v>0.11298080000000001</c:v>
                </c:pt>
                <c:pt idx="266">
                  <c:v>0.1108003</c:v>
                </c:pt>
                <c:pt idx="267">
                  <c:v>0.1045973</c:v>
                </c:pt>
                <c:pt idx="268">
                  <c:v>9.9466479999999996E-2</c:v>
                </c:pt>
                <c:pt idx="269">
                  <c:v>0.1033268</c:v>
                </c:pt>
                <c:pt idx="270">
                  <c:v>0.1083856</c:v>
                </c:pt>
                <c:pt idx="271">
                  <c:v>0.10065979999999999</c:v>
                </c:pt>
                <c:pt idx="272">
                  <c:v>9.1944319999999996E-2</c:v>
                </c:pt>
                <c:pt idx="273">
                  <c:v>9.0854859999999996E-2</c:v>
                </c:pt>
                <c:pt idx="274">
                  <c:v>8.6623649999999996E-2</c:v>
                </c:pt>
                <c:pt idx="275">
                  <c:v>8.4267869999999995E-2</c:v>
                </c:pt>
                <c:pt idx="276">
                  <c:v>8.8587780000000005E-2</c:v>
                </c:pt>
                <c:pt idx="277">
                  <c:v>9.5600050000000006E-2</c:v>
                </c:pt>
                <c:pt idx="278">
                  <c:v>0.1053079</c:v>
                </c:pt>
                <c:pt idx="279">
                  <c:v>0.10352989999999999</c:v>
                </c:pt>
                <c:pt idx="280">
                  <c:v>9.0684020000000004E-2</c:v>
                </c:pt>
                <c:pt idx="281">
                  <c:v>9.2311489999999996E-2</c:v>
                </c:pt>
                <c:pt idx="282">
                  <c:v>0.102281</c:v>
                </c:pt>
                <c:pt idx="283">
                  <c:v>9.8698850000000005E-2</c:v>
                </c:pt>
                <c:pt idx="284">
                  <c:v>8.9312039999999995E-2</c:v>
                </c:pt>
                <c:pt idx="285">
                  <c:v>8.9051130000000006E-2</c:v>
                </c:pt>
                <c:pt idx="286">
                  <c:v>9.6123330000000007E-2</c:v>
                </c:pt>
                <c:pt idx="287">
                  <c:v>9.3372520000000001E-2</c:v>
                </c:pt>
                <c:pt idx="288">
                  <c:v>8.2650619999999994E-2</c:v>
                </c:pt>
                <c:pt idx="289">
                  <c:v>8.7388080000000007E-2</c:v>
                </c:pt>
                <c:pt idx="290">
                  <c:v>9.9255449999999995E-2</c:v>
                </c:pt>
                <c:pt idx="291">
                  <c:v>9.7754229999999998E-2</c:v>
                </c:pt>
                <c:pt idx="292">
                  <c:v>8.5020299999999993E-2</c:v>
                </c:pt>
                <c:pt idx="293">
                  <c:v>7.4799619999999997E-2</c:v>
                </c:pt>
                <c:pt idx="294">
                  <c:v>8.0987509999999999E-2</c:v>
                </c:pt>
                <c:pt idx="295">
                  <c:v>8.9647690000000002E-2</c:v>
                </c:pt>
                <c:pt idx="296">
                  <c:v>8.6417530000000006E-2</c:v>
                </c:pt>
                <c:pt idx="297">
                  <c:v>8.8688939999999994E-2</c:v>
                </c:pt>
                <c:pt idx="298">
                  <c:v>9.6750329999999996E-2</c:v>
                </c:pt>
                <c:pt idx="299">
                  <c:v>9.105713E-2</c:v>
                </c:pt>
                <c:pt idx="300">
                  <c:v>7.7367459999999999E-2</c:v>
                </c:pt>
                <c:pt idx="301">
                  <c:v>7.1544040000000003E-2</c:v>
                </c:pt>
                <c:pt idx="302">
                  <c:v>6.765794E-2</c:v>
                </c:pt>
                <c:pt idx="303">
                  <c:v>5.8851920000000002E-2</c:v>
                </c:pt>
                <c:pt idx="304">
                  <c:v>5.7353349999999997E-2</c:v>
                </c:pt>
                <c:pt idx="305">
                  <c:v>7.2555350000000005E-2</c:v>
                </c:pt>
                <c:pt idx="306">
                  <c:v>8.7075639999999996E-2</c:v>
                </c:pt>
                <c:pt idx="307">
                  <c:v>7.9041490000000006E-2</c:v>
                </c:pt>
                <c:pt idx="308">
                  <c:v>6.0467890000000003E-2</c:v>
                </c:pt>
                <c:pt idx="309">
                  <c:v>5.7582809999999998E-2</c:v>
                </c:pt>
                <c:pt idx="310">
                  <c:v>6.9638220000000001E-2</c:v>
                </c:pt>
                <c:pt idx="311">
                  <c:v>7.3446849999999994E-2</c:v>
                </c:pt>
                <c:pt idx="312">
                  <c:v>6.4974470000000006E-2</c:v>
                </c:pt>
                <c:pt idx="313">
                  <c:v>6.3775380000000007E-2</c:v>
                </c:pt>
                <c:pt idx="314">
                  <c:v>6.996049E-2</c:v>
                </c:pt>
                <c:pt idx="315">
                  <c:v>6.993386E-2</c:v>
                </c:pt>
                <c:pt idx="316">
                  <c:v>6.7131440000000001E-2</c:v>
                </c:pt>
                <c:pt idx="317">
                  <c:v>6.6158149999999999E-2</c:v>
                </c:pt>
                <c:pt idx="318">
                  <c:v>6.2705170000000005E-2</c:v>
                </c:pt>
                <c:pt idx="319">
                  <c:v>6.2151480000000002E-2</c:v>
                </c:pt>
                <c:pt idx="320">
                  <c:v>7.5113929999999995E-2</c:v>
                </c:pt>
                <c:pt idx="321">
                  <c:v>8.8469249999999999E-2</c:v>
                </c:pt>
                <c:pt idx="322">
                  <c:v>8.4241759999999999E-2</c:v>
                </c:pt>
                <c:pt idx="323">
                  <c:v>7.2910719999999998E-2</c:v>
                </c:pt>
                <c:pt idx="324">
                  <c:v>6.7095580000000002E-2</c:v>
                </c:pt>
                <c:pt idx="325">
                  <c:v>6.8726620000000002E-2</c:v>
                </c:pt>
                <c:pt idx="326">
                  <c:v>7.3788220000000002E-2</c:v>
                </c:pt>
                <c:pt idx="327">
                  <c:v>7.0695590000000003E-2</c:v>
                </c:pt>
                <c:pt idx="328">
                  <c:v>6.1207860000000003E-2</c:v>
                </c:pt>
                <c:pt idx="329">
                  <c:v>5.5439219999999997E-2</c:v>
                </c:pt>
                <c:pt idx="330">
                  <c:v>5.6209660000000002E-2</c:v>
                </c:pt>
                <c:pt idx="331">
                  <c:v>6.2901689999999996E-2</c:v>
                </c:pt>
                <c:pt idx="332">
                  <c:v>6.7981890000000003E-2</c:v>
                </c:pt>
                <c:pt idx="333">
                  <c:v>6.5992159999999994E-2</c:v>
                </c:pt>
                <c:pt idx="334">
                  <c:v>5.9487180000000001E-2</c:v>
                </c:pt>
                <c:pt idx="335">
                  <c:v>5.0740639999999997E-2</c:v>
                </c:pt>
                <c:pt idx="336">
                  <c:v>4.5672450000000003E-2</c:v>
                </c:pt>
                <c:pt idx="337">
                  <c:v>4.6172860000000003E-2</c:v>
                </c:pt>
                <c:pt idx="338">
                  <c:v>4.9595210000000001E-2</c:v>
                </c:pt>
                <c:pt idx="339">
                  <c:v>5.9144229999999999E-2</c:v>
                </c:pt>
                <c:pt idx="340">
                  <c:v>7.3236670000000004E-2</c:v>
                </c:pt>
                <c:pt idx="341">
                  <c:v>8.0437170000000002E-2</c:v>
                </c:pt>
                <c:pt idx="342">
                  <c:v>6.9811780000000004E-2</c:v>
                </c:pt>
                <c:pt idx="343">
                  <c:v>5.1007749999999998E-2</c:v>
                </c:pt>
                <c:pt idx="344">
                  <c:v>4.9063229999999999E-2</c:v>
                </c:pt>
                <c:pt idx="345">
                  <c:v>6.6092200000000004E-2</c:v>
                </c:pt>
                <c:pt idx="346">
                  <c:v>7.3681330000000003E-2</c:v>
                </c:pt>
                <c:pt idx="347">
                  <c:v>5.8724680000000001E-2</c:v>
                </c:pt>
                <c:pt idx="348">
                  <c:v>4.4968859999999999E-2</c:v>
                </c:pt>
                <c:pt idx="349">
                  <c:v>4.5713280000000002E-2</c:v>
                </c:pt>
                <c:pt idx="350">
                  <c:v>4.7518810000000002E-2</c:v>
                </c:pt>
                <c:pt idx="351">
                  <c:v>4.6984159999999997E-2</c:v>
                </c:pt>
                <c:pt idx="352">
                  <c:v>4.9393039999999999E-2</c:v>
                </c:pt>
                <c:pt idx="353">
                  <c:v>5.1055669999999997E-2</c:v>
                </c:pt>
                <c:pt idx="354">
                  <c:v>5.2490210000000002E-2</c:v>
                </c:pt>
                <c:pt idx="355">
                  <c:v>5.019552E-2</c:v>
                </c:pt>
                <c:pt idx="356">
                  <c:v>3.992412E-2</c:v>
                </c:pt>
                <c:pt idx="357">
                  <c:v>3.6960100000000003E-2</c:v>
                </c:pt>
                <c:pt idx="358">
                  <c:v>4.6628040000000003E-2</c:v>
                </c:pt>
                <c:pt idx="359">
                  <c:v>5.9464099999999999E-2</c:v>
                </c:pt>
                <c:pt idx="360">
                  <c:v>6.5251279999999995E-2</c:v>
                </c:pt>
                <c:pt idx="361">
                  <c:v>6.2896140000000003E-2</c:v>
                </c:pt>
                <c:pt idx="362">
                  <c:v>6.3982739999999996E-2</c:v>
                </c:pt>
                <c:pt idx="363">
                  <c:v>5.678453E-2</c:v>
                </c:pt>
                <c:pt idx="364">
                  <c:v>3.9546699999999997E-2</c:v>
                </c:pt>
                <c:pt idx="365">
                  <c:v>3.7204300000000003E-2</c:v>
                </c:pt>
                <c:pt idx="366">
                  <c:v>4.2462739999999999E-2</c:v>
                </c:pt>
                <c:pt idx="367">
                  <c:v>4.040933E-2</c:v>
                </c:pt>
                <c:pt idx="368">
                  <c:v>3.7802799999999998E-2</c:v>
                </c:pt>
                <c:pt idx="369">
                  <c:v>4.0687010000000003E-2</c:v>
                </c:pt>
                <c:pt idx="370">
                  <c:v>4.7753999999999998E-2</c:v>
                </c:pt>
                <c:pt idx="371">
                  <c:v>5.014619E-2</c:v>
                </c:pt>
                <c:pt idx="372">
                  <c:v>4.5610379999999999E-2</c:v>
                </c:pt>
                <c:pt idx="373">
                  <c:v>4.203722E-2</c:v>
                </c:pt>
                <c:pt idx="374">
                  <c:v>4.512828E-2</c:v>
                </c:pt>
                <c:pt idx="375">
                  <c:v>5.2262129999999997E-2</c:v>
                </c:pt>
                <c:pt idx="376">
                  <c:v>4.9374210000000002E-2</c:v>
                </c:pt>
                <c:pt idx="377">
                  <c:v>3.3569540000000002E-2</c:v>
                </c:pt>
                <c:pt idx="378">
                  <c:v>2.1059310000000001E-2</c:v>
                </c:pt>
                <c:pt idx="379">
                  <c:v>2.0246940000000001E-2</c:v>
                </c:pt>
                <c:pt idx="380">
                  <c:v>2.247557E-2</c:v>
                </c:pt>
                <c:pt idx="381">
                  <c:v>2.4101850000000001E-2</c:v>
                </c:pt>
                <c:pt idx="382">
                  <c:v>3.1542180000000003E-2</c:v>
                </c:pt>
                <c:pt idx="383">
                  <c:v>3.4121579999999999E-2</c:v>
                </c:pt>
                <c:pt idx="384">
                  <c:v>2.799979E-2</c:v>
                </c:pt>
                <c:pt idx="385">
                  <c:v>3.0851E-2</c:v>
                </c:pt>
                <c:pt idx="386">
                  <c:v>3.8218139999999998E-2</c:v>
                </c:pt>
                <c:pt idx="387">
                  <c:v>3.7449120000000002E-2</c:v>
                </c:pt>
                <c:pt idx="388">
                  <c:v>3.4517340000000001E-2</c:v>
                </c:pt>
                <c:pt idx="389">
                  <c:v>3.5309060000000003E-2</c:v>
                </c:pt>
                <c:pt idx="390">
                  <c:v>3.7235799999999999E-2</c:v>
                </c:pt>
                <c:pt idx="391">
                  <c:v>3.1007110000000001E-2</c:v>
                </c:pt>
                <c:pt idx="392">
                  <c:v>1.461164E-2</c:v>
                </c:pt>
                <c:pt idx="393">
                  <c:v>8.2773959999999994E-3</c:v>
                </c:pt>
                <c:pt idx="394">
                  <c:v>2.2379779999999998E-2</c:v>
                </c:pt>
                <c:pt idx="395">
                  <c:v>3.6068639999999999E-2</c:v>
                </c:pt>
                <c:pt idx="396">
                  <c:v>3.5610830000000003E-2</c:v>
                </c:pt>
                <c:pt idx="397">
                  <c:v>3.0763160000000001E-2</c:v>
                </c:pt>
                <c:pt idx="398">
                  <c:v>3.1497810000000001E-2</c:v>
                </c:pt>
                <c:pt idx="399">
                  <c:v>4.1076099999999997E-2</c:v>
                </c:pt>
                <c:pt idx="400">
                  <c:v>5.3763079999999998E-2</c:v>
                </c:pt>
                <c:pt idx="401">
                  <c:v>5.5539119999999997E-2</c:v>
                </c:pt>
                <c:pt idx="402">
                  <c:v>4.6346159999999997E-2</c:v>
                </c:pt>
                <c:pt idx="403">
                  <c:v>3.714079E-2</c:v>
                </c:pt>
                <c:pt idx="404">
                  <c:v>3.0087719999999998E-2</c:v>
                </c:pt>
                <c:pt idx="405">
                  <c:v>2.7418600000000001E-2</c:v>
                </c:pt>
                <c:pt idx="406">
                  <c:v>3.1957569999999998E-2</c:v>
                </c:pt>
                <c:pt idx="407">
                  <c:v>3.4678460000000001E-2</c:v>
                </c:pt>
                <c:pt idx="408">
                  <c:v>3.0534209999999999E-2</c:v>
                </c:pt>
                <c:pt idx="409">
                  <c:v>2.9171269999999999E-2</c:v>
                </c:pt>
                <c:pt idx="410">
                  <c:v>3.3612490000000002E-2</c:v>
                </c:pt>
                <c:pt idx="411">
                  <c:v>3.2593629999999998E-2</c:v>
                </c:pt>
                <c:pt idx="412">
                  <c:v>2.1952929999999999E-2</c:v>
                </c:pt>
                <c:pt idx="413">
                  <c:v>1.4443070000000001E-2</c:v>
                </c:pt>
                <c:pt idx="414">
                  <c:v>1.55584E-2</c:v>
                </c:pt>
                <c:pt idx="415">
                  <c:v>2.2159140000000001E-2</c:v>
                </c:pt>
                <c:pt idx="416">
                  <c:v>3.35441E-2</c:v>
                </c:pt>
                <c:pt idx="417">
                  <c:v>3.8070890000000003E-2</c:v>
                </c:pt>
                <c:pt idx="418">
                  <c:v>3.2651739999999999E-2</c:v>
                </c:pt>
                <c:pt idx="419">
                  <c:v>2.7309119999999999E-2</c:v>
                </c:pt>
                <c:pt idx="420">
                  <c:v>2.4114219999999999E-2</c:v>
                </c:pt>
                <c:pt idx="421">
                  <c:v>2.6980839999999999E-2</c:v>
                </c:pt>
                <c:pt idx="422">
                  <c:v>3.4054340000000002E-2</c:v>
                </c:pt>
                <c:pt idx="423">
                  <c:v>3.7436299999999999E-2</c:v>
                </c:pt>
                <c:pt idx="424">
                  <c:v>3.4564440000000002E-2</c:v>
                </c:pt>
                <c:pt idx="425">
                  <c:v>2.9247780000000001E-2</c:v>
                </c:pt>
                <c:pt idx="426">
                  <c:v>3.2173260000000002E-2</c:v>
                </c:pt>
                <c:pt idx="427">
                  <c:v>2.8376760000000001E-2</c:v>
                </c:pt>
                <c:pt idx="428">
                  <c:v>1.0225919999999999E-2</c:v>
                </c:pt>
                <c:pt idx="429">
                  <c:v>1.0835300000000001E-2</c:v>
                </c:pt>
                <c:pt idx="430">
                  <c:v>2.3956729999999999E-2</c:v>
                </c:pt>
                <c:pt idx="431">
                  <c:v>2.090359E-2</c:v>
                </c:pt>
                <c:pt idx="432">
                  <c:v>2.1334470000000001E-2</c:v>
                </c:pt>
                <c:pt idx="433">
                  <c:v>3.7769209999999998E-2</c:v>
                </c:pt>
                <c:pt idx="434">
                  <c:v>4.4176489999999999E-2</c:v>
                </c:pt>
                <c:pt idx="435">
                  <c:v>3.013907E-2</c:v>
                </c:pt>
                <c:pt idx="436">
                  <c:v>1.3173000000000001E-2</c:v>
                </c:pt>
                <c:pt idx="437">
                  <c:v>7.540738E-3</c:v>
                </c:pt>
                <c:pt idx="438">
                  <c:v>1.1889769999999999E-2</c:v>
                </c:pt>
                <c:pt idx="439">
                  <c:v>1.5322870000000001E-2</c:v>
                </c:pt>
                <c:pt idx="440">
                  <c:v>1.737255E-2</c:v>
                </c:pt>
                <c:pt idx="441">
                  <c:v>2.552594E-2</c:v>
                </c:pt>
                <c:pt idx="442">
                  <c:v>2.812154E-2</c:v>
                </c:pt>
                <c:pt idx="443">
                  <c:v>1.657343E-2</c:v>
                </c:pt>
                <c:pt idx="444">
                  <c:v>1.2244100000000001E-2</c:v>
                </c:pt>
                <c:pt idx="445">
                  <c:v>2.7133060000000001E-2</c:v>
                </c:pt>
                <c:pt idx="446">
                  <c:v>3.8203559999999998E-2</c:v>
                </c:pt>
                <c:pt idx="447">
                  <c:v>3.0797890000000001E-2</c:v>
                </c:pt>
                <c:pt idx="448">
                  <c:v>2.022403E-2</c:v>
                </c:pt>
                <c:pt idx="449">
                  <c:v>2.0318940000000001E-2</c:v>
                </c:pt>
                <c:pt idx="450">
                  <c:v>2.3147270000000001E-2</c:v>
                </c:pt>
                <c:pt idx="451">
                  <c:v>1.296044E-2</c:v>
                </c:pt>
                <c:pt idx="452">
                  <c:v>5.1836210000000002E-3</c:v>
                </c:pt>
                <c:pt idx="453">
                  <c:v>2.0281759999999999E-2</c:v>
                </c:pt>
                <c:pt idx="454">
                  <c:v>3.2673599999999997E-2</c:v>
                </c:pt>
                <c:pt idx="455">
                  <c:v>2.4646459999999999E-2</c:v>
                </c:pt>
                <c:pt idx="456">
                  <c:v>1.926487E-2</c:v>
                </c:pt>
                <c:pt idx="457">
                  <c:v>2.8349949999999999E-2</c:v>
                </c:pt>
                <c:pt idx="458">
                  <c:v>3.6262229999999999E-2</c:v>
                </c:pt>
                <c:pt idx="459">
                  <c:v>2.823558E-2</c:v>
                </c:pt>
                <c:pt idx="460">
                  <c:v>1.2303100000000001E-2</c:v>
                </c:pt>
                <c:pt idx="461">
                  <c:v>1.024386E-2</c:v>
                </c:pt>
                <c:pt idx="462">
                  <c:v>2.3488700000000001E-2</c:v>
                </c:pt>
                <c:pt idx="463">
                  <c:v>2.789879E-2</c:v>
                </c:pt>
                <c:pt idx="464">
                  <c:v>2.1606259999999999E-2</c:v>
                </c:pt>
                <c:pt idx="465">
                  <c:v>2.6242930000000001E-2</c:v>
                </c:pt>
                <c:pt idx="466">
                  <c:v>2.8628730000000002E-2</c:v>
                </c:pt>
                <c:pt idx="467">
                  <c:v>1.489591E-2</c:v>
                </c:pt>
                <c:pt idx="468">
                  <c:v>1.4602789999999999E-2</c:v>
                </c:pt>
                <c:pt idx="469">
                  <c:v>3.4516329999999998E-2</c:v>
                </c:pt>
                <c:pt idx="470">
                  <c:v>4.1874759999999997E-2</c:v>
                </c:pt>
                <c:pt idx="471">
                  <c:v>2.835975E-2</c:v>
                </c:pt>
                <c:pt idx="472">
                  <c:v>1.7424200000000001E-2</c:v>
                </c:pt>
                <c:pt idx="473">
                  <c:v>2.4360730000000001E-2</c:v>
                </c:pt>
                <c:pt idx="474">
                  <c:v>3.8079160000000001E-2</c:v>
                </c:pt>
                <c:pt idx="475">
                  <c:v>3.301656E-2</c:v>
                </c:pt>
                <c:pt idx="476">
                  <c:v>1.2143839999999999E-2</c:v>
                </c:pt>
                <c:pt idx="477">
                  <c:v>7.0681069999999997E-3</c:v>
                </c:pt>
                <c:pt idx="478">
                  <c:v>1.6256320000000001E-2</c:v>
                </c:pt>
                <c:pt idx="479">
                  <c:v>1.791881E-2</c:v>
                </c:pt>
                <c:pt idx="480">
                  <c:v>1.2069440000000001E-2</c:v>
                </c:pt>
                <c:pt idx="481">
                  <c:v>4.2987010000000003E-3</c:v>
                </c:pt>
                <c:pt idx="482">
                  <c:v>3.7165190000000002E-3</c:v>
                </c:pt>
                <c:pt idx="483">
                  <c:v>1.307552E-2</c:v>
                </c:pt>
                <c:pt idx="484">
                  <c:v>1.742877E-2</c:v>
                </c:pt>
                <c:pt idx="485">
                  <c:v>1.9964050000000001E-2</c:v>
                </c:pt>
                <c:pt idx="486">
                  <c:v>2.700543E-2</c:v>
                </c:pt>
                <c:pt idx="487">
                  <c:v>1.7144260000000001E-2</c:v>
                </c:pt>
                <c:pt idx="488">
                  <c:v>-3.9360740000000003E-3</c:v>
                </c:pt>
                <c:pt idx="489">
                  <c:v>-5.5686900000000003E-3</c:v>
                </c:pt>
                <c:pt idx="490">
                  <c:v>9.5644300000000005E-3</c:v>
                </c:pt>
                <c:pt idx="491">
                  <c:v>1.986504E-2</c:v>
                </c:pt>
                <c:pt idx="492">
                  <c:v>1.5342369999999999E-2</c:v>
                </c:pt>
                <c:pt idx="493">
                  <c:v>5.8089229999999997E-3</c:v>
                </c:pt>
                <c:pt idx="494">
                  <c:v>2.678026E-3</c:v>
                </c:pt>
                <c:pt idx="495">
                  <c:v>4.1471349999999997E-3</c:v>
                </c:pt>
                <c:pt idx="496">
                  <c:v>8.6243139999999992E-3</c:v>
                </c:pt>
                <c:pt idx="497">
                  <c:v>1.30922E-2</c:v>
                </c:pt>
                <c:pt idx="498">
                  <c:v>1.3941739999999999E-2</c:v>
                </c:pt>
                <c:pt idx="499">
                  <c:v>1.349292E-2</c:v>
                </c:pt>
                <c:pt idx="500">
                  <c:v>1.2856859999999999E-2</c:v>
                </c:pt>
                <c:pt idx="501">
                  <c:v>1.5179150000000001E-2</c:v>
                </c:pt>
                <c:pt idx="502">
                  <c:v>2.008737E-2</c:v>
                </c:pt>
                <c:pt idx="503">
                  <c:v>1.8878989999999998E-2</c:v>
                </c:pt>
                <c:pt idx="504">
                  <c:v>1.5282799999999999E-2</c:v>
                </c:pt>
                <c:pt idx="505">
                  <c:v>1.881012E-2</c:v>
                </c:pt>
                <c:pt idx="506">
                  <c:v>2.3021960000000001E-2</c:v>
                </c:pt>
                <c:pt idx="507">
                  <c:v>1.686617E-2</c:v>
                </c:pt>
                <c:pt idx="508">
                  <c:v>7.0410569999999999E-3</c:v>
                </c:pt>
                <c:pt idx="509">
                  <c:v>7.2677560000000002E-3</c:v>
                </c:pt>
                <c:pt idx="510">
                  <c:v>1.2572069999999999E-2</c:v>
                </c:pt>
                <c:pt idx="511">
                  <c:v>1.7385370000000001E-2</c:v>
                </c:pt>
                <c:pt idx="512">
                  <c:v>2.5439389999999999E-2</c:v>
                </c:pt>
                <c:pt idx="513">
                  <c:v>3.0943869999999998E-2</c:v>
                </c:pt>
                <c:pt idx="514">
                  <c:v>2.7128300000000001E-2</c:v>
                </c:pt>
                <c:pt idx="515">
                  <c:v>1.591499E-2</c:v>
                </c:pt>
                <c:pt idx="516">
                  <c:v>1.016865E-2</c:v>
                </c:pt>
                <c:pt idx="517">
                  <c:v>1.7460150000000001E-2</c:v>
                </c:pt>
                <c:pt idx="518">
                  <c:v>1.6522149999999999E-2</c:v>
                </c:pt>
                <c:pt idx="519">
                  <c:v>1.807819E-3</c:v>
                </c:pt>
                <c:pt idx="520">
                  <c:v>4.7549740000000004E-3</c:v>
                </c:pt>
                <c:pt idx="521">
                  <c:v>2.2839849999999998E-2</c:v>
                </c:pt>
                <c:pt idx="522">
                  <c:v>2.6451800000000001E-2</c:v>
                </c:pt>
                <c:pt idx="523">
                  <c:v>1.8978220000000001E-2</c:v>
                </c:pt>
                <c:pt idx="524">
                  <c:v>1.38558E-2</c:v>
                </c:pt>
                <c:pt idx="525">
                  <c:v>1.2549680000000001E-2</c:v>
                </c:pt>
                <c:pt idx="526">
                  <c:v>9.8151569999999997E-3</c:v>
                </c:pt>
                <c:pt idx="527">
                  <c:v>3.419563E-3</c:v>
                </c:pt>
                <c:pt idx="528">
                  <c:v>-4.6339999999999999E-4</c:v>
                </c:pt>
                <c:pt idx="529">
                  <c:v>7.2116949999999997E-4</c:v>
                </c:pt>
                <c:pt idx="530">
                  <c:v>7.4672389999999996E-3</c:v>
                </c:pt>
                <c:pt idx="531">
                  <c:v>1.374324E-2</c:v>
                </c:pt>
                <c:pt idx="532">
                  <c:v>1.423401E-2</c:v>
                </c:pt>
                <c:pt idx="533">
                  <c:v>1.329615E-2</c:v>
                </c:pt>
                <c:pt idx="534">
                  <c:v>9.8584950000000001E-3</c:v>
                </c:pt>
                <c:pt idx="535">
                  <c:v>8.0480670000000008E-3</c:v>
                </c:pt>
                <c:pt idx="536">
                  <c:v>1.294668E-2</c:v>
                </c:pt>
                <c:pt idx="537">
                  <c:v>1.6278029999999999E-2</c:v>
                </c:pt>
                <c:pt idx="538">
                  <c:v>1.883574E-2</c:v>
                </c:pt>
                <c:pt idx="539">
                  <c:v>2.2233260000000001E-2</c:v>
                </c:pt>
                <c:pt idx="540">
                  <c:v>1.8416740000000001E-2</c:v>
                </c:pt>
                <c:pt idx="541">
                  <c:v>1.507094E-2</c:v>
                </c:pt>
                <c:pt idx="542">
                  <c:v>2.0966930000000002E-2</c:v>
                </c:pt>
                <c:pt idx="543">
                  <c:v>2.6532980000000001E-2</c:v>
                </c:pt>
                <c:pt idx="544">
                  <c:v>2.2687220000000001E-2</c:v>
                </c:pt>
                <c:pt idx="545">
                  <c:v>1.4237369999999999E-2</c:v>
                </c:pt>
                <c:pt idx="546">
                  <c:v>1.4491240000000001E-2</c:v>
                </c:pt>
                <c:pt idx="547">
                  <c:v>1.9157730000000001E-2</c:v>
                </c:pt>
                <c:pt idx="548">
                  <c:v>1.5288039999999999E-2</c:v>
                </c:pt>
                <c:pt idx="549">
                  <c:v>1.2110569999999999E-2</c:v>
                </c:pt>
                <c:pt idx="550">
                  <c:v>1.234993E-2</c:v>
                </c:pt>
                <c:pt idx="551">
                  <c:v>4.3048299999999999E-3</c:v>
                </c:pt>
                <c:pt idx="552">
                  <c:v>-1.7686150000000001E-6</c:v>
                </c:pt>
                <c:pt idx="553">
                  <c:v>1.3494030000000001E-2</c:v>
                </c:pt>
                <c:pt idx="554">
                  <c:v>2.6466690000000001E-2</c:v>
                </c:pt>
                <c:pt idx="555">
                  <c:v>2.747575E-2</c:v>
                </c:pt>
                <c:pt idx="556">
                  <c:v>3.1263159999999998E-2</c:v>
                </c:pt>
                <c:pt idx="557">
                  <c:v>3.3647639999999999E-2</c:v>
                </c:pt>
                <c:pt idx="558">
                  <c:v>1.9102850000000001E-2</c:v>
                </c:pt>
                <c:pt idx="559">
                  <c:v>2.2120899999999999E-3</c:v>
                </c:pt>
                <c:pt idx="560">
                  <c:v>2.457243E-3</c:v>
                </c:pt>
                <c:pt idx="561">
                  <c:v>1.6250359999999998E-2</c:v>
                </c:pt>
                <c:pt idx="562">
                  <c:v>2.985705E-2</c:v>
                </c:pt>
                <c:pt idx="563">
                  <c:v>2.6574339999999998E-2</c:v>
                </c:pt>
                <c:pt idx="564">
                  <c:v>9.5006069999999995E-3</c:v>
                </c:pt>
                <c:pt idx="565">
                  <c:v>4.8059959999999999E-3</c:v>
                </c:pt>
                <c:pt idx="566">
                  <c:v>1.7388089999999998E-2</c:v>
                </c:pt>
                <c:pt idx="567">
                  <c:v>2.679548E-2</c:v>
                </c:pt>
                <c:pt idx="568">
                  <c:v>2.1369570000000001E-2</c:v>
                </c:pt>
                <c:pt idx="569">
                  <c:v>1.0493590000000001E-2</c:v>
                </c:pt>
              </c:numCache>
            </c:numRef>
          </c:yVal>
          <c:smooth val="0"/>
        </c:ser>
        <c:ser>
          <c:idx val="11"/>
          <c:order val="11"/>
          <c:tx>
            <c:v>+1000V (#12)</c:v>
          </c:tx>
          <c:spPr>
            <a:ln w="19050">
              <a:solidFill>
                <a:srgbClr val="0000FF"/>
              </a:solidFill>
            </a:ln>
          </c:spPr>
          <c:marker>
            <c:symbol val="none"/>
          </c:marker>
          <c:xVal>
            <c:numRef>
              <c:f>'HBM IV Curves Data'!$X$5:$X$574</c:f>
              <c:numCache>
                <c:formatCode>General</c:formatCode>
                <c:ptCount val="570"/>
                <c:pt idx="0">
                  <c:v>0.62000710000000003</c:v>
                </c:pt>
                <c:pt idx="1">
                  <c:v>1.4323079999999999</c:v>
                </c:pt>
                <c:pt idx="2">
                  <c:v>2.4986359999999999</c:v>
                </c:pt>
                <c:pt idx="3">
                  <c:v>2.927419</c:v>
                </c:pt>
                <c:pt idx="4">
                  <c:v>2.3586960000000001</c:v>
                </c:pt>
                <c:pt idx="5">
                  <c:v>1.939284</c:v>
                </c:pt>
                <c:pt idx="6">
                  <c:v>2.8410380000000002</c:v>
                </c:pt>
                <c:pt idx="7">
                  <c:v>3.5908910000000001</c:v>
                </c:pt>
                <c:pt idx="8">
                  <c:v>3.095364</c:v>
                </c:pt>
                <c:pt idx="9">
                  <c:v>2.4742000000000002</c:v>
                </c:pt>
                <c:pt idx="10">
                  <c:v>1.6063879999999999</c:v>
                </c:pt>
                <c:pt idx="11">
                  <c:v>0.70596049999999999</c:v>
                </c:pt>
                <c:pt idx="12">
                  <c:v>0.46737380000000001</c:v>
                </c:pt>
                <c:pt idx="13">
                  <c:v>0.30370390000000003</c:v>
                </c:pt>
                <c:pt idx="14">
                  <c:v>0.182227</c:v>
                </c:pt>
                <c:pt idx="15">
                  <c:v>0.30765049999999999</c:v>
                </c:pt>
                <c:pt idx="16">
                  <c:v>0.69294449999999996</c:v>
                </c:pt>
                <c:pt idx="17">
                  <c:v>0.74189839999999996</c:v>
                </c:pt>
                <c:pt idx="18">
                  <c:v>0.4530844</c:v>
                </c:pt>
                <c:pt idx="19">
                  <c:v>0.38337110000000002</c:v>
                </c:pt>
                <c:pt idx="20">
                  <c:v>-1.9574459999999998E-3</c:v>
                </c:pt>
                <c:pt idx="21">
                  <c:v>0.16850309999999999</c:v>
                </c:pt>
                <c:pt idx="22">
                  <c:v>1.2637849999999999</c:v>
                </c:pt>
                <c:pt idx="23">
                  <c:v>1.1598569999999999</c:v>
                </c:pt>
                <c:pt idx="24">
                  <c:v>0.59661660000000005</c:v>
                </c:pt>
                <c:pt idx="25">
                  <c:v>1.5205200000000001</c:v>
                </c:pt>
                <c:pt idx="26">
                  <c:v>2.188539</c:v>
                </c:pt>
                <c:pt idx="27">
                  <c:v>1.9476089999999999</c:v>
                </c:pt>
                <c:pt idx="28">
                  <c:v>1.710793</c:v>
                </c:pt>
                <c:pt idx="29">
                  <c:v>0.32281300000000002</c:v>
                </c:pt>
                <c:pt idx="30">
                  <c:v>-1.3467</c:v>
                </c:pt>
                <c:pt idx="31">
                  <c:v>-0.25566610000000001</c:v>
                </c:pt>
                <c:pt idx="32">
                  <c:v>2.4018700000000002</c:v>
                </c:pt>
                <c:pt idx="33">
                  <c:v>2.198064</c:v>
                </c:pt>
                <c:pt idx="34">
                  <c:v>-0.12541289999999999</c:v>
                </c:pt>
                <c:pt idx="35">
                  <c:v>-0.2513011</c:v>
                </c:pt>
                <c:pt idx="36">
                  <c:v>1.5355810000000001</c:v>
                </c:pt>
                <c:pt idx="37">
                  <c:v>2.903518</c:v>
                </c:pt>
                <c:pt idx="38">
                  <c:v>3.2189839999999998</c:v>
                </c:pt>
                <c:pt idx="39">
                  <c:v>2.57714</c:v>
                </c:pt>
                <c:pt idx="40">
                  <c:v>1.830727</c:v>
                </c:pt>
                <c:pt idx="41">
                  <c:v>1.9339569999999999</c:v>
                </c:pt>
                <c:pt idx="42">
                  <c:v>2.57986</c:v>
                </c:pt>
                <c:pt idx="43">
                  <c:v>2.0411009999999998</c:v>
                </c:pt>
                <c:pt idx="44">
                  <c:v>0.35183579999999998</c:v>
                </c:pt>
                <c:pt idx="45">
                  <c:v>-0.29981560000000002</c:v>
                </c:pt>
                <c:pt idx="46">
                  <c:v>7.1732459999999998E-2</c:v>
                </c:pt>
                <c:pt idx="47">
                  <c:v>-1.9980350000000001E-2</c:v>
                </c:pt>
                <c:pt idx="48">
                  <c:v>-0.83241419999999999</c:v>
                </c:pt>
                <c:pt idx="49">
                  <c:v>-1.2060820000000001</c:v>
                </c:pt>
                <c:pt idx="50">
                  <c:v>4.4307920000000001E-2</c:v>
                </c:pt>
                <c:pt idx="51">
                  <c:v>1.1011420000000001</c:v>
                </c:pt>
                <c:pt idx="52">
                  <c:v>0.65820429999999996</c:v>
                </c:pt>
                <c:pt idx="53">
                  <c:v>1.796385E-2</c:v>
                </c:pt>
                <c:pt idx="54">
                  <c:v>-1.0079579999999999</c:v>
                </c:pt>
                <c:pt idx="55">
                  <c:v>-1.8288489999999999</c:v>
                </c:pt>
                <c:pt idx="56">
                  <c:v>-1.375373</c:v>
                </c:pt>
                <c:pt idx="57">
                  <c:v>-0.92720080000000005</c:v>
                </c:pt>
                <c:pt idx="58">
                  <c:v>-1.0174840000000001</c:v>
                </c:pt>
                <c:pt idx="59">
                  <c:v>-0.73635689999999998</c:v>
                </c:pt>
                <c:pt idx="60">
                  <c:v>0.52450319999999995</c:v>
                </c:pt>
                <c:pt idx="61">
                  <c:v>1.860052</c:v>
                </c:pt>
                <c:pt idx="62">
                  <c:v>2.018824</c:v>
                </c:pt>
                <c:pt idx="63">
                  <c:v>1.572012</c:v>
                </c:pt>
                <c:pt idx="64">
                  <c:v>1.2110540000000001</c:v>
                </c:pt>
                <c:pt idx="65">
                  <c:v>0.8277506</c:v>
                </c:pt>
                <c:pt idx="66">
                  <c:v>0.31182330000000003</c:v>
                </c:pt>
                <c:pt idx="67">
                  <c:v>-0.32130910000000001</c:v>
                </c:pt>
                <c:pt idx="68">
                  <c:v>0.11969779999999999</c:v>
                </c:pt>
                <c:pt idx="69">
                  <c:v>1.7355640000000001</c:v>
                </c:pt>
                <c:pt idx="70">
                  <c:v>1.928736</c:v>
                </c:pt>
                <c:pt idx="71">
                  <c:v>0.29657699999999998</c:v>
                </c:pt>
                <c:pt idx="72">
                  <c:v>-0.75896050000000004</c:v>
                </c:pt>
                <c:pt idx="73">
                  <c:v>-0.4516366</c:v>
                </c:pt>
                <c:pt idx="74">
                  <c:v>0.32791890000000001</c:v>
                </c:pt>
                <c:pt idx="75">
                  <c:v>0.90843160000000001</c:v>
                </c:pt>
                <c:pt idx="76">
                  <c:v>1.1964399999999999</c:v>
                </c:pt>
                <c:pt idx="77">
                  <c:v>1.3895189999999999</c:v>
                </c:pt>
                <c:pt idx="78">
                  <c:v>1.787798</c:v>
                </c:pt>
                <c:pt idx="79">
                  <c:v>2.1023999999999998</c:v>
                </c:pt>
                <c:pt idx="80">
                  <c:v>1.4398409999999999</c:v>
                </c:pt>
                <c:pt idx="81">
                  <c:v>-5.7249109999999999E-2</c:v>
                </c:pt>
                <c:pt idx="82">
                  <c:v>-1.1312260000000001</c:v>
                </c:pt>
                <c:pt idx="83">
                  <c:v>-1.1193120000000001</c:v>
                </c:pt>
                <c:pt idx="84">
                  <c:v>-0.51661020000000002</c:v>
                </c:pt>
                <c:pt idx="85">
                  <c:v>0.33460489999999998</c:v>
                </c:pt>
                <c:pt idx="86">
                  <c:v>1.0013240000000001</c:v>
                </c:pt>
                <c:pt idx="87">
                  <c:v>0.62456820000000002</c:v>
                </c:pt>
                <c:pt idx="88">
                  <c:v>6.7936150000000001E-2</c:v>
                </c:pt>
                <c:pt idx="89">
                  <c:v>0.40840890000000002</c:v>
                </c:pt>
                <c:pt idx="90">
                  <c:v>0.47881040000000002</c:v>
                </c:pt>
                <c:pt idx="91">
                  <c:v>0.45704280000000003</c:v>
                </c:pt>
                <c:pt idx="92">
                  <c:v>1.5182040000000001</c:v>
                </c:pt>
                <c:pt idx="93">
                  <c:v>1.968529</c:v>
                </c:pt>
                <c:pt idx="94">
                  <c:v>1.125664</c:v>
                </c:pt>
                <c:pt idx="95">
                  <c:v>0.40870640000000003</c:v>
                </c:pt>
                <c:pt idx="96">
                  <c:v>-7.5548550000000006E-2</c:v>
                </c:pt>
                <c:pt idx="97">
                  <c:v>-0.38383099999999998</c:v>
                </c:pt>
                <c:pt idx="98">
                  <c:v>0.13212689999999999</c:v>
                </c:pt>
                <c:pt idx="99">
                  <c:v>0.74671790000000005</c:v>
                </c:pt>
                <c:pt idx="100">
                  <c:v>1.47937E-2</c:v>
                </c:pt>
                <c:pt idx="101">
                  <c:v>-0.45289220000000002</c:v>
                </c:pt>
                <c:pt idx="102">
                  <c:v>0.85982170000000002</c:v>
                </c:pt>
                <c:pt idx="103">
                  <c:v>1.2040999999999999</c:v>
                </c:pt>
                <c:pt idx="104">
                  <c:v>-0.30963259999999998</c:v>
                </c:pt>
                <c:pt idx="105">
                  <c:v>-0.55963130000000005</c:v>
                </c:pt>
                <c:pt idx="106">
                  <c:v>0.2692177</c:v>
                </c:pt>
                <c:pt idx="107">
                  <c:v>0.1017311</c:v>
                </c:pt>
                <c:pt idx="108">
                  <c:v>0.34060620000000003</c:v>
                </c:pt>
                <c:pt idx="109">
                  <c:v>1.9273370000000001</c:v>
                </c:pt>
                <c:pt idx="110">
                  <c:v>3.1304249999999998</c:v>
                </c:pt>
                <c:pt idx="111">
                  <c:v>2.6708919999999998</c:v>
                </c:pt>
                <c:pt idx="112">
                  <c:v>1.5879369999999999</c:v>
                </c:pt>
                <c:pt idx="113">
                  <c:v>1.484853</c:v>
                </c:pt>
                <c:pt idx="114">
                  <c:v>1.411972</c:v>
                </c:pt>
                <c:pt idx="115">
                  <c:v>0.24022969999999999</c:v>
                </c:pt>
                <c:pt idx="116">
                  <c:v>6.7889669999999999E-2</c:v>
                </c:pt>
                <c:pt idx="117">
                  <c:v>1.7009369999999999</c:v>
                </c:pt>
                <c:pt idx="118">
                  <c:v>2.1160950000000001</c:v>
                </c:pt>
                <c:pt idx="119">
                  <c:v>0.46266960000000001</c:v>
                </c:pt>
                <c:pt idx="120">
                  <c:v>-0.85919049999999997</c:v>
                </c:pt>
                <c:pt idx="121">
                  <c:v>-1.0475289999999999</c:v>
                </c:pt>
                <c:pt idx="122">
                  <c:v>-0.43917309999999998</c:v>
                </c:pt>
                <c:pt idx="123">
                  <c:v>1.4888349999999999</c:v>
                </c:pt>
                <c:pt idx="124">
                  <c:v>4.0168699999999999</c:v>
                </c:pt>
                <c:pt idx="125">
                  <c:v>4.6993479999999996</c:v>
                </c:pt>
                <c:pt idx="126">
                  <c:v>2.8739910000000002</c:v>
                </c:pt>
                <c:pt idx="127">
                  <c:v>0.99580959999999996</c:v>
                </c:pt>
                <c:pt idx="128">
                  <c:v>0.65098929999999999</c:v>
                </c:pt>
                <c:pt idx="129">
                  <c:v>0.73779729999999999</c:v>
                </c:pt>
                <c:pt idx="130">
                  <c:v>7.5546509999999997E-2</c:v>
                </c:pt>
                <c:pt idx="131">
                  <c:v>-0.43206420000000001</c:v>
                </c:pt>
                <c:pt idx="132">
                  <c:v>0.76925480000000002</c:v>
                </c:pt>
                <c:pt idx="133">
                  <c:v>2.4111389999999999</c:v>
                </c:pt>
                <c:pt idx="134">
                  <c:v>2.4736940000000001</c:v>
                </c:pt>
                <c:pt idx="135">
                  <c:v>1.3518269999999999</c:v>
                </c:pt>
                <c:pt idx="136">
                  <c:v>0.86645360000000005</c:v>
                </c:pt>
                <c:pt idx="137">
                  <c:v>1.9171609999999999</c:v>
                </c:pt>
                <c:pt idx="138">
                  <c:v>2.5810339999999998</c:v>
                </c:pt>
                <c:pt idx="139">
                  <c:v>1.6509149999999999</c:v>
                </c:pt>
                <c:pt idx="140">
                  <c:v>0.79545580000000005</c:v>
                </c:pt>
                <c:pt idx="141">
                  <c:v>0.36798189999999997</c:v>
                </c:pt>
                <c:pt idx="142">
                  <c:v>-0.48481259999999998</c:v>
                </c:pt>
                <c:pt idx="143">
                  <c:v>-1.151259</c:v>
                </c:pt>
                <c:pt idx="144">
                  <c:v>-0.90816479999999999</c:v>
                </c:pt>
                <c:pt idx="145">
                  <c:v>0.1236434</c:v>
                </c:pt>
                <c:pt idx="146">
                  <c:v>1.234335</c:v>
                </c:pt>
                <c:pt idx="147">
                  <c:v>1.0989819999999999</c:v>
                </c:pt>
                <c:pt idx="148">
                  <c:v>-0.1192182</c:v>
                </c:pt>
                <c:pt idx="149">
                  <c:v>-0.28218670000000001</c:v>
                </c:pt>
                <c:pt idx="150">
                  <c:v>1.0974969999999999</c:v>
                </c:pt>
                <c:pt idx="151">
                  <c:v>2.0412910000000002</c:v>
                </c:pt>
                <c:pt idx="152">
                  <c:v>1.6851849999999999</c:v>
                </c:pt>
                <c:pt idx="153">
                  <c:v>1.5144610000000001</c:v>
                </c:pt>
                <c:pt idx="154">
                  <c:v>1.8300209999999999</c:v>
                </c:pt>
                <c:pt idx="155">
                  <c:v>1.345532</c:v>
                </c:pt>
                <c:pt idx="156">
                  <c:v>0.95984519999999995</c:v>
                </c:pt>
                <c:pt idx="157">
                  <c:v>1.5222850000000001</c:v>
                </c:pt>
                <c:pt idx="158">
                  <c:v>1.597318</c:v>
                </c:pt>
                <c:pt idx="159">
                  <c:v>1.0091650000000001</c:v>
                </c:pt>
                <c:pt idx="160">
                  <c:v>0.3794498</c:v>
                </c:pt>
                <c:pt idx="161">
                  <c:v>3.0283919999999999E-2</c:v>
                </c:pt>
                <c:pt idx="162">
                  <c:v>0.39197670000000001</c:v>
                </c:pt>
                <c:pt idx="163">
                  <c:v>0.3954146</c:v>
                </c:pt>
                <c:pt idx="164">
                  <c:v>-0.17565790000000001</c:v>
                </c:pt>
                <c:pt idx="165">
                  <c:v>-0.38853949999999998</c:v>
                </c:pt>
                <c:pt idx="166">
                  <c:v>-0.83193680000000003</c:v>
                </c:pt>
                <c:pt idx="167">
                  <c:v>-0.72706459999999995</c:v>
                </c:pt>
                <c:pt idx="168">
                  <c:v>0.51591330000000002</c:v>
                </c:pt>
                <c:pt idx="169">
                  <c:v>0.83737059999999996</c:v>
                </c:pt>
                <c:pt idx="170">
                  <c:v>0.74695719999999999</c:v>
                </c:pt>
                <c:pt idx="171">
                  <c:v>1.480005</c:v>
                </c:pt>
                <c:pt idx="172">
                  <c:v>1.2911319999999999</c:v>
                </c:pt>
                <c:pt idx="173">
                  <c:v>-0.12921669999999999</c:v>
                </c:pt>
                <c:pt idx="174">
                  <c:v>-1.174563</c:v>
                </c:pt>
                <c:pt idx="175">
                  <c:v>-1.026956</c:v>
                </c:pt>
                <c:pt idx="176">
                  <c:v>0.43821399999999999</c:v>
                </c:pt>
                <c:pt idx="177">
                  <c:v>2.2377549999999999</c:v>
                </c:pt>
                <c:pt idx="178">
                  <c:v>2.670175</c:v>
                </c:pt>
                <c:pt idx="179">
                  <c:v>1.454907</c:v>
                </c:pt>
                <c:pt idx="180">
                  <c:v>-0.29338150000000002</c:v>
                </c:pt>
                <c:pt idx="181">
                  <c:v>-1.188539</c:v>
                </c:pt>
                <c:pt idx="182">
                  <c:v>-0.58241589999999999</c:v>
                </c:pt>
                <c:pt idx="183">
                  <c:v>6.8241930000000006E-2</c:v>
                </c:pt>
                <c:pt idx="184">
                  <c:v>-0.2717926</c:v>
                </c:pt>
                <c:pt idx="185">
                  <c:v>-0.19884650000000001</c:v>
                </c:pt>
                <c:pt idx="186">
                  <c:v>0.52601220000000004</c:v>
                </c:pt>
                <c:pt idx="187">
                  <c:v>0.44207010000000002</c:v>
                </c:pt>
                <c:pt idx="188">
                  <c:v>-0.51439679999999999</c:v>
                </c:pt>
                <c:pt idx="189">
                  <c:v>-1.08975</c:v>
                </c:pt>
                <c:pt idx="190">
                  <c:v>-0.59619739999999999</c:v>
                </c:pt>
                <c:pt idx="191">
                  <c:v>0.1638368</c:v>
                </c:pt>
                <c:pt idx="192">
                  <c:v>0.44818409999999997</c:v>
                </c:pt>
                <c:pt idx="193">
                  <c:v>0.46593410000000002</c:v>
                </c:pt>
                <c:pt idx="194">
                  <c:v>0.32255010000000001</c:v>
                </c:pt>
                <c:pt idx="195">
                  <c:v>0.29919200000000001</c:v>
                </c:pt>
                <c:pt idx="196">
                  <c:v>0.80895989999999995</c:v>
                </c:pt>
                <c:pt idx="197">
                  <c:v>1.5519499999999999</c:v>
                </c:pt>
                <c:pt idx="198">
                  <c:v>1.717884</c:v>
                </c:pt>
                <c:pt idx="199">
                  <c:v>1.497128</c:v>
                </c:pt>
                <c:pt idx="200">
                  <c:v>1.811687</c:v>
                </c:pt>
                <c:pt idx="201">
                  <c:v>1.880619</c:v>
                </c:pt>
                <c:pt idx="202">
                  <c:v>0.32081090000000001</c:v>
                </c:pt>
                <c:pt idx="203">
                  <c:v>-1.765706</c:v>
                </c:pt>
                <c:pt idx="204">
                  <c:v>-1.863354</c:v>
                </c:pt>
                <c:pt idx="205">
                  <c:v>-0.48300660000000001</c:v>
                </c:pt>
                <c:pt idx="206">
                  <c:v>-0.17876300000000001</c:v>
                </c:pt>
                <c:pt idx="207">
                  <c:v>-0.86424250000000002</c:v>
                </c:pt>
                <c:pt idx="208">
                  <c:v>-1.553625</c:v>
                </c:pt>
                <c:pt idx="209">
                  <c:v>-1.1284190000000001</c:v>
                </c:pt>
                <c:pt idx="210">
                  <c:v>0.75440739999999995</c:v>
                </c:pt>
                <c:pt idx="211">
                  <c:v>1.1025560000000001</c:v>
                </c:pt>
                <c:pt idx="212">
                  <c:v>-2.2355110000000001E-2</c:v>
                </c:pt>
                <c:pt idx="213">
                  <c:v>0.49882660000000001</c:v>
                </c:pt>
                <c:pt idx="214">
                  <c:v>2.1257980000000001</c:v>
                </c:pt>
                <c:pt idx="215">
                  <c:v>3.0838679999999998</c:v>
                </c:pt>
                <c:pt idx="216">
                  <c:v>2.6571479999999998</c:v>
                </c:pt>
                <c:pt idx="217">
                  <c:v>1.8496999999999999</c:v>
                </c:pt>
                <c:pt idx="218">
                  <c:v>1.8652500000000001</c:v>
                </c:pt>
                <c:pt idx="219">
                  <c:v>1.0650189999999999</c:v>
                </c:pt>
                <c:pt idx="220">
                  <c:v>-0.59188090000000004</c:v>
                </c:pt>
                <c:pt idx="221">
                  <c:v>-0.68486570000000002</c:v>
                </c:pt>
                <c:pt idx="222">
                  <c:v>0.70420139999999998</c:v>
                </c:pt>
                <c:pt idx="223">
                  <c:v>1.255428</c:v>
                </c:pt>
                <c:pt idx="224">
                  <c:v>0.6065796</c:v>
                </c:pt>
                <c:pt idx="225">
                  <c:v>0.3707898</c:v>
                </c:pt>
                <c:pt idx="226">
                  <c:v>-9.3809749999999997E-2</c:v>
                </c:pt>
                <c:pt idx="227">
                  <c:v>-1.13826</c:v>
                </c:pt>
                <c:pt idx="228">
                  <c:v>-0.57421239999999996</c:v>
                </c:pt>
                <c:pt idx="229">
                  <c:v>0.58403329999999998</c:v>
                </c:pt>
                <c:pt idx="230">
                  <c:v>-0.27068599999999998</c:v>
                </c:pt>
                <c:pt idx="231">
                  <c:v>-1.0645830000000001</c:v>
                </c:pt>
                <c:pt idx="232">
                  <c:v>-0.18265700000000001</c:v>
                </c:pt>
                <c:pt idx="233">
                  <c:v>6.288945E-2</c:v>
                </c:pt>
                <c:pt idx="234">
                  <c:v>-0.38736619999999999</c:v>
                </c:pt>
                <c:pt idx="235">
                  <c:v>-0.19662969999999999</c:v>
                </c:pt>
                <c:pt idx="236">
                  <c:v>0.38279469999999999</c:v>
                </c:pt>
                <c:pt idx="237">
                  <c:v>1.461546</c:v>
                </c:pt>
                <c:pt idx="238">
                  <c:v>2.0702889999999998</c:v>
                </c:pt>
                <c:pt idx="239">
                  <c:v>1.3666670000000001</c:v>
                </c:pt>
                <c:pt idx="240">
                  <c:v>0.89892019999999995</c:v>
                </c:pt>
                <c:pt idx="241">
                  <c:v>0.9923189</c:v>
                </c:pt>
                <c:pt idx="242">
                  <c:v>0.54226419999999997</c:v>
                </c:pt>
                <c:pt idx="243">
                  <c:v>-0.37822739999999999</c:v>
                </c:pt>
                <c:pt idx="244">
                  <c:v>-1.102668</c:v>
                </c:pt>
                <c:pt idx="245">
                  <c:v>-1.4861740000000001</c:v>
                </c:pt>
                <c:pt idx="246">
                  <c:v>-1.7242740000000001</c:v>
                </c:pt>
                <c:pt idx="247">
                  <c:v>-1.367426</c:v>
                </c:pt>
                <c:pt idx="248">
                  <c:v>-0.23623659999999999</c:v>
                </c:pt>
                <c:pt idx="249">
                  <c:v>0.25114199999999998</c:v>
                </c:pt>
                <c:pt idx="250">
                  <c:v>-5.8018739999999999E-2</c:v>
                </c:pt>
                <c:pt idx="251">
                  <c:v>0.49769679999999999</c:v>
                </c:pt>
                <c:pt idx="252">
                  <c:v>1.226585</c:v>
                </c:pt>
                <c:pt idx="253">
                  <c:v>0.72561319999999996</c:v>
                </c:pt>
                <c:pt idx="254">
                  <c:v>-0.27110580000000001</c:v>
                </c:pt>
                <c:pt idx="255">
                  <c:v>-1.0818840000000001</c:v>
                </c:pt>
                <c:pt idx="256">
                  <c:v>-1.2423439999999999</c:v>
                </c:pt>
                <c:pt idx="257">
                  <c:v>-1.0211589999999999</c:v>
                </c:pt>
                <c:pt idx="258">
                  <c:v>-1.5072300000000001</c:v>
                </c:pt>
                <c:pt idx="259">
                  <c:v>-1.8290770000000001</c:v>
                </c:pt>
                <c:pt idx="260">
                  <c:v>-0.5775285</c:v>
                </c:pt>
                <c:pt idx="261">
                  <c:v>1.264364</c:v>
                </c:pt>
                <c:pt idx="262">
                  <c:v>1.132873</c:v>
                </c:pt>
                <c:pt idx="263">
                  <c:v>-0.50719009999999998</c:v>
                </c:pt>
                <c:pt idx="264">
                  <c:v>-0.48890729999999999</c:v>
                </c:pt>
                <c:pt idx="265">
                  <c:v>0.27747159999999998</c:v>
                </c:pt>
                <c:pt idx="266">
                  <c:v>-0.45420339999999998</c:v>
                </c:pt>
                <c:pt idx="267">
                  <c:v>-1.267147</c:v>
                </c:pt>
                <c:pt idx="268">
                  <c:v>-0.93481400000000003</c:v>
                </c:pt>
                <c:pt idx="269">
                  <c:v>0.3315014</c:v>
                </c:pt>
                <c:pt idx="270">
                  <c:v>2.2558690000000001</c:v>
                </c:pt>
                <c:pt idx="271">
                  <c:v>3.1571229999999999</c:v>
                </c:pt>
                <c:pt idx="272">
                  <c:v>1.8454189999999999</c:v>
                </c:pt>
                <c:pt idx="273">
                  <c:v>3.7255440000000001E-2</c:v>
                </c:pt>
                <c:pt idx="274">
                  <c:v>-0.93101400000000001</c:v>
                </c:pt>
                <c:pt idx="275">
                  <c:v>-1.02119</c:v>
                </c:pt>
                <c:pt idx="276">
                  <c:v>2.931023E-3</c:v>
                </c:pt>
                <c:pt idx="277">
                  <c:v>0.67804319999999996</c:v>
                </c:pt>
                <c:pt idx="278">
                  <c:v>-0.49205169999999998</c:v>
                </c:pt>
                <c:pt idx="279">
                  <c:v>-1.692526</c:v>
                </c:pt>
                <c:pt idx="280">
                  <c:v>-0.75817259999999997</c:v>
                </c:pt>
                <c:pt idx="281">
                  <c:v>1.0154829999999999</c:v>
                </c:pt>
                <c:pt idx="282">
                  <c:v>1.1679189999999999</c:v>
                </c:pt>
                <c:pt idx="283">
                  <c:v>4.5011280000000001E-2</c:v>
                </c:pt>
                <c:pt idx="284">
                  <c:v>-0.1868533</c:v>
                </c:pt>
                <c:pt idx="285">
                  <c:v>0.29935010000000001</c:v>
                </c:pt>
                <c:pt idx="286">
                  <c:v>-0.12419959999999999</c:v>
                </c:pt>
                <c:pt idx="287">
                  <c:v>-0.1227917</c:v>
                </c:pt>
                <c:pt idx="288">
                  <c:v>1.0238830000000001</c:v>
                </c:pt>
                <c:pt idx="289">
                  <c:v>1.1836979999999999</c:v>
                </c:pt>
                <c:pt idx="290">
                  <c:v>0.49222460000000001</c:v>
                </c:pt>
                <c:pt idx="291">
                  <c:v>1.544947E-2</c:v>
                </c:pt>
                <c:pt idx="292">
                  <c:v>-0.30691180000000001</c:v>
                </c:pt>
                <c:pt idx="293">
                  <c:v>-0.20638870000000001</c:v>
                </c:pt>
                <c:pt idx="294">
                  <c:v>-0.33077240000000002</c:v>
                </c:pt>
                <c:pt idx="295">
                  <c:v>-1.571842</c:v>
                </c:pt>
                <c:pt idx="296">
                  <c:v>-2.745854</c:v>
                </c:pt>
                <c:pt idx="297">
                  <c:v>-1.668506</c:v>
                </c:pt>
                <c:pt idx="298">
                  <c:v>0.17685110000000001</c:v>
                </c:pt>
                <c:pt idx="299">
                  <c:v>-0.60031230000000002</c:v>
                </c:pt>
                <c:pt idx="300">
                  <c:v>-2.0538729999999998</c:v>
                </c:pt>
                <c:pt idx="301">
                  <c:v>-1.066702</c:v>
                </c:pt>
                <c:pt idx="302">
                  <c:v>0.64861389999999997</c:v>
                </c:pt>
                <c:pt idx="303">
                  <c:v>1.07426</c:v>
                </c:pt>
                <c:pt idx="304">
                  <c:v>0.64262149999999996</c:v>
                </c:pt>
                <c:pt idx="305">
                  <c:v>0.11745700000000001</c:v>
                </c:pt>
                <c:pt idx="306">
                  <c:v>-0.31047340000000001</c:v>
                </c:pt>
                <c:pt idx="307">
                  <c:v>-0.7165665</c:v>
                </c:pt>
                <c:pt idx="308">
                  <c:v>-0.51734369999999996</c:v>
                </c:pt>
                <c:pt idx="309">
                  <c:v>0.38058140000000001</c:v>
                </c:pt>
                <c:pt idx="310">
                  <c:v>0.34309339999999999</c:v>
                </c:pt>
                <c:pt idx="311">
                  <c:v>-1.125389</c:v>
                </c:pt>
                <c:pt idx="312">
                  <c:v>-2.4107620000000001</c:v>
                </c:pt>
                <c:pt idx="313">
                  <c:v>-1.4717480000000001</c:v>
                </c:pt>
                <c:pt idx="314">
                  <c:v>1.085156</c:v>
                </c:pt>
                <c:pt idx="315">
                  <c:v>1.345316</c:v>
                </c:pt>
                <c:pt idx="316">
                  <c:v>-0.6647516</c:v>
                </c:pt>
                <c:pt idx="317">
                  <c:v>-1.3445240000000001</c:v>
                </c:pt>
                <c:pt idx="318">
                  <c:v>-0.70865330000000004</c:v>
                </c:pt>
                <c:pt idx="319">
                  <c:v>-0.14767810000000001</c:v>
                </c:pt>
                <c:pt idx="320">
                  <c:v>0.4145102</c:v>
                </c:pt>
                <c:pt idx="321">
                  <c:v>0.88279510000000005</c:v>
                </c:pt>
                <c:pt idx="322">
                  <c:v>0.60024569999999999</c:v>
                </c:pt>
                <c:pt idx="323">
                  <c:v>-0.3270631</c:v>
                </c:pt>
                <c:pt idx="324">
                  <c:v>-0.79100060000000005</c:v>
                </c:pt>
                <c:pt idx="325">
                  <c:v>-0.75427869999999997</c:v>
                </c:pt>
                <c:pt idx="326">
                  <c:v>-0.59422889999999995</c:v>
                </c:pt>
                <c:pt idx="327">
                  <c:v>-0.163577</c:v>
                </c:pt>
                <c:pt idx="328">
                  <c:v>0.34188649999999998</c:v>
                </c:pt>
                <c:pt idx="329">
                  <c:v>1.014356</c:v>
                </c:pt>
                <c:pt idx="330">
                  <c:v>1.345448</c:v>
                </c:pt>
                <c:pt idx="331">
                  <c:v>0.79717479999999996</c:v>
                </c:pt>
                <c:pt idx="332">
                  <c:v>6.4167459999999996E-2</c:v>
                </c:pt>
                <c:pt idx="333">
                  <c:v>-0.58689089999999999</c:v>
                </c:pt>
                <c:pt idx="334">
                  <c:v>-0.85525289999999998</c:v>
                </c:pt>
                <c:pt idx="335">
                  <c:v>-0.4165082</c:v>
                </c:pt>
                <c:pt idx="336">
                  <c:v>-0.6042478</c:v>
                </c:pt>
                <c:pt idx="337">
                  <c:v>-1.675478</c:v>
                </c:pt>
                <c:pt idx="338">
                  <c:v>-1.5855950000000001</c:v>
                </c:pt>
                <c:pt idx="339">
                  <c:v>-0.44600380000000001</c:v>
                </c:pt>
                <c:pt idx="340">
                  <c:v>4.1288360000000003E-2</c:v>
                </c:pt>
                <c:pt idx="341">
                  <c:v>0.20272409999999999</c:v>
                </c:pt>
                <c:pt idx="342">
                  <c:v>0.72385310000000003</c:v>
                </c:pt>
                <c:pt idx="343">
                  <c:v>0.81056439999999996</c:v>
                </c:pt>
                <c:pt idx="344">
                  <c:v>-0.2700919</c:v>
                </c:pt>
                <c:pt idx="345">
                  <c:v>-1.5855999999999999</c:v>
                </c:pt>
                <c:pt idx="346">
                  <c:v>-1.476224</c:v>
                </c:pt>
                <c:pt idx="347">
                  <c:v>-0.30143769999999998</c:v>
                </c:pt>
                <c:pt idx="348">
                  <c:v>0.3083515</c:v>
                </c:pt>
                <c:pt idx="349">
                  <c:v>0.68016220000000005</c:v>
                </c:pt>
                <c:pt idx="350">
                  <c:v>1.0240100000000001</c:v>
                </c:pt>
                <c:pt idx="351">
                  <c:v>0.2091054</c:v>
                </c:pt>
                <c:pt idx="352">
                  <c:v>-0.86956869999999997</c:v>
                </c:pt>
                <c:pt idx="353">
                  <c:v>-0.64765110000000004</c:v>
                </c:pt>
                <c:pt idx="354">
                  <c:v>1.414077E-2</c:v>
                </c:pt>
                <c:pt idx="355">
                  <c:v>4.189619E-2</c:v>
                </c:pt>
                <c:pt idx="356">
                  <c:v>8.4623489999999996E-2</c:v>
                </c:pt>
                <c:pt idx="357">
                  <c:v>0.80024550000000005</c:v>
                </c:pt>
                <c:pt idx="358">
                  <c:v>1.5425899999999999</c:v>
                </c:pt>
                <c:pt idx="359">
                  <c:v>1.052144</c:v>
                </c:pt>
                <c:pt idx="360">
                  <c:v>-0.28073120000000001</c:v>
                </c:pt>
                <c:pt idx="361">
                  <c:v>-0.67519850000000003</c:v>
                </c:pt>
                <c:pt idx="362">
                  <c:v>0.17157059999999999</c:v>
                </c:pt>
                <c:pt idx="363">
                  <c:v>1.4290860000000001</c:v>
                </c:pt>
                <c:pt idx="364">
                  <c:v>2.0908890000000002</c:v>
                </c:pt>
                <c:pt idx="365">
                  <c:v>1.5665560000000001</c:v>
                </c:pt>
                <c:pt idx="366">
                  <c:v>0.77039239999999998</c:v>
                </c:pt>
                <c:pt idx="367">
                  <c:v>0.1948406</c:v>
                </c:pt>
                <c:pt idx="368">
                  <c:v>-0.36137320000000001</c:v>
                </c:pt>
                <c:pt idx="369">
                  <c:v>-0.68180010000000002</c:v>
                </c:pt>
                <c:pt idx="370">
                  <c:v>-0.70971740000000005</c:v>
                </c:pt>
                <c:pt idx="371">
                  <c:v>0.15635070000000001</c:v>
                </c:pt>
                <c:pt idx="372">
                  <c:v>1.267304</c:v>
                </c:pt>
                <c:pt idx="373">
                  <c:v>0.89431000000000005</c:v>
                </c:pt>
                <c:pt idx="374">
                  <c:v>1.3501910000000001E-2</c:v>
                </c:pt>
                <c:pt idx="375">
                  <c:v>0.2363287</c:v>
                </c:pt>
                <c:pt idx="376">
                  <c:v>0.63077150000000004</c:v>
                </c:pt>
                <c:pt idx="377">
                  <c:v>0.11015220000000001</c:v>
                </c:pt>
                <c:pt idx="378">
                  <c:v>-0.79998429999999998</c:v>
                </c:pt>
                <c:pt idx="379">
                  <c:v>-1.4804729999999999</c:v>
                </c:pt>
                <c:pt idx="380">
                  <c:v>-0.91003350000000005</c:v>
                </c:pt>
                <c:pt idx="381">
                  <c:v>0.78937219999999997</c:v>
                </c:pt>
                <c:pt idx="382">
                  <c:v>1.0832269999999999</c:v>
                </c:pt>
                <c:pt idx="383">
                  <c:v>-7.097175E-2</c:v>
                </c:pt>
                <c:pt idx="384">
                  <c:v>-0.33603040000000001</c:v>
                </c:pt>
                <c:pt idx="385">
                  <c:v>5.6450960000000001E-2</c:v>
                </c:pt>
                <c:pt idx="386">
                  <c:v>-3.8903050000000002E-2</c:v>
                </c:pt>
                <c:pt idx="387">
                  <c:v>-0.44441409999999998</c:v>
                </c:pt>
                <c:pt idx="388">
                  <c:v>-0.68374990000000002</c:v>
                </c:pt>
                <c:pt idx="389">
                  <c:v>8.6536279999999993E-2</c:v>
                </c:pt>
                <c:pt idx="390">
                  <c:v>1.0000549999999999</c:v>
                </c:pt>
                <c:pt idx="391">
                  <c:v>0.49581530000000001</c:v>
                </c:pt>
                <c:pt idx="392">
                  <c:v>0.52923249999999999</c:v>
                </c:pt>
                <c:pt idx="393">
                  <c:v>1.796224</c:v>
                </c:pt>
                <c:pt idx="394">
                  <c:v>1.097683</c:v>
                </c:pt>
                <c:pt idx="395">
                  <c:v>-0.41499589999999997</c:v>
                </c:pt>
                <c:pt idx="396">
                  <c:v>0.3799536</c:v>
                </c:pt>
                <c:pt idx="397">
                  <c:v>0.60365409999999997</c:v>
                </c:pt>
                <c:pt idx="398">
                  <c:v>-1.342401</c:v>
                </c:pt>
                <c:pt idx="399">
                  <c:v>-2.5200109999999998</c:v>
                </c:pt>
                <c:pt idx="400">
                  <c:v>-1.7141999999999999</c:v>
                </c:pt>
                <c:pt idx="401">
                  <c:v>-7.1952779999999994E-2</c:v>
                </c:pt>
                <c:pt idx="402">
                  <c:v>0.37787730000000003</c:v>
                </c:pt>
                <c:pt idx="403">
                  <c:v>-0.59201219999999999</c:v>
                </c:pt>
                <c:pt idx="404">
                  <c:v>-1.023083</c:v>
                </c:pt>
                <c:pt idx="405">
                  <c:v>-0.50602539999999996</c:v>
                </c:pt>
                <c:pt idx="406">
                  <c:v>-3.2369040000000002E-2</c:v>
                </c:pt>
                <c:pt idx="407">
                  <c:v>0.22943269999999999</c:v>
                </c:pt>
                <c:pt idx="408">
                  <c:v>0.58327090000000004</c:v>
                </c:pt>
                <c:pt idx="409">
                  <c:v>0.6514934</c:v>
                </c:pt>
                <c:pt idx="410">
                  <c:v>-0.15636140000000001</c:v>
                </c:pt>
                <c:pt idx="411">
                  <c:v>-1.32142</c:v>
                </c:pt>
                <c:pt idx="412">
                  <c:v>-1.6909689999999999</c:v>
                </c:pt>
                <c:pt idx="413">
                  <c:v>-0.88576299999999997</c:v>
                </c:pt>
                <c:pt idx="414">
                  <c:v>0.15339410000000001</c:v>
                </c:pt>
                <c:pt idx="415">
                  <c:v>0.52281630000000001</c:v>
                </c:pt>
                <c:pt idx="416">
                  <c:v>0.53306960000000003</c:v>
                </c:pt>
                <c:pt idx="417">
                  <c:v>0.3106756</c:v>
                </c:pt>
                <c:pt idx="418">
                  <c:v>-2.2835640000000001E-2</c:v>
                </c:pt>
                <c:pt idx="419">
                  <c:v>-9.4167780000000006E-2</c:v>
                </c:pt>
                <c:pt idx="420">
                  <c:v>7.3302400000000004E-2</c:v>
                </c:pt>
                <c:pt idx="421">
                  <c:v>0.35135100000000002</c:v>
                </c:pt>
                <c:pt idx="422">
                  <c:v>0.25746200000000002</c:v>
                </c:pt>
                <c:pt idx="423">
                  <c:v>0.32911269999999998</c:v>
                </c:pt>
                <c:pt idx="424">
                  <c:v>1.288295</c:v>
                </c:pt>
                <c:pt idx="425">
                  <c:v>2.139465</c:v>
                </c:pt>
                <c:pt idx="426">
                  <c:v>2.2297180000000001</c:v>
                </c:pt>
                <c:pt idx="427">
                  <c:v>1.5615950000000001</c:v>
                </c:pt>
                <c:pt idx="428">
                  <c:v>0.65883000000000003</c:v>
                </c:pt>
                <c:pt idx="429">
                  <c:v>0.37236000000000002</c:v>
                </c:pt>
                <c:pt idx="430">
                  <c:v>-0.47204689999999999</c:v>
                </c:pt>
                <c:pt idx="431">
                  <c:v>-1.6086769999999999</c:v>
                </c:pt>
                <c:pt idx="432">
                  <c:v>-0.60838650000000005</c:v>
                </c:pt>
                <c:pt idx="433">
                  <c:v>0.87329409999999996</c:v>
                </c:pt>
                <c:pt idx="434">
                  <c:v>0.87037690000000001</c:v>
                </c:pt>
                <c:pt idx="435">
                  <c:v>1.0959019999999999</c:v>
                </c:pt>
                <c:pt idx="436">
                  <c:v>1.5361450000000001</c:v>
                </c:pt>
                <c:pt idx="437">
                  <c:v>0.97309049999999997</c:v>
                </c:pt>
                <c:pt idx="438">
                  <c:v>0.29044330000000002</c:v>
                </c:pt>
                <c:pt idx="439">
                  <c:v>3.0723540000000001E-2</c:v>
                </c:pt>
                <c:pt idx="440">
                  <c:v>-0.2066742</c:v>
                </c:pt>
                <c:pt idx="441">
                  <c:v>7.6638280000000003E-2</c:v>
                </c:pt>
                <c:pt idx="442">
                  <c:v>0.82091049999999999</c:v>
                </c:pt>
                <c:pt idx="443">
                  <c:v>1.1861379999999999</c:v>
                </c:pt>
                <c:pt idx="444">
                  <c:v>1.2660439999999999</c:v>
                </c:pt>
                <c:pt idx="445">
                  <c:v>1.0060469999999999</c:v>
                </c:pt>
                <c:pt idx="446">
                  <c:v>0.74995920000000005</c:v>
                </c:pt>
                <c:pt idx="447">
                  <c:v>0.85181640000000003</c:v>
                </c:pt>
                <c:pt idx="448">
                  <c:v>0.2556119</c:v>
                </c:pt>
                <c:pt idx="449">
                  <c:v>-0.58503669999999997</c:v>
                </c:pt>
                <c:pt idx="450">
                  <c:v>-0.86856800000000001</c:v>
                </c:pt>
                <c:pt idx="451">
                  <c:v>-0.77667120000000001</c:v>
                </c:pt>
                <c:pt idx="452">
                  <c:v>-0.30881589999999998</c:v>
                </c:pt>
                <c:pt idx="453">
                  <c:v>-0.22161790000000001</c:v>
                </c:pt>
                <c:pt idx="454">
                  <c:v>0.32690520000000001</c:v>
                </c:pt>
                <c:pt idx="455">
                  <c:v>1.3363080000000001</c:v>
                </c:pt>
                <c:pt idx="456">
                  <c:v>0.81622819999999996</c:v>
                </c:pt>
                <c:pt idx="457">
                  <c:v>-9.4005389999999994E-2</c:v>
                </c:pt>
                <c:pt idx="458">
                  <c:v>1.7253060000000001E-2</c:v>
                </c:pt>
                <c:pt idx="459">
                  <c:v>0.88912219999999997</c:v>
                </c:pt>
                <c:pt idx="460">
                  <c:v>1.6771590000000001</c:v>
                </c:pt>
                <c:pt idx="461">
                  <c:v>1.1259859999999999</c:v>
                </c:pt>
                <c:pt idx="462">
                  <c:v>0.1292333</c:v>
                </c:pt>
                <c:pt idx="463">
                  <c:v>-0.103723</c:v>
                </c:pt>
                <c:pt idx="464">
                  <c:v>0.15853919999999999</c:v>
                </c:pt>
                <c:pt idx="465">
                  <c:v>0.56802030000000003</c:v>
                </c:pt>
                <c:pt idx="466">
                  <c:v>0.58391369999999998</c:v>
                </c:pt>
                <c:pt idx="467">
                  <c:v>0.1007805</c:v>
                </c:pt>
                <c:pt idx="468">
                  <c:v>-0.30692059999999999</c:v>
                </c:pt>
                <c:pt idx="469">
                  <c:v>-0.297404</c:v>
                </c:pt>
                <c:pt idx="470">
                  <c:v>-0.43349779999999999</c:v>
                </c:pt>
                <c:pt idx="471">
                  <c:v>-0.82559229999999995</c:v>
                </c:pt>
                <c:pt idx="472">
                  <c:v>-0.76219720000000002</c:v>
                </c:pt>
                <c:pt idx="473">
                  <c:v>-0.82105709999999998</c:v>
                </c:pt>
                <c:pt idx="474">
                  <c:v>-0.74971529999999997</c:v>
                </c:pt>
                <c:pt idx="475">
                  <c:v>0.1510811</c:v>
                </c:pt>
                <c:pt idx="476">
                  <c:v>0.39604869999999998</c:v>
                </c:pt>
                <c:pt idx="477">
                  <c:v>-0.47227140000000001</c:v>
                </c:pt>
                <c:pt idx="478">
                  <c:v>-0.90984790000000004</c:v>
                </c:pt>
                <c:pt idx="479">
                  <c:v>-0.23044429999999999</c:v>
                </c:pt>
                <c:pt idx="480">
                  <c:v>0.96247950000000004</c:v>
                </c:pt>
                <c:pt idx="481">
                  <c:v>1.991679</c:v>
                </c:pt>
                <c:pt idx="482">
                  <c:v>1.119003</c:v>
                </c:pt>
                <c:pt idx="483">
                  <c:v>-1.449659</c:v>
                </c:pt>
                <c:pt idx="484">
                  <c:v>-1.9319770000000001</c:v>
                </c:pt>
                <c:pt idx="485">
                  <c:v>-0.75289600000000001</c:v>
                </c:pt>
                <c:pt idx="486">
                  <c:v>-0.94157829999999998</c:v>
                </c:pt>
                <c:pt idx="487">
                  <c:v>-1.7913950000000001</c:v>
                </c:pt>
                <c:pt idx="488">
                  <c:v>-1.5586720000000001</c:v>
                </c:pt>
                <c:pt idx="489">
                  <c:v>-0.63751400000000003</c:v>
                </c:pt>
                <c:pt idx="490">
                  <c:v>-0.74082769999999998</c:v>
                </c:pt>
                <c:pt idx="491">
                  <c:v>-0.99420140000000001</c:v>
                </c:pt>
                <c:pt idx="492">
                  <c:v>-0.16468949999999999</c:v>
                </c:pt>
                <c:pt idx="493">
                  <c:v>0.31925399999999998</c:v>
                </c:pt>
                <c:pt idx="494">
                  <c:v>0.2477608</c:v>
                </c:pt>
                <c:pt idx="495">
                  <c:v>0.1051773</c:v>
                </c:pt>
                <c:pt idx="496">
                  <c:v>-0.1802715</c:v>
                </c:pt>
                <c:pt idx="497">
                  <c:v>4.6604849999999998E-3</c:v>
                </c:pt>
                <c:pt idx="498">
                  <c:v>0.33824900000000002</c:v>
                </c:pt>
                <c:pt idx="499">
                  <c:v>0.35561229999999999</c:v>
                </c:pt>
                <c:pt idx="500">
                  <c:v>0.59635210000000005</c:v>
                </c:pt>
                <c:pt idx="501">
                  <c:v>0.83846589999999999</c:v>
                </c:pt>
                <c:pt idx="502">
                  <c:v>0.66472439999999999</c:v>
                </c:pt>
                <c:pt idx="503">
                  <c:v>0.40854819999999997</c:v>
                </c:pt>
                <c:pt idx="504">
                  <c:v>0.38564920000000003</c:v>
                </c:pt>
                <c:pt idx="505">
                  <c:v>0.23528489999999999</c:v>
                </c:pt>
                <c:pt idx="506">
                  <c:v>-0.65406560000000002</c:v>
                </c:pt>
                <c:pt idx="507">
                  <c:v>-1.2264090000000001</c:v>
                </c:pt>
                <c:pt idx="508">
                  <c:v>-0.57915709999999998</c:v>
                </c:pt>
                <c:pt idx="509">
                  <c:v>-0.14278959999999999</c:v>
                </c:pt>
                <c:pt idx="510">
                  <c:v>-0.45934809999999998</c:v>
                </c:pt>
                <c:pt idx="511">
                  <c:v>-0.67303239999999998</c:v>
                </c:pt>
                <c:pt idx="512">
                  <c:v>-0.93209129999999996</c:v>
                </c:pt>
                <c:pt idx="513">
                  <c:v>-1.6514279999999999</c:v>
                </c:pt>
                <c:pt idx="514">
                  <c:v>-2.043822</c:v>
                </c:pt>
                <c:pt idx="515">
                  <c:v>-1.612776</c:v>
                </c:pt>
                <c:pt idx="516">
                  <c:v>-1.1238809999999999</c:v>
                </c:pt>
                <c:pt idx="517">
                  <c:v>-0.71885089999999996</c:v>
                </c:pt>
                <c:pt idx="518">
                  <c:v>-0.162799</c:v>
                </c:pt>
                <c:pt idx="519">
                  <c:v>-0.27193339999999999</c:v>
                </c:pt>
                <c:pt idx="520">
                  <c:v>-1.517765</c:v>
                </c:pt>
                <c:pt idx="521">
                  <c:v>-2.3572489999999999</c:v>
                </c:pt>
                <c:pt idx="522">
                  <c:v>-1.904833</c:v>
                </c:pt>
                <c:pt idx="523">
                  <c:v>-1.504923</c:v>
                </c:pt>
                <c:pt idx="524">
                  <c:v>-1.114365</c:v>
                </c:pt>
                <c:pt idx="525">
                  <c:v>-0.25047360000000002</c:v>
                </c:pt>
                <c:pt idx="526">
                  <c:v>1.950371E-2</c:v>
                </c:pt>
                <c:pt idx="527">
                  <c:v>-0.10086829999999999</c:v>
                </c:pt>
                <c:pt idx="528">
                  <c:v>-7.9327389999999998E-2</c:v>
                </c:pt>
                <c:pt idx="529">
                  <c:v>-0.42709049999999998</c:v>
                </c:pt>
                <c:pt idx="530">
                  <c:v>-0.70196809999999998</c:v>
                </c:pt>
                <c:pt idx="531">
                  <c:v>-0.6328201</c:v>
                </c:pt>
                <c:pt idx="532">
                  <c:v>-1.057021</c:v>
                </c:pt>
                <c:pt idx="533">
                  <c:v>-1.5158199999999999</c:v>
                </c:pt>
                <c:pt idx="534">
                  <c:v>-1.2743100000000001</c:v>
                </c:pt>
                <c:pt idx="535">
                  <c:v>-0.51158769999999998</c:v>
                </c:pt>
                <c:pt idx="536">
                  <c:v>0.59506769999999998</c:v>
                </c:pt>
                <c:pt idx="537">
                  <c:v>0.86256169999999999</c:v>
                </c:pt>
                <c:pt idx="538">
                  <c:v>7.6694250000000005E-2</c:v>
                </c:pt>
                <c:pt idx="539">
                  <c:v>-0.21628169999999999</c:v>
                </c:pt>
                <c:pt idx="540">
                  <c:v>2.1173540000000001E-2</c:v>
                </c:pt>
                <c:pt idx="541">
                  <c:v>-9.8097069999999995E-2</c:v>
                </c:pt>
                <c:pt idx="542">
                  <c:v>0.1469278</c:v>
                </c:pt>
                <c:pt idx="543">
                  <c:v>1.6073299999999999</c:v>
                </c:pt>
                <c:pt idx="544">
                  <c:v>2.2490749999999999</c:v>
                </c:pt>
                <c:pt idx="545">
                  <c:v>0.7330546</c:v>
                </c:pt>
                <c:pt idx="546">
                  <c:v>-0.33713599999999999</c:v>
                </c:pt>
                <c:pt idx="547">
                  <c:v>0.43104150000000002</c:v>
                </c:pt>
                <c:pt idx="548">
                  <c:v>1.5952059999999999</c:v>
                </c:pt>
                <c:pt idx="549">
                  <c:v>1.2153620000000001</c:v>
                </c:pt>
                <c:pt idx="550">
                  <c:v>-1.1947049999999999</c:v>
                </c:pt>
                <c:pt idx="551">
                  <c:v>-2.7662719999999998</c:v>
                </c:pt>
                <c:pt idx="552">
                  <c:v>-1.2881929999999999</c:v>
                </c:pt>
                <c:pt idx="553">
                  <c:v>0.81667460000000003</c:v>
                </c:pt>
                <c:pt idx="554">
                  <c:v>0.19458329999999999</c:v>
                </c:pt>
                <c:pt idx="555">
                  <c:v>-1.4732540000000001</c:v>
                </c:pt>
                <c:pt idx="556">
                  <c:v>-1.2177119999999999</c:v>
                </c:pt>
                <c:pt idx="557">
                  <c:v>-0.68575629999999999</c:v>
                </c:pt>
                <c:pt idx="558">
                  <c:v>-1.353739</c:v>
                </c:pt>
                <c:pt idx="559">
                  <c:v>-2.0446659999999999</c:v>
                </c:pt>
                <c:pt idx="560">
                  <c:v>-1.2716879999999999</c:v>
                </c:pt>
                <c:pt idx="561">
                  <c:v>0.51136499999999996</c:v>
                </c:pt>
                <c:pt idx="562">
                  <c:v>0.45681670000000002</c:v>
                </c:pt>
                <c:pt idx="563">
                  <c:v>-1.119969</c:v>
                </c:pt>
                <c:pt idx="564">
                  <c:v>-1.2648550000000001</c:v>
                </c:pt>
                <c:pt idx="565">
                  <c:v>-5.4167380000000001E-2</c:v>
                </c:pt>
                <c:pt idx="566">
                  <c:v>0.78736209999999995</c:v>
                </c:pt>
                <c:pt idx="567">
                  <c:v>0.58460040000000002</c:v>
                </c:pt>
                <c:pt idx="568">
                  <c:v>-9.5345260000000001E-2</c:v>
                </c:pt>
                <c:pt idx="569">
                  <c:v>-0.1846486</c:v>
                </c:pt>
              </c:numCache>
            </c:numRef>
          </c:xVal>
          <c:yVal>
            <c:numRef>
              <c:f>'HBM IV Curves Data'!$Y$5:$Y$574</c:f>
              <c:numCache>
                <c:formatCode>General</c:formatCode>
                <c:ptCount val="570"/>
                <c:pt idx="0">
                  <c:v>0.60031999999999996</c:v>
                </c:pt>
                <c:pt idx="1">
                  <c:v>0.60660820000000004</c:v>
                </c:pt>
                <c:pt idx="2">
                  <c:v>0.60739290000000001</c:v>
                </c:pt>
                <c:pt idx="3">
                  <c:v>0.59497370000000005</c:v>
                </c:pt>
                <c:pt idx="4">
                  <c:v>0.57745769999999996</c:v>
                </c:pt>
                <c:pt idx="5">
                  <c:v>0.5739457</c:v>
                </c:pt>
                <c:pt idx="6">
                  <c:v>0.58540590000000003</c:v>
                </c:pt>
                <c:pt idx="7">
                  <c:v>0.58595850000000005</c:v>
                </c:pt>
                <c:pt idx="8">
                  <c:v>0.56992670000000001</c:v>
                </c:pt>
                <c:pt idx="9">
                  <c:v>0.56260849999999996</c:v>
                </c:pt>
                <c:pt idx="10">
                  <c:v>0.5659459</c:v>
                </c:pt>
                <c:pt idx="11">
                  <c:v>0.56652910000000001</c:v>
                </c:pt>
                <c:pt idx="12">
                  <c:v>0.56262970000000001</c:v>
                </c:pt>
                <c:pt idx="13">
                  <c:v>0.55777019999999999</c:v>
                </c:pt>
                <c:pt idx="14">
                  <c:v>0.55771660000000001</c:v>
                </c:pt>
                <c:pt idx="15">
                  <c:v>0.55794809999999995</c:v>
                </c:pt>
                <c:pt idx="16">
                  <c:v>0.55064389999999996</c:v>
                </c:pt>
                <c:pt idx="17">
                  <c:v>0.54029269999999996</c:v>
                </c:pt>
                <c:pt idx="18">
                  <c:v>0.53601900000000002</c:v>
                </c:pt>
                <c:pt idx="19">
                  <c:v>0.53403529999999999</c:v>
                </c:pt>
                <c:pt idx="20">
                  <c:v>0.53014519999999998</c:v>
                </c:pt>
                <c:pt idx="21">
                  <c:v>0.53264290000000003</c:v>
                </c:pt>
                <c:pt idx="22">
                  <c:v>0.53316189999999997</c:v>
                </c:pt>
                <c:pt idx="23">
                  <c:v>0.51849710000000004</c:v>
                </c:pt>
                <c:pt idx="24">
                  <c:v>0.50902009999999998</c:v>
                </c:pt>
                <c:pt idx="25">
                  <c:v>0.51994680000000004</c:v>
                </c:pt>
                <c:pt idx="26">
                  <c:v>0.52994830000000004</c:v>
                </c:pt>
                <c:pt idx="27">
                  <c:v>0.52123459999999999</c:v>
                </c:pt>
                <c:pt idx="28">
                  <c:v>0.50258009999999997</c:v>
                </c:pt>
                <c:pt idx="29">
                  <c:v>0.49652619999999997</c:v>
                </c:pt>
                <c:pt idx="30">
                  <c:v>0.50565190000000004</c:v>
                </c:pt>
                <c:pt idx="31">
                  <c:v>0.51133810000000002</c:v>
                </c:pt>
                <c:pt idx="32">
                  <c:v>0.5052624</c:v>
                </c:pt>
                <c:pt idx="33">
                  <c:v>0.48852879999999999</c:v>
                </c:pt>
                <c:pt idx="34">
                  <c:v>0.47796090000000002</c:v>
                </c:pt>
                <c:pt idx="35">
                  <c:v>0.48821439999999999</c:v>
                </c:pt>
                <c:pt idx="36">
                  <c:v>0.4991179</c:v>
                </c:pt>
                <c:pt idx="37">
                  <c:v>0.49184499999999998</c:v>
                </c:pt>
                <c:pt idx="38">
                  <c:v>0.47738419999999998</c:v>
                </c:pt>
                <c:pt idx="39">
                  <c:v>0.47305049999999998</c:v>
                </c:pt>
                <c:pt idx="40">
                  <c:v>0.47484290000000001</c:v>
                </c:pt>
                <c:pt idx="41">
                  <c:v>0.46921360000000001</c:v>
                </c:pt>
                <c:pt idx="42">
                  <c:v>0.46034530000000001</c:v>
                </c:pt>
                <c:pt idx="43">
                  <c:v>0.45625660000000001</c:v>
                </c:pt>
                <c:pt idx="44">
                  <c:v>0.46027050000000003</c:v>
                </c:pt>
                <c:pt idx="45">
                  <c:v>0.47209590000000001</c:v>
                </c:pt>
                <c:pt idx="46">
                  <c:v>0.477128</c:v>
                </c:pt>
                <c:pt idx="47">
                  <c:v>0.46353050000000001</c:v>
                </c:pt>
                <c:pt idx="48">
                  <c:v>0.4459516</c:v>
                </c:pt>
                <c:pt idx="49">
                  <c:v>0.44782549999999999</c:v>
                </c:pt>
                <c:pt idx="50">
                  <c:v>0.45826519999999998</c:v>
                </c:pt>
                <c:pt idx="51">
                  <c:v>0.45271879999999998</c:v>
                </c:pt>
                <c:pt idx="52">
                  <c:v>0.4449053</c:v>
                </c:pt>
                <c:pt idx="53">
                  <c:v>0.44508439999999999</c:v>
                </c:pt>
                <c:pt idx="54">
                  <c:v>0.443712</c:v>
                </c:pt>
                <c:pt idx="55">
                  <c:v>0.44905430000000002</c:v>
                </c:pt>
                <c:pt idx="56">
                  <c:v>0.45089659999999998</c:v>
                </c:pt>
                <c:pt idx="57">
                  <c:v>0.43448799999999999</c:v>
                </c:pt>
                <c:pt idx="58">
                  <c:v>0.4218249</c:v>
                </c:pt>
                <c:pt idx="59">
                  <c:v>0.42034719999999998</c:v>
                </c:pt>
                <c:pt idx="60">
                  <c:v>0.41782200000000003</c:v>
                </c:pt>
                <c:pt idx="61">
                  <c:v>0.41362389999999999</c:v>
                </c:pt>
                <c:pt idx="62">
                  <c:v>0.40752430000000001</c:v>
                </c:pt>
                <c:pt idx="63">
                  <c:v>0.4032115</c:v>
                </c:pt>
                <c:pt idx="64">
                  <c:v>0.4002309</c:v>
                </c:pt>
                <c:pt idx="65">
                  <c:v>0.3966382</c:v>
                </c:pt>
                <c:pt idx="66">
                  <c:v>0.39988430000000003</c:v>
                </c:pt>
                <c:pt idx="67">
                  <c:v>0.403775</c:v>
                </c:pt>
                <c:pt idx="68">
                  <c:v>0.40216790000000002</c:v>
                </c:pt>
                <c:pt idx="69">
                  <c:v>0.40039029999999998</c:v>
                </c:pt>
                <c:pt idx="70">
                  <c:v>0.3998468</c:v>
                </c:pt>
                <c:pt idx="71">
                  <c:v>0.4032964</c:v>
                </c:pt>
                <c:pt idx="72">
                  <c:v>0.40561999999999998</c:v>
                </c:pt>
                <c:pt idx="73">
                  <c:v>0.3969895</c:v>
                </c:pt>
                <c:pt idx="74">
                  <c:v>0.39056780000000002</c:v>
                </c:pt>
                <c:pt idx="75">
                  <c:v>0.3920476</c:v>
                </c:pt>
                <c:pt idx="76">
                  <c:v>0.38535439999999999</c:v>
                </c:pt>
                <c:pt idx="77">
                  <c:v>0.3780018</c:v>
                </c:pt>
                <c:pt idx="78">
                  <c:v>0.37954890000000002</c:v>
                </c:pt>
                <c:pt idx="79">
                  <c:v>0.37481599999999998</c:v>
                </c:pt>
                <c:pt idx="80">
                  <c:v>0.3621296</c:v>
                </c:pt>
                <c:pt idx="81">
                  <c:v>0.3612418</c:v>
                </c:pt>
                <c:pt idx="82">
                  <c:v>0.37642520000000002</c:v>
                </c:pt>
                <c:pt idx="83">
                  <c:v>0.3852003</c:v>
                </c:pt>
                <c:pt idx="84">
                  <c:v>0.37843300000000002</c:v>
                </c:pt>
                <c:pt idx="85">
                  <c:v>0.37219459999999999</c:v>
                </c:pt>
                <c:pt idx="86">
                  <c:v>0.3672165</c:v>
                </c:pt>
                <c:pt idx="87">
                  <c:v>0.35787780000000002</c:v>
                </c:pt>
                <c:pt idx="88">
                  <c:v>0.35891879999999998</c:v>
                </c:pt>
                <c:pt idx="89">
                  <c:v>0.36919170000000001</c:v>
                </c:pt>
                <c:pt idx="90">
                  <c:v>0.3673225</c:v>
                </c:pt>
                <c:pt idx="91">
                  <c:v>0.35849439999999999</c:v>
                </c:pt>
                <c:pt idx="92">
                  <c:v>0.35525859999999998</c:v>
                </c:pt>
                <c:pt idx="93">
                  <c:v>0.35139809999999999</c:v>
                </c:pt>
                <c:pt idx="94">
                  <c:v>0.35045850000000001</c:v>
                </c:pt>
                <c:pt idx="95">
                  <c:v>0.35463070000000002</c:v>
                </c:pt>
                <c:pt idx="96">
                  <c:v>0.35173260000000001</c:v>
                </c:pt>
                <c:pt idx="97">
                  <c:v>0.34315119999999999</c:v>
                </c:pt>
                <c:pt idx="98">
                  <c:v>0.34219640000000001</c:v>
                </c:pt>
                <c:pt idx="99">
                  <c:v>0.34631509999999999</c:v>
                </c:pt>
                <c:pt idx="100">
                  <c:v>0.34438950000000002</c:v>
                </c:pt>
                <c:pt idx="101">
                  <c:v>0.33999550000000001</c:v>
                </c:pt>
                <c:pt idx="102">
                  <c:v>0.33888160000000001</c:v>
                </c:pt>
                <c:pt idx="103">
                  <c:v>0.33753810000000001</c:v>
                </c:pt>
                <c:pt idx="104">
                  <c:v>0.33190900000000001</c:v>
                </c:pt>
                <c:pt idx="105">
                  <c:v>0.32523469999999999</c:v>
                </c:pt>
                <c:pt idx="106">
                  <c:v>0.32704850000000002</c:v>
                </c:pt>
                <c:pt idx="107">
                  <c:v>0.33502280000000001</c:v>
                </c:pt>
                <c:pt idx="108">
                  <c:v>0.33502189999999998</c:v>
                </c:pt>
                <c:pt idx="109">
                  <c:v>0.32561010000000001</c:v>
                </c:pt>
                <c:pt idx="110">
                  <c:v>0.3136969</c:v>
                </c:pt>
                <c:pt idx="111">
                  <c:v>0.30742619999999998</c:v>
                </c:pt>
                <c:pt idx="112">
                  <c:v>0.30976680000000001</c:v>
                </c:pt>
                <c:pt idx="113">
                  <c:v>0.30860860000000001</c:v>
                </c:pt>
                <c:pt idx="114">
                  <c:v>0.30282350000000002</c:v>
                </c:pt>
                <c:pt idx="115">
                  <c:v>0.30204740000000002</c:v>
                </c:pt>
                <c:pt idx="116">
                  <c:v>0.3037455</c:v>
                </c:pt>
                <c:pt idx="117">
                  <c:v>0.29740860000000002</c:v>
                </c:pt>
                <c:pt idx="118">
                  <c:v>0.28613179999999999</c:v>
                </c:pt>
                <c:pt idx="119">
                  <c:v>0.28910989999999998</c:v>
                </c:pt>
                <c:pt idx="120">
                  <c:v>0.30148710000000001</c:v>
                </c:pt>
                <c:pt idx="121">
                  <c:v>0.30144389999999999</c:v>
                </c:pt>
                <c:pt idx="122">
                  <c:v>0.29197909999999999</c:v>
                </c:pt>
                <c:pt idx="123">
                  <c:v>0.28698859999999998</c:v>
                </c:pt>
                <c:pt idx="124">
                  <c:v>0.28752889999999998</c:v>
                </c:pt>
                <c:pt idx="125">
                  <c:v>0.2838021</c:v>
                </c:pt>
                <c:pt idx="126">
                  <c:v>0.2743023</c:v>
                </c:pt>
                <c:pt idx="127">
                  <c:v>0.27021669999999998</c:v>
                </c:pt>
                <c:pt idx="128">
                  <c:v>0.27844940000000001</c:v>
                </c:pt>
                <c:pt idx="129">
                  <c:v>0.29588249999999999</c:v>
                </c:pt>
                <c:pt idx="130">
                  <c:v>0.30639450000000001</c:v>
                </c:pt>
                <c:pt idx="131">
                  <c:v>0.3026123</c:v>
                </c:pt>
                <c:pt idx="132">
                  <c:v>0.29324499999999998</c:v>
                </c:pt>
                <c:pt idx="133">
                  <c:v>0.2821399</c:v>
                </c:pt>
                <c:pt idx="134">
                  <c:v>0.2751613</c:v>
                </c:pt>
                <c:pt idx="135">
                  <c:v>0.27286120000000003</c:v>
                </c:pt>
                <c:pt idx="136">
                  <c:v>0.26993610000000001</c:v>
                </c:pt>
                <c:pt idx="137">
                  <c:v>0.26647690000000002</c:v>
                </c:pt>
                <c:pt idx="138">
                  <c:v>0.26272590000000001</c:v>
                </c:pt>
                <c:pt idx="139">
                  <c:v>0.2644514</c:v>
                </c:pt>
                <c:pt idx="140">
                  <c:v>0.26827820000000002</c:v>
                </c:pt>
                <c:pt idx="141">
                  <c:v>0.26541609999999999</c:v>
                </c:pt>
                <c:pt idx="142">
                  <c:v>0.2665401</c:v>
                </c:pt>
                <c:pt idx="143">
                  <c:v>0.27527970000000002</c:v>
                </c:pt>
                <c:pt idx="144">
                  <c:v>0.27561970000000002</c:v>
                </c:pt>
                <c:pt idx="145">
                  <c:v>0.26741189999999998</c:v>
                </c:pt>
                <c:pt idx="146">
                  <c:v>0.2627273</c:v>
                </c:pt>
                <c:pt idx="147">
                  <c:v>0.26020529999999997</c:v>
                </c:pt>
                <c:pt idx="148">
                  <c:v>0.25601699999999999</c:v>
                </c:pt>
                <c:pt idx="149">
                  <c:v>0.25045610000000001</c:v>
                </c:pt>
                <c:pt idx="150">
                  <c:v>0.24498539999999999</c:v>
                </c:pt>
                <c:pt idx="151">
                  <c:v>0.2402154</c:v>
                </c:pt>
                <c:pt idx="152">
                  <c:v>0.2387552</c:v>
                </c:pt>
                <c:pt idx="153">
                  <c:v>0.24171419999999999</c:v>
                </c:pt>
                <c:pt idx="154">
                  <c:v>0.23865040000000001</c:v>
                </c:pt>
                <c:pt idx="155">
                  <c:v>0.23068610000000001</c:v>
                </c:pt>
                <c:pt idx="156">
                  <c:v>0.22820599999999999</c:v>
                </c:pt>
                <c:pt idx="157">
                  <c:v>0.2309995</c:v>
                </c:pt>
                <c:pt idx="158">
                  <c:v>0.2371972</c:v>
                </c:pt>
                <c:pt idx="159">
                  <c:v>0.2408032</c:v>
                </c:pt>
                <c:pt idx="160">
                  <c:v>0.2363323</c:v>
                </c:pt>
                <c:pt idx="161">
                  <c:v>0.2280595</c:v>
                </c:pt>
                <c:pt idx="162">
                  <c:v>0.22244169999999999</c:v>
                </c:pt>
                <c:pt idx="163">
                  <c:v>0.2197953</c:v>
                </c:pt>
                <c:pt idx="164">
                  <c:v>0.21817529999999999</c:v>
                </c:pt>
                <c:pt idx="165">
                  <c:v>0.22360340000000001</c:v>
                </c:pt>
                <c:pt idx="166">
                  <c:v>0.23582719999999999</c:v>
                </c:pt>
                <c:pt idx="167">
                  <c:v>0.24008489999999999</c:v>
                </c:pt>
                <c:pt idx="168">
                  <c:v>0.23009779999999999</c:v>
                </c:pt>
                <c:pt idx="169">
                  <c:v>0.21798790000000001</c:v>
                </c:pt>
                <c:pt idx="170">
                  <c:v>0.21570020000000001</c:v>
                </c:pt>
                <c:pt idx="171">
                  <c:v>0.2174653</c:v>
                </c:pt>
                <c:pt idx="172">
                  <c:v>0.21427560000000001</c:v>
                </c:pt>
                <c:pt idx="173">
                  <c:v>0.21032029999999999</c:v>
                </c:pt>
                <c:pt idx="174">
                  <c:v>0.2090224</c:v>
                </c:pt>
                <c:pt idx="175">
                  <c:v>0.20800630000000001</c:v>
                </c:pt>
                <c:pt idx="176">
                  <c:v>0.21001829999999999</c:v>
                </c:pt>
                <c:pt idx="177">
                  <c:v>0.21185000000000001</c:v>
                </c:pt>
                <c:pt idx="178">
                  <c:v>0.20348769999999999</c:v>
                </c:pt>
                <c:pt idx="179">
                  <c:v>0.19239029999999999</c:v>
                </c:pt>
                <c:pt idx="180">
                  <c:v>0.1914873</c:v>
                </c:pt>
                <c:pt idx="181">
                  <c:v>0.19464390000000001</c:v>
                </c:pt>
                <c:pt idx="182">
                  <c:v>0.1914662</c:v>
                </c:pt>
                <c:pt idx="183">
                  <c:v>0.18743889999999999</c:v>
                </c:pt>
                <c:pt idx="184">
                  <c:v>0.19377820000000001</c:v>
                </c:pt>
                <c:pt idx="185">
                  <c:v>0.20695649999999999</c:v>
                </c:pt>
                <c:pt idx="186">
                  <c:v>0.210256</c:v>
                </c:pt>
                <c:pt idx="187">
                  <c:v>0.1955365</c:v>
                </c:pt>
                <c:pt idx="188">
                  <c:v>0.17724529999999999</c:v>
                </c:pt>
                <c:pt idx="189">
                  <c:v>0.17419280000000001</c:v>
                </c:pt>
                <c:pt idx="190">
                  <c:v>0.18224070000000001</c:v>
                </c:pt>
                <c:pt idx="191">
                  <c:v>0.1843881</c:v>
                </c:pt>
                <c:pt idx="192">
                  <c:v>0.1760642</c:v>
                </c:pt>
                <c:pt idx="193">
                  <c:v>0.1676146</c:v>
                </c:pt>
                <c:pt idx="194">
                  <c:v>0.1704619</c:v>
                </c:pt>
                <c:pt idx="195">
                  <c:v>0.18079310000000001</c:v>
                </c:pt>
                <c:pt idx="196">
                  <c:v>0.18614510000000001</c:v>
                </c:pt>
                <c:pt idx="197">
                  <c:v>0.1775873</c:v>
                </c:pt>
                <c:pt idx="198">
                  <c:v>0.163523</c:v>
                </c:pt>
                <c:pt idx="199">
                  <c:v>0.16330900000000001</c:v>
                </c:pt>
                <c:pt idx="200">
                  <c:v>0.1629235</c:v>
                </c:pt>
                <c:pt idx="201">
                  <c:v>0.1496209</c:v>
                </c:pt>
                <c:pt idx="202">
                  <c:v>0.14625740000000001</c:v>
                </c:pt>
                <c:pt idx="203">
                  <c:v>0.15667049999999999</c:v>
                </c:pt>
                <c:pt idx="204">
                  <c:v>0.16810349999999999</c:v>
                </c:pt>
                <c:pt idx="205">
                  <c:v>0.17185819999999999</c:v>
                </c:pt>
                <c:pt idx="206">
                  <c:v>0.1732059</c:v>
                </c:pt>
                <c:pt idx="207">
                  <c:v>0.18454319999999999</c:v>
                </c:pt>
                <c:pt idx="208">
                  <c:v>0.18260180000000001</c:v>
                </c:pt>
                <c:pt idx="209">
                  <c:v>0.16586790000000001</c:v>
                </c:pt>
                <c:pt idx="210">
                  <c:v>0.1627045</c:v>
                </c:pt>
                <c:pt idx="211">
                  <c:v>0.16072339999999999</c:v>
                </c:pt>
                <c:pt idx="212">
                  <c:v>0.15188090000000001</c:v>
                </c:pt>
                <c:pt idx="213">
                  <c:v>0.14920320000000001</c:v>
                </c:pt>
                <c:pt idx="214">
                  <c:v>0.1524441</c:v>
                </c:pt>
                <c:pt idx="215">
                  <c:v>0.1552048</c:v>
                </c:pt>
                <c:pt idx="216">
                  <c:v>0.14789279999999999</c:v>
                </c:pt>
                <c:pt idx="217">
                  <c:v>0.13733629999999999</c:v>
                </c:pt>
                <c:pt idx="218">
                  <c:v>0.13960030000000001</c:v>
                </c:pt>
                <c:pt idx="219">
                  <c:v>0.1478227</c:v>
                </c:pt>
                <c:pt idx="220">
                  <c:v>0.14786530000000001</c:v>
                </c:pt>
                <c:pt idx="221">
                  <c:v>0.14086989999999999</c:v>
                </c:pt>
                <c:pt idx="222">
                  <c:v>0.14065469999999999</c:v>
                </c:pt>
                <c:pt idx="223">
                  <c:v>0.1453255</c:v>
                </c:pt>
                <c:pt idx="224">
                  <c:v>0.14200740000000001</c:v>
                </c:pt>
                <c:pt idx="225">
                  <c:v>0.1380982</c:v>
                </c:pt>
                <c:pt idx="226">
                  <c:v>0.14177390000000001</c:v>
                </c:pt>
                <c:pt idx="227">
                  <c:v>0.1450969</c:v>
                </c:pt>
                <c:pt idx="228">
                  <c:v>0.1417388</c:v>
                </c:pt>
                <c:pt idx="229">
                  <c:v>0.13835790000000001</c:v>
                </c:pt>
                <c:pt idx="230">
                  <c:v>0.14361689999999999</c:v>
                </c:pt>
                <c:pt idx="231">
                  <c:v>0.15096280000000001</c:v>
                </c:pt>
                <c:pt idx="232">
                  <c:v>0.1444397</c:v>
                </c:pt>
                <c:pt idx="233">
                  <c:v>0.1299468</c:v>
                </c:pt>
                <c:pt idx="234">
                  <c:v>0.1263138</c:v>
                </c:pt>
                <c:pt idx="235">
                  <c:v>0.12723499999999999</c:v>
                </c:pt>
                <c:pt idx="236">
                  <c:v>0.1211059</c:v>
                </c:pt>
                <c:pt idx="237">
                  <c:v>0.1165311</c:v>
                </c:pt>
                <c:pt idx="238">
                  <c:v>0.1193969</c:v>
                </c:pt>
                <c:pt idx="239">
                  <c:v>0.1196183</c:v>
                </c:pt>
                <c:pt idx="240">
                  <c:v>0.1154346</c:v>
                </c:pt>
                <c:pt idx="241">
                  <c:v>0.1191589</c:v>
                </c:pt>
                <c:pt idx="242">
                  <c:v>0.13144620000000001</c:v>
                </c:pt>
                <c:pt idx="243">
                  <c:v>0.13570260000000001</c:v>
                </c:pt>
                <c:pt idx="244">
                  <c:v>0.12546089999999999</c:v>
                </c:pt>
                <c:pt idx="245">
                  <c:v>0.1207242</c:v>
                </c:pt>
                <c:pt idx="246">
                  <c:v>0.13110740000000001</c:v>
                </c:pt>
                <c:pt idx="247">
                  <c:v>0.13387499999999999</c:v>
                </c:pt>
                <c:pt idx="248">
                  <c:v>0.1215147</c:v>
                </c:pt>
                <c:pt idx="249">
                  <c:v>0.1196796</c:v>
                </c:pt>
                <c:pt idx="250">
                  <c:v>0.1348357</c:v>
                </c:pt>
                <c:pt idx="251">
                  <c:v>0.14180409999999999</c:v>
                </c:pt>
                <c:pt idx="252">
                  <c:v>0.12891330000000001</c:v>
                </c:pt>
                <c:pt idx="253">
                  <c:v>0.1142864</c:v>
                </c:pt>
                <c:pt idx="254">
                  <c:v>0.1136146</c:v>
                </c:pt>
                <c:pt idx="255">
                  <c:v>0.1191947</c:v>
                </c:pt>
                <c:pt idx="256">
                  <c:v>0.1215407</c:v>
                </c:pt>
                <c:pt idx="257">
                  <c:v>0.1189692</c:v>
                </c:pt>
                <c:pt idx="258">
                  <c:v>0.1162132</c:v>
                </c:pt>
                <c:pt idx="259">
                  <c:v>0.1175421</c:v>
                </c:pt>
                <c:pt idx="260">
                  <c:v>0.1145823</c:v>
                </c:pt>
                <c:pt idx="261">
                  <c:v>0.1041749</c:v>
                </c:pt>
                <c:pt idx="262">
                  <c:v>9.3702179999999996E-2</c:v>
                </c:pt>
                <c:pt idx="263">
                  <c:v>9.3071619999999994E-2</c:v>
                </c:pt>
                <c:pt idx="264">
                  <c:v>0.1026108</c:v>
                </c:pt>
                <c:pt idx="265">
                  <c:v>0.1085907</c:v>
                </c:pt>
                <c:pt idx="266">
                  <c:v>0.1106248</c:v>
                </c:pt>
                <c:pt idx="267">
                  <c:v>0.112609</c:v>
                </c:pt>
                <c:pt idx="268">
                  <c:v>0.1088108</c:v>
                </c:pt>
                <c:pt idx="269">
                  <c:v>0.1042901</c:v>
                </c:pt>
                <c:pt idx="270">
                  <c:v>0.1055982</c:v>
                </c:pt>
                <c:pt idx="271">
                  <c:v>0.1035957</c:v>
                </c:pt>
                <c:pt idx="272">
                  <c:v>9.3358200000000002E-2</c:v>
                </c:pt>
                <c:pt idx="273">
                  <c:v>8.8726150000000004E-2</c:v>
                </c:pt>
                <c:pt idx="274">
                  <c:v>9.4249609999999998E-2</c:v>
                </c:pt>
                <c:pt idx="275">
                  <c:v>9.8801879999999995E-2</c:v>
                </c:pt>
                <c:pt idx="276">
                  <c:v>9.6733100000000002E-2</c:v>
                </c:pt>
                <c:pt idx="277">
                  <c:v>8.8796799999999995E-2</c:v>
                </c:pt>
                <c:pt idx="278">
                  <c:v>8.5952509999999996E-2</c:v>
                </c:pt>
                <c:pt idx="279">
                  <c:v>9.3638579999999999E-2</c:v>
                </c:pt>
                <c:pt idx="280">
                  <c:v>9.6212240000000004E-2</c:v>
                </c:pt>
                <c:pt idx="281">
                  <c:v>8.6750019999999997E-2</c:v>
                </c:pt>
                <c:pt idx="282">
                  <c:v>7.9078960000000004E-2</c:v>
                </c:pt>
                <c:pt idx="283">
                  <c:v>8.4428290000000003E-2</c:v>
                </c:pt>
                <c:pt idx="284">
                  <c:v>9.2236700000000005E-2</c:v>
                </c:pt>
                <c:pt idx="285">
                  <c:v>8.6468359999999994E-2</c:v>
                </c:pt>
                <c:pt idx="286">
                  <c:v>7.9803429999999995E-2</c:v>
                </c:pt>
                <c:pt idx="287">
                  <c:v>8.7340139999999997E-2</c:v>
                </c:pt>
                <c:pt idx="288">
                  <c:v>8.8663649999999997E-2</c:v>
                </c:pt>
                <c:pt idx="289">
                  <c:v>7.6282100000000005E-2</c:v>
                </c:pt>
                <c:pt idx="290">
                  <c:v>7.5912679999999996E-2</c:v>
                </c:pt>
                <c:pt idx="291">
                  <c:v>8.6845279999999997E-2</c:v>
                </c:pt>
                <c:pt idx="292">
                  <c:v>9.2807180000000003E-2</c:v>
                </c:pt>
                <c:pt idx="293">
                  <c:v>9.5612130000000004E-2</c:v>
                </c:pt>
                <c:pt idx="294">
                  <c:v>9.4394480000000003E-2</c:v>
                </c:pt>
                <c:pt idx="295">
                  <c:v>8.8310700000000006E-2</c:v>
                </c:pt>
                <c:pt idx="296">
                  <c:v>8.6842909999999995E-2</c:v>
                </c:pt>
                <c:pt idx="297">
                  <c:v>9.3034909999999998E-2</c:v>
                </c:pt>
                <c:pt idx="298">
                  <c:v>9.9058980000000005E-2</c:v>
                </c:pt>
                <c:pt idx="299">
                  <c:v>0.1027892</c:v>
                </c:pt>
                <c:pt idx="300">
                  <c:v>0.1018244</c:v>
                </c:pt>
                <c:pt idx="301">
                  <c:v>9.0120649999999997E-2</c:v>
                </c:pt>
                <c:pt idx="302">
                  <c:v>7.7184429999999998E-2</c:v>
                </c:pt>
                <c:pt idx="303">
                  <c:v>7.3255899999999999E-2</c:v>
                </c:pt>
                <c:pt idx="304">
                  <c:v>7.1816409999999997E-2</c:v>
                </c:pt>
                <c:pt idx="305">
                  <c:v>7.3671810000000004E-2</c:v>
                </c:pt>
                <c:pt idx="306">
                  <c:v>8.4070259999999994E-2</c:v>
                </c:pt>
                <c:pt idx="307">
                  <c:v>8.9618649999999994E-2</c:v>
                </c:pt>
                <c:pt idx="308">
                  <c:v>8.3292489999999997E-2</c:v>
                </c:pt>
                <c:pt idx="309">
                  <c:v>7.5409939999999995E-2</c:v>
                </c:pt>
                <c:pt idx="310">
                  <c:v>7.2491319999999998E-2</c:v>
                </c:pt>
                <c:pt idx="311">
                  <c:v>7.8738619999999995E-2</c:v>
                </c:pt>
                <c:pt idx="312">
                  <c:v>9.0637460000000003E-2</c:v>
                </c:pt>
                <c:pt idx="313">
                  <c:v>9.2145959999999999E-2</c:v>
                </c:pt>
                <c:pt idx="314">
                  <c:v>7.7717759999999997E-2</c:v>
                </c:pt>
                <c:pt idx="315">
                  <c:v>6.2814330000000002E-2</c:v>
                </c:pt>
                <c:pt idx="316">
                  <c:v>5.9450080000000002E-2</c:v>
                </c:pt>
                <c:pt idx="317">
                  <c:v>6.171008E-2</c:v>
                </c:pt>
                <c:pt idx="318">
                  <c:v>6.7007520000000001E-2</c:v>
                </c:pt>
                <c:pt idx="319">
                  <c:v>7.2616420000000001E-2</c:v>
                </c:pt>
                <c:pt idx="320">
                  <c:v>7.138978E-2</c:v>
                </c:pt>
                <c:pt idx="321">
                  <c:v>7.2215989999999994E-2</c:v>
                </c:pt>
                <c:pt idx="322">
                  <c:v>7.8347689999999998E-2</c:v>
                </c:pt>
                <c:pt idx="323">
                  <c:v>7.8787560000000006E-2</c:v>
                </c:pt>
                <c:pt idx="324">
                  <c:v>7.1965970000000004E-2</c:v>
                </c:pt>
                <c:pt idx="325">
                  <c:v>6.4938389999999999E-2</c:v>
                </c:pt>
                <c:pt idx="326">
                  <c:v>6.6902450000000002E-2</c:v>
                </c:pt>
                <c:pt idx="327">
                  <c:v>7.2855710000000004E-2</c:v>
                </c:pt>
                <c:pt idx="328">
                  <c:v>6.7579749999999994E-2</c:v>
                </c:pt>
                <c:pt idx="329">
                  <c:v>5.7598620000000003E-2</c:v>
                </c:pt>
                <c:pt idx="330">
                  <c:v>5.7953270000000001E-2</c:v>
                </c:pt>
                <c:pt idx="331">
                  <c:v>6.0668680000000003E-2</c:v>
                </c:pt>
                <c:pt idx="332">
                  <c:v>5.3877080000000001E-2</c:v>
                </c:pt>
                <c:pt idx="333">
                  <c:v>4.9797950000000001E-2</c:v>
                </c:pt>
                <c:pt idx="334">
                  <c:v>6.055551E-2</c:v>
                </c:pt>
                <c:pt idx="335">
                  <c:v>7.3760000000000006E-2</c:v>
                </c:pt>
                <c:pt idx="336">
                  <c:v>7.4131760000000005E-2</c:v>
                </c:pt>
                <c:pt idx="337">
                  <c:v>6.7726030000000007E-2</c:v>
                </c:pt>
                <c:pt idx="338">
                  <c:v>7.1264380000000002E-2</c:v>
                </c:pt>
                <c:pt idx="339">
                  <c:v>8.0989050000000007E-2</c:v>
                </c:pt>
                <c:pt idx="340">
                  <c:v>7.7606690000000006E-2</c:v>
                </c:pt>
                <c:pt idx="341">
                  <c:v>6.2358650000000002E-2</c:v>
                </c:pt>
                <c:pt idx="342">
                  <c:v>5.0168259999999999E-2</c:v>
                </c:pt>
                <c:pt idx="343">
                  <c:v>4.5568480000000001E-2</c:v>
                </c:pt>
                <c:pt idx="344">
                  <c:v>5.0664189999999998E-2</c:v>
                </c:pt>
                <c:pt idx="345">
                  <c:v>6.3107499999999997E-2</c:v>
                </c:pt>
                <c:pt idx="346">
                  <c:v>7.1004120000000004E-2</c:v>
                </c:pt>
                <c:pt idx="347">
                  <c:v>6.727988E-2</c:v>
                </c:pt>
                <c:pt idx="348">
                  <c:v>5.5611029999999999E-2</c:v>
                </c:pt>
                <c:pt idx="349">
                  <c:v>4.8136209999999999E-2</c:v>
                </c:pt>
                <c:pt idx="350">
                  <c:v>5.5301650000000001E-2</c:v>
                </c:pt>
                <c:pt idx="351">
                  <c:v>6.4399940000000003E-2</c:v>
                </c:pt>
                <c:pt idx="352">
                  <c:v>5.5868620000000001E-2</c:v>
                </c:pt>
                <c:pt idx="353">
                  <c:v>4.687786E-2</c:v>
                </c:pt>
                <c:pt idx="354">
                  <c:v>6.09028E-2</c:v>
                </c:pt>
                <c:pt idx="355">
                  <c:v>7.6445990000000005E-2</c:v>
                </c:pt>
                <c:pt idx="356">
                  <c:v>6.7807359999999997E-2</c:v>
                </c:pt>
                <c:pt idx="357">
                  <c:v>4.9780100000000001E-2</c:v>
                </c:pt>
                <c:pt idx="358">
                  <c:v>4.2416769999999999E-2</c:v>
                </c:pt>
                <c:pt idx="359">
                  <c:v>4.0615850000000002E-2</c:v>
                </c:pt>
                <c:pt idx="360">
                  <c:v>3.8658150000000002E-2</c:v>
                </c:pt>
                <c:pt idx="361">
                  <c:v>4.3423660000000003E-2</c:v>
                </c:pt>
                <c:pt idx="362">
                  <c:v>5.4393980000000001E-2</c:v>
                </c:pt>
                <c:pt idx="363">
                  <c:v>5.6303810000000003E-2</c:v>
                </c:pt>
                <c:pt idx="364">
                  <c:v>4.425991E-2</c:v>
                </c:pt>
                <c:pt idx="365">
                  <c:v>4.314925E-2</c:v>
                </c:pt>
                <c:pt idx="366">
                  <c:v>6.2598749999999995E-2</c:v>
                </c:pt>
                <c:pt idx="367">
                  <c:v>7.1384199999999995E-2</c:v>
                </c:pt>
                <c:pt idx="368">
                  <c:v>5.7631620000000001E-2</c:v>
                </c:pt>
                <c:pt idx="369">
                  <c:v>4.1999269999999998E-2</c:v>
                </c:pt>
                <c:pt idx="370">
                  <c:v>3.9552669999999998E-2</c:v>
                </c:pt>
                <c:pt idx="371">
                  <c:v>4.9772860000000002E-2</c:v>
                </c:pt>
                <c:pt idx="372">
                  <c:v>5.647837E-2</c:v>
                </c:pt>
                <c:pt idx="373">
                  <c:v>4.9476760000000002E-2</c:v>
                </c:pt>
                <c:pt idx="374">
                  <c:v>4.4784570000000003E-2</c:v>
                </c:pt>
                <c:pt idx="375">
                  <c:v>4.9949470000000003E-2</c:v>
                </c:pt>
                <c:pt idx="376">
                  <c:v>5.0181719999999999E-2</c:v>
                </c:pt>
                <c:pt idx="377">
                  <c:v>4.6591859999999999E-2</c:v>
                </c:pt>
                <c:pt idx="378">
                  <c:v>4.4534560000000001E-2</c:v>
                </c:pt>
                <c:pt idx="379">
                  <c:v>3.9800879999999997E-2</c:v>
                </c:pt>
                <c:pt idx="380">
                  <c:v>3.5702270000000001E-2</c:v>
                </c:pt>
                <c:pt idx="381">
                  <c:v>3.7211389999999997E-2</c:v>
                </c:pt>
                <c:pt idx="382">
                  <c:v>4.3904029999999997E-2</c:v>
                </c:pt>
                <c:pt idx="383">
                  <c:v>4.342095E-2</c:v>
                </c:pt>
                <c:pt idx="384">
                  <c:v>3.4013519999999998E-2</c:v>
                </c:pt>
                <c:pt idx="385">
                  <c:v>3.651066E-2</c:v>
                </c:pt>
                <c:pt idx="386">
                  <c:v>4.6059389999999999E-2</c:v>
                </c:pt>
                <c:pt idx="387">
                  <c:v>4.5512129999999998E-2</c:v>
                </c:pt>
                <c:pt idx="388">
                  <c:v>4.7257069999999998E-2</c:v>
                </c:pt>
                <c:pt idx="389">
                  <c:v>5.2641720000000003E-2</c:v>
                </c:pt>
                <c:pt idx="390">
                  <c:v>5.3094259999999997E-2</c:v>
                </c:pt>
                <c:pt idx="391">
                  <c:v>5.3279420000000001E-2</c:v>
                </c:pt>
                <c:pt idx="392">
                  <c:v>4.5504559999999999E-2</c:v>
                </c:pt>
                <c:pt idx="393">
                  <c:v>3.0692239999999999E-2</c:v>
                </c:pt>
                <c:pt idx="394">
                  <c:v>2.6495700000000001E-2</c:v>
                </c:pt>
                <c:pt idx="395">
                  <c:v>3.160056E-2</c:v>
                </c:pt>
                <c:pt idx="396">
                  <c:v>2.8715750000000002E-2</c:v>
                </c:pt>
                <c:pt idx="397">
                  <c:v>2.1474409999999999E-2</c:v>
                </c:pt>
                <c:pt idx="398">
                  <c:v>3.1743250000000001E-2</c:v>
                </c:pt>
                <c:pt idx="399">
                  <c:v>5.0591530000000003E-2</c:v>
                </c:pt>
                <c:pt idx="400">
                  <c:v>5.4799519999999997E-2</c:v>
                </c:pt>
                <c:pt idx="401">
                  <c:v>4.4963160000000002E-2</c:v>
                </c:pt>
                <c:pt idx="402">
                  <c:v>3.389561E-2</c:v>
                </c:pt>
                <c:pt idx="403">
                  <c:v>3.1863080000000002E-2</c:v>
                </c:pt>
                <c:pt idx="404">
                  <c:v>2.813616E-2</c:v>
                </c:pt>
                <c:pt idx="405">
                  <c:v>1.9861920000000002E-2</c:v>
                </c:pt>
                <c:pt idx="406">
                  <c:v>2.6992370000000002E-2</c:v>
                </c:pt>
                <c:pt idx="407">
                  <c:v>3.7760290000000002E-2</c:v>
                </c:pt>
                <c:pt idx="408">
                  <c:v>3.4997519999999997E-2</c:v>
                </c:pt>
                <c:pt idx="409">
                  <c:v>3.4616010000000003E-2</c:v>
                </c:pt>
                <c:pt idx="410">
                  <c:v>3.570156E-2</c:v>
                </c:pt>
                <c:pt idx="411">
                  <c:v>2.8892609999999999E-2</c:v>
                </c:pt>
                <c:pt idx="412">
                  <c:v>2.3784409999999999E-2</c:v>
                </c:pt>
                <c:pt idx="413">
                  <c:v>2.0065449999999999E-2</c:v>
                </c:pt>
                <c:pt idx="414">
                  <c:v>1.7525619999999999E-2</c:v>
                </c:pt>
                <c:pt idx="415">
                  <c:v>2.182661E-2</c:v>
                </c:pt>
                <c:pt idx="416">
                  <c:v>2.728392E-2</c:v>
                </c:pt>
                <c:pt idx="417">
                  <c:v>2.7841609999999999E-2</c:v>
                </c:pt>
                <c:pt idx="418">
                  <c:v>2.6172560000000001E-2</c:v>
                </c:pt>
                <c:pt idx="419">
                  <c:v>2.841552E-2</c:v>
                </c:pt>
                <c:pt idx="420">
                  <c:v>3.229688E-2</c:v>
                </c:pt>
                <c:pt idx="421">
                  <c:v>3.2159529999999999E-2</c:v>
                </c:pt>
                <c:pt idx="422">
                  <c:v>3.2134259999999998E-2</c:v>
                </c:pt>
                <c:pt idx="423">
                  <c:v>3.582722E-2</c:v>
                </c:pt>
                <c:pt idx="424">
                  <c:v>3.3551549999999999E-2</c:v>
                </c:pt>
                <c:pt idx="425">
                  <c:v>2.0044280000000001E-2</c:v>
                </c:pt>
                <c:pt idx="426">
                  <c:v>1.768163E-2</c:v>
                </c:pt>
                <c:pt idx="427">
                  <c:v>3.595073E-2</c:v>
                </c:pt>
                <c:pt idx="428">
                  <c:v>4.5461330000000001E-2</c:v>
                </c:pt>
                <c:pt idx="429">
                  <c:v>3.671232E-2</c:v>
                </c:pt>
                <c:pt idx="430">
                  <c:v>3.061316E-2</c:v>
                </c:pt>
                <c:pt idx="431">
                  <c:v>3.7100889999999997E-2</c:v>
                </c:pt>
                <c:pt idx="432">
                  <c:v>4.2285499999999997E-2</c:v>
                </c:pt>
                <c:pt idx="433">
                  <c:v>3.2775029999999997E-2</c:v>
                </c:pt>
                <c:pt idx="434">
                  <c:v>2.561097E-2</c:v>
                </c:pt>
                <c:pt idx="435">
                  <c:v>3.4022719999999999E-2</c:v>
                </c:pt>
                <c:pt idx="436">
                  <c:v>3.6136250000000002E-2</c:v>
                </c:pt>
                <c:pt idx="437">
                  <c:v>2.2172250000000001E-2</c:v>
                </c:pt>
                <c:pt idx="438">
                  <c:v>1.9819050000000001E-2</c:v>
                </c:pt>
                <c:pt idx="439">
                  <c:v>2.683752E-2</c:v>
                </c:pt>
                <c:pt idx="440">
                  <c:v>1.4218720000000001E-2</c:v>
                </c:pt>
                <c:pt idx="441">
                  <c:v>3.0432900000000001E-3</c:v>
                </c:pt>
                <c:pt idx="442">
                  <c:v>1.436891E-2</c:v>
                </c:pt>
                <c:pt idx="443">
                  <c:v>2.4860179999999999E-2</c:v>
                </c:pt>
                <c:pt idx="444">
                  <c:v>2.2889420000000001E-2</c:v>
                </c:pt>
                <c:pt idx="445">
                  <c:v>1.9779830000000002E-2</c:v>
                </c:pt>
                <c:pt idx="446">
                  <c:v>2.385841E-2</c:v>
                </c:pt>
                <c:pt idx="447">
                  <c:v>2.4747410000000001E-2</c:v>
                </c:pt>
                <c:pt idx="448">
                  <c:v>1.6807639999999999E-2</c:v>
                </c:pt>
                <c:pt idx="449">
                  <c:v>2.1566330000000002E-2</c:v>
                </c:pt>
                <c:pt idx="450">
                  <c:v>3.531567E-2</c:v>
                </c:pt>
                <c:pt idx="451">
                  <c:v>3.2548979999999998E-2</c:v>
                </c:pt>
                <c:pt idx="452">
                  <c:v>2.495692E-2</c:v>
                </c:pt>
                <c:pt idx="453">
                  <c:v>3.1432149999999999E-2</c:v>
                </c:pt>
                <c:pt idx="454">
                  <c:v>3.6576240000000003E-2</c:v>
                </c:pt>
                <c:pt idx="455">
                  <c:v>2.541506E-2</c:v>
                </c:pt>
                <c:pt idx="456">
                  <c:v>1.557802E-2</c:v>
                </c:pt>
                <c:pt idx="457">
                  <c:v>1.7331470000000002E-2</c:v>
                </c:pt>
                <c:pt idx="458">
                  <c:v>2.135542E-2</c:v>
                </c:pt>
                <c:pt idx="459">
                  <c:v>2.4799709999999999E-2</c:v>
                </c:pt>
                <c:pt idx="460">
                  <c:v>2.1040759999999999E-2</c:v>
                </c:pt>
                <c:pt idx="461">
                  <c:v>1.479137E-2</c:v>
                </c:pt>
                <c:pt idx="462">
                  <c:v>1.9831270000000002E-2</c:v>
                </c:pt>
                <c:pt idx="463">
                  <c:v>3.0538450000000002E-2</c:v>
                </c:pt>
                <c:pt idx="464">
                  <c:v>3.6823420000000003E-2</c:v>
                </c:pt>
                <c:pt idx="465">
                  <c:v>3.3235599999999997E-2</c:v>
                </c:pt>
                <c:pt idx="466">
                  <c:v>2.023577E-2</c:v>
                </c:pt>
                <c:pt idx="467">
                  <c:v>1.075042E-2</c:v>
                </c:pt>
                <c:pt idx="468">
                  <c:v>1.4946589999999999E-2</c:v>
                </c:pt>
                <c:pt idx="469">
                  <c:v>2.6305530000000001E-2</c:v>
                </c:pt>
                <c:pt idx="470">
                  <c:v>3.3448840000000001E-2</c:v>
                </c:pt>
                <c:pt idx="471">
                  <c:v>3.2804819999999998E-2</c:v>
                </c:pt>
                <c:pt idx="472">
                  <c:v>2.7283680000000001E-2</c:v>
                </c:pt>
                <c:pt idx="473">
                  <c:v>2.294328E-2</c:v>
                </c:pt>
                <c:pt idx="474">
                  <c:v>2.0274150000000001E-2</c:v>
                </c:pt>
                <c:pt idx="475">
                  <c:v>1.253699E-2</c:v>
                </c:pt>
                <c:pt idx="476">
                  <c:v>5.0280919999999996E-3</c:v>
                </c:pt>
                <c:pt idx="477">
                  <c:v>1.0383399999999999E-2</c:v>
                </c:pt>
                <c:pt idx="478">
                  <c:v>2.144329E-2</c:v>
                </c:pt>
                <c:pt idx="479">
                  <c:v>2.6166060000000001E-2</c:v>
                </c:pt>
                <c:pt idx="480">
                  <c:v>2.2640009999999999E-2</c:v>
                </c:pt>
                <c:pt idx="481">
                  <c:v>1.060881E-2</c:v>
                </c:pt>
                <c:pt idx="482">
                  <c:v>5.4489070000000002E-3</c:v>
                </c:pt>
                <c:pt idx="483">
                  <c:v>1.99375E-2</c:v>
                </c:pt>
                <c:pt idx="484">
                  <c:v>3.1175609999999999E-2</c:v>
                </c:pt>
                <c:pt idx="485">
                  <c:v>2.419236E-2</c:v>
                </c:pt>
                <c:pt idx="486">
                  <c:v>2.2819679999999998E-2</c:v>
                </c:pt>
                <c:pt idx="487">
                  <c:v>3.2541500000000001E-2</c:v>
                </c:pt>
                <c:pt idx="488">
                  <c:v>3.0268179999999999E-2</c:v>
                </c:pt>
                <c:pt idx="489">
                  <c:v>2.1081909999999999E-2</c:v>
                </c:pt>
                <c:pt idx="490">
                  <c:v>2.5297750000000001E-2</c:v>
                </c:pt>
                <c:pt idx="491">
                  <c:v>3.2533680000000002E-2</c:v>
                </c:pt>
                <c:pt idx="492">
                  <c:v>2.4181749999999998E-2</c:v>
                </c:pt>
                <c:pt idx="493">
                  <c:v>1.3993149999999999E-2</c:v>
                </c:pt>
                <c:pt idx="494">
                  <c:v>1.862577E-2</c:v>
                </c:pt>
                <c:pt idx="495">
                  <c:v>2.179387E-2</c:v>
                </c:pt>
                <c:pt idx="496">
                  <c:v>1.582424E-2</c:v>
                </c:pt>
                <c:pt idx="497">
                  <c:v>1.5497560000000001E-2</c:v>
                </c:pt>
                <c:pt idx="498">
                  <c:v>1.819285E-2</c:v>
                </c:pt>
                <c:pt idx="499">
                  <c:v>1.4108610000000001E-2</c:v>
                </c:pt>
                <c:pt idx="500">
                  <c:v>6.889867E-3</c:v>
                </c:pt>
                <c:pt idx="501">
                  <c:v>4.1637599999999999E-3</c:v>
                </c:pt>
                <c:pt idx="502">
                  <c:v>7.6332179999999998E-3</c:v>
                </c:pt>
                <c:pt idx="503">
                  <c:v>1.4617410000000001E-2</c:v>
                </c:pt>
                <c:pt idx="504">
                  <c:v>2.091411E-2</c:v>
                </c:pt>
                <c:pt idx="505">
                  <c:v>1.8636119999999999E-2</c:v>
                </c:pt>
                <c:pt idx="506">
                  <c:v>1.5770699999999999E-2</c:v>
                </c:pt>
                <c:pt idx="507">
                  <c:v>2.1462269999999999E-2</c:v>
                </c:pt>
                <c:pt idx="508">
                  <c:v>1.927266E-2</c:v>
                </c:pt>
                <c:pt idx="509">
                  <c:v>1.159221E-2</c:v>
                </c:pt>
                <c:pt idx="510">
                  <c:v>1.7217690000000001E-2</c:v>
                </c:pt>
                <c:pt idx="511">
                  <c:v>2.6866040000000001E-2</c:v>
                </c:pt>
                <c:pt idx="512">
                  <c:v>3.051189E-2</c:v>
                </c:pt>
                <c:pt idx="513">
                  <c:v>3.392966E-2</c:v>
                </c:pt>
                <c:pt idx="514">
                  <c:v>3.9906459999999998E-2</c:v>
                </c:pt>
                <c:pt idx="515">
                  <c:v>3.8827090000000002E-2</c:v>
                </c:pt>
                <c:pt idx="516">
                  <c:v>2.2525969999999999E-2</c:v>
                </c:pt>
                <c:pt idx="517">
                  <c:v>8.5647420000000002E-3</c:v>
                </c:pt>
                <c:pt idx="518">
                  <c:v>9.5490729999999999E-3</c:v>
                </c:pt>
                <c:pt idx="519">
                  <c:v>1.625364E-2</c:v>
                </c:pt>
                <c:pt idx="520">
                  <c:v>2.542954E-2</c:v>
                </c:pt>
                <c:pt idx="521">
                  <c:v>3.3897419999999998E-2</c:v>
                </c:pt>
                <c:pt idx="522">
                  <c:v>2.9557989999999999E-2</c:v>
                </c:pt>
                <c:pt idx="523">
                  <c:v>1.3346709999999999E-2</c:v>
                </c:pt>
                <c:pt idx="524">
                  <c:v>7.2143700000000003E-3</c:v>
                </c:pt>
                <c:pt idx="525">
                  <c:v>1.0282899999999999E-2</c:v>
                </c:pt>
                <c:pt idx="526">
                  <c:v>7.504384E-4</c:v>
                </c:pt>
                <c:pt idx="527">
                  <c:v>-1.050763E-2</c:v>
                </c:pt>
                <c:pt idx="528">
                  <c:v>-6.6205320000000002E-3</c:v>
                </c:pt>
                <c:pt idx="529">
                  <c:v>4.2858360000000003E-3</c:v>
                </c:pt>
                <c:pt idx="530">
                  <c:v>1.5016460000000001E-2</c:v>
                </c:pt>
                <c:pt idx="531">
                  <c:v>1.9737790000000002E-2</c:v>
                </c:pt>
                <c:pt idx="532">
                  <c:v>8.3155980000000004E-3</c:v>
                </c:pt>
                <c:pt idx="533">
                  <c:v>-6.6416069999999999E-3</c:v>
                </c:pt>
                <c:pt idx="534">
                  <c:v>-8.0955080000000006E-5</c:v>
                </c:pt>
                <c:pt idx="535">
                  <c:v>1.8978169999999999E-2</c:v>
                </c:pt>
                <c:pt idx="536">
                  <c:v>2.1475020000000001E-2</c:v>
                </c:pt>
                <c:pt idx="537">
                  <c:v>7.5862339999999999E-3</c:v>
                </c:pt>
                <c:pt idx="538">
                  <c:v>3.5833480000000001E-3</c:v>
                </c:pt>
                <c:pt idx="539">
                  <c:v>1.443786E-2</c:v>
                </c:pt>
                <c:pt idx="540">
                  <c:v>2.0518600000000001E-2</c:v>
                </c:pt>
                <c:pt idx="541">
                  <c:v>1.651859E-2</c:v>
                </c:pt>
                <c:pt idx="542">
                  <c:v>1.3136119999999999E-2</c:v>
                </c:pt>
                <c:pt idx="543">
                  <c:v>1.4003420000000001E-2</c:v>
                </c:pt>
                <c:pt idx="544">
                  <c:v>7.7384300000000001E-3</c:v>
                </c:pt>
                <c:pt idx="545">
                  <c:v>-4.2025819999999998E-3</c:v>
                </c:pt>
                <c:pt idx="546">
                  <c:v>-1.23683E-3</c:v>
                </c:pt>
                <c:pt idx="547">
                  <c:v>7.0636570000000001E-3</c:v>
                </c:pt>
                <c:pt idx="548">
                  <c:v>-1.7181029999999999E-3</c:v>
                </c:pt>
                <c:pt idx="549">
                  <c:v>-7.1396810000000002E-3</c:v>
                </c:pt>
                <c:pt idx="550">
                  <c:v>1.526244E-2</c:v>
                </c:pt>
                <c:pt idx="551">
                  <c:v>3.930558E-2</c:v>
                </c:pt>
                <c:pt idx="552">
                  <c:v>3.452409E-2</c:v>
                </c:pt>
                <c:pt idx="553">
                  <c:v>1.5586610000000001E-2</c:v>
                </c:pt>
                <c:pt idx="554">
                  <c:v>5.3382760000000003E-3</c:v>
                </c:pt>
                <c:pt idx="555">
                  <c:v>6.8247969999999996E-3</c:v>
                </c:pt>
                <c:pt idx="556">
                  <c:v>7.1616179999999998E-3</c:v>
                </c:pt>
                <c:pt idx="557">
                  <c:v>3.5582140000000001E-3</c:v>
                </c:pt>
                <c:pt idx="558">
                  <c:v>1.0909759999999999E-2</c:v>
                </c:pt>
                <c:pt idx="559">
                  <c:v>1.901106E-2</c:v>
                </c:pt>
                <c:pt idx="560">
                  <c:v>1.670746E-2</c:v>
                </c:pt>
                <c:pt idx="561">
                  <c:v>1.821737E-2</c:v>
                </c:pt>
                <c:pt idx="562">
                  <c:v>2.340014E-2</c:v>
                </c:pt>
                <c:pt idx="563">
                  <c:v>2.2461060000000001E-2</c:v>
                </c:pt>
                <c:pt idx="564">
                  <c:v>1.9202420000000001E-2</c:v>
                </c:pt>
                <c:pt idx="565">
                  <c:v>1.5448989999999999E-2</c:v>
                </c:pt>
                <c:pt idx="566">
                  <c:v>7.0904599999999998E-3</c:v>
                </c:pt>
                <c:pt idx="567">
                  <c:v>-2.6859039999999998E-3</c:v>
                </c:pt>
                <c:pt idx="568">
                  <c:v>-7.4714619999999999E-3</c:v>
                </c:pt>
                <c:pt idx="569">
                  <c:v>-2.9326140000000001E-3</c:v>
                </c:pt>
              </c:numCache>
            </c:numRef>
          </c:yVal>
          <c:smooth val="0"/>
        </c:ser>
        <c:ser>
          <c:idx val="12"/>
          <c:order val="12"/>
          <c:tx>
            <c:v>+1000V (#13)</c:v>
          </c:tx>
          <c:spPr>
            <a:ln w="19050">
              <a:solidFill>
                <a:srgbClr val="0000FF"/>
              </a:solidFill>
            </a:ln>
          </c:spPr>
          <c:marker>
            <c:symbol val="none"/>
          </c:marker>
          <c:xVal>
            <c:numRef>
              <c:f>'HBM IV Curves Data'!$Z$5:$Z$574</c:f>
              <c:numCache>
                <c:formatCode>General</c:formatCode>
                <c:ptCount val="570"/>
                <c:pt idx="0">
                  <c:v>1.9925740000000001</c:v>
                </c:pt>
                <c:pt idx="1">
                  <c:v>2.946739</c:v>
                </c:pt>
                <c:pt idx="2">
                  <c:v>2.873154</c:v>
                </c:pt>
                <c:pt idx="3">
                  <c:v>2.34545</c:v>
                </c:pt>
                <c:pt idx="4">
                  <c:v>3.0693030000000001</c:v>
                </c:pt>
                <c:pt idx="5">
                  <c:v>4.0374670000000004</c:v>
                </c:pt>
                <c:pt idx="6">
                  <c:v>3.2817210000000001</c:v>
                </c:pt>
                <c:pt idx="7">
                  <c:v>2.3061790000000002</c:v>
                </c:pt>
                <c:pt idx="8">
                  <c:v>2.9705859999999999</c:v>
                </c:pt>
                <c:pt idx="9">
                  <c:v>3.1249470000000001</c:v>
                </c:pt>
                <c:pt idx="10">
                  <c:v>1.507063</c:v>
                </c:pt>
                <c:pt idx="11">
                  <c:v>0.56585700000000005</c:v>
                </c:pt>
                <c:pt idx="12">
                  <c:v>1.0314509999999999</c:v>
                </c:pt>
                <c:pt idx="13">
                  <c:v>1.742291</c:v>
                </c:pt>
                <c:pt idx="14">
                  <c:v>1.9353940000000001</c:v>
                </c:pt>
                <c:pt idx="15">
                  <c:v>1.0946089999999999</c:v>
                </c:pt>
                <c:pt idx="16">
                  <c:v>0.30606050000000001</c:v>
                </c:pt>
                <c:pt idx="17">
                  <c:v>0.799369</c:v>
                </c:pt>
                <c:pt idx="18">
                  <c:v>1.399316</c:v>
                </c:pt>
                <c:pt idx="19">
                  <c:v>0.70830780000000004</c:v>
                </c:pt>
                <c:pt idx="20">
                  <c:v>-0.1191113</c:v>
                </c:pt>
                <c:pt idx="21">
                  <c:v>0.13993920000000001</c:v>
                </c:pt>
                <c:pt idx="22">
                  <c:v>0.3745732</c:v>
                </c:pt>
                <c:pt idx="23">
                  <c:v>0.126526</c:v>
                </c:pt>
                <c:pt idx="24">
                  <c:v>0.60193560000000002</c:v>
                </c:pt>
                <c:pt idx="25">
                  <c:v>1.694051</c:v>
                </c:pt>
                <c:pt idx="26">
                  <c:v>1.7535609999999999</c:v>
                </c:pt>
                <c:pt idx="27">
                  <c:v>0.96867119999999995</c:v>
                </c:pt>
                <c:pt idx="28">
                  <c:v>0.71337819999999996</c:v>
                </c:pt>
                <c:pt idx="29">
                  <c:v>0.54273249999999995</c:v>
                </c:pt>
                <c:pt idx="30">
                  <c:v>0.53861020000000004</c:v>
                </c:pt>
                <c:pt idx="31">
                  <c:v>1.1088070000000001</c:v>
                </c:pt>
                <c:pt idx="32">
                  <c:v>0.92875700000000005</c:v>
                </c:pt>
                <c:pt idx="33">
                  <c:v>0.12613840000000001</c:v>
                </c:pt>
                <c:pt idx="34">
                  <c:v>0.1951283</c:v>
                </c:pt>
                <c:pt idx="35">
                  <c:v>0.96909310000000004</c:v>
                </c:pt>
                <c:pt idx="36">
                  <c:v>1.4059980000000001</c:v>
                </c:pt>
                <c:pt idx="37">
                  <c:v>0.61587329999999996</c:v>
                </c:pt>
                <c:pt idx="38">
                  <c:v>-0.76935540000000002</c:v>
                </c:pt>
                <c:pt idx="39">
                  <c:v>-0.90362869999999995</c:v>
                </c:pt>
                <c:pt idx="40">
                  <c:v>0.56777140000000004</c:v>
                </c:pt>
                <c:pt idx="41">
                  <c:v>2.069407</c:v>
                </c:pt>
                <c:pt idx="42">
                  <c:v>1.8088580000000001</c:v>
                </c:pt>
                <c:pt idx="43">
                  <c:v>1.0655479999999999</c:v>
                </c:pt>
                <c:pt idx="44">
                  <c:v>1.720121</c:v>
                </c:pt>
                <c:pt idx="45">
                  <c:v>2.0797949999999998</c:v>
                </c:pt>
                <c:pt idx="46">
                  <c:v>1.292875</c:v>
                </c:pt>
                <c:pt idx="47">
                  <c:v>1.627915</c:v>
                </c:pt>
                <c:pt idx="48">
                  <c:v>2.6395759999999999</c:v>
                </c:pt>
                <c:pt idx="49">
                  <c:v>1.7098370000000001</c:v>
                </c:pt>
                <c:pt idx="50">
                  <c:v>0.56296650000000004</c:v>
                </c:pt>
                <c:pt idx="51">
                  <c:v>1.4035120000000001</c:v>
                </c:pt>
                <c:pt idx="52">
                  <c:v>1.6060570000000001</c:v>
                </c:pt>
                <c:pt idx="53">
                  <c:v>-7.3886799999999999E-3</c:v>
                </c:pt>
                <c:pt idx="54">
                  <c:v>-0.74723390000000001</c:v>
                </c:pt>
                <c:pt idx="55">
                  <c:v>-0.29649140000000002</c:v>
                </c:pt>
                <c:pt idx="56">
                  <c:v>0.46576970000000001</c:v>
                </c:pt>
                <c:pt idx="57">
                  <c:v>0.98431800000000003</c:v>
                </c:pt>
                <c:pt idx="58">
                  <c:v>1.0076510000000001</c:v>
                </c:pt>
                <c:pt idx="59">
                  <c:v>2.0679699999999999</c:v>
                </c:pt>
                <c:pt idx="60">
                  <c:v>2.6440000000000001</c:v>
                </c:pt>
                <c:pt idx="61">
                  <c:v>1.288176</c:v>
                </c:pt>
                <c:pt idx="62">
                  <c:v>0.2777172</c:v>
                </c:pt>
                <c:pt idx="63">
                  <c:v>0.43714730000000002</c:v>
                </c:pt>
                <c:pt idx="64">
                  <c:v>0.99892080000000005</c:v>
                </c:pt>
                <c:pt idx="65">
                  <c:v>0.84563949999999999</c:v>
                </c:pt>
                <c:pt idx="66">
                  <c:v>0.18686630000000001</c:v>
                </c:pt>
                <c:pt idx="67">
                  <c:v>0.4329462</c:v>
                </c:pt>
                <c:pt idx="68">
                  <c:v>1.081704</c:v>
                </c:pt>
                <c:pt idx="69">
                  <c:v>1.22235</c:v>
                </c:pt>
                <c:pt idx="70">
                  <c:v>0.94395660000000003</c:v>
                </c:pt>
                <c:pt idx="71">
                  <c:v>0.1404213</c:v>
                </c:pt>
                <c:pt idx="72">
                  <c:v>-0.94491250000000004</c:v>
                </c:pt>
                <c:pt idx="73">
                  <c:v>-0.99473619999999996</c:v>
                </c:pt>
                <c:pt idx="74">
                  <c:v>0.12494520000000001</c:v>
                </c:pt>
                <c:pt idx="75">
                  <c:v>0.94110229999999995</c:v>
                </c:pt>
                <c:pt idx="76">
                  <c:v>0.45822079999999998</c:v>
                </c:pt>
                <c:pt idx="77">
                  <c:v>-1.498189</c:v>
                </c:pt>
                <c:pt idx="78">
                  <c:v>-2.9014679999999999</c:v>
                </c:pt>
                <c:pt idx="79">
                  <c:v>-2.1002510000000001</c:v>
                </c:pt>
                <c:pt idx="80">
                  <c:v>-0.78885870000000002</c:v>
                </c:pt>
                <c:pt idx="81">
                  <c:v>-5.1366110000000001E-3</c:v>
                </c:pt>
                <c:pt idx="82">
                  <c:v>0.25912619999999997</c:v>
                </c:pt>
                <c:pt idx="83">
                  <c:v>6.1605409999999999E-2</c:v>
                </c:pt>
                <c:pt idx="84">
                  <c:v>0.2937709</c:v>
                </c:pt>
                <c:pt idx="85">
                  <c:v>0.72769740000000005</c:v>
                </c:pt>
                <c:pt idx="86">
                  <c:v>0.9387818</c:v>
                </c:pt>
                <c:pt idx="87">
                  <c:v>1.4503649999999999</c:v>
                </c:pt>
                <c:pt idx="88">
                  <c:v>1.8652299999999999</c:v>
                </c:pt>
                <c:pt idx="89">
                  <c:v>1.145213</c:v>
                </c:pt>
                <c:pt idx="90">
                  <c:v>-4.3098709999999998E-2</c:v>
                </c:pt>
                <c:pt idx="91">
                  <c:v>0.15873570000000001</c:v>
                </c:pt>
                <c:pt idx="92">
                  <c:v>0.74996960000000001</c:v>
                </c:pt>
                <c:pt idx="93">
                  <c:v>-0.14331240000000001</c:v>
                </c:pt>
                <c:pt idx="94">
                  <c:v>-0.63804450000000001</c:v>
                </c:pt>
                <c:pt idx="95">
                  <c:v>0.4161745</c:v>
                </c:pt>
                <c:pt idx="96">
                  <c:v>1.148236</c:v>
                </c:pt>
                <c:pt idx="97">
                  <c:v>1.137508</c:v>
                </c:pt>
                <c:pt idx="98">
                  <c:v>1.0731219999999999</c:v>
                </c:pt>
                <c:pt idx="99">
                  <c:v>0.57681139999999997</c:v>
                </c:pt>
                <c:pt idx="100">
                  <c:v>-0.58508740000000004</c:v>
                </c:pt>
                <c:pt idx="101">
                  <c:v>-0.90650750000000002</c:v>
                </c:pt>
                <c:pt idx="102">
                  <c:v>0.3990554</c:v>
                </c:pt>
                <c:pt idx="103">
                  <c:v>1.1950559999999999</c:v>
                </c:pt>
                <c:pt idx="104">
                  <c:v>0.64548179999999999</c:v>
                </c:pt>
                <c:pt idx="105">
                  <c:v>0.27778710000000001</c:v>
                </c:pt>
                <c:pt idx="106">
                  <c:v>1.148212</c:v>
                </c:pt>
                <c:pt idx="107">
                  <c:v>2.6483180000000002</c:v>
                </c:pt>
                <c:pt idx="108">
                  <c:v>2.5841080000000001</c:v>
                </c:pt>
                <c:pt idx="109">
                  <c:v>1.374377</c:v>
                </c:pt>
                <c:pt idx="110">
                  <c:v>1.4177219999999999</c:v>
                </c:pt>
                <c:pt idx="111">
                  <c:v>1.9943610000000001</c:v>
                </c:pt>
                <c:pt idx="112">
                  <c:v>1.5507040000000001</c:v>
                </c:pt>
                <c:pt idx="113">
                  <c:v>0.83037850000000002</c:v>
                </c:pt>
                <c:pt idx="114">
                  <c:v>1.373577</c:v>
                </c:pt>
                <c:pt idx="115">
                  <c:v>2.7582010000000001</c:v>
                </c:pt>
                <c:pt idx="116">
                  <c:v>2.4412440000000002</c:v>
                </c:pt>
                <c:pt idx="117">
                  <c:v>0.20424819999999999</c:v>
                </c:pt>
                <c:pt idx="118">
                  <c:v>-0.83857329999999997</c:v>
                </c:pt>
                <c:pt idx="119">
                  <c:v>3.4435100000000003E-2</c:v>
                </c:pt>
                <c:pt idx="120">
                  <c:v>0.33055309999999999</c:v>
                </c:pt>
                <c:pt idx="121">
                  <c:v>-0.1524094</c:v>
                </c:pt>
                <c:pt idx="122">
                  <c:v>2.4893479999999999E-2</c:v>
                </c:pt>
                <c:pt idx="123">
                  <c:v>0.64119890000000002</c:v>
                </c:pt>
                <c:pt idx="124">
                  <c:v>1.015123</c:v>
                </c:pt>
                <c:pt idx="125">
                  <c:v>0.92704790000000004</c:v>
                </c:pt>
                <c:pt idx="126">
                  <c:v>0.84662510000000002</c:v>
                </c:pt>
                <c:pt idx="127">
                  <c:v>0.7102676</c:v>
                </c:pt>
                <c:pt idx="128">
                  <c:v>-0.1845128</c:v>
                </c:pt>
                <c:pt idx="129">
                  <c:v>-0.33519450000000001</c:v>
                </c:pt>
                <c:pt idx="130">
                  <c:v>0.87407749999999995</c:v>
                </c:pt>
                <c:pt idx="131">
                  <c:v>0.94717830000000003</c:v>
                </c:pt>
                <c:pt idx="132">
                  <c:v>-0.1283543</c:v>
                </c:pt>
                <c:pt idx="133">
                  <c:v>-0.30749029999999999</c:v>
                </c:pt>
                <c:pt idx="134">
                  <c:v>-7.2851620000000006E-2</c:v>
                </c:pt>
                <c:pt idx="135">
                  <c:v>-0.13913829999999999</c:v>
                </c:pt>
                <c:pt idx="136">
                  <c:v>0.46639740000000002</c:v>
                </c:pt>
                <c:pt idx="137">
                  <c:v>1.275752</c:v>
                </c:pt>
                <c:pt idx="138">
                  <c:v>1.0297750000000001</c:v>
                </c:pt>
                <c:pt idx="139">
                  <c:v>1.224289</c:v>
                </c:pt>
                <c:pt idx="140">
                  <c:v>2.1352250000000002</c:v>
                </c:pt>
                <c:pt idx="141">
                  <c:v>1.4416990000000001</c:v>
                </c:pt>
                <c:pt idx="142">
                  <c:v>0.67900669999999996</c:v>
                </c:pt>
                <c:pt idx="143">
                  <c:v>1.4014990000000001</c:v>
                </c:pt>
                <c:pt idx="144">
                  <c:v>1.052603</c:v>
                </c:pt>
                <c:pt idx="145">
                  <c:v>6.0770659999999997E-2</c:v>
                </c:pt>
                <c:pt idx="146">
                  <c:v>0.47304040000000003</c:v>
                </c:pt>
                <c:pt idx="147">
                  <c:v>0.99303859999999999</c:v>
                </c:pt>
                <c:pt idx="148">
                  <c:v>0.86467249999999996</c:v>
                </c:pt>
                <c:pt idx="149">
                  <c:v>0.33759129999999998</c:v>
                </c:pt>
                <c:pt idx="150">
                  <c:v>-0.35905959999999998</c:v>
                </c:pt>
                <c:pt idx="151">
                  <c:v>9.9690920000000002E-2</c:v>
                </c:pt>
                <c:pt idx="152">
                  <c:v>0.8446593</c:v>
                </c:pt>
                <c:pt idx="153">
                  <c:v>0.49830669999999999</c:v>
                </c:pt>
                <c:pt idx="154">
                  <c:v>0.6015952</c:v>
                </c:pt>
                <c:pt idx="155">
                  <c:v>0.97562769999999999</c:v>
                </c:pt>
                <c:pt idx="156">
                  <c:v>-2.351984E-2</c:v>
                </c:pt>
                <c:pt idx="157">
                  <c:v>-0.98041279999999997</c:v>
                </c:pt>
                <c:pt idx="158">
                  <c:v>-0.40853499999999998</c:v>
                </c:pt>
                <c:pt idx="159">
                  <c:v>0.66768130000000003</c:v>
                </c:pt>
                <c:pt idx="160">
                  <c:v>1.119796</c:v>
                </c:pt>
                <c:pt idx="161">
                  <c:v>0.37878309999999998</c:v>
                </c:pt>
                <c:pt idx="162">
                  <c:v>-1.080954</c:v>
                </c:pt>
                <c:pt idx="163">
                  <c:v>-1.3698330000000001</c:v>
                </c:pt>
                <c:pt idx="164">
                  <c:v>0.20037630000000001</c:v>
                </c:pt>
                <c:pt idx="165">
                  <c:v>1.995781</c:v>
                </c:pt>
                <c:pt idx="166">
                  <c:v>1.831763</c:v>
                </c:pt>
                <c:pt idx="167">
                  <c:v>-0.27488459999999998</c:v>
                </c:pt>
                <c:pt idx="168">
                  <c:v>-1.6003069999999999</c:v>
                </c:pt>
                <c:pt idx="169">
                  <c:v>-1.6421380000000001</c:v>
                </c:pt>
                <c:pt idx="170">
                  <c:v>-2.2131090000000002</c:v>
                </c:pt>
                <c:pt idx="171">
                  <c:v>-2.7016269999999998</c:v>
                </c:pt>
                <c:pt idx="172">
                  <c:v>-2.4796100000000001</c:v>
                </c:pt>
                <c:pt idx="173">
                  <c:v>-1.9549300000000001</c:v>
                </c:pt>
                <c:pt idx="174">
                  <c:v>-0.79910230000000004</c:v>
                </c:pt>
                <c:pt idx="175">
                  <c:v>0.37343520000000002</c:v>
                </c:pt>
                <c:pt idx="176">
                  <c:v>0.3939008</c:v>
                </c:pt>
                <c:pt idx="177">
                  <c:v>-0.35397529999999999</c:v>
                </c:pt>
                <c:pt idx="178">
                  <c:v>-0.39428350000000001</c:v>
                </c:pt>
                <c:pt idx="179">
                  <c:v>-0.2448099</c:v>
                </c:pt>
                <c:pt idx="180">
                  <c:v>-1.141232</c:v>
                </c:pt>
                <c:pt idx="181">
                  <c:v>-1.7733300000000001</c:v>
                </c:pt>
                <c:pt idx="182">
                  <c:v>-0.80170459999999999</c:v>
                </c:pt>
                <c:pt idx="183">
                  <c:v>0.63607179999999997</c:v>
                </c:pt>
                <c:pt idx="184">
                  <c:v>0.2124047</c:v>
                </c:pt>
                <c:pt idx="185">
                  <c:v>-1.7950710000000001</c:v>
                </c:pt>
                <c:pt idx="186">
                  <c:v>-2.5521389999999999</c:v>
                </c:pt>
                <c:pt idx="187">
                  <c:v>-1.41689</c:v>
                </c:pt>
                <c:pt idx="188">
                  <c:v>0.1292421</c:v>
                </c:pt>
                <c:pt idx="189">
                  <c:v>0.44206230000000002</c:v>
                </c:pt>
                <c:pt idx="190">
                  <c:v>-0.60262689999999997</c:v>
                </c:pt>
                <c:pt idx="191">
                  <c:v>-1.329323</c:v>
                </c:pt>
                <c:pt idx="192">
                  <c:v>-1.7665470000000001</c:v>
                </c:pt>
                <c:pt idx="193">
                  <c:v>-2.1546180000000001</c:v>
                </c:pt>
                <c:pt idx="194">
                  <c:v>-1.6909940000000001</c:v>
                </c:pt>
                <c:pt idx="195">
                  <c:v>-0.83373059999999999</c:v>
                </c:pt>
                <c:pt idx="196">
                  <c:v>0.14343210000000001</c:v>
                </c:pt>
                <c:pt idx="197">
                  <c:v>0.69203610000000004</c:v>
                </c:pt>
                <c:pt idx="198">
                  <c:v>-0.30501129999999999</c:v>
                </c:pt>
                <c:pt idx="199">
                  <c:v>-1.2119949999999999</c:v>
                </c:pt>
                <c:pt idx="200">
                  <c:v>-0.41663040000000001</c:v>
                </c:pt>
                <c:pt idx="201">
                  <c:v>7.8829949999999996E-2</c:v>
                </c:pt>
                <c:pt idx="202">
                  <c:v>-0.63248329999999997</c:v>
                </c:pt>
                <c:pt idx="203">
                  <c:v>-0.81261620000000001</c:v>
                </c:pt>
                <c:pt idx="204">
                  <c:v>5.2462750000000002E-2</c:v>
                </c:pt>
                <c:pt idx="205">
                  <c:v>0.5418288</c:v>
                </c:pt>
                <c:pt idx="206">
                  <c:v>-8.6274170000000001E-3</c:v>
                </c:pt>
                <c:pt idx="207">
                  <c:v>0.12007420000000001</c:v>
                </c:pt>
                <c:pt idx="208">
                  <c:v>0.64099600000000001</c:v>
                </c:pt>
                <c:pt idx="209">
                  <c:v>-0.28816310000000001</c:v>
                </c:pt>
                <c:pt idx="210">
                  <c:v>-0.49514560000000002</c:v>
                </c:pt>
                <c:pt idx="211">
                  <c:v>0.69479349999999995</c:v>
                </c:pt>
                <c:pt idx="212">
                  <c:v>0.18015</c:v>
                </c:pt>
                <c:pt idx="213">
                  <c:v>-0.90615089999999998</c:v>
                </c:pt>
                <c:pt idx="214">
                  <c:v>0.1236198</c:v>
                </c:pt>
                <c:pt idx="215">
                  <c:v>1.498718</c:v>
                </c:pt>
                <c:pt idx="216">
                  <c:v>1.4816990000000001</c:v>
                </c:pt>
                <c:pt idx="217">
                  <c:v>1.2230350000000001</c:v>
                </c:pt>
                <c:pt idx="218">
                  <c:v>1.884703</c:v>
                </c:pt>
                <c:pt idx="219">
                  <c:v>2.165025</c:v>
                </c:pt>
                <c:pt idx="220">
                  <c:v>0.2884506</c:v>
                </c:pt>
                <c:pt idx="221">
                  <c:v>-1.87469</c:v>
                </c:pt>
                <c:pt idx="222">
                  <c:v>-1.836643</c:v>
                </c:pt>
                <c:pt idx="223">
                  <c:v>-0.36956850000000002</c:v>
                </c:pt>
                <c:pt idx="224">
                  <c:v>0.24416689999999999</c:v>
                </c:pt>
                <c:pt idx="225">
                  <c:v>-0.88696589999999997</c:v>
                </c:pt>
                <c:pt idx="226">
                  <c:v>-1.460229</c:v>
                </c:pt>
                <c:pt idx="227">
                  <c:v>-0.15572800000000001</c:v>
                </c:pt>
                <c:pt idx="228">
                  <c:v>0.52453320000000003</c:v>
                </c:pt>
                <c:pt idx="229">
                  <c:v>-0.44340849999999998</c:v>
                </c:pt>
                <c:pt idx="230">
                  <c:v>-0.98466869999999995</c:v>
                </c:pt>
                <c:pt idx="231">
                  <c:v>-0.32060759999999999</c:v>
                </c:pt>
                <c:pt idx="232">
                  <c:v>0.1194819</c:v>
                </c:pt>
                <c:pt idx="233">
                  <c:v>-0.111785</c:v>
                </c:pt>
                <c:pt idx="234">
                  <c:v>0.50259299999999996</c:v>
                </c:pt>
                <c:pt idx="235">
                  <c:v>1.7504109999999999</c:v>
                </c:pt>
                <c:pt idx="236">
                  <c:v>0.98319049999999997</c:v>
                </c:pt>
                <c:pt idx="237">
                  <c:v>-1.1310150000000001</c:v>
                </c:pt>
                <c:pt idx="238">
                  <c:v>-1.177783</c:v>
                </c:pt>
                <c:pt idx="239">
                  <c:v>0.37790820000000003</c:v>
                </c:pt>
                <c:pt idx="240">
                  <c:v>0.4309694</c:v>
                </c:pt>
                <c:pt idx="241">
                  <c:v>-0.97924160000000005</c:v>
                </c:pt>
                <c:pt idx="242">
                  <c:v>-1.6574169999999999</c:v>
                </c:pt>
                <c:pt idx="243">
                  <c:v>-0.75302619999999998</c:v>
                </c:pt>
                <c:pt idx="244">
                  <c:v>1.1222369999999999</c:v>
                </c:pt>
                <c:pt idx="245">
                  <c:v>1.978996</c:v>
                </c:pt>
                <c:pt idx="246">
                  <c:v>1.0919909999999999</c:v>
                </c:pt>
                <c:pt idx="247">
                  <c:v>0.30436760000000002</c:v>
                </c:pt>
                <c:pt idx="248">
                  <c:v>0.32167750000000001</c:v>
                </c:pt>
                <c:pt idx="249">
                  <c:v>-3.9167399999999998E-2</c:v>
                </c:pt>
                <c:pt idx="250">
                  <c:v>-1.0983499999999999</c:v>
                </c:pt>
                <c:pt idx="251">
                  <c:v>-1.3875029999999999</c:v>
                </c:pt>
                <c:pt idx="252">
                  <c:v>-0.50480539999999996</c:v>
                </c:pt>
                <c:pt idx="253">
                  <c:v>7.5591939999999996E-2</c:v>
                </c:pt>
                <c:pt idx="254">
                  <c:v>-0.42887979999999998</c:v>
                </c:pt>
                <c:pt idx="255">
                  <c:v>-1.4558040000000001</c:v>
                </c:pt>
                <c:pt idx="256">
                  <c:v>-1.470326</c:v>
                </c:pt>
                <c:pt idx="257">
                  <c:v>-0.52548760000000005</c:v>
                </c:pt>
                <c:pt idx="258">
                  <c:v>-0.20173859999999999</c:v>
                </c:pt>
                <c:pt idx="259">
                  <c:v>0.16339609999999999</c:v>
                </c:pt>
                <c:pt idx="260">
                  <c:v>1.1130169999999999</c:v>
                </c:pt>
                <c:pt idx="261">
                  <c:v>1.23851</c:v>
                </c:pt>
                <c:pt idx="262">
                  <c:v>0.78764659999999997</c:v>
                </c:pt>
                <c:pt idx="263">
                  <c:v>0.67434810000000001</c:v>
                </c:pt>
                <c:pt idx="264">
                  <c:v>0.11855930000000001</c:v>
                </c:pt>
                <c:pt idx="265">
                  <c:v>-0.732321</c:v>
                </c:pt>
                <c:pt idx="266">
                  <c:v>-0.38283479999999998</c:v>
                </c:pt>
                <c:pt idx="267">
                  <c:v>1.174804</c:v>
                </c:pt>
                <c:pt idx="268">
                  <c:v>1.900644</c:v>
                </c:pt>
                <c:pt idx="269">
                  <c:v>0.96310660000000003</c:v>
                </c:pt>
                <c:pt idx="270">
                  <c:v>0.63709009999999999</c:v>
                </c:pt>
                <c:pt idx="271">
                  <c:v>1.5504</c:v>
                </c:pt>
                <c:pt idx="272">
                  <c:v>1.568171</c:v>
                </c:pt>
                <c:pt idx="273">
                  <c:v>0.3243105</c:v>
                </c:pt>
                <c:pt idx="274">
                  <c:v>-0.98504959999999997</c:v>
                </c:pt>
                <c:pt idx="275">
                  <c:v>-1.409502</c:v>
                </c:pt>
                <c:pt idx="276">
                  <c:v>-1.0657140000000001</c:v>
                </c:pt>
                <c:pt idx="277">
                  <c:v>-0.61399729999999997</c:v>
                </c:pt>
                <c:pt idx="278">
                  <c:v>1.550578E-2</c:v>
                </c:pt>
                <c:pt idx="279">
                  <c:v>0.30481920000000001</c:v>
                </c:pt>
                <c:pt idx="280">
                  <c:v>0.21740390000000001</c:v>
                </c:pt>
                <c:pt idx="281">
                  <c:v>0.75955439999999996</c:v>
                </c:pt>
                <c:pt idx="282">
                  <c:v>0.99449489999999996</c:v>
                </c:pt>
                <c:pt idx="283">
                  <c:v>1.5447310000000001E-2</c:v>
                </c:pt>
                <c:pt idx="284">
                  <c:v>-0.4846935</c:v>
                </c:pt>
                <c:pt idx="285">
                  <c:v>9.4286640000000005E-2</c:v>
                </c:pt>
                <c:pt idx="286">
                  <c:v>2.3360619999999999E-2</c:v>
                </c:pt>
                <c:pt idx="287">
                  <c:v>-0.74011729999999998</c:v>
                </c:pt>
                <c:pt idx="288">
                  <c:v>-0.53325599999999995</c:v>
                </c:pt>
                <c:pt idx="289">
                  <c:v>0.211176</c:v>
                </c:pt>
                <c:pt idx="290">
                  <c:v>1.064082E-2</c:v>
                </c:pt>
                <c:pt idx="291">
                  <c:v>-0.2117019</c:v>
                </c:pt>
                <c:pt idx="292">
                  <c:v>0.43195329999999998</c:v>
                </c:pt>
                <c:pt idx="293">
                  <c:v>0.77324740000000003</c:v>
                </c:pt>
                <c:pt idx="294">
                  <c:v>0.69652860000000005</c:v>
                </c:pt>
                <c:pt idx="295">
                  <c:v>0.4610244</c:v>
                </c:pt>
                <c:pt idx="296">
                  <c:v>-0.51853890000000002</c:v>
                </c:pt>
                <c:pt idx="297">
                  <c:v>-1.571531</c:v>
                </c:pt>
                <c:pt idx="298">
                  <c:v>-1.4639880000000001</c:v>
                </c:pt>
                <c:pt idx="299">
                  <c:v>-0.26704820000000001</c:v>
                </c:pt>
                <c:pt idx="300">
                  <c:v>0.72714400000000001</c:v>
                </c:pt>
                <c:pt idx="301">
                  <c:v>0.7290375</c:v>
                </c:pt>
                <c:pt idx="302">
                  <c:v>0.43264970000000003</c:v>
                </c:pt>
                <c:pt idx="303">
                  <c:v>0.2955199</c:v>
                </c:pt>
                <c:pt idx="304">
                  <c:v>-0.21860750000000001</c:v>
                </c:pt>
                <c:pt idx="305">
                  <c:v>-0.81449380000000005</c:v>
                </c:pt>
                <c:pt idx="306">
                  <c:v>-0.45127929999999999</c:v>
                </c:pt>
                <c:pt idx="307">
                  <c:v>0.94320360000000003</c:v>
                </c:pt>
                <c:pt idx="308">
                  <c:v>1.540853</c:v>
                </c:pt>
                <c:pt idx="309">
                  <c:v>0.31214890000000001</c:v>
                </c:pt>
                <c:pt idx="310">
                  <c:v>-0.41755789999999998</c:v>
                </c:pt>
                <c:pt idx="311">
                  <c:v>-0.112321</c:v>
                </c:pt>
                <c:pt idx="312">
                  <c:v>-0.37768020000000002</c:v>
                </c:pt>
                <c:pt idx="313">
                  <c:v>-0.72518769999999999</c:v>
                </c:pt>
                <c:pt idx="314">
                  <c:v>-0.12374499999999999</c:v>
                </c:pt>
                <c:pt idx="315">
                  <c:v>1.088705</c:v>
                </c:pt>
                <c:pt idx="316">
                  <c:v>1.1954359999999999</c:v>
                </c:pt>
                <c:pt idx="317">
                  <c:v>0.25433349999999999</c:v>
                </c:pt>
                <c:pt idx="318">
                  <c:v>-0.21106249999999999</c:v>
                </c:pt>
                <c:pt idx="319">
                  <c:v>-0.47785909999999998</c:v>
                </c:pt>
                <c:pt idx="320">
                  <c:v>-1.04158</c:v>
                </c:pt>
                <c:pt idx="321">
                  <c:v>-1.27813</c:v>
                </c:pt>
                <c:pt idx="322">
                  <c:v>-0.80490289999999998</c:v>
                </c:pt>
                <c:pt idx="323">
                  <c:v>-0.53536740000000005</c:v>
                </c:pt>
                <c:pt idx="324">
                  <c:v>-0.71745619999999999</c:v>
                </c:pt>
                <c:pt idx="325">
                  <c:v>-0.35252220000000001</c:v>
                </c:pt>
                <c:pt idx="326">
                  <c:v>0.69728089999999998</c:v>
                </c:pt>
                <c:pt idx="327">
                  <c:v>1.0380339999999999</c:v>
                </c:pt>
                <c:pt idx="328">
                  <c:v>-0.2115331</c:v>
                </c:pt>
                <c:pt idx="329">
                  <c:v>-1.0989199999999999</c:v>
                </c:pt>
                <c:pt idx="330">
                  <c:v>-0.79915139999999996</c:v>
                </c:pt>
                <c:pt idx="331">
                  <c:v>-0.98891580000000001</c:v>
                </c:pt>
                <c:pt idx="332">
                  <c:v>-1.1838340000000001</c:v>
                </c:pt>
                <c:pt idx="333">
                  <c:v>-0.52966179999999996</c:v>
                </c:pt>
                <c:pt idx="334">
                  <c:v>-0.1248112</c:v>
                </c:pt>
                <c:pt idx="335">
                  <c:v>-0.19731499999999999</c:v>
                </c:pt>
                <c:pt idx="336">
                  <c:v>-0.1178995</c:v>
                </c:pt>
                <c:pt idx="337">
                  <c:v>0.34488859999999999</c:v>
                </c:pt>
                <c:pt idx="338">
                  <c:v>1.134538</c:v>
                </c:pt>
                <c:pt idx="339">
                  <c:v>1.560686</c:v>
                </c:pt>
                <c:pt idx="340">
                  <c:v>0.95498450000000001</c:v>
                </c:pt>
                <c:pt idx="341">
                  <c:v>-0.63509260000000001</c:v>
                </c:pt>
                <c:pt idx="342">
                  <c:v>-2.0885410000000002</c:v>
                </c:pt>
                <c:pt idx="343">
                  <c:v>-1.744739</c:v>
                </c:pt>
                <c:pt idx="344">
                  <c:v>9.2008370000000006E-2</c:v>
                </c:pt>
                <c:pt idx="345">
                  <c:v>0.82990609999999998</c:v>
                </c:pt>
                <c:pt idx="346">
                  <c:v>0.2939985</c:v>
                </c:pt>
                <c:pt idx="347">
                  <c:v>1.07986</c:v>
                </c:pt>
                <c:pt idx="348">
                  <c:v>1.9282490000000001</c:v>
                </c:pt>
                <c:pt idx="349">
                  <c:v>0.61107029999999996</c:v>
                </c:pt>
                <c:pt idx="350">
                  <c:v>-0.61900350000000004</c:v>
                </c:pt>
                <c:pt idx="351">
                  <c:v>-0.34827279999999999</c:v>
                </c:pt>
                <c:pt idx="352">
                  <c:v>-2.420156E-2</c:v>
                </c:pt>
                <c:pt idx="353">
                  <c:v>-0.2465291</c:v>
                </c:pt>
                <c:pt idx="354">
                  <c:v>-0.1569014</c:v>
                </c:pt>
                <c:pt idx="355">
                  <c:v>0.53599750000000002</c:v>
                </c:pt>
                <c:pt idx="356">
                  <c:v>0.96514949999999999</c:v>
                </c:pt>
                <c:pt idx="357">
                  <c:v>1.0622830000000001</c:v>
                </c:pt>
                <c:pt idx="358">
                  <c:v>1.656976</c:v>
                </c:pt>
                <c:pt idx="359">
                  <c:v>2.1834880000000001</c:v>
                </c:pt>
                <c:pt idx="360">
                  <c:v>1.459201</c:v>
                </c:pt>
                <c:pt idx="361">
                  <c:v>0.13545309999999999</c:v>
                </c:pt>
                <c:pt idx="362">
                  <c:v>-0.21848319999999999</c:v>
                </c:pt>
                <c:pt idx="363">
                  <c:v>0.63863539999999996</c:v>
                </c:pt>
                <c:pt idx="364">
                  <c:v>0.8815577</c:v>
                </c:pt>
                <c:pt idx="365">
                  <c:v>2.8510569999999999E-2</c:v>
                </c:pt>
                <c:pt idx="366">
                  <c:v>-0.38269449999999999</c:v>
                </c:pt>
                <c:pt idx="367">
                  <c:v>-0.6721201</c:v>
                </c:pt>
                <c:pt idx="368">
                  <c:v>-1.2012119999999999</c:v>
                </c:pt>
                <c:pt idx="369">
                  <c:v>-1.283671</c:v>
                </c:pt>
                <c:pt idx="370">
                  <c:v>-0.71307019999999999</c:v>
                </c:pt>
                <c:pt idx="371">
                  <c:v>0.12832379999999999</c:v>
                </c:pt>
                <c:pt idx="372">
                  <c:v>0.2812212</c:v>
                </c:pt>
                <c:pt idx="373">
                  <c:v>-2.867492E-2</c:v>
                </c:pt>
                <c:pt idx="374">
                  <c:v>-0.43121680000000001</c:v>
                </c:pt>
                <c:pt idx="375">
                  <c:v>-0.80931900000000001</c:v>
                </c:pt>
                <c:pt idx="376">
                  <c:v>-5.0502020000000002E-2</c:v>
                </c:pt>
                <c:pt idx="377">
                  <c:v>1.464105</c:v>
                </c:pt>
                <c:pt idx="378">
                  <c:v>1.5738540000000001</c:v>
                </c:pt>
                <c:pt idx="379">
                  <c:v>-0.24273359999999999</c:v>
                </c:pt>
                <c:pt idx="380">
                  <c:v>-1.214334</c:v>
                </c:pt>
                <c:pt idx="381">
                  <c:v>-9.0022550000000007E-2</c:v>
                </c:pt>
                <c:pt idx="382">
                  <c:v>0.25318810000000003</c:v>
                </c:pt>
                <c:pt idx="383">
                  <c:v>-0.53666449999999999</c:v>
                </c:pt>
                <c:pt idx="384">
                  <c:v>-0.51120310000000002</c:v>
                </c:pt>
                <c:pt idx="385">
                  <c:v>-0.47073350000000003</c:v>
                </c:pt>
                <c:pt idx="386">
                  <c:v>-1.0364899999999999</c:v>
                </c:pt>
                <c:pt idx="387">
                  <c:v>-1.4568000000000001</c:v>
                </c:pt>
                <c:pt idx="388">
                  <c:v>-1.193127</c:v>
                </c:pt>
                <c:pt idx="389">
                  <c:v>-8.1557550000000006E-2</c:v>
                </c:pt>
                <c:pt idx="390">
                  <c:v>0.34131349999999999</c:v>
                </c:pt>
                <c:pt idx="391">
                  <c:v>-0.47593950000000002</c:v>
                </c:pt>
                <c:pt idx="392">
                  <c:v>-0.85484470000000001</c:v>
                </c:pt>
                <c:pt idx="393">
                  <c:v>-0.68019099999999999</c:v>
                </c:pt>
                <c:pt idx="394">
                  <c:v>-0.28190870000000001</c:v>
                </c:pt>
                <c:pt idx="395">
                  <c:v>3.044386E-2</c:v>
                </c:pt>
                <c:pt idx="396">
                  <c:v>-0.73062320000000003</c:v>
                </c:pt>
                <c:pt idx="397">
                  <c:v>-1.8445549999999999</c:v>
                </c:pt>
                <c:pt idx="398">
                  <c:v>-1.7690440000000001</c:v>
                </c:pt>
                <c:pt idx="399">
                  <c:v>-0.57754419999999995</c:v>
                </c:pt>
                <c:pt idx="400">
                  <c:v>6.9677439999999993E-2</c:v>
                </c:pt>
                <c:pt idx="401">
                  <c:v>-0.2060563</c:v>
                </c:pt>
                <c:pt idx="402">
                  <c:v>-0.28332669999999999</c:v>
                </c:pt>
                <c:pt idx="403">
                  <c:v>0.43083199999999999</c:v>
                </c:pt>
                <c:pt idx="404">
                  <c:v>1.2841670000000001</c:v>
                </c:pt>
                <c:pt idx="405">
                  <c:v>0.54861859999999996</c:v>
                </c:pt>
                <c:pt idx="406">
                  <c:v>-0.89512100000000006</c:v>
                </c:pt>
                <c:pt idx="407">
                  <c:v>-0.68490569999999995</c:v>
                </c:pt>
                <c:pt idx="408">
                  <c:v>0.3986652</c:v>
                </c:pt>
                <c:pt idx="409">
                  <c:v>1.005201</c:v>
                </c:pt>
                <c:pt idx="410">
                  <c:v>0.69944569999999995</c:v>
                </c:pt>
                <c:pt idx="411">
                  <c:v>-0.74834000000000001</c:v>
                </c:pt>
                <c:pt idx="412">
                  <c:v>-1.3224450000000001</c:v>
                </c:pt>
                <c:pt idx="413">
                  <c:v>-0.26491429999999999</c:v>
                </c:pt>
                <c:pt idx="414">
                  <c:v>-0.1056034</c:v>
                </c:pt>
                <c:pt idx="415">
                  <c:v>-0.94353050000000005</c:v>
                </c:pt>
                <c:pt idx="416">
                  <c:v>-1.203489</c:v>
                </c:pt>
                <c:pt idx="417">
                  <c:v>-1.4518880000000001</c:v>
                </c:pt>
                <c:pt idx="418">
                  <c:v>-1.635092</c:v>
                </c:pt>
                <c:pt idx="419">
                  <c:v>-0.67188270000000005</c:v>
                </c:pt>
                <c:pt idx="420">
                  <c:v>0.18173880000000001</c:v>
                </c:pt>
                <c:pt idx="421">
                  <c:v>-0.28179779999999999</c:v>
                </c:pt>
                <c:pt idx="422">
                  <c:v>-0.96684099999999995</c:v>
                </c:pt>
                <c:pt idx="423">
                  <c:v>-1.4174100000000001</c:v>
                </c:pt>
                <c:pt idx="424">
                  <c:v>-1.3137760000000001</c:v>
                </c:pt>
                <c:pt idx="425">
                  <c:v>-0.1172445</c:v>
                </c:pt>
                <c:pt idx="426">
                  <c:v>0.77085599999999999</c:v>
                </c:pt>
                <c:pt idx="427">
                  <c:v>-6.7943969999999998E-3</c:v>
                </c:pt>
                <c:pt idx="428">
                  <c:v>-1.749252</c:v>
                </c:pt>
                <c:pt idx="429">
                  <c:v>-2.5369609999999998</c:v>
                </c:pt>
                <c:pt idx="430">
                  <c:v>-1.1357330000000001</c:v>
                </c:pt>
                <c:pt idx="431">
                  <c:v>0.75967249999999997</c:v>
                </c:pt>
                <c:pt idx="432">
                  <c:v>0.93699540000000003</c:v>
                </c:pt>
                <c:pt idx="433">
                  <c:v>0.36926940000000003</c:v>
                </c:pt>
                <c:pt idx="434">
                  <c:v>0.63437619999999995</c:v>
                </c:pt>
                <c:pt idx="435">
                  <c:v>1.0351889999999999</c:v>
                </c:pt>
                <c:pt idx="436">
                  <c:v>0.73736939999999995</c:v>
                </c:pt>
                <c:pt idx="437">
                  <c:v>-1.074314E-2</c:v>
                </c:pt>
                <c:pt idx="438">
                  <c:v>-0.74597729999999995</c:v>
                </c:pt>
                <c:pt idx="439">
                  <c:v>-0.94582069999999996</c:v>
                </c:pt>
                <c:pt idx="440">
                  <c:v>-1.2071270000000001</c:v>
                </c:pt>
                <c:pt idx="441">
                  <c:v>-1.671864</c:v>
                </c:pt>
                <c:pt idx="442">
                  <c:v>-1.3702460000000001</c:v>
                </c:pt>
                <c:pt idx="443">
                  <c:v>-1.062228</c:v>
                </c:pt>
                <c:pt idx="444">
                  <c:v>-1.0147980000000001</c:v>
                </c:pt>
                <c:pt idx="445">
                  <c:v>-0.51640189999999997</c:v>
                </c:pt>
                <c:pt idx="446">
                  <c:v>-0.422462</c:v>
                </c:pt>
                <c:pt idx="447">
                  <c:v>-0.98633130000000002</c:v>
                </c:pt>
                <c:pt idx="448">
                  <c:v>-0.69510479999999997</c:v>
                </c:pt>
                <c:pt idx="449">
                  <c:v>0.57761980000000002</c:v>
                </c:pt>
                <c:pt idx="450">
                  <c:v>0.99220540000000002</c:v>
                </c:pt>
                <c:pt idx="451">
                  <c:v>0.50599620000000001</c:v>
                </c:pt>
                <c:pt idx="452">
                  <c:v>0.44261080000000003</c:v>
                </c:pt>
                <c:pt idx="453">
                  <c:v>0.75471100000000002</c:v>
                </c:pt>
                <c:pt idx="454">
                  <c:v>1.391059</c:v>
                </c:pt>
                <c:pt idx="455">
                  <c:v>1.519361</c:v>
                </c:pt>
                <c:pt idx="456">
                  <c:v>0.22771839999999999</c:v>
                </c:pt>
                <c:pt idx="457">
                  <c:v>-0.7925951</c:v>
                </c:pt>
                <c:pt idx="458">
                  <c:v>-0.97880460000000002</c:v>
                </c:pt>
                <c:pt idx="459">
                  <c:v>-0.75079169999999995</c:v>
                </c:pt>
                <c:pt idx="460">
                  <c:v>-0.43402550000000001</c:v>
                </c:pt>
                <c:pt idx="461">
                  <c:v>-1.234685</c:v>
                </c:pt>
                <c:pt idx="462">
                  <c:v>-2.0651839999999999</c:v>
                </c:pt>
                <c:pt idx="463">
                  <c:v>-1.958809</c:v>
                </c:pt>
                <c:pt idx="464">
                  <c:v>-1.818206</c:v>
                </c:pt>
                <c:pt idx="465">
                  <c:v>-1.6666460000000001</c:v>
                </c:pt>
                <c:pt idx="466">
                  <c:v>-0.85325150000000005</c:v>
                </c:pt>
                <c:pt idx="467">
                  <c:v>0.2385179</c:v>
                </c:pt>
                <c:pt idx="468">
                  <c:v>0.49810579999999999</c:v>
                </c:pt>
                <c:pt idx="469">
                  <c:v>9.7573099999999996E-2</c:v>
                </c:pt>
                <c:pt idx="470">
                  <c:v>-0.7226532</c:v>
                </c:pt>
                <c:pt idx="471">
                  <c:v>-1.391778</c:v>
                </c:pt>
                <c:pt idx="472">
                  <c:v>-0.63829340000000001</c:v>
                </c:pt>
                <c:pt idx="473">
                  <c:v>0.58170840000000001</c:v>
                </c:pt>
                <c:pt idx="474">
                  <c:v>0.93424940000000001</c:v>
                </c:pt>
                <c:pt idx="475">
                  <c:v>0.63581549999999998</c:v>
                </c:pt>
                <c:pt idx="476">
                  <c:v>-0.3237138</c:v>
                </c:pt>
                <c:pt idx="477">
                  <c:v>-1.3350059999999999</c:v>
                </c:pt>
                <c:pt idx="478">
                  <c:v>-0.97493379999999996</c:v>
                </c:pt>
                <c:pt idx="479">
                  <c:v>6.7353430000000006E-2</c:v>
                </c:pt>
                <c:pt idx="480">
                  <c:v>0.19103619999999999</c:v>
                </c:pt>
                <c:pt idx="481">
                  <c:v>0.23075709999999999</c:v>
                </c:pt>
                <c:pt idx="482">
                  <c:v>0.46348020000000001</c:v>
                </c:pt>
                <c:pt idx="483">
                  <c:v>-0.40850259999999999</c:v>
                </c:pt>
                <c:pt idx="484">
                  <c:v>-1.1260619999999999</c:v>
                </c:pt>
                <c:pt idx="485">
                  <c:v>-0.51250130000000005</c:v>
                </c:pt>
                <c:pt idx="486">
                  <c:v>-0.19620319999999999</c:v>
                </c:pt>
                <c:pt idx="487">
                  <c:v>-0.40637889999999999</c:v>
                </c:pt>
                <c:pt idx="488">
                  <c:v>-0.4501329</c:v>
                </c:pt>
                <c:pt idx="489">
                  <c:v>-1.2952520000000001</c:v>
                </c:pt>
                <c:pt idx="490">
                  <c:v>-2.349685</c:v>
                </c:pt>
                <c:pt idx="491">
                  <c:v>-1.6784330000000001</c:v>
                </c:pt>
                <c:pt idx="492">
                  <c:v>3.0559929999999999E-3</c:v>
                </c:pt>
                <c:pt idx="493">
                  <c:v>0.5613243</c:v>
                </c:pt>
                <c:pt idx="494">
                  <c:v>-0.3539931</c:v>
                </c:pt>
                <c:pt idx="495">
                  <c:v>-0.94124989999999997</c:v>
                </c:pt>
                <c:pt idx="496">
                  <c:v>-6.3835959999999997E-2</c:v>
                </c:pt>
                <c:pt idx="497">
                  <c:v>0.61415649999999999</c:v>
                </c:pt>
                <c:pt idx="498">
                  <c:v>-9.8561579999999996E-2</c:v>
                </c:pt>
                <c:pt idx="499">
                  <c:v>-1.0296529999999999</c:v>
                </c:pt>
                <c:pt idx="500">
                  <c:v>-1.1001860000000001</c:v>
                </c:pt>
                <c:pt idx="501">
                  <c:v>-0.80944260000000001</c:v>
                </c:pt>
                <c:pt idx="502">
                  <c:v>-0.83959969999999995</c:v>
                </c:pt>
                <c:pt idx="503">
                  <c:v>-0.15018310000000001</c:v>
                </c:pt>
                <c:pt idx="504">
                  <c:v>1.105232</c:v>
                </c:pt>
                <c:pt idx="505">
                  <c:v>0.98938979999999999</c:v>
                </c:pt>
                <c:pt idx="506">
                  <c:v>-4.0391969999999999E-2</c:v>
                </c:pt>
                <c:pt idx="507">
                  <c:v>-0.41207280000000002</c:v>
                </c:pt>
                <c:pt idx="508">
                  <c:v>0.52911929999999996</c:v>
                </c:pt>
                <c:pt idx="509">
                  <c:v>1.793418</c:v>
                </c:pt>
                <c:pt idx="510">
                  <c:v>1.010567</c:v>
                </c:pt>
                <c:pt idx="511">
                  <c:v>-1.023609</c:v>
                </c:pt>
                <c:pt idx="512">
                  <c:v>-1.799177</c:v>
                </c:pt>
                <c:pt idx="513">
                  <c:v>-1.2242729999999999</c:v>
                </c:pt>
                <c:pt idx="514">
                  <c:v>-0.64974319999999997</c:v>
                </c:pt>
                <c:pt idx="515">
                  <c:v>-1.53668</c:v>
                </c:pt>
                <c:pt idx="516">
                  <c:v>-2.8295629999999998</c:v>
                </c:pt>
                <c:pt idx="517">
                  <c:v>-2.0731980000000001</c:v>
                </c:pt>
                <c:pt idx="518">
                  <c:v>-0.3169612</c:v>
                </c:pt>
                <c:pt idx="519">
                  <c:v>0.12317989999999999</c:v>
                </c:pt>
                <c:pt idx="520">
                  <c:v>-0.3451613</c:v>
                </c:pt>
                <c:pt idx="521">
                  <c:v>-0.60328269999999995</c:v>
                </c:pt>
                <c:pt idx="522">
                  <c:v>-0.62879399999999996</c:v>
                </c:pt>
                <c:pt idx="523">
                  <c:v>-0.22131590000000001</c:v>
                </c:pt>
                <c:pt idx="524">
                  <c:v>0.52715690000000004</c:v>
                </c:pt>
                <c:pt idx="525">
                  <c:v>3.5769570000000001E-2</c:v>
                </c:pt>
                <c:pt idx="526">
                  <c:v>-1.111105</c:v>
                </c:pt>
                <c:pt idx="527">
                  <c:v>-0.70597200000000004</c:v>
                </c:pt>
                <c:pt idx="528">
                  <c:v>0.12735560000000001</c:v>
                </c:pt>
                <c:pt idx="529">
                  <c:v>-6.799115E-2</c:v>
                </c:pt>
                <c:pt idx="530">
                  <c:v>-0.53757699999999997</c:v>
                </c:pt>
                <c:pt idx="531">
                  <c:v>-0.38362039999999997</c:v>
                </c:pt>
                <c:pt idx="532">
                  <c:v>-0.19597999999999999</c:v>
                </c:pt>
                <c:pt idx="533">
                  <c:v>-0.75714610000000004</c:v>
                </c:pt>
                <c:pt idx="534">
                  <c:v>-0.60196720000000004</c:v>
                </c:pt>
                <c:pt idx="535">
                  <c:v>0.25846839999999999</c:v>
                </c:pt>
                <c:pt idx="536">
                  <c:v>-0.17465919999999999</c:v>
                </c:pt>
                <c:pt idx="537">
                  <c:v>-1.3882460000000001</c:v>
                </c:pt>
                <c:pt idx="538">
                  <c:v>-1.8213379999999999</c:v>
                </c:pt>
                <c:pt idx="539">
                  <c:v>-1.3630469999999999</c:v>
                </c:pt>
                <c:pt idx="540">
                  <c:v>-0.88793219999999995</c:v>
                </c:pt>
                <c:pt idx="541">
                  <c:v>-0.60895030000000006</c:v>
                </c:pt>
                <c:pt idx="542">
                  <c:v>0.1439638</c:v>
                </c:pt>
                <c:pt idx="543">
                  <c:v>1.0270239999999999</c:v>
                </c:pt>
                <c:pt idx="544">
                  <c:v>1.0855699999999999</c:v>
                </c:pt>
                <c:pt idx="545">
                  <c:v>-4.8891700000000003E-2</c:v>
                </c:pt>
                <c:pt idx="546">
                  <c:v>-1.439673</c:v>
                </c:pt>
                <c:pt idx="547">
                  <c:v>-1.3487229999999999</c:v>
                </c:pt>
                <c:pt idx="548">
                  <c:v>-6.7024109999999998E-2</c:v>
                </c:pt>
                <c:pt idx="549">
                  <c:v>0.68503939999999997</c:v>
                </c:pt>
                <c:pt idx="550">
                  <c:v>0.34923979999999999</c:v>
                </c:pt>
                <c:pt idx="551">
                  <c:v>-0.3801658</c:v>
                </c:pt>
                <c:pt idx="552">
                  <c:v>-0.61120669999999999</c:v>
                </c:pt>
                <c:pt idx="553">
                  <c:v>-1.0405800000000001</c:v>
                </c:pt>
                <c:pt idx="554">
                  <c:v>-1.437001</c:v>
                </c:pt>
                <c:pt idx="555">
                  <c:v>-0.21999079999999999</c:v>
                </c:pt>
                <c:pt idx="556">
                  <c:v>8.4370459999999994E-2</c:v>
                </c:pt>
                <c:pt idx="557">
                  <c:v>-1.6332390000000001</c:v>
                </c:pt>
                <c:pt idx="558">
                  <c:v>-1.432707</c:v>
                </c:pt>
                <c:pt idx="559">
                  <c:v>-6.1068090000000004E-3</c:v>
                </c:pt>
                <c:pt idx="560">
                  <c:v>-1.1113999999999999</c:v>
                </c:pt>
                <c:pt idx="561">
                  <c:v>-2.630309</c:v>
                </c:pt>
                <c:pt idx="562">
                  <c:v>-1.5299469999999999</c:v>
                </c:pt>
                <c:pt idx="563">
                  <c:v>-0.38032969999999999</c:v>
                </c:pt>
                <c:pt idx="564">
                  <c:v>-1.17482</c:v>
                </c:pt>
                <c:pt idx="565">
                  <c:v>-1.725589</c:v>
                </c:pt>
                <c:pt idx="566">
                  <c:v>-1.0592079999999999</c:v>
                </c:pt>
                <c:pt idx="567">
                  <c:v>-0.67691380000000001</c:v>
                </c:pt>
                <c:pt idx="568">
                  <c:v>-1.074894</c:v>
                </c:pt>
                <c:pt idx="569">
                  <c:v>-0.89823949999999997</c:v>
                </c:pt>
              </c:numCache>
            </c:numRef>
          </c:xVal>
          <c:yVal>
            <c:numRef>
              <c:f>'HBM IV Curves Data'!$AA$5:$AA$574</c:f>
              <c:numCache>
                <c:formatCode>General</c:formatCode>
                <c:ptCount val="570"/>
                <c:pt idx="0">
                  <c:v>0.60907650000000002</c:v>
                </c:pt>
                <c:pt idx="1">
                  <c:v>0.60294510000000001</c:v>
                </c:pt>
                <c:pt idx="2">
                  <c:v>0.60024929999999999</c:v>
                </c:pt>
                <c:pt idx="3">
                  <c:v>0.59420300000000004</c:v>
                </c:pt>
                <c:pt idx="4">
                  <c:v>0.5776268</c:v>
                </c:pt>
                <c:pt idx="5">
                  <c:v>0.55886930000000001</c:v>
                </c:pt>
                <c:pt idx="6">
                  <c:v>0.55420709999999995</c:v>
                </c:pt>
                <c:pt idx="7">
                  <c:v>0.56454029999999999</c:v>
                </c:pt>
                <c:pt idx="8">
                  <c:v>0.57025579999999998</c:v>
                </c:pt>
                <c:pt idx="9">
                  <c:v>0.56084089999999998</c:v>
                </c:pt>
                <c:pt idx="10">
                  <c:v>0.55462849999999997</c:v>
                </c:pt>
                <c:pt idx="11">
                  <c:v>0.56441229999999998</c:v>
                </c:pt>
                <c:pt idx="12">
                  <c:v>0.57326270000000001</c:v>
                </c:pt>
                <c:pt idx="13">
                  <c:v>0.5652199</c:v>
                </c:pt>
                <c:pt idx="14">
                  <c:v>0.55108860000000004</c:v>
                </c:pt>
                <c:pt idx="15">
                  <c:v>0.54913869999999998</c:v>
                </c:pt>
                <c:pt idx="16">
                  <c:v>0.55456700000000003</c:v>
                </c:pt>
                <c:pt idx="17">
                  <c:v>0.54958850000000004</c:v>
                </c:pt>
                <c:pt idx="18">
                  <c:v>0.53337109999999999</c:v>
                </c:pt>
                <c:pt idx="19">
                  <c:v>0.52749270000000004</c:v>
                </c:pt>
                <c:pt idx="20">
                  <c:v>0.53961669999999995</c:v>
                </c:pt>
                <c:pt idx="21">
                  <c:v>0.54187370000000001</c:v>
                </c:pt>
                <c:pt idx="22">
                  <c:v>0.52471210000000001</c:v>
                </c:pt>
                <c:pt idx="23">
                  <c:v>0.51551190000000002</c:v>
                </c:pt>
                <c:pt idx="24">
                  <c:v>0.52036610000000005</c:v>
                </c:pt>
                <c:pt idx="25">
                  <c:v>0.51528019999999997</c:v>
                </c:pt>
                <c:pt idx="26">
                  <c:v>0.50226110000000002</c:v>
                </c:pt>
                <c:pt idx="27">
                  <c:v>0.50163840000000004</c:v>
                </c:pt>
                <c:pt idx="28">
                  <c:v>0.50597749999999997</c:v>
                </c:pt>
                <c:pt idx="29">
                  <c:v>0.50762770000000002</c:v>
                </c:pt>
                <c:pt idx="30">
                  <c:v>0.50387409999999999</c:v>
                </c:pt>
                <c:pt idx="31">
                  <c:v>0.49211820000000001</c:v>
                </c:pt>
                <c:pt idx="32">
                  <c:v>0.49078709999999998</c:v>
                </c:pt>
                <c:pt idx="33">
                  <c:v>0.49985659999999998</c:v>
                </c:pt>
                <c:pt idx="34">
                  <c:v>0.49886550000000002</c:v>
                </c:pt>
                <c:pt idx="35">
                  <c:v>0.49088759999999998</c:v>
                </c:pt>
                <c:pt idx="36">
                  <c:v>0.48685020000000001</c:v>
                </c:pt>
                <c:pt idx="37">
                  <c:v>0.48188350000000002</c:v>
                </c:pt>
                <c:pt idx="38">
                  <c:v>0.4784699</c:v>
                </c:pt>
                <c:pt idx="39">
                  <c:v>0.48550270000000001</c:v>
                </c:pt>
                <c:pt idx="40">
                  <c:v>0.48628070000000001</c:v>
                </c:pt>
                <c:pt idx="41">
                  <c:v>0.46865040000000002</c:v>
                </c:pt>
                <c:pt idx="42">
                  <c:v>0.45635340000000002</c:v>
                </c:pt>
                <c:pt idx="43">
                  <c:v>0.46237470000000003</c:v>
                </c:pt>
                <c:pt idx="44">
                  <c:v>0.46886830000000002</c:v>
                </c:pt>
                <c:pt idx="45">
                  <c:v>0.46733160000000001</c:v>
                </c:pt>
                <c:pt idx="46">
                  <c:v>0.46335110000000002</c:v>
                </c:pt>
                <c:pt idx="47">
                  <c:v>0.4581655</c:v>
                </c:pt>
                <c:pt idx="48">
                  <c:v>0.44980239999999999</c:v>
                </c:pt>
                <c:pt idx="49">
                  <c:v>0.4431813</c:v>
                </c:pt>
                <c:pt idx="50">
                  <c:v>0.44539990000000002</c:v>
                </c:pt>
                <c:pt idx="51">
                  <c:v>0.44687769999999999</c:v>
                </c:pt>
                <c:pt idx="52">
                  <c:v>0.43877699999999997</c:v>
                </c:pt>
                <c:pt idx="53">
                  <c:v>0.43108249999999998</c:v>
                </c:pt>
                <c:pt idx="54">
                  <c:v>0.43176510000000001</c:v>
                </c:pt>
                <c:pt idx="55">
                  <c:v>0.43560529999999997</c:v>
                </c:pt>
                <c:pt idx="56">
                  <c:v>0.43557709999999999</c:v>
                </c:pt>
                <c:pt idx="57">
                  <c:v>0.42725089999999999</c:v>
                </c:pt>
                <c:pt idx="58">
                  <c:v>0.41685270000000002</c:v>
                </c:pt>
                <c:pt idx="59">
                  <c:v>0.41720190000000001</c:v>
                </c:pt>
                <c:pt idx="60">
                  <c:v>0.42069450000000003</c:v>
                </c:pt>
                <c:pt idx="61">
                  <c:v>0.41611959999999998</c:v>
                </c:pt>
                <c:pt idx="62">
                  <c:v>0.41047990000000001</c:v>
                </c:pt>
                <c:pt idx="63">
                  <c:v>0.4111146</c:v>
                </c:pt>
                <c:pt idx="64">
                  <c:v>0.41320810000000002</c:v>
                </c:pt>
                <c:pt idx="65">
                  <c:v>0.40666069999999999</c:v>
                </c:pt>
                <c:pt idx="66">
                  <c:v>0.39519589999999999</c:v>
                </c:pt>
                <c:pt idx="67">
                  <c:v>0.39250570000000001</c:v>
                </c:pt>
                <c:pt idx="68">
                  <c:v>0.40110010000000001</c:v>
                </c:pt>
                <c:pt idx="69">
                  <c:v>0.4070183</c:v>
                </c:pt>
                <c:pt idx="70">
                  <c:v>0.3979724</c:v>
                </c:pt>
                <c:pt idx="71">
                  <c:v>0.38935609999999998</c:v>
                </c:pt>
                <c:pt idx="72">
                  <c:v>0.39416020000000002</c:v>
                </c:pt>
                <c:pt idx="73">
                  <c:v>0.39228390000000002</c:v>
                </c:pt>
                <c:pt idx="74">
                  <c:v>0.37920150000000002</c:v>
                </c:pt>
                <c:pt idx="75">
                  <c:v>0.37915280000000001</c:v>
                </c:pt>
                <c:pt idx="76">
                  <c:v>0.39177050000000002</c:v>
                </c:pt>
                <c:pt idx="77">
                  <c:v>0.39561160000000001</c:v>
                </c:pt>
                <c:pt idx="78">
                  <c:v>0.38969880000000001</c:v>
                </c:pt>
                <c:pt idx="79">
                  <c:v>0.38621899999999998</c:v>
                </c:pt>
                <c:pt idx="80">
                  <c:v>0.38565850000000002</c:v>
                </c:pt>
                <c:pt idx="81">
                  <c:v>0.38044119999999998</c:v>
                </c:pt>
                <c:pt idx="82">
                  <c:v>0.36970069999999999</c:v>
                </c:pt>
                <c:pt idx="83">
                  <c:v>0.36227310000000001</c:v>
                </c:pt>
                <c:pt idx="84">
                  <c:v>0.3654287</c:v>
                </c:pt>
                <c:pt idx="85">
                  <c:v>0.37121700000000002</c:v>
                </c:pt>
                <c:pt idx="86">
                  <c:v>0.36843009999999998</c:v>
                </c:pt>
                <c:pt idx="87">
                  <c:v>0.3602805</c:v>
                </c:pt>
                <c:pt idx="88">
                  <c:v>0.3564157</c:v>
                </c:pt>
                <c:pt idx="89">
                  <c:v>0.35782900000000001</c:v>
                </c:pt>
                <c:pt idx="90">
                  <c:v>0.35645660000000001</c:v>
                </c:pt>
                <c:pt idx="91">
                  <c:v>0.35132279999999999</c:v>
                </c:pt>
                <c:pt idx="92">
                  <c:v>0.34873900000000002</c:v>
                </c:pt>
                <c:pt idx="93">
                  <c:v>0.35063519999999998</c:v>
                </c:pt>
                <c:pt idx="94">
                  <c:v>0.35362110000000002</c:v>
                </c:pt>
                <c:pt idx="95">
                  <c:v>0.35291040000000001</c:v>
                </c:pt>
                <c:pt idx="96">
                  <c:v>0.3499505</c:v>
                </c:pt>
                <c:pt idx="97">
                  <c:v>0.34712209999999999</c:v>
                </c:pt>
                <c:pt idx="98">
                  <c:v>0.3415764</c:v>
                </c:pt>
                <c:pt idx="99">
                  <c:v>0.33941250000000001</c:v>
                </c:pt>
                <c:pt idx="100">
                  <c:v>0.34646650000000001</c:v>
                </c:pt>
                <c:pt idx="101">
                  <c:v>0.35022160000000002</c:v>
                </c:pt>
                <c:pt idx="102">
                  <c:v>0.3414295</c:v>
                </c:pt>
                <c:pt idx="103">
                  <c:v>0.32767879999999999</c:v>
                </c:pt>
                <c:pt idx="104">
                  <c:v>0.3221929</c:v>
                </c:pt>
                <c:pt idx="105">
                  <c:v>0.3279455</c:v>
                </c:pt>
                <c:pt idx="106">
                  <c:v>0.33181929999999998</c:v>
                </c:pt>
                <c:pt idx="107">
                  <c:v>0.32474999999999998</c:v>
                </c:pt>
                <c:pt idx="108">
                  <c:v>0.31745980000000001</c:v>
                </c:pt>
                <c:pt idx="109">
                  <c:v>0.32121179999999999</c:v>
                </c:pt>
                <c:pt idx="110">
                  <c:v>0.32373649999999998</c:v>
                </c:pt>
                <c:pt idx="111">
                  <c:v>0.31701849999999998</c:v>
                </c:pt>
                <c:pt idx="112">
                  <c:v>0.31139410000000001</c:v>
                </c:pt>
                <c:pt idx="113">
                  <c:v>0.30352849999999998</c:v>
                </c:pt>
                <c:pt idx="114">
                  <c:v>0.29311870000000001</c:v>
                </c:pt>
                <c:pt idx="115">
                  <c:v>0.2944794</c:v>
                </c:pt>
                <c:pt idx="116">
                  <c:v>0.30115459999999999</c:v>
                </c:pt>
                <c:pt idx="117">
                  <c:v>0.29711670000000001</c:v>
                </c:pt>
                <c:pt idx="118">
                  <c:v>0.29161110000000001</c:v>
                </c:pt>
                <c:pt idx="119">
                  <c:v>0.29705969999999998</c:v>
                </c:pt>
                <c:pt idx="120">
                  <c:v>0.30423670000000003</c:v>
                </c:pt>
                <c:pt idx="121">
                  <c:v>0.3086139</c:v>
                </c:pt>
                <c:pt idx="122">
                  <c:v>0.30821140000000002</c:v>
                </c:pt>
                <c:pt idx="123">
                  <c:v>0.2968076</c:v>
                </c:pt>
                <c:pt idx="124">
                  <c:v>0.29042669999999998</c:v>
                </c:pt>
                <c:pt idx="125">
                  <c:v>0.29239939999999998</c:v>
                </c:pt>
                <c:pt idx="126">
                  <c:v>0.28129399999999999</c:v>
                </c:pt>
                <c:pt idx="127">
                  <c:v>0.26737840000000002</c:v>
                </c:pt>
                <c:pt idx="128">
                  <c:v>0.27478669999999999</c:v>
                </c:pt>
                <c:pt idx="129">
                  <c:v>0.29126590000000002</c:v>
                </c:pt>
                <c:pt idx="130">
                  <c:v>0.29049700000000001</c:v>
                </c:pt>
                <c:pt idx="131">
                  <c:v>0.28002719999999998</c:v>
                </c:pt>
                <c:pt idx="132">
                  <c:v>0.28040730000000003</c:v>
                </c:pt>
                <c:pt idx="133">
                  <c:v>0.28431990000000001</c:v>
                </c:pt>
                <c:pt idx="134">
                  <c:v>0.2800433</c:v>
                </c:pt>
                <c:pt idx="135">
                  <c:v>0.27474929999999997</c:v>
                </c:pt>
                <c:pt idx="136">
                  <c:v>0.27755659999999999</c:v>
                </c:pt>
                <c:pt idx="137">
                  <c:v>0.27900380000000002</c:v>
                </c:pt>
                <c:pt idx="138">
                  <c:v>0.26901550000000002</c:v>
                </c:pt>
                <c:pt idx="139">
                  <c:v>0.26089570000000001</c:v>
                </c:pt>
                <c:pt idx="140">
                  <c:v>0.26089230000000002</c:v>
                </c:pt>
                <c:pt idx="141">
                  <c:v>0.26000390000000001</c:v>
                </c:pt>
                <c:pt idx="142">
                  <c:v>0.2654783</c:v>
                </c:pt>
                <c:pt idx="143">
                  <c:v>0.27437040000000001</c:v>
                </c:pt>
                <c:pt idx="144">
                  <c:v>0.26985890000000001</c:v>
                </c:pt>
                <c:pt idx="145">
                  <c:v>0.2603608</c:v>
                </c:pt>
                <c:pt idx="146">
                  <c:v>0.25752409999999998</c:v>
                </c:pt>
                <c:pt idx="147">
                  <c:v>0.25883869999999998</c:v>
                </c:pt>
                <c:pt idx="148">
                  <c:v>0.26439259999999998</c:v>
                </c:pt>
                <c:pt idx="149">
                  <c:v>0.26936149999999998</c:v>
                </c:pt>
                <c:pt idx="150">
                  <c:v>0.25783</c:v>
                </c:pt>
                <c:pt idx="151">
                  <c:v>0.2401913</c:v>
                </c:pt>
                <c:pt idx="152">
                  <c:v>0.23940620000000001</c:v>
                </c:pt>
                <c:pt idx="153">
                  <c:v>0.2397301</c:v>
                </c:pt>
                <c:pt idx="154">
                  <c:v>0.22979089999999999</c:v>
                </c:pt>
                <c:pt idx="155">
                  <c:v>0.22834270000000001</c:v>
                </c:pt>
                <c:pt idx="156">
                  <c:v>0.2365208</c:v>
                </c:pt>
                <c:pt idx="157">
                  <c:v>0.23859179999999999</c:v>
                </c:pt>
                <c:pt idx="158">
                  <c:v>0.237403</c:v>
                </c:pt>
                <c:pt idx="159">
                  <c:v>0.24111250000000001</c:v>
                </c:pt>
                <c:pt idx="160">
                  <c:v>0.24175150000000001</c:v>
                </c:pt>
                <c:pt idx="161">
                  <c:v>0.23757110000000001</c:v>
                </c:pt>
                <c:pt idx="162">
                  <c:v>0.2376393</c:v>
                </c:pt>
                <c:pt idx="163">
                  <c:v>0.23792749999999999</c:v>
                </c:pt>
                <c:pt idx="164">
                  <c:v>0.23551340000000001</c:v>
                </c:pt>
                <c:pt idx="165">
                  <c:v>0.237043</c:v>
                </c:pt>
                <c:pt idx="166">
                  <c:v>0.2333934</c:v>
                </c:pt>
                <c:pt idx="167">
                  <c:v>0.2245625</c:v>
                </c:pt>
                <c:pt idx="168">
                  <c:v>0.2273956</c:v>
                </c:pt>
                <c:pt idx="169">
                  <c:v>0.23299810000000001</c:v>
                </c:pt>
                <c:pt idx="170">
                  <c:v>0.22818859999999999</c:v>
                </c:pt>
                <c:pt idx="171">
                  <c:v>0.2212993</c:v>
                </c:pt>
                <c:pt idx="172">
                  <c:v>0.2172364</c:v>
                </c:pt>
                <c:pt idx="173">
                  <c:v>0.2148098</c:v>
                </c:pt>
                <c:pt idx="174">
                  <c:v>0.21217520000000001</c:v>
                </c:pt>
                <c:pt idx="175">
                  <c:v>0.20614950000000001</c:v>
                </c:pt>
                <c:pt idx="176">
                  <c:v>0.20073559999999999</c:v>
                </c:pt>
                <c:pt idx="177">
                  <c:v>0.1972708</c:v>
                </c:pt>
                <c:pt idx="178">
                  <c:v>0.19302440000000001</c:v>
                </c:pt>
                <c:pt idx="179">
                  <c:v>0.1912567</c:v>
                </c:pt>
                <c:pt idx="180">
                  <c:v>0.1964661</c:v>
                </c:pt>
                <c:pt idx="181">
                  <c:v>0.20594670000000001</c:v>
                </c:pt>
                <c:pt idx="182">
                  <c:v>0.2046105</c:v>
                </c:pt>
                <c:pt idx="183">
                  <c:v>0.18845219999999999</c:v>
                </c:pt>
                <c:pt idx="184">
                  <c:v>0.17506969999999999</c:v>
                </c:pt>
                <c:pt idx="185">
                  <c:v>0.17838660000000001</c:v>
                </c:pt>
                <c:pt idx="186">
                  <c:v>0.19527220000000001</c:v>
                </c:pt>
                <c:pt idx="187">
                  <c:v>0.20722470000000001</c:v>
                </c:pt>
                <c:pt idx="188">
                  <c:v>0.2025323</c:v>
                </c:pt>
                <c:pt idx="189">
                  <c:v>0.18983639999999999</c:v>
                </c:pt>
                <c:pt idx="190">
                  <c:v>0.1832115</c:v>
                </c:pt>
                <c:pt idx="191">
                  <c:v>0.1860976</c:v>
                </c:pt>
                <c:pt idx="192">
                  <c:v>0.1856179</c:v>
                </c:pt>
                <c:pt idx="193">
                  <c:v>0.17699599999999999</c:v>
                </c:pt>
                <c:pt idx="194">
                  <c:v>0.1736559</c:v>
                </c:pt>
                <c:pt idx="195">
                  <c:v>0.17801539999999999</c:v>
                </c:pt>
                <c:pt idx="196">
                  <c:v>0.17928259999999999</c:v>
                </c:pt>
                <c:pt idx="197">
                  <c:v>0.16950460000000001</c:v>
                </c:pt>
                <c:pt idx="198">
                  <c:v>0.1538861</c:v>
                </c:pt>
                <c:pt idx="199">
                  <c:v>0.15196280000000001</c:v>
                </c:pt>
                <c:pt idx="200">
                  <c:v>0.16438759999999999</c:v>
                </c:pt>
                <c:pt idx="201">
                  <c:v>0.1691493</c:v>
                </c:pt>
                <c:pt idx="202">
                  <c:v>0.16574179999999999</c:v>
                </c:pt>
                <c:pt idx="203">
                  <c:v>0.16725280000000001</c:v>
                </c:pt>
                <c:pt idx="204">
                  <c:v>0.1700613</c:v>
                </c:pt>
                <c:pt idx="205">
                  <c:v>0.16905490000000001</c:v>
                </c:pt>
                <c:pt idx="206">
                  <c:v>0.16204560000000001</c:v>
                </c:pt>
                <c:pt idx="207">
                  <c:v>0.15460940000000001</c:v>
                </c:pt>
                <c:pt idx="208">
                  <c:v>0.15960579999999999</c:v>
                </c:pt>
                <c:pt idx="209">
                  <c:v>0.16527059999999999</c:v>
                </c:pt>
                <c:pt idx="210">
                  <c:v>0.15939120000000001</c:v>
                </c:pt>
                <c:pt idx="211">
                  <c:v>0.15170649999999999</c:v>
                </c:pt>
                <c:pt idx="212">
                  <c:v>0.14876</c:v>
                </c:pt>
                <c:pt idx="213">
                  <c:v>0.15268319999999999</c:v>
                </c:pt>
                <c:pt idx="214">
                  <c:v>0.1568388</c:v>
                </c:pt>
                <c:pt idx="215">
                  <c:v>0.1542965</c:v>
                </c:pt>
                <c:pt idx="216">
                  <c:v>0.15262239999999999</c:v>
                </c:pt>
                <c:pt idx="217">
                  <c:v>0.15428420000000001</c:v>
                </c:pt>
                <c:pt idx="218">
                  <c:v>0.14964749999999999</c:v>
                </c:pt>
                <c:pt idx="219">
                  <c:v>0.13781189999999999</c:v>
                </c:pt>
                <c:pt idx="220">
                  <c:v>0.13306319999999999</c:v>
                </c:pt>
                <c:pt idx="221">
                  <c:v>0.1391878</c:v>
                </c:pt>
                <c:pt idx="222">
                  <c:v>0.1467126</c:v>
                </c:pt>
                <c:pt idx="223">
                  <c:v>0.15203749999999999</c:v>
                </c:pt>
                <c:pt idx="224">
                  <c:v>0.14833270000000001</c:v>
                </c:pt>
                <c:pt idx="225">
                  <c:v>0.13708529999999999</c:v>
                </c:pt>
                <c:pt idx="226">
                  <c:v>0.1345373</c:v>
                </c:pt>
                <c:pt idx="227">
                  <c:v>0.13960139999999999</c:v>
                </c:pt>
                <c:pt idx="228">
                  <c:v>0.1425979</c:v>
                </c:pt>
                <c:pt idx="229">
                  <c:v>0.14034360000000001</c:v>
                </c:pt>
                <c:pt idx="230">
                  <c:v>0.13450239999999999</c:v>
                </c:pt>
                <c:pt idx="231">
                  <c:v>0.13492180000000001</c:v>
                </c:pt>
                <c:pt idx="232">
                  <c:v>0.1419281</c:v>
                </c:pt>
                <c:pt idx="233">
                  <c:v>0.1452591</c:v>
                </c:pt>
                <c:pt idx="234">
                  <c:v>0.1413642</c:v>
                </c:pt>
                <c:pt idx="235">
                  <c:v>0.13221620000000001</c:v>
                </c:pt>
                <c:pt idx="236">
                  <c:v>0.12509300000000001</c:v>
                </c:pt>
                <c:pt idx="237">
                  <c:v>0.1284257</c:v>
                </c:pt>
                <c:pt idx="238">
                  <c:v>0.13364670000000001</c:v>
                </c:pt>
                <c:pt idx="239">
                  <c:v>0.1305615</c:v>
                </c:pt>
                <c:pt idx="240">
                  <c:v>0.12859580000000001</c:v>
                </c:pt>
                <c:pt idx="241">
                  <c:v>0.13278239999999999</c:v>
                </c:pt>
                <c:pt idx="242">
                  <c:v>0.13192999999999999</c:v>
                </c:pt>
                <c:pt idx="243">
                  <c:v>0.12710080000000001</c:v>
                </c:pt>
                <c:pt idx="244">
                  <c:v>0.12801979999999999</c:v>
                </c:pt>
                <c:pt idx="245">
                  <c:v>0.1265811</c:v>
                </c:pt>
                <c:pt idx="246">
                  <c:v>0.1171719</c:v>
                </c:pt>
                <c:pt idx="247">
                  <c:v>0.1102112</c:v>
                </c:pt>
                <c:pt idx="248">
                  <c:v>0.11412219999999999</c:v>
                </c:pt>
                <c:pt idx="249">
                  <c:v>0.1192761</c:v>
                </c:pt>
                <c:pt idx="250">
                  <c:v>0.1134988</c:v>
                </c:pt>
                <c:pt idx="251">
                  <c:v>0.10967739999999999</c:v>
                </c:pt>
                <c:pt idx="252">
                  <c:v>0.1151399</c:v>
                </c:pt>
                <c:pt idx="253">
                  <c:v>0.1150042</c:v>
                </c:pt>
                <c:pt idx="254">
                  <c:v>0.1100003</c:v>
                </c:pt>
                <c:pt idx="255">
                  <c:v>0.1172193</c:v>
                </c:pt>
                <c:pt idx="256">
                  <c:v>0.12993779999999999</c:v>
                </c:pt>
                <c:pt idx="257">
                  <c:v>0.1286379</c:v>
                </c:pt>
                <c:pt idx="258">
                  <c:v>0.11950040000000001</c:v>
                </c:pt>
                <c:pt idx="259">
                  <c:v>0.1138685</c:v>
                </c:pt>
                <c:pt idx="260">
                  <c:v>0.1138274</c:v>
                </c:pt>
                <c:pt idx="261">
                  <c:v>0.1162479</c:v>
                </c:pt>
                <c:pt idx="262">
                  <c:v>0.11247939999999999</c:v>
                </c:pt>
                <c:pt idx="263">
                  <c:v>0.1103613</c:v>
                </c:pt>
                <c:pt idx="264">
                  <c:v>0.1163365</c:v>
                </c:pt>
                <c:pt idx="265">
                  <c:v>0.1169342</c:v>
                </c:pt>
                <c:pt idx="266">
                  <c:v>0.1096081</c:v>
                </c:pt>
                <c:pt idx="267">
                  <c:v>0.10274759999999999</c:v>
                </c:pt>
                <c:pt idx="268">
                  <c:v>9.8325819999999994E-2</c:v>
                </c:pt>
                <c:pt idx="269">
                  <c:v>9.8276000000000002E-2</c:v>
                </c:pt>
                <c:pt idx="270">
                  <c:v>0.10071090000000001</c:v>
                </c:pt>
                <c:pt idx="271">
                  <c:v>9.8865499999999995E-2</c:v>
                </c:pt>
                <c:pt idx="272">
                  <c:v>9.6046259999999994E-2</c:v>
                </c:pt>
                <c:pt idx="273">
                  <c:v>9.2426880000000003E-2</c:v>
                </c:pt>
                <c:pt idx="274">
                  <c:v>8.1106380000000006E-2</c:v>
                </c:pt>
                <c:pt idx="275">
                  <c:v>7.5814149999999997E-2</c:v>
                </c:pt>
                <c:pt idx="276">
                  <c:v>8.8508580000000003E-2</c:v>
                </c:pt>
                <c:pt idx="277">
                  <c:v>0.10137839999999999</c:v>
                </c:pt>
                <c:pt idx="278">
                  <c:v>9.751108E-2</c:v>
                </c:pt>
                <c:pt idx="279">
                  <c:v>8.4557519999999997E-2</c:v>
                </c:pt>
                <c:pt idx="280">
                  <c:v>8.1668420000000005E-2</c:v>
                </c:pt>
                <c:pt idx="281">
                  <c:v>8.6730989999999994E-2</c:v>
                </c:pt>
                <c:pt idx="282">
                  <c:v>8.3710499999999993E-2</c:v>
                </c:pt>
                <c:pt idx="283">
                  <c:v>8.0537399999999995E-2</c:v>
                </c:pt>
                <c:pt idx="284">
                  <c:v>9.0404650000000003E-2</c:v>
                </c:pt>
                <c:pt idx="285">
                  <c:v>0.1000534</c:v>
                </c:pt>
                <c:pt idx="286">
                  <c:v>8.8964039999999994E-2</c:v>
                </c:pt>
                <c:pt idx="287">
                  <c:v>7.4117920000000004E-2</c:v>
                </c:pt>
                <c:pt idx="288">
                  <c:v>8.3894040000000003E-2</c:v>
                </c:pt>
                <c:pt idx="289">
                  <c:v>9.6247100000000002E-2</c:v>
                </c:pt>
                <c:pt idx="290">
                  <c:v>8.7908070000000005E-2</c:v>
                </c:pt>
                <c:pt idx="291">
                  <c:v>8.2429069999999993E-2</c:v>
                </c:pt>
                <c:pt idx="292">
                  <c:v>9.0488890000000002E-2</c:v>
                </c:pt>
                <c:pt idx="293">
                  <c:v>9.2180070000000003E-2</c:v>
                </c:pt>
                <c:pt idx="294">
                  <c:v>8.4856200000000007E-2</c:v>
                </c:pt>
                <c:pt idx="295">
                  <c:v>7.8212980000000001E-2</c:v>
                </c:pt>
                <c:pt idx="296">
                  <c:v>7.9341049999999996E-2</c:v>
                </c:pt>
                <c:pt idx="297">
                  <c:v>8.9294680000000001E-2</c:v>
                </c:pt>
                <c:pt idx="298">
                  <c:v>9.1308230000000004E-2</c:v>
                </c:pt>
                <c:pt idx="299">
                  <c:v>8.4497160000000002E-2</c:v>
                </c:pt>
                <c:pt idx="300">
                  <c:v>8.3717299999999994E-2</c:v>
                </c:pt>
                <c:pt idx="301">
                  <c:v>8.3581649999999993E-2</c:v>
                </c:pt>
                <c:pt idx="302">
                  <c:v>7.6114580000000001E-2</c:v>
                </c:pt>
                <c:pt idx="303">
                  <c:v>6.8327159999999998E-2</c:v>
                </c:pt>
                <c:pt idx="304">
                  <c:v>7.1204840000000005E-2</c:v>
                </c:pt>
                <c:pt idx="305">
                  <c:v>8.0269270000000004E-2</c:v>
                </c:pt>
                <c:pt idx="306">
                  <c:v>7.98315E-2</c:v>
                </c:pt>
                <c:pt idx="307">
                  <c:v>7.3684230000000003E-2</c:v>
                </c:pt>
                <c:pt idx="308">
                  <c:v>7.2696979999999994E-2</c:v>
                </c:pt>
                <c:pt idx="309">
                  <c:v>7.3919609999999997E-2</c:v>
                </c:pt>
                <c:pt idx="310">
                  <c:v>7.2731530000000003E-2</c:v>
                </c:pt>
                <c:pt idx="311">
                  <c:v>6.5224799999999999E-2</c:v>
                </c:pt>
                <c:pt idx="312">
                  <c:v>6.2813090000000002E-2</c:v>
                </c:pt>
                <c:pt idx="313">
                  <c:v>7.4148900000000004E-2</c:v>
                </c:pt>
                <c:pt idx="314">
                  <c:v>7.5255719999999998E-2</c:v>
                </c:pt>
                <c:pt idx="315">
                  <c:v>6.075291E-2</c:v>
                </c:pt>
                <c:pt idx="316">
                  <c:v>5.9331910000000002E-2</c:v>
                </c:pt>
                <c:pt idx="317">
                  <c:v>7.280702E-2</c:v>
                </c:pt>
                <c:pt idx="318">
                  <c:v>7.4869599999999994E-2</c:v>
                </c:pt>
                <c:pt idx="319">
                  <c:v>6.4359840000000001E-2</c:v>
                </c:pt>
                <c:pt idx="320">
                  <c:v>6.046319E-2</c:v>
                </c:pt>
                <c:pt idx="321">
                  <c:v>6.8787870000000001E-2</c:v>
                </c:pt>
                <c:pt idx="322">
                  <c:v>7.5970209999999996E-2</c:v>
                </c:pt>
                <c:pt idx="323">
                  <c:v>7.0871160000000002E-2</c:v>
                </c:pt>
                <c:pt idx="324">
                  <c:v>6.5126680000000006E-2</c:v>
                </c:pt>
                <c:pt idx="325">
                  <c:v>7.012227E-2</c:v>
                </c:pt>
                <c:pt idx="326">
                  <c:v>7.462626E-2</c:v>
                </c:pt>
                <c:pt idx="327">
                  <c:v>6.6188579999999997E-2</c:v>
                </c:pt>
                <c:pt idx="328">
                  <c:v>5.9090080000000003E-2</c:v>
                </c:pt>
                <c:pt idx="329">
                  <c:v>6.8446199999999999E-2</c:v>
                </c:pt>
                <c:pt idx="330">
                  <c:v>7.6498629999999998E-2</c:v>
                </c:pt>
                <c:pt idx="331">
                  <c:v>6.8337060000000005E-2</c:v>
                </c:pt>
                <c:pt idx="332">
                  <c:v>6.0387740000000002E-2</c:v>
                </c:pt>
                <c:pt idx="333">
                  <c:v>6.2718650000000001E-2</c:v>
                </c:pt>
                <c:pt idx="334">
                  <c:v>6.4455899999999997E-2</c:v>
                </c:pt>
                <c:pt idx="335">
                  <c:v>6.4005629999999994E-2</c:v>
                </c:pt>
                <c:pt idx="336">
                  <c:v>6.9104700000000005E-2</c:v>
                </c:pt>
                <c:pt idx="337">
                  <c:v>7.3348040000000003E-2</c:v>
                </c:pt>
                <c:pt idx="338">
                  <c:v>6.0719410000000001E-2</c:v>
                </c:pt>
                <c:pt idx="339">
                  <c:v>4.4298360000000002E-2</c:v>
                </c:pt>
                <c:pt idx="340">
                  <c:v>5.0664639999999997E-2</c:v>
                </c:pt>
                <c:pt idx="341">
                  <c:v>6.4227010000000001E-2</c:v>
                </c:pt>
                <c:pt idx="342">
                  <c:v>6.4820059999999999E-2</c:v>
                </c:pt>
                <c:pt idx="343">
                  <c:v>6.6555110000000001E-2</c:v>
                </c:pt>
                <c:pt idx="344">
                  <c:v>7.4089580000000002E-2</c:v>
                </c:pt>
                <c:pt idx="345">
                  <c:v>7.4198340000000002E-2</c:v>
                </c:pt>
                <c:pt idx="346">
                  <c:v>6.6851460000000001E-2</c:v>
                </c:pt>
                <c:pt idx="347">
                  <c:v>5.8117630000000003E-2</c:v>
                </c:pt>
                <c:pt idx="348">
                  <c:v>4.8229800000000003E-2</c:v>
                </c:pt>
                <c:pt idx="349">
                  <c:v>4.572027E-2</c:v>
                </c:pt>
                <c:pt idx="350">
                  <c:v>5.0035400000000001E-2</c:v>
                </c:pt>
                <c:pt idx="351">
                  <c:v>4.7626439999999999E-2</c:v>
                </c:pt>
                <c:pt idx="352">
                  <c:v>4.8877360000000002E-2</c:v>
                </c:pt>
                <c:pt idx="353">
                  <c:v>5.789979E-2</c:v>
                </c:pt>
                <c:pt idx="354">
                  <c:v>5.32795E-2</c:v>
                </c:pt>
                <c:pt idx="355">
                  <c:v>4.2953440000000002E-2</c:v>
                </c:pt>
                <c:pt idx="356">
                  <c:v>4.706929E-2</c:v>
                </c:pt>
                <c:pt idx="357">
                  <c:v>4.88151E-2</c:v>
                </c:pt>
                <c:pt idx="358">
                  <c:v>3.6671460000000003E-2</c:v>
                </c:pt>
                <c:pt idx="359">
                  <c:v>3.057559E-2</c:v>
                </c:pt>
                <c:pt idx="360">
                  <c:v>4.1558299999999999E-2</c:v>
                </c:pt>
                <c:pt idx="361">
                  <c:v>5.4697759999999998E-2</c:v>
                </c:pt>
                <c:pt idx="362">
                  <c:v>5.2289370000000002E-2</c:v>
                </c:pt>
                <c:pt idx="363">
                  <c:v>4.3103589999999997E-2</c:v>
                </c:pt>
                <c:pt idx="364">
                  <c:v>4.1617550000000003E-2</c:v>
                </c:pt>
                <c:pt idx="365">
                  <c:v>4.1796939999999998E-2</c:v>
                </c:pt>
                <c:pt idx="366">
                  <c:v>3.9933259999999998E-2</c:v>
                </c:pt>
                <c:pt idx="367">
                  <c:v>3.8379110000000001E-2</c:v>
                </c:pt>
                <c:pt idx="368">
                  <c:v>3.8973729999999998E-2</c:v>
                </c:pt>
                <c:pt idx="369">
                  <c:v>4.6645859999999997E-2</c:v>
                </c:pt>
                <c:pt idx="370">
                  <c:v>5.1873240000000001E-2</c:v>
                </c:pt>
                <c:pt idx="371">
                  <c:v>4.1846599999999998E-2</c:v>
                </c:pt>
                <c:pt idx="372">
                  <c:v>3.4636689999999998E-2</c:v>
                </c:pt>
                <c:pt idx="373">
                  <c:v>4.3117919999999997E-2</c:v>
                </c:pt>
                <c:pt idx="374">
                  <c:v>4.5781280000000001E-2</c:v>
                </c:pt>
                <c:pt idx="375">
                  <c:v>3.4268E-2</c:v>
                </c:pt>
                <c:pt idx="376">
                  <c:v>2.9043030000000001E-2</c:v>
                </c:pt>
                <c:pt idx="377">
                  <c:v>3.8433019999999998E-2</c:v>
                </c:pt>
                <c:pt idx="378">
                  <c:v>4.0093749999999997E-2</c:v>
                </c:pt>
                <c:pt idx="379">
                  <c:v>3.101431E-2</c:v>
                </c:pt>
                <c:pt idx="380">
                  <c:v>3.874971E-2</c:v>
                </c:pt>
                <c:pt idx="381">
                  <c:v>5.5276029999999997E-2</c:v>
                </c:pt>
                <c:pt idx="382">
                  <c:v>5.2305030000000002E-2</c:v>
                </c:pt>
                <c:pt idx="383">
                  <c:v>4.3413930000000003E-2</c:v>
                </c:pt>
                <c:pt idx="384">
                  <c:v>4.7198869999999997E-2</c:v>
                </c:pt>
                <c:pt idx="385">
                  <c:v>4.3486030000000002E-2</c:v>
                </c:pt>
                <c:pt idx="386">
                  <c:v>2.9103670000000002E-2</c:v>
                </c:pt>
                <c:pt idx="387">
                  <c:v>3.1854769999999998E-2</c:v>
                </c:pt>
                <c:pt idx="388">
                  <c:v>4.6559370000000003E-2</c:v>
                </c:pt>
                <c:pt idx="389">
                  <c:v>4.8296350000000002E-2</c:v>
                </c:pt>
                <c:pt idx="390">
                  <c:v>3.7541289999999998E-2</c:v>
                </c:pt>
                <c:pt idx="391">
                  <c:v>2.6831210000000001E-2</c:v>
                </c:pt>
                <c:pt idx="392">
                  <c:v>2.4735549999999999E-2</c:v>
                </c:pt>
                <c:pt idx="393">
                  <c:v>3.1182680000000001E-2</c:v>
                </c:pt>
                <c:pt idx="394">
                  <c:v>3.6379990000000001E-2</c:v>
                </c:pt>
                <c:pt idx="395">
                  <c:v>3.6591129999999999E-2</c:v>
                </c:pt>
                <c:pt idx="396">
                  <c:v>3.9771050000000002E-2</c:v>
                </c:pt>
                <c:pt idx="397">
                  <c:v>4.4573620000000001E-2</c:v>
                </c:pt>
                <c:pt idx="398">
                  <c:v>3.956838E-2</c:v>
                </c:pt>
                <c:pt idx="399">
                  <c:v>2.9606259999999999E-2</c:v>
                </c:pt>
                <c:pt idx="400">
                  <c:v>3.0648310000000002E-2</c:v>
                </c:pt>
                <c:pt idx="401">
                  <c:v>3.8794490000000001E-2</c:v>
                </c:pt>
                <c:pt idx="402">
                  <c:v>3.353892E-2</c:v>
                </c:pt>
                <c:pt idx="403">
                  <c:v>1.9265009999999999E-2</c:v>
                </c:pt>
                <c:pt idx="404">
                  <c:v>2.0560249999999999E-2</c:v>
                </c:pt>
                <c:pt idx="405">
                  <c:v>3.3753909999999998E-2</c:v>
                </c:pt>
                <c:pt idx="406">
                  <c:v>3.6616070000000001E-2</c:v>
                </c:pt>
                <c:pt idx="407">
                  <c:v>3.2102579999999999E-2</c:v>
                </c:pt>
                <c:pt idx="408">
                  <c:v>3.438078E-2</c:v>
                </c:pt>
                <c:pt idx="409">
                  <c:v>3.440787E-2</c:v>
                </c:pt>
                <c:pt idx="410">
                  <c:v>2.7256849999999999E-2</c:v>
                </c:pt>
                <c:pt idx="411">
                  <c:v>3.1095100000000001E-2</c:v>
                </c:pt>
                <c:pt idx="412">
                  <c:v>4.5423499999999999E-2</c:v>
                </c:pt>
                <c:pt idx="413">
                  <c:v>4.585003E-2</c:v>
                </c:pt>
                <c:pt idx="414">
                  <c:v>3.5301850000000003E-2</c:v>
                </c:pt>
                <c:pt idx="415">
                  <c:v>3.7955210000000003E-2</c:v>
                </c:pt>
                <c:pt idx="416">
                  <c:v>4.7225980000000001E-2</c:v>
                </c:pt>
                <c:pt idx="417">
                  <c:v>4.7730620000000001E-2</c:v>
                </c:pt>
                <c:pt idx="418">
                  <c:v>4.2281199999999998E-2</c:v>
                </c:pt>
                <c:pt idx="419">
                  <c:v>3.2316669999999999E-2</c:v>
                </c:pt>
                <c:pt idx="420">
                  <c:v>2.3109649999999999E-2</c:v>
                </c:pt>
                <c:pt idx="421">
                  <c:v>2.25875E-2</c:v>
                </c:pt>
                <c:pt idx="422">
                  <c:v>2.7651370000000002E-2</c:v>
                </c:pt>
                <c:pt idx="423">
                  <c:v>3.0990960000000001E-2</c:v>
                </c:pt>
                <c:pt idx="424">
                  <c:v>3.2100679999999999E-2</c:v>
                </c:pt>
                <c:pt idx="425">
                  <c:v>3.4438749999999997E-2</c:v>
                </c:pt>
                <c:pt idx="426">
                  <c:v>3.1821019999999998E-2</c:v>
                </c:pt>
                <c:pt idx="427">
                  <c:v>2.0889959999999999E-2</c:v>
                </c:pt>
                <c:pt idx="428">
                  <c:v>2.1296010000000001E-2</c:v>
                </c:pt>
                <c:pt idx="429">
                  <c:v>4.4468849999999997E-2</c:v>
                </c:pt>
                <c:pt idx="430">
                  <c:v>5.9663790000000001E-2</c:v>
                </c:pt>
                <c:pt idx="431">
                  <c:v>4.1893739999999999E-2</c:v>
                </c:pt>
                <c:pt idx="432">
                  <c:v>1.6711190000000001E-2</c:v>
                </c:pt>
                <c:pt idx="433">
                  <c:v>6.2569510000000002E-3</c:v>
                </c:pt>
                <c:pt idx="434">
                  <c:v>1.449725E-3</c:v>
                </c:pt>
                <c:pt idx="435">
                  <c:v>3.0825340000000001E-3</c:v>
                </c:pt>
                <c:pt idx="436">
                  <c:v>1.7751280000000001E-2</c:v>
                </c:pt>
                <c:pt idx="437">
                  <c:v>2.958715E-2</c:v>
                </c:pt>
                <c:pt idx="438">
                  <c:v>2.4543010000000001E-2</c:v>
                </c:pt>
                <c:pt idx="439">
                  <c:v>1.8389590000000001E-2</c:v>
                </c:pt>
                <c:pt idx="440">
                  <c:v>2.1784499999999998E-2</c:v>
                </c:pt>
                <c:pt idx="441">
                  <c:v>2.599156E-2</c:v>
                </c:pt>
                <c:pt idx="442">
                  <c:v>2.7504770000000001E-2</c:v>
                </c:pt>
                <c:pt idx="443">
                  <c:v>2.7477919999999999E-2</c:v>
                </c:pt>
                <c:pt idx="444">
                  <c:v>3.3690169999999998E-2</c:v>
                </c:pt>
                <c:pt idx="445">
                  <c:v>4.4354360000000002E-2</c:v>
                </c:pt>
                <c:pt idx="446">
                  <c:v>3.8033520000000001E-2</c:v>
                </c:pt>
                <c:pt idx="447">
                  <c:v>1.843643E-2</c:v>
                </c:pt>
                <c:pt idx="448">
                  <c:v>1.1581320000000001E-2</c:v>
                </c:pt>
                <c:pt idx="449">
                  <c:v>1.540393E-2</c:v>
                </c:pt>
                <c:pt idx="450">
                  <c:v>1.7801319999999999E-2</c:v>
                </c:pt>
                <c:pt idx="451">
                  <c:v>2.1008160000000001E-2</c:v>
                </c:pt>
                <c:pt idx="452">
                  <c:v>2.3169800000000001E-2</c:v>
                </c:pt>
                <c:pt idx="453">
                  <c:v>2.1965749999999999E-2</c:v>
                </c:pt>
                <c:pt idx="454">
                  <c:v>1.909516E-2</c:v>
                </c:pt>
                <c:pt idx="455">
                  <c:v>1.7029840000000001E-2</c:v>
                </c:pt>
                <c:pt idx="456">
                  <c:v>2.4652739999999999E-2</c:v>
                </c:pt>
                <c:pt idx="457">
                  <c:v>3.4253449999999998E-2</c:v>
                </c:pt>
                <c:pt idx="458">
                  <c:v>2.3492409999999998E-2</c:v>
                </c:pt>
                <c:pt idx="459">
                  <c:v>1.192413E-2</c:v>
                </c:pt>
                <c:pt idx="460">
                  <c:v>2.3077819999999999E-2</c:v>
                </c:pt>
                <c:pt idx="461">
                  <c:v>2.971795E-2</c:v>
                </c:pt>
                <c:pt idx="462">
                  <c:v>2.351458E-2</c:v>
                </c:pt>
                <c:pt idx="463">
                  <c:v>2.784737E-2</c:v>
                </c:pt>
                <c:pt idx="464">
                  <c:v>3.7451379999999999E-2</c:v>
                </c:pt>
                <c:pt idx="465">
                  <c:v>3.4371659999999998E-2</c:v>
                </c:pt>
                <c:pt idx="466">
                  <c:v>2.4847259999999999E-2</c:v>
                </c:pt>
                <c:pt idx="467">
                  <c:v>2.0526880000000001E-2</c:v>
                </c:pt>
                <c:pt idx="468">
                  <c:v>2.0060950000000001E-2</c:v>
                </c:pt>
                <c:pt idx="469">
                  <c:v>2.097216E-2</c:v>
                </c:pt>
                <c:pt idx="470">
                  <c:v>2.359735E-2</c:v>
                </c:pt>
                <c:pt idx="471">
                  <c:v>2.5506259999999999E-2</c:v>
                </c:pt>
                <c:pt idx="472">
                  <c:v>2.3139159999999999E-2</c:v>
                </c:pt>
                <c:pt idx="473">
                  <c:v>1.6383680000000001E-2</c:v>
                </c:pt>
                <c:pt idx="474">
                  <c:v>7.2995430000000004E-3</c:v>
                </c:pt>
                <c:pt idx="475">
                  <c:v>5.2087089999999997E-3</c:v>
                </c:pt>
                <c:pt idx="476">
                  <c:v>1.7519469999999999E-2</c:v>
                </c:pt>
                <c:pt idx="477">
                  <c:v>3.3192529999999998E-2</c:v>
                </c:pt>
                <c:pt idx="478">
                  <c:v>3.4837640000000003E-2</c:v>
                </c:pt>
                <c:pt idx="479">
                  <c:v>1.9446729999999999E-2</c:v>
                </c:pt>
                <c:pt idx="480">
                  <c:v>7.6725259999999998E-3</c:v>
                </c:pt>
                <c:pt idx="481">
                  <c:v>1.1065220000000001E-2</c:v>
                </c:pt>
                <c:pt idx="482">
                  <c:v>1.4736259999999999E-2</c:v>
                </c:pt>
                <c:pt idx="483">
                  <c:v>1.7319319999999999E-2</c:v>
                </c:pt>
                <c:pt idx="484">
                  <c:v>2.3519459999999999E-2</c:v>
                </c:pt>
                <c:pt idx="485">
                  <c:v>2.0987189999999999E-2</c:v>
                </c:pt>
                <c:pt idx="486">
                  <c:v>1.360277E-2</c:v>
                </c:pt>
                <c:pt idx="487">
                  <c:v>1.431575E-2</c:v>
                </c:pt>
                <c:pt idx="488">
                  <c:v>1.738197E-2</c:v>
                </c:pt>
                <c:pt idx="489">
                  <c:v>2.3834439999999998E-2</c:v>
                </c:pt>
                <c:pt idx="490">
                  <c:v>3.0340720000000002E-2</c:v>
                </c:pt>
                <c:pt idx="491">
                  <c:v>2.624978E-2</c:v>
                </c:pt>
                <c:pt idx="492">
                  <c:v>2.3105440000000001E-2</c:v>
                </c:pt>
                <c:pt idx="493">
                  <c:v>2.4087009999999999E-2</c:v>
                </c:pt>
                <c:pt idx="494">
                  <c:v>2.192094E-2</c:v>
                </c:pt>
                <c:pt idx="495">
                  <c:v>1.9285690000000001E-2</c:v>
                </c:pt>
                <c:pt idx="496">
                  <c:v>1.433719E-2</c:v>
                </c:pt>
                <c:pt idx="497">
                  <c:v>7.6096039999999998E-3</c:v>
                </c:pt>
                <c:pt idx="498">
                  <c:v>4.624024E-3</c:v>
                </c:pt>
                <c:pt idx="499">
                  <c:v>4.3795730000000003E-3</c:v>
                </c:pt>
                <c:pt idx="500">
                  <c:v>9.0162969999999995E-3</c:v>
                </c:pt>
                <c:pt idx="501">
                  <c:v>2.1763850000000001E-2</c:v>
                </c:pt>
                <c:pt idx="502">
                  <c:v>2.958065E-2</c:v>
                </c:pt>
                <c:pt idx="503">
                  <c:v>2.2904830000000001E-2</c:v>
                </c:pt>
                <c:pt idx="504">
                  <c:v>1.326129E-2</c:v>
                </c:pt>
                <c:pt idx="505">
                  <c:v>1.0336410000000001E-2</c:v>
                </c:pt>
                <c:pt idx="506">
                  <c:v>9.0620790000000007E-3</c:v>
                </c:pt>
                <c:pt idx="507">
                  <c:v>7.1573979999999997E-3</c:v>
                </c:pt>
                <c:pt idx="508">
                  <c:v>1.2021230000000001E-2</c:v>
                </c:pt>
                <c:pt idx="509">
                  <c:v>1.965805E-2</c:v>
                </c:pt>
                <c:pt idx="510">
                  <c:v>1.931745E-2</c:v>
                </c:pt>
                <c:pt idx="511">
                  <c:v>1.7369369999999999E-2</c:v>
                </c:pt>
                <c:pt idx="512">
                  <c:v>2.2077619999999999E-2</c:v>
                </c:pt>
                <c:pt idx="513">
                  <c:v>2.2316590000000001E-2</c:v>
                </c:pt>
                <c:pt idx="514">
                  <c:v>1.086853E-2</c:v>
                </c:pt>
                <c:pt idx="515">
                  <c:v>8.1829799999999994E-3</c:v>
                </c:pt>
                <c:pt idx="516">
                  <c:v>2.7987169999999999E-2</c:v>
                </c:pt>
                <c:pt idx="517">
                  <c:v>4.3846660000000003E-2</c:v>
                </c:pt>
                <c:pt idx="518">
                  <c:v>3.2221310000000003E-2</c:v>
                </c:pt>
                <c:pt idx="519">
                  <c:v>1.280719E-2</c:v>
                </c:pt>
                <c:pt idx="520">
                  <c:v>8.7938170000000006E-3</c:v>
                </c:pt>
                <c:pt idx="521">
                  <c:v>1.190157E-2</c:v>
                </c:pt>
                <c:pt idx="522">
                  <c:v>9.1126569999999997E-3</c:v>
                </c:pt>
                <c:pt idx="523">
                  <c:v>1.033337E-2</c:v>
                </c:pt>
                <c:pt idx="524">
                  <c:v>1.9924810000000001E-2</c:v>
                </c:pt>
                <c:pt idx="525">
                  <c:v>1.619756E-2</c:v>
                </c:pt>
                <c:pt idx="526">
                  <c:v>4.8883160000000002E-3</c:v>
                </c:pt>
                <c:pt idx="527">
                  <c:v>1.4913539999999999E-2</c:v>
                </c:pt>
                <c:pt idx="528">
                  <c:v>3.4840160000000002E-2</c:v>
                </c:pt>
                <c:pt idx="529">
                  <c:v>3.4493269999999999E-2</c:v>
                </c:pt>
                <c:pt idx="530">
                  <c:v>1.529464E-2</c:v>
                </c:pt>
                <c:pt idx="531">
                  <c:v>3.5274809999999998E-3</c:v>
                </c:pt>
                <c:pt idx="532">
                  <c:v>9.2822809999999999E-3</c:v>
                </c:pt>
                <c:pt idx="533">
                  <c:v>1.7175679999999999E-2</c:v>
                </c:pt>
                <c:pt idx="534">
                  <c:v>1.7741839999999998E-2</c:v>
                </c:pt>
                <c:pt idx="535">
                  <c:v>1.5583100000000001E-2</c:v>
                </c:pt>
                <c:pt idx="536">
                  <c:v>1.4217749999999999E-2</c:v>
                </c:pt>
                <c:pt idx="537">
                  <c:v>1.4082509999999999E-2</c:v>
                </c:pt>
                <c:pt idx="538">
                  <c:v>1.322631E-2</c:v>
                </c:pt>
                <c:pt idx="539">
                  <c:v>1.149266E-2</c:v>
                </c:pt>
                <c:pt idx="540">
                  <c:v>1.462156E-2</c:v>
                </c:pt>
                <c:pt idx="541">
                  <c:v>1.8286230000000001E-2</c:v>
                </c:pt>
                <c:pt idx="542">
                  <c:v>7.6104060000000001E-3</c:v>
                </c:pt>
                <c:pt idx="543">
                  <c:v>-7.6046079999999997E-3</c:v>
                </c:pt>
                <c:pt idx="544">
                  <c:v>-1.4226449999999999E-3</c:v>
                </c:pt>
                <c:pt idx="545">
                  <c:v>1.7383940000000001E-2</c:v>
                </c:pt>
                <c:pt idx="546">
                  <c:v>2.462982E-2</c:v>
                </c:pt>
                <c:pt idx="547">
                  <c:v>2.0451879999999999E-2</c:v>
                </c:pt>
                <c:pt idx="548">
                  <c:v>1.6413480000000001E-2</c:v>
                </c:pt>
                <c:pt idx="549">
                  <c:v>1.524056E-2</c:v>
                </c:pt>
                <c:pt idx="550">
                  <c:v>9.7712760000000006E-3</c:v>
                </c:pt>
                <c:pt idx="551">
                  <c:v>6.4099200000000004E-3</c:v>
                </c:pt>
                <c:pt idx="552">
                  <c:v>1.300431E-2</c:v>
                </c:pt>
                <c:pt idx="553">
                  <c:v>1.3947650000000001E-2</c:v>
                </c:pt>
                <c:pt idx="554">
                  <c:v>9.6817399999999994E-3</c:v>
                </c:pt>
                <c:pt idx="555">
                  <c:v>1.0974940000000001E-2</c:v>
                </c:pt>
                <c:pt idx="556">
                  <c:v>1.020248E-2</c:v>
                </c:pt>
                <c:pt idx="557">
                  <c:v>1.1347670000000001E-2</c:v>
                </c:pt>
                <c:pt idx="558">
                  <c:v>1.42848E-2</c:v>
                </c:pt>
                <c:pt idx="559">
                  <c:v>6.5092279999999997E-3</c:v>
                </c:pt>
                <c:pt idx="560">
                  <c:v>2.2499339999999999E-3</c:v>
                </c:pt>
                <c:pt idx="561">
                  <c:v>1.470542E-2</c:v>
                </c:pt>
                <c:pt idx="562">
                  <c:v>1.829567E-2</c:v>
                </c:pt>
                <c:pt idx="563">
                  <c:v>1.16026E-3</c:v>
                </c:pt>
                <c:pt idx="564">
                  <c:v>-5.4800200000000004E-3</c:v>
                </c:pt>
                <c:pt idx="565">
                  <c:v>8.1265209999999994E-3</c:v>
                </c:pt>
                <c:pt idx="566">
                  <c:v>1.8241429999999999E-2</c:v>
                </c:pt>
                <c:pt idx="567">
                  <c:v>1.9132529999999998E-2</c:v>
                </c:pt>
                <c:pt idx="568">
                  <c:v>1.9338609999999999E-2</c:v>
                </c:pt>
                <c:pt idx="569">
                  <c:v>1.7505360000000001E-2</c:v>
                </c:pt>
              </c:numCache>
            </c:numRef>
          </c:yVal>
          <c:smooth val="0"/>
        </c:ser>
        <c:ser>
          <c:idx val="13"/>
          <c:order val="13"/>
          <c:tx>
            <c:v>+1000V (#14)</c:v>
          </c:tx>
          <c:spPr>
            <a:ln w="19050">
              <a:solidFill>
                <a:srgbClr val="0000FF"/>
              </a:solidFill>
            </a:ln>
          </c:spPr>
          <c:marker>
            <c:symbol val="none"/>
          </c:marker>
          <c:xVal>
            <c:numRef>
              <c:f>'HBM IV Curves Data'!$AB$5:$AB$574</c:f>
              <c:numCache>
                <c:formatCode>General</c:formatCode>
                <c:ptCount val="570"/>
                <c:pt idx="0">
                  <c:v>3.1330589999999998</c:v>
                </c:pt>
                <c:pt idx="1">
                  <c:v>2.719265</c:v>
                </c:pt>
                <c:pt idx="2">
                  <c:v>1.583701</c:v>
                </c:pt>
                <c:pt idx="3">
                  <c:v>-1.6963789999999999E-2</c:v>
                </c:pt>
                <c:pt idx="4">
                  <c:v>-1.008594</c:v>
                </c:pt>
                <c:pt idx="5">
                  <c:v>-0.67749859999999995</c:v>
                </c:pt>
                <c:pt idx="6">
                  <c:v>-0.31212899999999999</c:v>
                </c:pt>
                <c:pt idx="7">
                  <c:v>0.2105668</c:v>
                </c:pt>
                <c:pt idx="8">
                  <c:v>2.2159979999999999</c:v>
                </c:pt>
                <c:pt idx="9">
                  <c:v>3.536775</c:v>
                </c:pt>
                <c:pt idx="10">
                  <c:v>2.4842119999999999</c:v>
                </c:pt>
                <c:pt idx="11">
                  <c:v>1.581197</c:v>
                </c:pt>
                <c:pt idx="12">
                  <c:v>2.0394320000000001</c:v>
                </c:pt>
                <c:pt idx="13">
                  <c:v>2.3740570000000001</c:v>
                </c:pt>
                <c:pt idx="14">
                  <c:v>1.7905880000000001</c:v>
                </c:pt>
                <c:pt idx="15">
                  <c:v>0.85276010000000002</c:v>
                </c:pt>
                <c:pt idx="16">
                  <c:v>0.49750620000000001</c:v>
                </c:pt>
                <c:pt idx="17">
                  <c:v>0.96892069999999997</c:v>
                </c:pt>
                <c:pt idx="18">
                  <c:v>0.95370029999999995</c:v>
                </c:pt>
                <c:pt idx="19">
                  <c:v>-0.39735039999999999</c:v>
                </c:pt>
                <c:pt idx="20">
                  <c:v>-0.6635451</c:v>
                </c:pt>
                <c:pt idx="21">
                  <c:v>1.0626310000000001</c:v>
                </c:pt>
                <c:pt idx="22">
                  <c:v>1.6647529999999999</c:v>
                </c:pt>
                <c:pt idx="23">
                  <c:v>0.19102450000000001</c:v>
                </c:pt>
                <c:pt idx="24">
                  <c:v>-1.1050219999999999</c:v>
                </c:pt>
                <c:pt idx="25">
                  <c:v>-0.74027759999999998</c:v>
                </c:pt>
                <c:pt idx="26">
                  <c:v>0.513679</c:v>
                </c:pt>
                <c:pt idx="27">
                  <c:v>1.1625259999999999</c:v>
                </c:pt>
                <c:pt idx="28">
                  <c:v>1.161848</c:v>
                </c:pt>
                <c:pt idx="29">
                  <c:v>1.352514</c:v>
                </c:pt>
                <c:pt idx="30">
                  <c:v>2.0464530000000001</c:v>
                </c:pt>
                <c:pt idx="31">
                  <c:v>2.9906100000000002</c:v>
                </c:pt>
                <c:pt idx="32">
                  <c:v>3.461687</c:v>
                </c:pt>
                <c:pt idx="33">
                  <c:v>3.0047980000000001</c:v>
                </c:pt>
                <c:pt idx="34">
                  <c:v>2.21827</c:v>
                </c:pt>
                <c:pt idx="35">
                  <c:v>2.1460819999999998</c:v>
                </c:pt>
                <c:pt idx="36">
                  <c:v>2.5761699999999998</c:v>
                </c:pt>
                <c:pt idx="37">
                  <c:v>2.1419199999999998</c:v>
                </c:pt>
                <c:pt idx="38">
                  <c:v>1.386369</c:v>
                </c:pt>
                <c:pt idx="39">
                  <c:v>0.90131709999999998</c:v>
                </c:pt>
                <c:pt idx="40">
                  <c:v>-0.41684919999999998</c:v>
                </c:pt>
                <c:pt idx="41">
                  <c:v>-1.31436</c:v>
                </c:pt>
                <c:pt idx="42">
                  <c:v>-0.38018760000000001</c:v>
                </c:pt>
                <c:pt idx="43">
                  <c:v>1.1363179999999999</c:v>
                </c:pt>
                <c:pt idx="44">
                  <c:v>2.6912340000000001</c:v>
                </c:pt>
                <c:pt idx="45">
                  <c:v>3.6787700000000001</c:v>
                </c:pt>
                <c:pt idx="46">
                  <c:v>2.720456</c:v>
                </c:pt>
                <c:pt idx="47">
                  <c:v>1.1141559999999999</c:v>
                </c:pt>
                <c:pt idx="48">
                  <c:v>0.85237229999999997</c:v>
                </c:pt>
                <c:pt idx="49">
                  <c:v>1.9575910000000001</c:v>
                </c:pt>
                <c:pt idx="50">
                  <c:v>3.07281</c:v>
                </c:pt>
                <c:pt idx="51">
                  <c:v>1.9667619999999999</c:v>
                </c:pt>
                <c:pt idx="52">
                  <c:v>-0.2203022</c:v>
                </c:pt>
                <c:pt idx="53">
                  <c:v>-0.33295089999999999</c:v>
                </c:pt>
                <c:pt idx="54">
                  <c:v>0.2772384</c:v>
                </c:pt>
                <c:pt idx="55">
                  <c:v>-0.1708259</c:v>
                </c:pt>
                <c:pt idx="56">
                  <c:v>-0.13131029999999999</c:v>
                </c:pt>
                <c:pt idx="57">
                  <c:v>0.59804109999999999</c:v>
                </c:pt>
                <c:pt idx="58">
                  <c:v>1.169586</c:v>
                </c:pt>
                <c:pt idx="59">
                  <c:v>0.95531710000000003</c:v>
                </c:pt>
                <c:pt idx="60">
                  <c:v>-0.42394219999999999</c:v>
                </c:pt>
                <c:pt idx="61">
                  <c:v>-0.68439689999999997</c:v>
                </c:pt>
                <c:pt idx="62">
                  <c:v>0.97350049999999999</c:v>
                </c:pt>
                <c:pt idx="63">
                  <c:v>2.1099909999999999</c:v>
                </c:pt>
                <c:pt idx="64">
                  <c:v>2.0081690000000001</c:v>
                </c:pt>
                <c:pt idx="65">
                  <c:v>1.448207</c:v>
                </c:pt>
                <c:pt idx="66">
                  <c:v>1.2786649999999999</c:v>
                </c:pt>
                <c:pt idx="67">
                  <c:v>2.036931</c:v>
                </c:pt>
                <c:pt idx="68">
                  <c:v>2.448353</c:v>
                </c:pt>
                <c:pt idx="69">
                  <c:v>1.6750940000000001</c:v>
                </c:pt>
                <c:pt idx="70">
                  <c:v>1.1929449999999999</c:v>
                </c:pt>
                <c:pt idx="71">
                  <c:v>1.2399880000000001</c:v>
                </c:pt>
                <c:pt idx="72">
                  <c:v>0.91236649999999997</c:v>
                </c:pt>
                <c:pt idx="73">
                  <c:v>0.9851451</c:v>
                </c:pt>
                <c:pt idx="74">
                  <c:v>1.551347</c:v>
                </c:pt>
                <c:pt idx="75">
                  <c:v>1.854163</c:v>
                </c:pt>
                <c:pt idx="76">
                  <c:v>1.782489</c:v>
                </c:pt>
                <c:pt idx="77">
                  <c:v>1.330641</c:v>
                </c:pt>
                <c:pt idx="78">
                  <c:v>1.124484</c:v>
                </c:pt>
                <c:pt idx="79">
                  <c:v>1.169335</c:v>
                </c:pt>
                <c:pt idx="80">
                  <c:v>0.95577089999999998</c:v>
                </c:pt>
                <c:pt idx="81">
                  <c:v>0.65416160000000001</c:v>
                </c:pt>
                <c:pt idx="82">
                  <c:v>0.56400130000000004</c:v>
                </c:pt>
                <c:pt idx="83">
                  <c:v>0.97372060000000005</c:v>
                </c:pt>
                <c:pt idx="84">
                  <c:v>1.0979969999999999</c:v>
                </c:pt>
                <c:pt idx="85">
                  <c:v>0.34587669999999998</c:v>
                </c:pt>
                <c:pt idx="86">
                  <c:v>-0.37712960000000001</c:v>
                </c:pt>
                <c:pt idx="87">
                  <c:v>-0.44572139999999999</c:v>
                </c:pt>
                <c:pt idx="88">
                  <c:v>0.45782390000000001</c:v>
                </c:pt>
                <c:pt idx="89">
                  <c:v>1.668677</c:v>
                </c:pt>
                <c:pt idx="90">
                  <c:v>1.5520560000000001</c:v>
                </c:pt>
                <c:pt idx="91">
                  <c:v>0.61153299999999999</c:v>
                </c:pt>
                <c:pt idx="92">
                  <c:v>-4.0604389999999997E-2</c:v>
                </c:pt>
                <c:pt idx="93">
                  <c:v>-0.47341909999999998</c:v>
                </c:pt>
                <c:pt idx="94">
                  <c:v>-0.53272960000000003</c:v>
                </c:pt>
                <c:pt idx="95">
                  <c:v>-0.3393333</c:v>
                </c:pt>
                <c:pt idx="96">
                  <c:v>1.040335</c:v>
                </c:pt>
                <c:pt idx="97">
                  <c:v>3.4936440000000002</c:v>
                </c:pt>
                <c:pt idx="98">
                  <c:v>3.6894399999999998</c:v>
                </c:pt>
                <c:pt idx="99">
                  <c:v>1.3518760000000001</c:v>
                </c:pt>
                <c:pt idx="100">
                  <c:v>-6.4524529999999997E-2</c:v>
                </c:pt>
                <c:pt idx="101">
                  <c:v>0.60254149999999995</c:v>
                </c:pt>
                <c:pt idx="102">
                  <c:v>1.4793240000000001</c:v>
                </c:pt>
                <c:pt idx="103">
                  <c:v>1.273612</c:v>
                </c:pt>
                <c:pt idx="104">
                  <c:v>0.69848449999999995</c:v>
                </c:pt>
                <c:pt idx="105">
                  <c:v>1.0186649999999999</c:v>
                </c:pt>
                <c:pt idx="106">
                  <c:v>2.0871369999999998</c:v>
                </c:pt>
                <c:pt idx="107">
                  <c:v>1.9209339999999999</c:v>
                </c:pt>
                <c:pt idx="108">
                  <c:v>0.67309470000000005</c:v>
                </c:pt>
                <c:pt idx="109">
                  <c:v>0.52843300000000004</c:v>
                </c:pt>
                <c:pt idx="110">
                  <c:v>1.0193220000000001</c:v>
                </c:pt>
                <c:pt idx="111">
                  <c:v>0.79471519999999995</c:v>
                </c:pt>
                <c:pt idx="112">
                  <c:v>0.86455649999999995</c:v>
                </c:pt>
                <c:pt idx="113">
                  <c:v>1.87846</c:v>
                </c:pt>
                <c:pt idx="114">
                  <c:v>2.1901099999999998</c:v>
                </c:pt>
                <c:pt idx="115">
                  <c:v>1.8296589999999999</c:v>
                </c:pt>
                <c:pt idx="116">
                  <c:v>2.0258419999999999</c:v>
                </c:pt>
                <c:pt idx="117">
                  <c:v>1.9035489999999999</c:v>
                </c:pt>
                <c:pt idx="118">
                  <c:v>1.413235</c:v>
                </c:pt>
                <c:pt idx="119">
                  <c:v>1.144844</c:v>
                </c:pt>
                <c:pt idx="120">
                  <c:v>0.87284899999999999</c:v>
                </c:pt>
                <c:pt idx="121">
                  <c:v>1.5198830000000001</c:v>
                </c:pt>
                <c:pt idx="122">
                  <c:v>2.4162889999999999</c:v>
                </c:pt>
                <c:pt idx="123">
                  <c:v>0.88070139999999997</c:v>
                </c:pt>
                <c:pt idx="124">
                  <c:v>-1.6153280000000001</c:v>
                </c:pt>
                <c:pt idx="125">
                  <c:v>-1.1464110000000001</c:v>
                </c:pt>
                <c:pt idx="126">
                  <c:v>0.85039569999999998</c:v>
                </c:pt>
                <c:pt idx="127">
                  <c:v>1.095971</c:v>
                </c:pt>
                <c:pt idx="128">
                  <c:v>0.64523330000000001</c:v>
                </c:pt>
                <c:pt idx="129">
                  <c:v>0.78512979999999999</c:v>
                </c:pt>
                <c:pt idx="130">
                  <c:v>1.2262820000000001</c:v>
                </c:pt>
                <c:pt idx="131">
                  <c:v>1.749671</c:v>
                </c:pt>
                <c:pt idx="132">
                  <c:v>1.4978659999999999</c:v>
                </c:pt>
                <c:pt idx="133">
                  <c:v>0.33431749999999999</c:v>
                </c:pt>
                <c:pt idx="134">
                  <c:v>-0.85646330000000004</c:v>
                </c:pt>
                <c:pt idx="135">
                  <c:v>-1.062981</c:v>
                </c:pt>
                <c:pt idx="136">
                  <c:v>7.4322460000000007E-2</c:v>
                </c:pt>
                <c:pt idx="137">
                  <c:v>1.04237</c:v>
                </c:pt>
                <c:pt idx="138">
                  <c:v>1.0071140000000001</c:v>
                </c:pt>
                <c:pt idx="139">
                  <c:v>0.65748059999999997</c:v>
                </c:pt>
                <c:pt idx="140">
                  <c:v>0.64221010000000001</c:v>
                </c:pt>
                <c:pt idx="141">
                  <c:v>1.449878</c:v>
                </c:pt>
                <c:pt idx="142">
                  <c:v>1.801142</c:v>
                </c:pt>
                <c:pt idx="143">
                  <c:v>1.008928</c:v>
                </c:pt>
                <c:pt idx="144">
                  <c:v>1.3078430000000001</c:v>
                </c:pt>
                <c:pt idx="145">
                  <c:v>2.3728050000000001</c:v>
                </c:pt>
                <c:pt idx="146">
                  <c:v>1.7810349999999999</c:v>
                </c:pt>
                <c:pt idx="147">
                  <c:v>0.63256230000000002</c:v>
                </c:pt>
                <c:pt idx="148">
                  <c:v>0.27514739999999999</c:v>
                </c:pt>
                <c:pt idx="149">
                  <c:v>-8.1404159999999993E-3</c:v>
                </c:pt>
                <c:pt idx="150">
                  <c:v>-6.1003109999999999E-2</c:v>
                </c:pt>
                <c:pt idx="151">
                  <c:v>0.42904989999999998</c:v>
                </c:pt>
                <c:pt idx="152">
                  <c:v>0.66963589999999995</c:v>
                </c:pt>
                <c:pt idx="153">
                  <c:v>0.59564070000000002</c:v>
                </c:pt>
                <c:pt idx="154">
                  <c:v>0.68582659999999995</c:v>
                </c:pt>
                <c:pt idx="155">
                  <c:v>0.46191199999999999</c:v>
                </c:pt>
                <c:pt idx="156">
                  <c:v>8.1293379999999998E-2</c:v>
                </c:pt>
                <c:pt idx="157">
                  <c:v>-7.5897590000000001E-2</c:v>
                </c:pt>
                <c:pt idx="158">
                  <c:v>4.6426660000000002E-2</c:v>
                </c:pt>
                <c:pt idx="159">
                  <c:v>0.87928119999999999</c:v>
                </c:pt>
                <c:pt idx="160">
                  <c:v>1.2470779999999999</c:v>
                </c:pt>
                <c:pt idx="161">
                  <c:v>-0.16980339999999999</c:v>
                </c:pt>
                <c:pt idx="162">
                  <c:v>-2.2208009999999998</c:v>
                </c:pt>
                <c:pt idx="163">
                  <c:v>-2.5572309999999998</c:v>
                </c:pt>
                <c:pt idx="164">
                  <c:v>-0.50944140000000004</c:v>
                </c:pt>
                <c:pt idx="165">
                  <c:v>1.3818900000000001</c:v>
                </c:pt>
                <c:pt idx="166">
                  <c:v>0.97434120000000002</c:v>
                </c:pt>
                <c:pt idx="167">
                  <c:v>6.2222329999999999E-2</c:v>
                </c:pt>
                <c:pt idx="168">
                  <c:v>0.72386640000000002</c:v>
                </c:pt>
                <c:pt idx="169">
                  <c:v>1.578338</c:v>
                </c:pt>
                <c:pt idx="170">
                  <c:v>1.146161</c:v>
                </c:pt>
                <c:pt idx="171">
                  <c:v>0.37055709999999997</c:v>
                </c:pt>
                <c:pt idx="172">
                  <c:v>0.48512699999999997</c:v>
                </c:pt>
                <c:pt idx="173">
                  <c:v>0.4517581</c:v>
                </c:pt>
                <c:pt idx="174">
                  <c:v>-0.84735839999999996</c:v>
                </c:pt>
                <c:pt idx="175">
                  <c:v>-0.93295280000000003</c:v>
                </c:pt>
                <c:pt idx="176">
                  <c:v>0.5826308</c:v>
                </c:pt>
                <c:pt idx="177">
                  <c:v>0.56226560000000003</c:v>
                </c:pt>
                <c:pt idx="178">
                  <c:v>-0.41871209999999998</c:v>
                </c:pt>
                <c:pt idx="179">
                  <c:v>-0.21449170000000001</c:v>
                </c:pt>
                <c:pt idx="180">
                  <c:v>0.72961730000000002</c:v>
                </c:pt>
                <c:pt idx="181">
                  <c:v>1.2773680000000001</c:v>
                </c:pt>
                <c:pt idx="182">
                  <c:v>0.97770619999999997</c:v>
                </c:pt>
                <c:pt idx="183">
                  <c:v>0.78370030000000002</c:v>
                </c:pt>
                <c:pt idx="184">
                  <c:v>1.075081</c:v>
                </c:pt>
                <c:pt idx="185">
                  <c:v>0.67580899999999999</c:v>
                </c:pt>
                <c:pt idx="186">
                  <c:v>0.13014500000000001</c:v>
                </c:pt>
                <c:pt idx="187">
                  <c:v>9.4920439999999995E-2</c:v>
                </c:pt>
                <c:pt idx="188">
                  <c:v>-0.39074730000000002</c:v>
                </c:pt>
                <c:pt idx="189">
                  <c:v>-0.77884189999999998</c:v>
                </c:pt>
                <c:pt idx="190">
                  <c:v>1.1366660000000001E-2</c:v>
                </c:pt>
                <c:pt idx="191">
                  <c:v>1.0939160000000001</c:v>
                </c:pt>
                <c:pt idx="192">
                  <c:v>1.201422</c:v>
                </c:pt>
                <c:pt idx="193">
                  <c:v>0.40031689999999998</c:v>
                </c:pt>
                <c:pt idx="194">
                  <c:v>-0.44146269999999999</c:v>
                </c:pt>
                <c:pt idx="195">
                  <c:v>-0.68763969999999996</c:v>
                </c:pt>
                <c:pt idx="196">
                  <c:v>-0.29424620000000001</c:v>
                </c:pt>
                <c:pt idx="197">
                  <c:v>0.42193580000000003</c:v>
                </c:pt>
                <c:pt idx="198">
                  <c:v>1.203789</c:v>
                </c:pt>
                <c:pt idx="199">
                  <c:v>1.8469120000000001</c:v>
                </c:pt>
                <c:pt idx="200">
                  <c:v>2.1523669999999999</c:v>
                </c:pt>
                <c:pt idx="201">
                  <c:v>2.3562460000000001</c:v>
                </c:pt>
                <c:pt idx="202">
                  <c:v>2.1447750000000001</c:v>
                </c:pt>
                <c:pt idx="203">
                  <c:v>0.75772019999999995</c:v>
                </c:pt>
                <c:pt idx="204">
                  <c:v>-0.17762330000000001</c:v>
                </c:pt>
                <c:pt idx="205">
                  <c:v>0.86782879999999996</c:v>
                </c:pt>
                <c:pt idx="206">
                  <c:v>1.57362</c:v>
                </c:pt>
                <c:pt idx="207">
                  <c:v>0.53278650000000005</c:v>
                </c:pt>
                <c:pt idx="208">
                  <c:v>-0.25029600000000002</c:v>
                </c:pt>
                <c:pt idx="209">
                  <c:v>0.51357509999999995</c:v>
                </c:pt>
                <c:pt idx="210">
                  <c:v>1.9181919999999999</c:v>
                </c:pt>
                <c:pt idx="211">
                  <c:v>2.125283</c:v>
                </c:pt>
                <c:pt idx="212">
                  <c:v>0.79367719999999997</c:v>
                </c:pt>
                <c:pt idx="213">
                  <c:v>-0.81861600000000001</c:v>
                </c:pt>
                <c:pt idx="214">
                  <c:v>-1.3275330000000001</c:v>
                </c:pt>
                <c:pt idx="215">
                  <c:v>-0.1836497</c:v>
                </c:pt>
                <c:pt idx="216">
                  <c:v>0.51746380000000003</c:v>
                </c:pt>
                <c:pt idx="217">
                  <c:v>-0.25280580000000002</c:v>
                </c:pt>
                <c:pt idx="218">
                  <c:v>4.3456399999999999E-2</c:v>
                </c:pt>
                <c:pt idx="219">
                  <c:v>1.2864660000000001</c:v>
                </c:pt>
                <c:pt idx="220">
                  <c:v>0.93989590000000001</c:v>
                </c:pt>
                <c:pt idx="221">
                  <c:v>0.25976660000000001</c:v>
                </c:pt>
                <c:pt idx="222">
                  <c:v>0.59279999999999999</c:v>
                </c:pt>
                <c:pt idx="223">
                  <c:v>0.50056460000000003</c:v>
                </c:pt>
                <c:pt idx="224">
                  <c:v>-1.4951579999999999E-3</c:v>
                </c:pt>
                <c:pt idx="225">
                  <c:v>-1.7164039999999998E-2</c:v>
                </c:pt>
                <c:pt idx="226">
                  <c:v>-8.7295540000000005E-2</c:v>
                </c:pt>
                <c:pt idx="227">
                  <c:v>-0.70670690000000003</c:v>
                </c:pt>
                <c:pt idx="228">
                  <c:v>-0.85701780000000005</c:v>
                </c:pt>
                <c:pt idx="229">
                  <c:v>-4.7748190000000003E-2</c:v>
                </c:pt>
                <c:pt idx="230">
                  <c:v>0.52720469999999997</c:v>
                </c:pt>
                <c:pt idx="231">
                  <c:v>0.11285000000000001</c:v>
                </c:pt>
                <c:pt idx="232">
                  <c:v>-0.28888200000000003</c:v>
                </c:pt>
                <c:pt idx="233">
                  <c:v>0.35381010000000002</c:v>
                </c:pt>
                <c:pt idx="234">
                  <c:v>1.1489780000000001</c:v>
                </c:pt>
                <c:pt idx="235">
                  <c:v>1.4891939999999999</c:v>
                </c:pt>
                <c:pt idx="236">
                  <c:v>1.7357</c:v>
                </c:pt>
                <c:pt idx="237">
                  <c:v>1.44075</c:v>
                </c:pt>
                <c:pt idx="238">
                  <c:v>0.94629560000000001</c:v>
                </c:pt>
                <c:pt idx="239">
                  <c:v>1.012869</c:v>
                </c:pt>
                <c:pt idx="240">
                  <c:v>0.66575720000000005</c:v>
                </c:pt>
                <c:pt idx="241">
                  <c:v>-0.30362230000000001</c:v>
                </c:pt>
                <c:pt idx="242">
                  <c:v>-0.6799058</c:v>
                </c:pt>
                <c:pt idx="243">
                  <c:v>-0.63025540000000002</c:v>
                </c:pt>
                <c:pt idx="244">
                  <c:v>-0.59651770000000004</c:v>
                </c:pt>
                <c:pt idx="245">
                  <c:v>-4.1493910000000002E-2</c:v>
                </c:pt>
                <c:pt idx="246">
                  <c:v>0.62983979999999995</c:v>
                </c:pt>
                <c:pt idx="247">
                  <c:v>3.6873209999999997E-2</c:v>
                </c:pt>
                <c:pt idx="248">
                  <c:v>-1.607874</c:v>
                </c:pt>
                <c:pt idx="249">
                  <c:v>-2.5000689999999999</c:v>
                </c:pt>
                <c:pt idx="250">
                  <c:v>-2.1503489999999998</c:v>
                </c:pt>
                <c:pt idx="251">
                  <c:v>-1.106954</c:v>
                </c:pt>
                <c:pt idx="252">
                  <c:v>0.66562370000000004</c:v>
                </c:pt>
                <c:pt idx="253">
                  <c:v>1.8863259999999999</c:v>
                </c:pt>
                <c:pt idx="254">
                  <c:v>0.80889690000000003</c:v>
                </c:pt>
                <c:pt idx="255">
                  <c:v>-0.64876699999999998</c:v>
                </c:pt>
                <c:pt idx="256">
                  <c:v>0.18643680000000001</c:v>
                </c:pt>
                <c:pt idx="257">
                  <c:v>1.4663649999999999</c:v>
                </c:pt>
                <c:pt idx="258">
                  <c:v>0.3748129</c:v>
                </c:pt>
                <c:pt idx="259">
                  <c:v>-1.4652400000000001</c:v>
                </c:pt>
                <c:pt idx="260">
                  <c:v>-1.6776519999999999</c:v>
                </c:pt>
                <c:pt idx="261">
                  <c:v>-1.4798530000000001</c:v>
                </c:pt>
                <c:pt idx="262">
                  <c:v>-1.025463</c:v>
                </c:pt>
                <c:pt idx="263">
                  <c:v>0.44585439999999998</c:v>
                </c:pt>
                <c:pt idx="264">
                  <c:v>0.56346770000000002</c:v>
                </c:pt>
                <c:pt idx="265">
                  <c:v>-0.95928800000000003</c:v>
                </c:pt>
                <c:pt idx="266">
                  <c:v>-1.09009</c:v>
                </c:pt>
                <c:pt idx="267">
                  <c:v>0.6396039</c:v>
                </c:pt>
                <c:pt idx="268">
                  <c:v>1.615483</c:v>
                </c:pt>
                <c:pt idx="269">
                  <c:v>1.1531629999999999</c:v>
                </c:pt>
                <c:pt idx="270">
                  <c:v>1.0885069999999999</c:v>
                </c:pt>
                <c:pt idx="271">
                  <c:v>1.3120609999999999</c:v>
                </c:pt>
                <c:pt idx="272">
                  <c:v>1.358017</c:v>
                </c:pt>
                <c:pt idx="273">
                  <c:v>1.7388349999999999</c:v>
                </c:pt>
                <c:pt idx="274">
                  <c:v>1.3487640000000001</c:v>
                </c:pt>
                <c:pt idx="275">
                  <c:v>2.107883E-2</c:v>
                </c:pt>
                <c:pt idx="276">
                  <c:v>-0.37712050000000003</c:v>
                </c:pt>
                <c:pt idx="277">
                  <c:v>0.1760977</c:v>
                </c:pt>
                <c:pt idx="278">
                  <c:v>0.23122819999999999</c:v>
                </c:pt>
                <c:pt idx="279">
                  <c:v>4.713063E-2</c:v>
                </c:pt>
                <c:pt idx="280">
                  <c:v>0.25266939999999999</c:v>
                </c:pt>
                <c:pt idx="281">
                  <c:v>0.19268350000000001</c:v>
                </c:pt>
                <c:pt idx="282">
                  <c:v>2.3269689999999999E-2</c:v>
                </c:pt>
                <c:pt idx="283">
                  <c:v>0.22770760000000001</c:v>
                </c:pt>
                <c:pt idx="284">
                  <c:v>0.49757509999999999</c:v>
                </c:pt>
                <c:pt idx="285">
                  <c:v>1.0369079999999999</c:v>
                </c:pt>
                <c:pt idx="286">
                  <c:v>1.0157910000000001</c:v>
                </c:pt>
                <c:pt idx="287">
                  <c:v>-0.14492070000000001</c:v>
                </c:pt>
                <c:pt idx="288">
                  <c:v>-0.71513280000000001</c:v>
                </c:pt>
                <c:pt idx="289">
                  <c:v>-0.6943859</c:v>
                </c:pt>
                <c:pt idx="290">
                  <c:v>-1.1204339999999999</c:v>
                </c:pt>
                <c:pt idx="291">
                  <c:v>-1.435889</c:v>
                </c:pt>
                <c:pt idx="292">
                  <c:v>-1.6159410000000001</c:v>
                </c:pt>
                <c:pt idx="293">
                  <c:v>-0.99557010000000001</c:v>
                </c:pt>
                <c:pt idx="294">
                  <c:v>1.0852729999999999</c:v>
                </c:pt>
                <c:pt idx="295">
                  <c:v>2.5048020000000002</c:v>
                </c:pt>
                <c:pt idx="296">
                  <c:v>2.2077939999999998</c:v>
                </c:pt>
                <c:pt idx="297">
                  <c:v>1.7824070000000001</c:v>
                </c:pt>
                <c:pt idx="298">
                  <c:v>1.990863</c:v>
                </c:pt>
                <c:pt idx="299">
                  <c:v>2.2529029999999999</c:v>
                </c:pt>
                <c:pt idx="300">
                  <c:v>2.1167150000000001</c:v>
                </c:pt>
                <c:pt idx="301">
                  <c:v>1.384779</c:v>
                </c:pt>
                <c:pt idx="302">
                  <c:v>0.24213570000000001</c:v>
                </c:pt>
                <c:pt idx="303">
                  <c:v>-0.16383490000000001</c:v>
                </c:pt>
                <c:pt idx="304">
                  <c:v>0.2264022</c:v>
                </c:pt>
                <c:pt idx="305">
                  <c:v>0.43854320000000002</c:v>
                </c:pt>
                <c:pt idx="306">
                  <c:v>0.93714019999999998</c:v>
                </c:pt>
                <c:pt idx="307">
                  <c:v>1.2466900000000001</c:v>
                </c:pt>
                <c:pt idx="308">
                  <c:v>0.65052279999999996</c:v>
                </c:pt>
                <c:pt idx="309">
                  <c:v>0.81610210000000005</c:v>
                </c:pt>
                <c:pt idx="310">
                  <c:v>1.2657</c:v>
                </c:pt>
                <c:pt idx="311">
                  <c:v>0.46001730000000002</c:v>
                </c:pt>
                <c:pt idx="312">
                  <c:v>-2.6527470000000001E-2</c:v>
                </c:pt>
                <c:pt idx="313">
                  <c:v>0.3809495</c:v>
                </c:pt>
                <c:pt idx="314">
                  <c:v>0.67025179999999995</c:v>
                </c:pt>
                <c:pt idx="315">
                  <c:v>0.39454090000000003</c:v>
                </c:pt>
                <c:pt idx="316">
                  <c:v>-0.72460919999999995</c:v>
                </c:pt>
                <c:pt idx="317">
                  <c:v>-1.6502669999999999</c:v>
                </c:pt>
                <c:pt idx="318">
                  <c:v>-1.2922849999999999</c:v>
                </c:pt>
                <c:pt idx="319">
                  <c:v>0.10960789999999999</c:v>
                </c:pt>
                <c:pt idx="320">
                  <c:v>1.626131</c:v>
                </c:pt>
                <c:pt idx="321">
                  <c:v>1.7119059999999999</c:v>
                </c:pt>
                <c:pt idx="322">
                  <c:v>0.30688399999999999</c:v>
                </c:pt>
                <c:pt idx="323">
                  <c:v>-0.14487929999999999</c:v>
                </c:pt>
                <c:pt idx="324">
                  <c:v>1.208833</c:v>
                </c:pt>
                <c:pt idx="325">
                  <c:v>1.8912659999999999</c:v>
                </c:pt>
                <c:pt idx="326">
                  <c:v>1.095242</c:v>
                </c:pt>
                <c:pt idx="327">
                  <c:v>0.45285760000000003</c:v>
                </c:pt>
                <c:pt idx="328">
                  <c:v>0.24505669999999999</c:v>
                </c:pt>
                <c:pt idx="329">
                  <c:v>0.60583209999999998</c:v>
                </c:pt>
                <c:pt idx="330">
                  <c:v>1.306432</c:v>
                </c:pt>
                <c:pt idx="331">
                  <c:v>0.78905899999999995</c:v>
                </c:pt>
                <c:pt idx="332">
                  <c:v>-0.49550899999999998</c:v>
                </c:pt>
                <c:pt idx="333">
                  <c:v>-0.46088430000000002</c:v>
                </c:pt>
                <c:pt idx="334">
                  <c:v>1.0458270000000001</c:v>
                </c:pt>
                <c:pt idx="335">
                  <c:v>1.8571070000000001</c:v>
                </c:pt>
                <c:pt idx="336">
                  <c:v>0.66866769999999998</c:v>
                </c:pt>
                <c:pt idx="337">
                  <c:v>-0.78720880000000004</c:v>
                </c:pt>
                <c:pt idx="338">
                  <c:v>-0.36244739999999998</c:v>
                </c:pt>
                <c:pt idx="339">
                  <c:v>0.79202989999999995</c:v>
                </c:pt>
                <c:pt idx="340">
                  <c:v>0.52142659999999996</c:v>
                </c:pt>
                <c:pt idx="341">
                  <c:v>-4.5038279999999997E-3</c:v>
                </c:pt>
                <c:pt idx="342">
                  <c:v>0.458175</c:v>
                </c:pt>
                <c:pt idx="343">
                  <c:v>1.1084179999999999</c:v>
                </c:pt>
                <c:pt idx="344">
                  <c:v>1.973352</c:v>
                </c:pt>
                <c:pt idx="345">
                  <c:v>2.3353869999999999</c:v>
                </c:pt>
                <c:pt idx="346">
                  <c:v>1.15045</c:v>
                </c:pt>
                <c:pt idx="347">
                  <c:v>-0.13239500000000001</c:v>
                </c:pt>
                <c:pt idx="348">
                  <c:v>-0.1971842</c:v>
                </c:pt>
                <c:pt idx="349">
                  <c:v>0.50470859999999995</c:v>
                </c:pt>
                <c:pt idx="350">
                  <c:v>0.96423519999999996</c:v>
                </c:pt>
                <c:pt idx="351">
                  <c:v>0.99887490000000001</c:v>
                </c:pt>
                <c:pt idx="352">
                  <c:v>1.177735</c:v>
                </c:pt>
                <c:pt idx="353">
                  <c:v>0.84181790000000001</c:v>
                </c:pt>
                <c:pt idx="354">
                  <c:v>-0.31318230000000002</c:v>
                </c:pt>
                <c:pt idx="355">
                  <c:v>-0.9734294</c:v>
                </c:pt>
                <c:pt idx="356">
                  <c:v>-0.74310889999999996</c:v>
                </c:pt>
                <c:pt idx="357">
                  <c:v>-0.1973017</c:v>
                </c:pt>
                <c:pt idx="358">
                  <c:v>9.9652240000000003E-2</c:v>
                </c:pt>
                <c:pt idx="359">
                  <c:v>-0.42546030000000001</c:v>
                </c:pt>
                <c:pt idx="360">
                  <c:v>-0.77995619999999999</c:v>
                </c:pt>
                <c:pt idx="361">
                  <c:v>0.2170135</c:v>
                </c:pt>
                <c:pt idx="362">
                  <c:v>1.017039</c:v>
                </c:pt>
                <c:pt idx="363">
                  <c:v>0.43604599999999999</c:v>
                </c:pt>
                <c:pt idx="364">
                  <c:v>-3.470053E-2</c:v>
                </c:pt>
                <c:pt idx="365">
                  <c:v>0.25880239999999999</c:v>
                </c:pt>
                <c:pt idx="366">
                  <c:v>0.50612449999999998</c:v>
                </c:pt>
                <c:pt idx="367">
                  <c:v>0.34897869999999998</c:v>
                </c:pt>
                <c:pt idx="368">
                  <c:v>-0.69488899999999998</c:v>
                </c:pt>
                <c:pt idx="369">
                  <c:v>-1.806392</c:v>
                </c:pt>
                <c:pt idx="370">
                  <c:v>-1.2736179999999999</c:v>
                </c:pt>
                <c:pt idx="371">
                  <c:v>4.4825999999999998E-2</c:v>
                </c:pt>
                <c:pt idx="372">
                  <c:v>0.68079279999999998</c:v>
                </c:pt>
                <c:pt idx="373">
                  <c:v>0.53254089999999998</c:v>
                </c:pt>
                <c:pt idx="374">
                  <c:v>-0.12880610000000001</c:v>
                </c:pt>
                <c:pt idx="375">
                  <c:v>-0.68964429999999999</c:v>
                </c:pt>
                <c:pt idx="376">
                  <c:v>-1.1371450000000001</c:v>
                </c:pt>
                <c:pt idx="377">
                  <c:v>-1.4209909999999999</c:v>
                </c:pt>
                <c:pt idx="378">
                  <c:v>-0.82339229999999997</c:v>
                </c:pt>
                <c:pt idx="379">
                  <c:v>-0.2189941</c:v>
                </c:pt>
                <c:pt idx="380">
                  <c:v>-0.98843820000000004</c:v>
                </c:pt>
                <c:pt idx="381">
                  <c:v>-2.136009</c:v>
                </c:pt>
                <c:pt idx="382">
                  <c:v>-2.0890900000000001</c:v>
                </c:pt>
                <c:pt idx="383">
                  <c:v>-1.7025060000000001</c:v>
                </c:pt>
                <c:pt idx="384">
                  <c:v>-1.8054429999999999</c:v>
                </c:pt>
                <c:pt idx="385">
                  <c:v>-1.1467320000000001</c:v>
                </c:pt>
                <c:pt idx="386">
                  <c:v>0.368419</c:v>
                </c:pt>
                <c:pt idx="387">
                  <c:v>1.7798529999999999</c:v>
                </c:pt>
                <c:pt idx="388">
                  <c:v>2.4878079999999998</c:v>
                </c:pt>
                <c:pt idx="389">
                  <c:v>1.6836880000000001</c:v>
                </c:pt>
                <c:pt idx="390">
                  <c:v>0.4798058</c:v>
                </c:pt>
                <c:pt idx="391">
                  <c:v>0.45171169999999999</c:v>
                </c:pt>
                <c:pt idx="392">
                  <c:v>0.446106</c:v>
                </c:pt>
                <c:pt idx="393">
                  <c:v>0.48932350000000002</c:v>
                </c:pt>
                <c:pt idx="394">
                  <c:v>1.4733890000000001</c:v>
                </c:pt>
                <c:pt idx="395">
                  <c:v>1.5645929999999999</c:v>
                </c:pt>
                <c:pt idx="396">
                  <c:v>0.93020290000000005</c:v>
                </c:pt>
                <c:pt idx="397">
                  <c:v>0.71153440000000001</c:v>
                </c:pt>
                <c:pt idx="398">
                  <c:v>-0.52700930000000001</c:v>
                </c:pt>
                <c:pt idx="399">
                  <c:v>-1.6585479999999999</c:v>
                </c:pt>
                <c:pt idx="400">
                  <c:v>-1.0219579999999999</c:v>
                </c:pt>
                <c:pt idx="401">
                  <c:v>-0.2257237</c:v>
                </c:pt>
                <c:pt idx="402">
                  <c:v>0.1375866</c:v>
                </c:pt>
                <c:pt idx="403">
                  <c:v>0.60212120000000002</c:v>
                </c:pt>
                <c:pt idx="404">
                  <c:v>0.71458390000000005</c:v>
                </c:pt>
                <c:pt idx="405">
                  <c:v>0.18090500000000001</c:v>
                </c:pt>
                <c:pt idx="406">
                  <c:v>-0.27714309999999998</c:v>
                </c:pt>
                <c:pt idx="407">
                  <c:v>4.347504E-2</c:v>
                </c:pt>
                <c:pt idx="408">
                  <c:v>0.45887549999999999</c:v>
                </c:pt>
                <c:pt idx="409">
                  <c:v>0.47647919999999999</c:v>
                </c:pt>
                <c:pt idx="410">
                  <c:v>0.86495639999999996</c:v>
                </c:pt>
                <c:pt idx="411">
                  <c:v>1.4000859999999999</c:v>
                </c:pt>
                <c:pt idx="412">
                  <c:v>1.126441</c:v>
                </c:pt>
                <c:pt idx="413">
                  <c:v>0.55845829999999996</c:v>
                </c:pt>
                <c:pt idx="414">
                  <c:v>0.28124690000000002</c:v>
                </c:pt>
                <c:pt idx="415">
                  <c:v>-0.2306185</c:v>
                </c:pt>
                <c:pt idx="416">
                  <c:v>-0.78868340000000003</c:v>
                </c:pt>
                <c:pt idx="417">
                  <c:v>-0.95492089999999996</c:v>
                </c:pt>
                <c:pt idx="418">
                  <c:v>-1.3231040000000001</c:v>
                </c:pt>
                <c:pt idx="419">
                  <c:v>-1.2659210000000001</c:v>
                </c:pt>
                <c:pt idx="420">
                  <c:v>5.0388530000000003E-3</c:v>
                </c:pt>
                <c:pt idx="421">
                  <c:v>1.3022069999999999</c:v>
                </c:pt>
                <c:pt idx="422">
                  <c:v>1.644021</c:v>
                </c:pt>
                <c:pt idx="423">
                  <c:v>1.1810309999999999</c:v>
                </c:pt>
                <c:pt idx="424">
                  <c:v>0.85246120000000003</c:v>
                </c:pt>
                <c:pt idx="425">
                  <c:v>0.65070320000000004</c:v>
                </c:pt>
                <c:pt idx="426">
                  <c:v>0.34491300000000003</c:v>
                </c:pt>
                <c:pt idx="427">
                  <c:v>0.8443484</c:v>
                </c:pt>
                <c:pt idx="428">
                  <c:v>1.0979950000000001</c:v>
                </c:pt>
                <c:pt idx="429">
                  <c:v>0.27614919999999998</c:v>
                </c:pt>
                <c:pt idx="430">
                  <c:v>0.22321289999999999</c:v>
                </c:pt>
                <c:pt idx="431">
                  <c:v>1.183522</c:v>
                </c:pt>
                <c:pt idx="432">
                  <c:v>1.5555490000000001</c:v>
                </c:pt>
                <c:pt idx="433">
                  <c:v>0.97262749999999998</c:v>
                </c:pt>
                <c:pt idx="434">
                  <c:v>0.1358056</c:v>
                </c:pt>
                <c:pt idx="435">
                  <c:v>-0.38168570000000002</c:v>
                </c:pt>
                <c:pt idx="436">
                  <c:v>-0.56530170000000002</c:v>
                </c:pt>
                <c:pt idx="437">
                  <c:v>-1.170272</c:v>
                </c:pt>
                <c:pt idx="438">
                  <c:v>-2.120444</c:v>
                </c:pt>
                <c:pt idx="439">
                  <c:v>-1.735104</c:v>
                </c:pt>
                <c:pt idx="440">
                  <c:v>-0.43306699999999998</c:v>
                </c:pt>
                <c:pt idx="441">
                  <c:v>6.1551139999999997E-2</c:v>
                </c:pt>
                <c:pt idx="442">
                  <c:v>-0.1295646</c:v>
                </c:pt>
                <c:pt idx="443">
                  <c:v>-0.67926640000000005</c:v>
                </c:pt>
                <c:pt idx="444">
                  <c:v>-0.82843900000000004</c:v>
                </c:pt>
                <c:pt idx="445">
                  <c:v>-0.17036209999999999</c:v>
                </c:pt>
                <c:pt idx="446">
                  <c:v>2.3963020000000002E-2</c:v>
                </c:pt>
                <c:pt idx="447">
                  <c:v>-0.1796381</c:v>
                </c:pt>
                <c:pt idx="448">
                  <c:v>2.1422259999999999E-2</c:v>
                </c:pt>
                <c:pt idx="449">
                  <c:v>-0.5382538</c:v>
                </c:pt>
                <c:pt idx="450">
                  <c:v>-1.600617</c:v>
                </c:pt>
                <c:pt idx="451">
                  <c:v>-1.309374</c:v>
                </c:pt>
                <c:pt idx="452">
                  <c:v>-0.57576870000000002</c:v>
                </c:pt>
                <c:pt idx="453">
                  <c:v>-0.44515739999999998</c:v>
                </c:pt>
                <c:pt idx="454">
                  <c:v>1.159545E-2</c:v>
                </c:pt>
                <c:pt idx="455">
                  <c:v>0.62173670000000003</c:v>
                </c:pt>
                <c:pt idx="456">
                  <c:v>0.80376930000000002</c:v>
                </c:pt>
                <c:pt idx="457">
                  <c:v>0.9719082</c:v>
                </c:pt>
                <c:pt idx="458">
                  <c:v>0.91489189999999998</c:v>
                </c:pt>
                <c:pt idx="459">
                  <c:v>0.13721639999999999</c:v>
                </c:pt>
                <c:pt idx="460">
                  <c:v>-0.4713368</c:v>
                </c:pt>
                <c:pt idx="461">
                  <c:v>0.1410508</c:v>
                </c:pt>
                <c:pt idx="462">
                  <c:v>0.66391579999999994</c:v>
                </c:pt>
                <c:pt idx="463">
                  <c:v>0.28339540000000002</c:v>
                </c:pt>
                <c:pt idx="464">
                  <c:v>0.17945949999999999</c:v>
                </c:pt>
                <c:pt idx="465">
                  <c:v>-0.36918000000000001</c:v>
                </c:pt>
                <c:pt idx="466">
                  <c:v>-1.6000300000000001</c:v>
                </c:pt>
                <c:pt idx="467">
                  <c:v>-1.6178699999999999</c:v>
                </c:pt>
                <c:pt idx="468">
                  <c:v>-0.32135019999999997</c:v>
                </c:pt>
                <c:pt idx="469">
                  <c:v>0.65037699999999998</c:v>
                </c:pt>
                <c:pt idx="470">
                  <c:v>0.1649216</c:v>
                </c:pt>
                <c:pt idx="471">
                  <c:v>-0.96559879999999998</c:v>
                </c:pt>
                <c:pt idx="472">
                  <c:v>-0.62820560000000003</c:v>
                </c:pt>
                <c:pt idx="473">
                  <c:v>0.67161249999999995</c:v>
                </c:pt>
                <c:pt idx="474">
                  <c:v>0.14234179999999999</c:v>
                </c:pt>
                <c:pt idx="475">
                  <c:v>-1.913842</c:v>
                </c:pt>
                <c:pt idx="476">
                  <c:v>-2.8797670000000002</c:v>
                </c:pt>
                <c:pt idx="477">
                  <c:v>-2.2235119999999999</c:v>
                </c:pt>
                <c:pt idx="478">
                  <c:v>-0.93132610000000005</c:v>
                </c:pt>
                <c:pt idx="479">
                  <c:v>8.9920139999999996E-2</c:v>
                </c:pt>
                <c:pt idx="480">
                  <c:v>0.1857645</c:v>
                </c:pt>
                <c:pt idx="481">
                  <c:v>-0.226296</c:v>
                </c:pt>
                <c:pt idx="482">
                  <c:v>-0.19303490000000001</c:v>
                </c:pt>
                <c:pt idx="483">
                  <c:v>0.12958520000000001</c:v>
                </c:pt>
                <c:pt idx="484">
                  <c:v>4.4181190000000002E-2</c:v>
                </c:pt>
                <c:pt idx="485">
                  <c:v>-0.19192870000000001</c:v>
                </c:pt>
                <c:pt idx="486">
                  <c:v>1.3884290000000001E-2</c:v>
                </c:pt>
                <c:pt idx="487">
                  <c:v>9.80959E-2</c:v>
                </c:pt>
                <c:pt idx="488">
                  <c:v>-6.5583249999999996E-2</c:v>
                </c:pt>
                <c:pt idx="489">
                  <c:v>0.76927730000000005</c:v>
                </c:pt>
                <c:pt idx="490">
                  <c:v>1.6910240000000001</c:v>
                </c:pt>
                <c:pt idx="491">
                  <c:v>0.86832180000000003</c:v>
                </c:pt>
                <c:pt idx="492">
                  <c:v>-0.58778889999999995</c:v>
                </c:pt>
                <c:pt idx="493">
                  <c:v>-1.3311360000000001</c:v>
                </c:pt>
                <c:pt idx="494">
                  <c:v>-1.4989920000000001</c:v>
                </c:pt>
                <c:pt idx="495">
                  <c:v>-1.3099130000000001</c:v>
                </c:pt>
                <c:pt idx="496">
                  <c:v>-0.69958039999999999</c:v>
                </c:pt>
                <c:pt idx="497">
                  <c:v>0.3189168</c:v>
                </c:pt>
                <c:pt idx="498">
                  <c:v>1.3842639999999999</c:v>
                </c:pt>
                <c:pt idx="499">
                  <c:v>2.4000759999999999</c:v>
                </c:pt>
                <c:pt idx="500">
                  <c:v>2.504623</c:v>
                </c:pt>
                <c:pt idx="501">
                  <c:v>0.69863200000000003</c:v>
                </c:pt>
                <c:pt idx="502">
                  <c:v>-1.0023010000000001</c:v>
                </c:pt>
                <c:pt idx="503">
                  <c:v>-0.58276209999999995</c:v>
                </c:pt>
                <c:pt idx="504">
                  <c:v>0.14892069999999999</c:v>
                </c:pt>
                <c:pt idx="505">
                  <c:v>-0.17199719999999999</c:v>
                </c:pt>
                <c:pt idx="506">
                  <c:v>-0.32921549999999999</c:v>
                </c:pt>
                <c:pt idx="507">
                  <c:v>0.48674299999999998</c:v>
                </c:pt>
                <c:pt idx="508">
                  <c:v>1.5833950000000001</c:v>
                </c:pt>
                <c:pt idx="509">
                  <c:v>1.3833040000000001</c:v>
                </c:pt>
                <c:pt idx="510">
                  <c:v>0.18814500000000001</c:v>
                </c:pt>
                <c:pt idx="511">
                  <c:v>-0.18815100000000001</c:v>
                </c:pt>
                <c:pt idx="512">
                  <c:v>-0.1114914</c:v>
                </c:pt>
                <c:pt idx="513">
                  <c:v>-0.22232469999999999</c:v>
                </c:pt>
                <c:pt idx="514">
                  <c:v>0.41504550000000001</c:v>
                </c:pt>
                <c:pt idx="515">
                  <c:v>1.389084</c:v>
                </c:pt>
                <c:pt idx="516">
                  <c:v>1.686644</c:v>
                </c:pt>
                <c:pt idx="517">
                  <c:v>1.519358</c:v>
                </c:pt>
                <c:pt idx="518">
                  <c:v>0.90281560000000005</c:v>
                </c:pt>
                <c:pt idx="519">
                  <c:v>0.41157630000000001</c:v>
                </c:pt>
                <c:pt idx="520">
                  <c:v>0.50696889999999994</c:v>
                </c:pt>
                <c:pt idx="521">
                  <c:v>0.61321599999999998</c:v>
                </c:pt>
                <c:pt idx="522">
                  <c:v>0.89002720000000002</c:v>
                </c:pt>
                <c:pt idx="523">
                  <c:v>0.93743650000000001</c:v>
                </c:pt>
                <c:pt idx="524">
                  <c:v>0.41002670000000002</c:v>
                </c:pt>
                <c:pt idx="525">
                  <c:v>0.23974119999999999</c:v>
                </c:pt>
                <c:pt idx="526">
                  <c:v>0.50895610000000002</c:v>
                </c:pt>
                <c:pt idx="527">
                  <c:v>0.9080492</c:v>
                </c:pt>
                <c:pt idx="528">
                  <c:v>1.0658719999999999</c:v>
                </c:pt>
                <c:pt idx="529">
                  <c:v>0.63014979999999998</c:v>
                </c:pt>
                <c:pt idx="530">
                  <c:v>0.13619870000000001</c:v>
                </c:pt>
                <c:pt idx="531">
                  <c:v>-0.24745310000000001</c:v>
                </c:pt>
                <c:pt idx="532">
                  <c:v>-0.44101790000000002</c:v>
                </c:pt>
                <c:pt idx="533">
                  <c:v>-1.733517E-2</c:v>
                </c:pt>
                <c:pt idx="534">
                  <c:v>0.20410229999999999</c:v>
                </c:pt>
                <c:pt idx="535">
                  <c:v>-0.40806009999999998</c:v>
                </c:pt>
                <c:pt idx="536">
                  <c:v>-0.32849060000000002</c:v>
                </c:pt>
                <c:pt idx="537">
                  <c:v>0.80830970000000002</c:v>
                </c:pt>
                <c:pt idx="538">
                  <c:v>1.1092379999999999</c:v>
                </c:pt>
                <c:pt idx="539">
                  <c:v>0.72109350000000005</c:v>
                </c:pt>
                <c:pt idx="540">
                  <c:v>0.8621238</c:v>
                </c:pt>
                <c:pt idx="541">
                  <c:v>0.77242370000000005</c:v>
                </c:pt>
                <c:pt idx="542">
                  <c:v>0.33890690000000001</c:v>
                </c:pt>
                <c:pt idx="543">
                  <c:v>0.41148259999999998</c:v>
                </c:pt>
                <c:pt idx="544">
                  <c:v>0.37666729999999998</c:v>
                </c:pt>
                <c:pt idx="545">
                  <c:v>-0.27758189999999999</c:v>
                </c:pt>
                <c:pt idx="546">
                  <c:v>-1.4361470000000001</c:v>
                </c:pt>
                <c:pt idx="547">
                  <c:v>-2.5941329999999998</c:v>
                </c:pt>
                <c:pt idx="548">
                  <c:v>-1.761158</c:v>
                </c:pt>
                <c:pt idx="549">
                  <c:v>0.73695189999999999</c:v>
                </c:pt>
                <c:pt idx="550">
                  <c:v>1.630776</c:v>
                </c:pt>
                <c:pt idx="551">
                  <c:v>0.348686</c:v>
                </c:pt>
                <c:pt idx="552">
                  <c:v>-0.94890200000000002</c:v>
                </c:pt>
                <c:pt idx="553">
                  <c:v>-0.78297729999999999</c:v>
                </c:pt>
                <c:pt idx="554">
                  <c:v>-0.20713880000000001</c:v>
                </c:pt>
                <c:pt idx="555">
                  <c:v>-0.69682339999999998</c:v>
                </c:pt>
                <c:pt idx="556">
                  <c:v>-0.86459989999999998</c:v>
                </c:pt>
                <c:pt idx="557">
                  <c:v>-0.25348080000000001</c:v>
                </c:pt>
                <c:pt idx="558">
                  <c:v>6.2706479999999995E-2</c:v>
                </c:pt>
                <c:pt idx="559">
                  <c:v>0.35814669999999998</c:v>
                </c:pt>
                <c:pt idx="560">
                  <c:v>0.25958759999999997</c:v>
                </c:pt>
                <c:pt idx="561">
                  <c:v>-0.23611740000000001</c:v>
                </c:pt>
                <c:pt idx="562">
                  <c:v>-0.667188</c:v>
                </c:pt>
                <c:pt idx="563">
                  <c:v>-1.056276</c:v>
                </c:pt>
                <c:pt idx="564">
                  <c:v>-0.80515729999999996</c:v>
                </c:pt>
                <c:pt idx="565">
                  <c:v>4.6210969999999997E-2</c:v>
                </c:pt>
                <c:pt idx="566">
                  <c:v>1.1079030000000001</c:v>
                </c:pt>
                <c:pt idx="567">
                  <c:v>1.626258</c:v>
                </c:pt>
                <c:pt idx="568">
                  <c:v>1.113348</c:v>
                </c:pt>
                <c:pt idx="569">
                  <c:v>0.32326389999999999</c:v>
                </c:pt>
              </c:numCache>
            </c:numRef>
          </c:xVal>
          <c:yVal>
            <c:numRef>
              <c:f>'HBM IV Curves Data'!$AC$5:$AC$574</c:f>
              <c:numCache>
                <c:formatCode>General</c:formatCode>
                <c:ptCount val="570"/>
                <c:pt idx="0">
                  <c:v>0.60932679999999995</c:v>
                </c:pt>
                <c:pt idx="1">
                  <c:v>0.60047010000000001</c:v>
                </c:pt>
                <c:pt idx="2">
                  <c:v>0.59923320000000002</c:v>
                </c:pt>
                <c:pt idx="3">
                  <c:v>0.60293379999999996</c:v>
                </c:pt>
                <c:pt idx="4">
                  <c:v>0.59932350000000001</c:v>
                </c:pt>
                <c:pt idx="5">
                  <c:v>0.59595399999999998</c:v>
                </c:pt>
                <c:pt idx="6">
                  <c:v>0.60207290000000002</c:v>
                </c:pt>
                <c:pt idx="7">
                  <c:v>0.60170020000000002</c:v>
                </c:pt>
                <c:pt idx="8">
                  <c:v>0.5860803</c:v>
                </c:pt>
                <c:pt idx="9">
                  <c:v>0.56804180000000004</c:v>
                </c:pt>
                <c:pt idx="10">
                  <c:v>0.56317220000000001</c:v>
                </c:pt>
                <c:pt idx="11">
                  <c:v>0.57099299999999997</c:v>
                </c:pt>
                <c:pt idx="12">
                  <c:v>0.5796441</c:v>
                </c:pt>
                <c:pt idx="13">
                  <c:v>0.57659470000000002</c:v>
                </c:pt>
                <c:pt idx="14">
                  <c:v>0.55823809999999996</c:v>
                </c:pt>
                <c:pt idx="15">
                  <c:v>0.54415979999999997</c:v>
                </c:pt>
                <c:pt idx="16">
                  <c:v>0.54446689999999998</c:v>
                </c:pt>
                <c:pt idx="17">
                  <c:v>0.54636280000000004</c:v>
                </c:pt>
                <c:pt idx="18">
                  <c:v>0.54984699999999997</c:v>
                </c:pt>
                <c:pt idx="19">
                  <c:v>0.55526719999999996</c:v>
                </c:pt>
                <c:pt idx="20">
                  <c:v>0.55032040000000004</c:v>
                </c:pt>
                <c:pt idx="21">
                  <c:v>0.539045</c:v>
                </c:pt>
                <c:pt idx="22">
                  <c:v>0.53200250000000004</c:v>
                </c:pt>
                <c:pt idx="23">
                  <c:v>0.52176160000000005</c:v>
                </c:pt>
                <c:pt idx="24">
                  <c:v>0.51411799999999996</c:v>
                </c:pt>
                <c:pt idx="25">
                  <c:v>0.5176982</c:v>
                </c:pt>
                <c:pt idx="26">
                  <c:v>0.51622690000000004</c:v>
                </c:pt>
                <c:pt idx="27">
                  <c:v>0.50573310000000005</c:v>
                </c:pt>
                <c:pt idx="28">
                  <c:v>0.49539460000000002</c:v>
                </c:pt>
                <c:pt idx="29">
                  <c:v>0.49603249999999999</c:v>
                </c:pt>
                <c:pt idx="30">
                  <c:v>0.506992</c:v>
                </c:pt>
                <c:pt idx="31">
                  <c:v>0.50575510000000001</c:v>
                </c:pt>
                <c:pt idx="32">
                  <c:v>0.491616</c:v>
                </c:pt>
                <c:pt idx="33">
                  <c:v>0.48208580000000001</c:v>
                </c:pt>
                <c:pt idx="34">
                  <c:v>0.47440090000000001</c:v>
                </c:pt>
                <c:pt idx="35">
                  <c:v>0.46885480000000002</c:v>
                </c:pt>
                <c:pt idx="36">
                  <c:v>0.47412189999999999</c:v>
                </c:pt>
                <c:pt idx="37">
                  <c:v>0.47962719999999998</c:v>
                </c:pt>
                <c:pt idx="38">
                  <c:v>0.47894920000000002</c:v>
                </c:pt>
                <c:pt idx="39">
                  <c:v>0.47810029999999998</c:v>
                </c:pt>
                <c:pt idx="40">
                  <c:v>0.47876410000000003</c:v>
                </c:pt>
                <c:pt idx="41">
                  <c:v>0.47923359999999998</c:v>
                </c:pt>
                <c:pt idx="42">
                  <c:v>0.47698200000000002</c:v>
                </c:pt>
                <c:pt idx="43">
                  <c:v>0.47239720000000002</c:v>
                </c:pt>
                <c:pt idx="44">
                  <c:v>0.4647599</c:v>
                </c:pt>
                <c:pt idx="45">
                  <c:v>0.45860000000000001</c:v>
                </c:pt>
                <c:pt idx="46">
                  <c:v>0.45839469999999999</c:v>
                </c:pt>
                <c:pt idx="47">
                  <c:v>0.45520919999999998</c:v>
                </c:pt>
                <c:pt idx="48">
                  <c:v>0.4464494</c:v>
                </c:pt>
                <c:pt idx="49">
                  <c:v>0.44550050000000002</c:v>
                </c:pt>
                <c:pt idx="50">
                  <c:v>0.4525631</c:v>
                </c:pt>
                <c:pt idx="51">
                  <c:v>0.45296370000000002</c:v>
                </c:pt>
                <c:pt idx="52">
                  <c:v>0.44898329999999997</c:v>
                </c:pt>
                <c:pt idx="53">
                  <c:v>0.4449092</c:v>
                </c:pt>
                <c:pt idx="54">
                  <c:v>0.43414269999999999</c:v>
                </c:pt>
                <c:pt idx="55">
                  <c:v>0.42613990000000002</c:v>
                </c:pt>
                <c:pt idx="56">
                  <c:v>0.43344939999999998</c:v>
                </c:pt>
                <c:pt idx="57">
                  <c:v>0.44274289999999999</c:v>
                </c:pt>
                <c:pt idx="58">
                  <c:v>0.4402006</c:v>
                </c:pt>
                <c:pt idx="59">
                  <c:v>0.43498179999999997</c:v>
                </c:pt>
                <c:pt idx="60">
                  <c:v>0.43605890000000003</c:v>
                </c:pt>
                <c:pt idx="61">
                  <c:v>0.44189349999999999</c:v>
                </c:pt>
                <c:pt idx="62">
                  <c:v>0.44163459999999999</c:v>
                </c:pt>
                <c:pt idx="63">
                  <c:v>0.42401109999999997</c:v>
                </c:pt>
                <c:pt idx="64">
                  <c:v>0.4015456</c:v>
                </c:pt>
                <c:pt idx="65">
                  <c:v>0.39614579999999999</c:v>
                </c:pt>
                <c:pt idx="66">
                  <c:v>0.407808</c:v>
                </c:pt>
                <c:pt idx="67">
                  <c:v>0.41246070000000001</c:v>
                </c:pt>
                <c:pt idx="68">
                  <c:v>0.39789950000000002</c:v>
                </c:pt>
                <c:pt idx="69">
                  <c:v>0.38843850000000002</c:v>
                </c:pt>
                <c:pt idx="70">
                  <c:v>0.39541379999999998</c:v>
                </c:pt>
                <c:pt idx="71">
                  <c:v>0.39775759999999999</c:v>
                </c:pt>
                <c:pt idx="72">
                  <c:v>0.3948661</c:v>
                </c:pt>
                <c:pt idx="73">
                  <c:v>0.39430880000000001</c:v>
                </c:pt>
                <c:pt idx="74">
                  <c:v>0.38924199999999998</c:v>
                </c:pt>
                <c:pt idx="75">
                  <c:v>0.3898971</c:v>
                </c:pt>
                <c:pt idx="76">
                  <c:v>0.39656970000000002</c:v>
                </c:pt>
                <c:pt idx="77">
                  <c:v>0.39488210000000001</c:v>
                </c:pt>
                <c:pt idx="78">
                  <c:v>0.38950200000000001</c:v>
                </c:pt>
                <c:pt idx="79">
                  <c:v>0.37981419999999999</c:v>
                </c:pt>
                <c:pt idx="80">
                  <c:v>0.36851349999999999</c:v>
                </c:pt>
                <c:pt idx="81">
                  <c:v>0.37015290000000001</c:v>
                </c:pt>
                <c:pt idx="82">
                  <c:v>0.37882460000000001</c:v>
                </c:pt>
                <c:pt idx="83">
                  <c:v>0.37617420000000001</c:v>
                </c:pt>
                <c:pt idx="84">
                  <c:v>0.36098839999999999</c:v>
                </c:pt>
                <c:pt idx="85">
                  <c:v>0.35512680000000002</c:v>
                </c:pt>
                <c:pt idx="86">
                  <c:v>0.36512640000000002</c:v>
                </c:pt>
                <c:pt idx="87">
                  <c:v>0.37107889999999999</c:v>
                </c:pt>
                <c:pt idx="88">
                  <c:v>0.36971870000000001</c:v>
                </c:pt>
                <c:pt idx="89">
                  <c:v>0.36883379999999999</c:v>
                </c:pt>
                <c:pt idx="90">
                  <c:v>0.36534230000000001</c:v>
                </c:pt>
                <c:pt idx="91">
                  <c:v>0.3579794</c:v>
                </c:pt>
                <c:pt idx="92">
                  <c:v>0.35055370000000002</c:v>
                </c:pt>
                <c:pt idx="93">
                  <c:v>0.35200949999999998</c:v>
                </c:pt>
                <c:pt idx="94">
                  <c:v>0.36214109999999999</c:v>
                </c:pt>
                <c:pt idx="95">
                  <c:v>0.36777140000000003</c:v>
                </c:pt>
                <c:pt idx="96">
                  <c:v>0.36643799999999999</c:v>
                </c:pt>
                <c:pt idx="97">
                  <c:v>0.3547746</c:v>
                </c:pt>
                <c:pt idx="98">
                  <c:v>0.33941270000000001</c:v>
                </c:pt>
                <c:pt idx="99">
                  <c:v>0.3423834</c:v>
                </c:pt>
                <c:pt idx="100">
                  <c:v>0.35153600000000002</c:v>
                </c:pt>
                <c:pt idx="101">
                  <c:v>0.34639399999999998</c:v>
                </c:pt>
                <c:pt idx="102">
                  <c:v>0.33926729999999999</c:v>
                </c:pt>
                <c:pt idx="103">
                  <c:v>0.33960499999999999</c:v>
                </c:pt>
                <c:pt idx="104">
                  <c:v>0.3371229</c:v>
                </c:pt>
                <c:pt idx="105">
                  <c:v>0.3324027</c:v>
                </c:pt>
                <c:pt idx="106">
                  <c:v>0.33213429999999999</c:v>
                </c:pt>
                <c:pt idx="107">
                  <c:v>0.32516070000000002</c:v>
                </c:pt>
                <c:pt idx="108">
                  <c:v>0.3129731</c:v>
                </c:pt>
                <c:pt idx="109">
                  <c:v>0.30659429999999999</c:v>
                </c:pt>
                <c:pt idx="110">
                  <c:v>0.30623270000000002</c:v>
                </c:pt>
                <c:pt idx="111">
                  <c:v>0.31925490000000001</c:v>
                </c:pt>
                <c:pt idx="112">
                  <c:v>0.33088250000000002</c:v>
                </c:pt>
                <c:pt idx="113">
                  <c:v>0.31574000000000002</c:v>
                </c:pt>
                <c:pt idx="114">
                  <c:v>0.3010581</c:v>
                </c:pt>
                <c:pt idx="115">
                  <c:v>0.30919609999999997</c:v>
                </c:pt>
                <c:pt idx="116">
                  <c:v>0.30855050000000001</c:v>
                </c:pt>
                <c:pt idx="117">
                  <c:v>0.29395379999999999</c:v>
                </c:pt>
                <c:pt idx="118">
                  <c:v>0.29204730000000001</c:v>
                </c:pt>
                <c:pt idx="119">
                  <c:v>0.30152240000000002</c:v>
                </c:pt>
                <c:pt idx="120">
                  <c:v>0.31106630000000002</c:v>
                </c:pt>
                <c:pt idx="121">
                  <c:v>0.31348880000000001</c:v>
                </c:pt>
                <c:pt idx="122">
                  <c:v>0.30153970000000002</c:v>
                </c:pt>
                <c:pt idx="123">
                  <c:v>0.29166700000000001</c:v>
                </c:pt>
                <c:pt idx="124">
                  <c:v>0.29867880000000002</c:v>
                </c:pt>
                <c:pt idx="125">
                  <c:v>0.30399389999999998</c:v>
                </c:pt>
                <c:pt idx="126">
                  <c:v>0.29461559999999998</c:v>
                </c:pt>
                <c:pt idx="127">
                  <c:v>0.27863589999999999</c:v>
                </c:pt>
                <c:pt idx="128">
                  <c:v>0.27278799999999997</c:v>
                </c:pt>
                <c:pt idx="129">
                  <c:v>0.28288039999999998</c:v>
                </c:pt>
                <c:pt idx="130">
                  <c:v>0.2872827</c:v>
                </c:pt>
                <c:pt idx="131">
                  <c:v>0.27816239999999998</c:v>
                </c:pt>
                <c:pt idx="132">
                  <c:v>0.26801809999999998</c:v>
                </c:pt>
                <c:pt idx="133">
                  <c:v>0.26231890000000002</c:v>
                </c:pt>
                <c:pt idx="134">
                  <c:v>0.26604699999999998</c:v>
                </c:pt>
                <c:pt idx="135">
                  <c:v>0.27170909999999998</c:v>
                </c:pt>
                <c:pt idx="136">
                  <c:v>0.26963589999999998</c:v>
                </c:pt>
                <c:pt idx="137">
                  <c:v>0.26822820000000003</c:v>
                </c:pt>
                <c:pt idx="138">
                  <c:v>0.26745180000000002</c:v>
                </c:pt>
                <c:pt idx="139">
                  <c:v>0.263179</c:v>
                </c:pt>
                <c:pt idx="140">
                  <c:v>0.26454840000000002</c:v>
                </c:pt>
                <c:pt idx="141">
                  <c:v>0.26706760000000002</c:v>
                </c:pt>
                <c:pt idx="142">
                  <c:v>0.25855289999999997</c:v>
                </c:pt>
                <c:pt idx="143">
                  <c:v>0.25026599999999999</c:v>
                </c:pt>
                <c:pt idx="144">
                  <c:v>0.24636739999999999</c:v>
                </c:pt>
                <c:pt idx="145">
                  <c:v>0.2391257</c:v>
                </c:pt>
                <c:pt idx="146">
                  <c:v>0.24437990000000001</c:v>
                </c:pt>
                <c:pt idx="147">
                  <c:v>0.2604514</c:v>
                </c:pt>
                <c:pt idx="148">
                  <c:v>0.2599863</c:v>
                </c:pt>
                <c:pt idx="149">
                  <c:v>0.25415599999999999</c:v>
                </c:pt>
                <c:pt idx="150">
                  <c:v>0.26316400000000001</c:v>
                </c:pt>
                <c:pt idx="151">
                  <c:v>0.26618779999999997</c:v>
                </c:pt>
                <c:pt idx="152">
                  <c:v>0.25140439999999997</c:v>
                </c:pt>
                <c:pt idx="153">
                  <c:v>0.2395562</c:v>
                </c:pt>
                <c:pt idx="154">
                  <c:v>0.2405611</c:v>
                </c:pt>
                <c:pt idx="155">
                  <c:v>0.24250940000000001</c:v>
                </c:pt>
                <c:pt idx="156">
                  <c:v>0.23749619999999999</c:v>
                </c:pt>
                <c:pt idx="157">
                  <c:v>0.23269310000000001</c:v>
                </c:pt>
                <c:pt idx="158">
                  <c:v>0.2336415</c:v>
                </c:pt>
                <c:pt idx="159">
                  <c:v>0.23421320000000001</c:v>
                </c:pt>
                <c:pt idx="160">
                  <c:v>0.22967319999999999</c:v>
                </c:pt>
                <c:pt idx="161">
                  <c:v>0.2269215</c:v>
                </c:pt>
                <c:pt idx="162">
                  <c:v>0.23422789999999999</c:v>
                </c:pt>
                <c:pt idx="163">
                  <c:v>0.24476690000000001</c:v>
                </c:pt>
                <c:pt idx="164">
                  <c:v>0.23867969999999999</c:v>
                </c:pt>
                <c:pt idx="165">
                  <c:v>0.216058</c:v>
                </c:pt>
                <c:pt idx="166">
                  <c:v>0.20658670000000001</c:v>
                </c:pt>
                <c:pt idx="167">
                  <c:v>0.21642420000000001</c:v>
                </c:pt>
                <c:pt idx="168">
                  <c:v>0.22142419999999999</c:v>
                </c:pt>
                <c:pt idx="169">
                  <c:v>0.21504709999999999</c:v>
                </c:pt>
                <c:pt idx="170">
                  <c:v>0.2087465</c:v>
                </c:pt>
                <c:pt idx="171">
                  <c:v>0.21096970000000001</c:v>
                </c:pt>
                <c:pt idx="172">
                  <c:v>0.21613769999999999</c:v>
                </c:pt>
                <c:pt idx="173">
                  <c:v>0.21321670000000001</c:v>
                </c:pt>
                <c:pt idx="174">
                  <c:v>0.21057419999999999</c:v>
                </c:pt>
                <c:pt idx="175">
                  <c:v>0.213141</c:v>
                </c:pt>
                <c:pt idx="176">
                  <c:v>0.20247609999999999</c:v>
                </c:pt>
                <c:pt idx="177">
                  <c:v>0.18738479999999999</c:v>
                </c:pt>
                <c:pt idx="178">
                  <c:v>0.1926573</c:v>
                </c:pt>
                <c:pt idx="179">
                  <c:v>0.19730310000000001</c:v>
                </c:pt>
                <c:pt idx="180">
                  <c:v>0.1821728</c:v>
                </c:pt>
                <c:pt idx="181">
                  <c:v>0.17305799999999999</c:v>
                </c:pt>
                <c:pt idx="182">
                  <c:v>0.1855106</c:v>
                </c:pt>
                <c:pt idx="183">
                  <c:v>0.2002766</c:v>
                </c:pt>
                <c:pt idx="184">
                  <c:v>0.19760849999999999</c:v>
                </c:pt>
                <c:pt idx="185">
                  <c:v>0.18569720000000001</c:v>
                </c:pt>
                <c:pt idx="186">
                  <c:v>0.1847278</c:v>
                </c:pt>
                <c:pt idx="187">
                  <c:v>0.1900733</c:v>
                </c:pt>
                <c:pt idx="188">
                  <c:v>0.19042290000000001</c:v>
                </c:pt>
                <c:pt idx="189">
                  <c:v>0.19086059999999999</c:v>
                </c:pt>
                <c:pt idx="190">
                  <c:v>0.18696499999999999</c:v>
                </c:pt>
                <c:pt idx="191">
                  <c:v>0.1740419</c:v>
                </c:pt>
                <c:pt idx="192">
                  <c:v>0.167904</c:v>
                </c:pt>
                <c:pt idx="193">
                  <c:v>0.17141970000000001</c:v>
                </c:pt>
                <c:pt idx="194">
                  <c:v>0.17294979999999999</c:v>
                </c:pt>
                <c:pt idx="195">
                  <c:v>0.17547650000000001</c:v>
                </c:pt>
                <c:pt idx="196">
                  <c:v>0.17683090000000001</c:v>
                </c:pt>
                <c:pt idx="197">
                  <c:v>0.1712458</c:v>
                </c:pt>
                <c:pt idx="198">
                  <c:v>0.1656174</c:v>
                </c:pt>
                <c:pt idx="199">
                  <c:v>0.15783910000000001</c:v>
                </c:pt>
                <c:pt idx="200">
                  <c:v>0.1501255</c:v>
                </c:pt>
                <c:pt idx="201">
                  <c:v>0.15331629999999999</c:v>
                </c:pt>
                <c:pt idx="202">
                  <c:v>0.1588088</c:v>
                </c:pt>
                <c:pt idx="203">
                  <c:v>0.15782280000000001</c:v>
                </c:pt>
                <c:pt idx="204">
                  <c:v>0.15569920000000001</c:v>
                </c:pt>
                <c:pt idx="205">
                  <c:v>0.15389459999999999</c:v>
                </c:pt>
                <c:pt idx="206">
                  <c:v>0.15220590000000001</c:v>
                </c:pt>
                <c:pt idx="207">
                  <c:v>0.1562492</c:v>
                </c:pt>
                <c:pt idx="208">
                  <c:v>0.16235450000000001</c:v>
                </c:pt>
                <c:pt idx="209">
                  <c:v>0.1615924</c:v>
                </c:pt>
                <c:pt idx="210">
                  <c:v>0.15614059999999999</c:v>
                </c:pt>
                <c:pt idx="211">
                  <c:v>0.1464821</c:v>
                </c:pt>
                <c:pt idx="212">
                  <c:v>0.1402149</c:v>
                </c:pt>
                <c:pt idx="213">
                  <c:v>0.14758650000000001</c:v>
                </c:pt>
                <c:pt idx="214">
                  <c:v>0.1570281</c:v>
                </c:pt>
                <c:pt idx="215">
                  <c:v>0.15540509999999999</c:v>
                </c:pt>
                <c:pt idx="216">
                  <c:v>0.1454925</c:v>
                </c:pt>
                <c:pt idx="217">
                  <c:v>0.1402246</c:v>
                </c:pt>
                <c:pt idx="218">
                  <c:v>0.1410005</c:v>
                </c:pt>
                <c:pt idx="219">
                  <c:v>0.1386492</c:v>
                </c:pt>
                <c:pt idx="220">
                  <c:v>0.1393403</c:v>
                </c:pt>
                <c:pt idx="221">
                  <c:v>0.14548910000000001</c:v>
                </c:pt>
                <c:pt idx="222">
                  <c:v>0.14596719999999999</c:v>
                </c:pt>
                <c:pt idx="223">
                  <c:v>0.13979839999999999</c:v>
                </c:pt>
                <c:pt idx="224">
                  <c:v>0.12903410000000001</c:v>
                </c:pt>
                <c:pt idx="225">
                  <c:v>0.12190330000000001</c:v>
                </c:pt>
                <c:pt idx="226">
                  <c:v>0.131186</c:v>
                </c:pt>
                <c:pt idx="227">
                  <c:v>0.1399801</c:v>
                </c:pt>
                <c:pt idx="228">
                  <c:v>0.13208839999999999</c:v>
                </c:pt>
                <c:pt idx="229">
                  <c:v>0.12937969999999999</c:v>
                </c:pt>
                <c:pt idx="230">
                  <c:v>0.14028560000000001</c:v>
                </c:pt>
                <c:pt idx="231">
                  <c:v>0.1429195</c:v>
                </c:pt>
                <c:pt idx="232">
                  <c:v>0.136407</c:v>
                </c:pt>
                <c:pt idx="233">
                  <c:v>0.13315879999999999</c:v>
                </c:pt>
                <c:pt idx="234">
                  <c:v>0.12852769999999999</c:v>
                </c:pt>
                <c:pt idx="235">
                  <c:v>0.1202314</c:v>
                </c:pt>
                <c:pt idx="236">
                  <c:v>0.1147316</c:v>
                </c:pt>
                <c:pt idx="237">
                  <c:v>0.1156549</c:v>
                </c:pt>
                <c:pt idx="238">
                  <c:v>0.1227172</c:v>
                </c:pt>
                <c:pt idx="239">
                  <c:v>0.12611600000000001</c:v>
                </c:pt>
                <c:pt idx="240">
                  <c:v>0.1211742</c:v>
                </c:pt>
                <c:pt idx="241">
                  <c:v>0.1222818</c:v>
                </c:pt>
                <c:pt idx="242">
                  <c:v>0.13108719999999999</c:v>
                </c:pt>
                <c:pt idx="243">
                  <c:v>0.13097539999999999</c:v>
                </c:pt>
                <c:pt idx="244">
                  <c:v>0.12431639999999999</c:v>
                </c:pt>
                <c:pt idx="245">
                  <c:v>0.1213476</c:v>
                </c:pt>
                <c:pt idx="246">
                  <c:v>0.11401</c:v>
                </c:pt>
                <c:pt idx="247">
                  <c:v>0.1018376</c:v>
                </c:pt>
                <c:pt idx="248">
                  <c:v>0.1016456</c:v>
                </c:pt>
                <c:pt idx="249">
                  <c:v>0.116108</c:v>
                </c:pt>
                <c:pt idx="250">
                  <c:v>0.1272547</c:v>
                </c:pt>
                <c:pt idx="251">
                  <c:v>0.1251689</c:v>
                </c:pt>
                <c:pt idx="252">
                  <c:v>0.1186431</c:v>
                </c:pt>
                <c:pt idx="253">
                  <c:v>0.1129802</c:v>
                </c:pt>
                <c:pt idx="254">
                  <c:v>0.10694720000000001</c:v>
                </c:pt>
                <c:pt idx="255">
                  <c:v>0.1048404</c:v>
                </c:pt>
                <c:pt idx="256">
                  <c:v>0.1046578</c:v>
                </c:pt>
                <c:pt idx="257">
                  <c:v>0.1007779</c:v>
                </c:pt>
                <c:pt idx="258">
                  <c:v>9.970714E-2</c:v>
                </c:pt>
                <c:pt idx="259">
                  <c:v>0.10353270000000001</c:v>
                </c:pt>
                <c:pt idx="260">
                  <c:v>0.10464329999999999</c:v>
                </c:pt>
                <c:pt idx="261">
                  <c:v>0.1049327</c:v>
                </c:pt>
                <c:pt idx="262">
                  <c:v>0.1107596</c:v>
                </c:pt>
                <c:pt idx="263">
                  <c:v>0.11475589999999999</c:v>
                </c:pt>
                <c:pt idx="264">
                  <c:v>0.11094270000000001</c:v>
                </c:pt>
                <c:pt idx="265">
                  <c:v>0.10588889999999999</c:v>
                </c:pt>
                <c:pt idx="266">
                  <c:v>0.101259</c:v>
                </c:pt>
                <c:pt idx="267">
                  <c:v>9.7365750000000001E-2</c:v>
                </c:pt>
                <c:pt idx="268">
                  <c:v>9.3940049999999997E-2</c:v>
                </c:pt>
                <c:pt idx="269">
                  <c:v>9.1264399999999996E-2</c:v>
                </c:pt>
                <c:pt idx="270">
                  <c:v>9.0363990000000005E-2</c:v>
                </c:pt>
                <c:pt idx="271">
                  <c:v>8.5684739999999995E-2</c:v>
                </c:pt>
                <c:pt idx="272">
                  <c:v>8.3685019999999999E-2</c:v>
                </c:pt>
                <c:pt idx="273">
                  <c:v>8.8475780000000004E-2</c:v>
                </c:pt>
                <c:pt idx="274">
                  <c:v>9.057954E-2</c:v>
                </c:pt>
                <c:pt idx="275">
                  <c:v>9.3580819999999995E-2</c:v>
                </c:pt>
                <c:pt idx="276">
                  <c:v>9.9251850000000003E-2</c:v>
                </c:pt>
                <c:pt idx="277">
                  <c:v>0.101031</c:v>
                </c:pt>
                <c:pt idx="278">
                  <c:v>0.1010544</c:v>
                </c:pt>
                <c:pt idx="279">
                  <c:v>0.1019347</c:v>
                </c:pt>
                <c:pt idx="280">
                  <c:v>0.1010689</c:v>
                </c:pt>
                <c:pt idx="281">
                  <c:v>9.5753260000000007E-2</c:v>
                </c:pt>
                <c:pt idx="282">
                  <c:v>9.26395E-2</c:v>
                </c:pt>
                <c:pt idx="283">
                  <c:v>9.4852880000000001E-2</c:v>
                </c:pt>
                <c:pt idx="284">
                  <c:v>9.3831670000000006E-2</c:v>
                </c:pt>
                <c:pt idx="285">
                  <c:v>9.1553019999999999E-2</c:v>
                </c:pt>
                <c:pt idx="286">
                  <c:v>9.3888219999999994E-2</c:v>
                </c:pt>
                <c:pt idx="287">
                  <c:v>9.7813590000000006E-2</c:v>
                </c:pt>
                <c:pt idx="288">
                  <c:v>0.1003233</c:v>
                </c:pt>
                <c:pt idx="289">
                  <c:v>9.7167950000000003E-2</c:v>
                </c:pt>
                <c:pt idx="290">
                  <c:v>8.8617870000000001E-2</c:v>
                </c:pt>
                <c:pt idx="291">
                  <c:v>8.7503399999999995E-2</c:v>
                </c:pt>
                <c:pt idx="292">
                  <c:v>9.2994030000000005E-2</c:v>
                </c:pt>
                <c:pt idx="293">
                  <c:v>8.9173450000000001E-2</c:v>
                </c:pt>
                <c:pt idx="294">
                  <c:v>8.1453300000000006E-2</c:v>
                </c:pt>
                <c:pt idx="295">
                  <c:v>7.9573989999999997E-2</c:v>
                </c:pt>
                <c:pt idx="296">
                  <c:v>7.681644E-2</c:v>
                </c:pt>
                <c:pt idx="297">
                  <c:v>7.3783130000000002E-2</c:v>
                </c:pt>
                <c:pt idx="298">
                  <c:v>7.161584E-2</c:v>
                </c:pt>
                <c:pt idx="299">
                  <c:v>6.6949229999999998E-2</c:v>
                </c:pt>
                <c:pt idx="300">
                  <c:v>6.8186440000000001E-2</c:v>
                </c:pt>
                <c:pt idx="301">
                  <c:v>7.7564460000000002E-2</c:v>
                </c:pt>
                <c:pt idx="302">
                  <c:v>8.4830500000000003E-2</c:v>
                </c:pt>
                <c:pt idx="303">
                  <c:v>8.3356379999999994E-2</c:v>
                </c:pt>
                <c:pt idx="304">
                  <c:v>7.3908840000000003E-2</c:v>
                </c:pt>
                <c:pt idx="305">
                  <c:v>7.2455980000000003E-2</c:v>
                </c:pt>
                <c:pt idx="306">
                  <c:v>8.325726E-2</c:v>
                </c:pt>
                <c:pt idx="307">
                  <c:v>8.1338610000000006E-2</c:v>
                </c:pt>
                <c:pt idx="308">
                  <c:v>6.4847849999999999E-2</c:v>
                </c:pt>
                <c:pt idx="309">
                  <c:v>5.5418340000000003E-2</c:v>
                </c:pt>
                <c:pt idx="310">
                  <c:v>5.6730330000000002E-2</c:v>
                </c:pt>
                <c:pt idx="311">
                  <c:v>6.503101E-2</c:v>
                </c:pt>
                <c:pt idx="312">
                  <c:v>7.1758630000000004E-2</c:v>
                </c:pt>
                <c:pt idx="313">
                  <c:v>6.9924959999999994E-2</c:v>
                </c:pt>
                <c:pt idx="314">
                  <c:v>6.9027630000000006E-2</c:v>
                </c:pt>
                <c:pt idx="315">
                  <c:v>6.8606020000000004E-2</c:v>
                </c:pt>
                <c:pt idx="316">
                  <c:v>7.0253990000000002E-2</c:v>
                </c:pt>
                <c:pt idx="317">
                  <c:v>8.4203890000000003E-2</c:v>
                </c:pt>
                <c:pt idx="318">
                  <c:v>9.1683470000000003E-2</c:v>
                </c:pt>
                <c:pt idx="319">
                  <c:v>8.1534830000000003E-2</c:v>
                </c:pt>
                <c:pt idx="320">
                  <c:v>7.2148970000000007E-2</c:v>
                </c:pt>
                <c:pt idx="321">
                  <c:v>6.8190429999999996E-2</c:v>
                </c:pt>
                <c:pt idx="322">
                  <c:v>6.5762210000000001E-2</c:v>
                </c:pt>
                <c:pt idx="323">
                  <c:v>6.988925E-2</c:v>
                </c:pt>
                <c:pt idx="324">
                  <c:v>7.0012640000000001E-2</c:v>
                </c:pt>
                <c:pt idx="325">
                  <c:v>5.2746719999999997E-2</c:v>
                </c:pt>
                <c:pt idx="326">
                  <c:v>4.6872089999999998E-2</c:v>
                </c:pt>
                <c:pt idx="327">
                  <c:v>6.5574649999999998E-2</c:v>
                </c:pt>
                <c:pt idx="328">
                  <c:v>7.0995080000000002E-2</c:v>
                </c:pt>
                <c:pt idx="329">
                  <c:v>5.6861080000000001E-2</c:v>
                </c:pt>
                <c:pt idx="330">
                  <c:v>4.6551210000000003E-2</c:v>
                </c:pt>
                <c:pt idx="331">
                  <c:v>4.8658590000000002E-2</c:v>
                </c:pt>
                <c:pt idx="332">
                  <c:v>5.6951309999999998E-2</c:v>
                </c:pt>
                <c:pt idx="333">
                  <c:v>5.8230230000000001E-2</c:v>
                </c:pt>
                <c:pt idx="334">
                  <c:v>5.4044010000000003E-2</c:v>
                </c:pt>
                <c:pt idx="335">
                  <c:v>4.714898E-2</c:v>
                </c:pt>
                <c:pt idx="336">
                  <c:v>3.9557299999999997E-2</c:v>
                </c:pt>
                <c:pt idx="337">
                  <c:v>4.3631830000000003E-2</c:v>
                </c:pt>
                <c:pt idx="338">
                  <c:v>5.7356900000000002E-2</c:v>
                </c:pt>
                <c:pt idx="339">
                  <c:v>6.2530790000000003E-2</c:v>
                </c:pt>
                <c:pt idx="340">
                  <c:v>5.5425490000000001E-2</c:v>
                </c:pt>
                <c:pt idx="341">
                  <c:v>4.9636720000000002E-2</c:v>
                </c:pt>
                <c:pt idx="342">
                  <c:v>4.9121249999999998E-2</c:v>
                </c:pt>
                <c:pt idx="343">
                  <c:v>5.318142E-2</c:v>
                </c:pt>
                <c:pt idx="344">
                  <c:v>5.6273839999999999E-2</c:v>
                </c:pt>
                <c:pt idx="345">
                  <c:v>4.6039940000000001E-2</c:v>
                </c:pt>
                <c:pt idx="346">
                  <c:v>3.6313989999999997E-2</c:v>
                </c:pt>
                <c:pt idx="347">
                  <c:v>4.5450629999999999E-2</c:v>
                </c:pt>
                <c:pt idx="348">
                  <c:v>5.9104400000000001E-2</c:v>
                </c:pt>
                <c:pt idx="349">
                  <c:v>5.7225570000000003E-2</c:v>
                </c:pt>
                <c:pt idx="350">
                  <c:v>4.3885140000000003E-2</c:v>
                </c:pt>
                <c:pt idx="351">
                  <c:v>4.1311199999999999E-2</c:v>
                </c:pt>
                <c:pt idx="352">
                  <c:v>5.4073700000000002E-2</c:v>
                </c:pt>
                <c:pt idx="353">
                  <c:v>5.8927689999999998E-2</c:v>
                </c:pt>
                <c:pt idx="354">
                  <c:v>5.1291980000000001E-2</c:v>
                </c:pt>
                <c:pt idx="355">
                  <c:v>5.2271369999999998E-2</c:v>
                </c:pt>
                <c:pt idx="356">
                  <c:v>6.2700339999999993E-2</c:v>
                </c:pt>
                <c:pt idx="357">
                  <c:v>6.3030760000000005E-2</c:v>
                </c:pt>
                <c:pt idx="358">
                  <c:v>5.287936E-2</c:v>
                </c:pt>
                <c:pt idx="359">
                  <c:v>4.98486E-2</c:v>
                </c:pt>
                <c:pt idx="360">
                  <c:v>5.1891340000000001E-2</c:v>
                </c:pt>
                <c:pt idx="361">
                  <c:v>4.8394619999999999E-2</c:v>
                </c:pt>
                <c:pt idx="362">
                  <c:v>4.8112790000000002E-2</c:v>
                </c:pt>
                <c:pt idx="363">
                  <c:v>5.4226389999999999E-2</c:v>
                </c:pt>
                <c:pt idx="364">
                  <c:v>5.6181519999999999E-2</c:v>
                </c:pt>
                <c:pt idx="365">
                  <c:v>5.0280869999999998E-2</c:v>
                </c:pt>
                <c:pt idx="366">
                  <c:v>4.4750430000000001E-2</c:v>
                </c:pt>
                <c:pt idx="367">
                  <c:v>4.5818020000000001E-2</c:v>
                </c:pt>
                <c:pt idx="368">
                  <c:v>4.2204430000000001E-2</c:v>
                </c:pt>
                <c:pt idx="369">
                  <c:v>3.3041569999999999E-2</c:v>
                </c:pt>
                <c:pt idx="370">
                  <c:v>3.43532E-2</c:v>
                </c:pt>
                <c:pt idx="371">
                  <c:v>3.8836559999999999E-2</c:v>
                </c:pt>
                <c:pt idx="372">
                  <c:v>3.3870240000000003E-2</c:v>
                </c:pt>
                <c:pt idx="373">
                  <c:v>2.7621199999999999E-2</c:v>
                </c:pt>
                <c:pt idx="374">
                  <c:v>3.021882E-2</c:v>
                </c:pt>
                <c:pt idx="375">
                  <c:v>4.5179039999999997E-2</c:v>
                </c:pt>
                <c:pt idx="376">
                  <c:v>5.9453510000000001E-2</c:v>
                </c:pt>
                <c:pt idx="377">
                  <c:v>5.7478019999999998E-2</c:v>
                </c:pt>
                <c:pt idx="378">
                  <c:v>4.9069019999999998E-2</c:v>
                </c:pt>
                <c:pt idx="379">
                  <c:v>4.6336929999999998E-2</c:v>
                </c:pt>
                <c:pt idx="380">
                  <c:v>4.3100840000000001E-2</c:v>
                </c:pt>
                <c:pt idx="381">
                  <c:v>4.2171449999999999E-2</c:v>
                </c:pt>
                <c:pt idx="382">
                  <c:v>5.4307250000000001E-2</c:v>
                </c:pt>
                <c:pt idx="383">
                  <c:v>6.2466109999999998E-2</c:v>
                </c:pt>
                <c:pt idx="384">
                  <c:v>5.4383830000000001E-2</c:v>
                </c:pt>
                <c:pt idx="385">
                  <c:v>4.5855590000000002E-2</c:v>
                </c:pt>
                <c:pt idx="386">
                  <c:v>3.9596399999999997E-2</c:v>
                </c:pt>
                <c:pt idx="387">
                  <c:v>3.1571490000000001E-2</c:v>
                </c:pt>
                <c:pt idx="388">
                  <c:v>2.7422209999999999E-2</c:v>
                </c:pt>
                <c:pt idx="389">
                  <c:v>2.8764629999999999E-2</c:v>
                </c:pt>
                <c:pt idx="390">
                  <c:v>2.9526650000000002E-2</c:v>
                </c:pt>
                <c:pt idx="391">
                  <c:v>2.1607500000000002E-2</c:v>
                </c:pt>
                <c:pt idx="392">
                  <c:v>1.216192E-2</c:v>
                </c:pt>
                <c:pt idx="393">
                  <c:v>1.9774699999999999E-2</c:v>
                </c:pt>
                <c:pt idx="394">
                  <c:v>3.7271890000000002E-2</c:v>
                </c:pt>
                <c:pt idx="395">
                  <c:v>3.9110789999999999E-2</c:v>
                </c:pt>
                <c:pt idx="396">
                  <c:v>2.6492580000000002E-2</c:v>
                </c:pt>
                <c:pt idx="397">
                  <c:v>1.795683E-2</c:v>
                </c:pt>
                <c:pt idx="398">
                  <c:v>2.3076739999999998E-2</c:v>
                </c:pt>
                <c:pt idx="399">
                  <c:v>3.6923879999999999E-2</c:v>
                </c:pt>
                <c:pt idx="400">
                  <c:v>4.1199760000000002E-2</c:v>
                </c:pt>
                <c:pt idx="401">
                  <c:v>3.6085230000000003E-2</c:v>
                </c:pt>
                <c:pt idx="402">
                  <c:v>3.6381770000000001E-2</c:v>
                </c:pt>
                <c:pt idx="403">
                  <c:v>3.8552290000000003E-2</c:v>
                </c:pt>
                <c:pt idx="404">
                  <c:v>3.6719269999999998E-2</c:v>
                </c:pt>
                <c:pt idx="405">
                  <c:v>3.000444E-2</c:v>
                </c:pt>
                <c:pt idx="406">
                  <c:v>2.4330419999999998E-2</c:v>
                </c:pt>
                <c:pt idx="407">
                  <c:v>2.985749E-2</c:v>
                </c:pt>
                <c:pt idx="408">
                  <c:v>3.5806669999999999E-2</c:v>
                </c:pt>
                <c:pt idx="409">
                  <c:v>3.2672970000000003E-2</c:v>
                </c:pt>
                <c:pt idx="410">
                  <c:v>2.8391400000000001E-2</c:v>
                </c:pt>
                <c:pt idx="411">
                  <c:v>2.6695219999999999E-2</c:v>
                </c:pt>
                <c:pt idx="412">
                  <c:v>2.779674E-2</c:v>
                </c:pt>
                <c:pt idx="413">
                  <c:v>2.9523649999999999E-2</c:v>
                </c:pt>
                <c:pt idx="414">
                  <c:v>2.713583E-2</c:v>
                </c:pt>
                <c:pt idx="415">
                  <c:v>2.214153E-2</c:v>
                </c:pt>
                <c:pt idx="416">
                  <c:v>2.2124089999999999E-2</c:v>
                </c:pt>
                <c:pt idx="417">
                  <c:v>3.0595239999999999E-2</c:v>
                </c:pt>
                <c:pt idx="418">
                  <c:v>3.9449499999999998E-2</c:v>
                </c:pt>
                <c:pt idx="419">
                  <c:v>4.019752E-2</c:v>
                </c:pt>
                <c:pt idx="420">
                  <c:v>2.8578530000000001E-2</c:v>
                </c:pt>
                <c:pt idx="421">
                  <c:v>1.6573959999999999E-2</c:v>
                </c:pt>
                <c:pt idx="422">
                  <c:v>2.215773E-2</c:v>
                </c:pt>
                <c:pt idx="423">
                  <c:v>2.9812180000000001E-2</c:v>
                </c:pt>
                <c:pt idx="424">
                  <c:v>2.4649859999999999E-2</c:v>
                </c:pt>
                <c:pt idx="425">
                  <c:v>2.1196240000000002E-2</c:v>
                </c:pt>
                <c:pt idx="426">
                  <c:v>2.9165920000000001E-2</c:v>
                </c:pt>
                <c:pt idx="427">
                  <c:v>3.2829990000000003E-2</c:v>
                </c:pt>
                <c:pt idx="428">
                  <c:v>2.21488E-2</c:v>
                </c:pt>
                <c:pt idx="429">
                  <c:v>2.2282199999999999E-2</c:v>
                </c:pt>
                <c:pt idx="430">
                  <c:v>3.4386319999999998E-2</c:v>
                </c:pt>
                <c:pt idx="431">
                  <c:v>2.6873629999999999E-2</c:v>
                </c:pt>
                <c:pt idx="432">
                  <c:v>1.282227E-2</c:v>
                </c:pt>
                <c:pt idx="433">
                  <c:v>1.4509309999999999E-2</c:v>
                </c:pt>
                <c:pt idx="434">
                  <c:v>1.67589E-2</c:v>
                </c:pt>
                <c:pt idx="435">
                  <c:v>1.7346380000000002E-2</c:v>
                </c:pt>
                <c:pt idx="436">
                  <c:v>2.1690870000000001E-2</c:v>
                </c:pt>
                <c:pt idx="437">
                  <c:v>2.359381E-2</c:v>
                </c:pt>
                <c:pt idx="438">
                  <c:v>2.7522169999999999E-2</c:v>
                </c:pt>
                <c:pt idx="439">
                  <c:v>3.2545579999999998E-2</c:v>
                </c:pt>
                <c:pt idx="440">
                  <c:v>2.8487370000000001E-2</c:v>
                </c:pt>
                <c:pt idx="441">
                  <c:v>2.1007700000000001E-2</c:v>
                </c:pt>
                <c:pt idx="442">
                  <c:v>2.1068050000000001E-2</c:v>
                </c:pt>
                <c:pt idx="443">
                  <c:v>2.9712990000000002E-2</c:v>
                </c:pt>
                <c:pt idx="444">
                  <c:v>3.6430450000000003E-2</c:v>
                </c:pt>
                <c:pt idx="445">
                  <c:v>3.064745E-2</c:v>
                </c:pt>
                <c:pt idx="446">
                  <c:v>2.8043769999999999E-2</c:v>
                </c:pt>
                <c:pt idx="447">
                  <c:v>4.253738E-2</c:v>
                </c:pt>
                <c:pt idx="448">
                  <c:v>4.8297729999999997E-2</c:v>
                </c:pt>
                <c:pt idx="449">
                  <c:v>3.1594669999999998E-2</c:v>
                </c:pt>
                <c:pt idx="450">
                  <c:v>2.3318350000000002E-2</c:v>
                </c:pt>
                <c:pt idx="451">
                  <c:v>2.8388569999999998E-2</c:v>
                </c:pt>
                <c:pt idx="452">
                  <c:v>2.350963E-2</c:v>
                </c:pt>
                <c:pt idx="453">
                  <c:v>1.8922629999999999E-2</c:v>
                </c:pt>
                <c:pt idx="454">
                  <c:v>2.36881E-2</c:v>
                </c:pt>
                <c:pt idx="455">
                  <c:v>2.373453E-2</c:v>
                </c:pt>
                <c:pt idx="456">
                  <c:v>1.9495869999999998E-2</c:v>
                </c:pt>
                <c:pt idx="457">
                  <c:v>1.5905309999999999E-2</c:v>
                </c:pt>
                <c:pt idx="458">
                  <c:v>1.335105E-2</c:v>
                </c:pt>
                <c:pt idx="459">
                  <c:v>2.0213700000000001E-2</c:v>
                </c:pt>
                <c:pt idx="460">
                  <c:v>2.960289E-2</c:v>
                </c:pt>
                <c:pt idx="461">
                  <c:v>2.8054200000000001E-2</c:v>
                </c:pt>
                <c:pt idx="462">
                  <c:v>2.7232739999999998E-2</c:v>
                </c:pt>
                <c:pt idx="463">
                  <c:v>3.1384990000000001E-2</c:v>
                </c:pt>
                <c:pt idx="464">
                  <c:v>2.7352660000000001E-2</c:v>
                </c:pt>
                <c:pt idx="465">
                  <c:v>2.1125580000000001E-2</c:v>
                </c:pt>
                <c:pt idx="466">
                  <c:v>2.5185630000000001E-2</c:v>
                </c:pt>
                <c:pt idx="467">
                  <c:v>3.279456E-2</c:v>
                </c:pt>
                <c:pt idx="468">
                  <c:v>2.9799590000000001E-2</c:v>
                </c:pt>
                <c:pt idx="469">
                  <c:v>1.6762050000000001E-2</c:v>
                </c:pt>
                <c:pt idx="470">
                  <c:v>1.190006E-2</c:v>
                </c:pt>
                <c:pt idx="471">
                  <c:v>1.5803009999999999E-2</c:v>
                </c:pt>
                <c:pt idx="472">
                  <c:v>9.8195320000000006E-3</c:v>
                </c:pt>
                <c:pt idx="473">
                  <c:v>1.883881E-3</c:v>
                </c:pt>
                <c:pt idx="474">
                  <c:v>1.213316E-2</c:v>
                </c:pt>
                <c:pt idx="475">
                  <c:v>3.2822410000000003E-2</c:v>
                </c:pt>
                <c:pt idx="476">
                  <c:v>3.994839E-2</c:v>
                </c:pt>
                <c:pt idx="477">
                  <c:v>3.0401190000000002E-2</c:v>
                </c:pt>
                <c:pt idx="478">
                  <c:v>2.7996920000000002E-2</c:v>
                </c:pt>
                <c:pt idx="479">
                  <c:v>3.6786689999999997E-2</c:v>
                </c:pt>
                <c:pt idx="480">
                  <c:v>3.132041E-2</c:v>
                </c:pt>
                <c:pt idx="481">
                  <c:v>1.6734519999999999E-2</c:v>
                </c:pt>
                <c:pt idx="482">
                  <c:v>1.827778E-2</c:v>
                </c:pt>
                <c:pt idx="483">
                  <c:v>2.3368119999999999E-2</c:v>
                </c:pt>
                <c:pt idx="484">
                  <c:v>2.0095970000000001E-2</c:v>
                </c:pt>
                <c:pt idx="485">
                  <c:v>1.8487259999999998E-2</c:v>
                </c:pt>
                <c:pt idx="486">
                  <c:v>1.9309940000000001E-2</c:v>
                </c:pt>
                <c:pt idx="487">
                  <c:v>2.3777079999999999E-2</c:v>
                </c:pt>
                <c:pt idx="488">
                  <c:v>2.7215050000000001E-2</c:v>
                </c:pt>
                <c:pt idx="489">
                  <c:v>2.022695E-2</c:v>
                </c:pt>
                <c:pt idx="490">
                  <c:v>9.7538910000000006E-3</c:v>
                </c:pt>
                <c:pt idx="491">
                  <c:v>6.6399700000000002E-3</c:v>
                </c:pt>
                <c:pt idx="492">
                  <c:v>1.055465E-2</c:v>
                </c:pt>
                <c:pt idx="493">
                  <c:v>1.7244499999999999E-2</c:v>
                </c:pt>
                <c:pt idx="494">
                  <c:v>2.4995199999999999E-2</c:v>
                </c:pt>
                <c:pt idx="495">
                  <c:v>2.559614E-2</c:v>
                </c:pt>
                <c:pt idx="496">
                  <c:v>1.697442E-2</c:v>
                </c:pt>
                <c:pt idx="497">
                  <c:v>1.0874379999999999E-2</c:v>
                </c:pt>
                <c:pt idx="498">
                  <c:v>1.233187E-2</c:v>
                </c:pt>
                <c:pt idx="499">
                  <c:v>1.5395509999999999E-2</c:v>
                </c:pt>
                <c:pt idx="500">
                  <c:v>6.2063350000000003E-3</c:v>
                </c:pt>
                <c:pt idx="501">
                  <c:v>-7.1017770000000001E-3</c:v>
                </c:pt>
                <c:pt idx="502">
                  <c:v>4.7164920000000001E-3</c:v>
                </c:pt>
                <c:pt idx="503">
                  <c:v>2.7580210000000001E-2</c:v>
                </c:pt>
                <c:pt idx="504">
                  <c:v>2.8022100000000001E-2</c:v>
                </c:pt>
                <c:pt idx="505">
                  <c:v>1.443416E-2</c:v>
                </c:pt>
                <c:pt idx="506">
                  <c:v>1.256523E-2</c:v>
                </c:pt>
                <c:pt idx="507">
                  <c:v>2.285829E-2</c:v>
                </c:pt>
                <c:pt idx="508">
                  <c:v>2.3477810000000002E-2</c:v>
                </c:pt>
                <c:pt idx="509">
                  <c:v>1.2027970000000001E-2</c:v>
                </c:pt>
                <c:pt idx="510">
                  <c:v>9.8045549999999995E-3</c:v>
                </c:pt>
                <c:pt idx="511">
                  <c:v>1.789348E-2</c:v>
                </c:pt>
                <c:pt idx="512">
                  <c:v>1.6734280000000001E-2</c:v>
                </c:pt>
                <c:pt idx="513">
                  <c:v>9.8400799999999993E-3</c:v>
                </c:pt>
                <c:pt idx="514">
                  <c:v>1.48329E-2</c:v>
                </c:pt>
                <c:pt idx="515">
                  <c:v>2.2207870000000001E-2</c:v>
                </c:pt>
                <c:pt idx="516">
                  <c:v>1.6366350000000002E-2</c:v>
                </c:pt>
                <c:pt idx="517">
                  <c:v>5.923551E-3</c:v>
                </c:pt>
                <c:pt idx="518">
                  <c:v>4.7982750000000003E-3</c:v>
                </c:pt>
                <c:pt idx="519">
                  <c:v>1.370299E-2</c:v>
                </c:pt>
                <c:pt idx="520">
                  <c:v>2.2180180000000001E-2</c:v>
                </c:pt>
                <c:pt idx="521">
                  <c:v>1.9872730000000002E-2</c:v>
                </c:pt>
                <c:pt idx="522">
                  <c:v>1.280823E-2</c:v>
                </c:pt>
                <c:pt idx="523">
                  <c:v>1.0976059999999999E-2</c:v>
                </c:pt>
                <c:pt idx="524">
                  <c:v>8.5828989999999997E-3</c:v>
                </c:pt>
                <c:pt idx="525">
                  <c:v>8.5063469999999992E-3</c:v>
                </c:pt>
                <c:pt idx="526">
                  <c:v>2.0788109999999999E-2</c:v>
                </c:pt>
                <c:pt idx="527">
                  <c:v>2.546387E-2</c:v>
                </c:pt>
                <c:pt idx="528">
                  <c:v>5.9341159999999997E-3</c:v>
                </c:pt>
                <c:pt idx="529">
                  <c:v>-9.6538070000000004E-3</c:v>
                </c:pt>
                <c:pt idx="530">
                  <c:v>6.8643510000000003E-4</c:v>
                </c:pt>
                <c:pt idx="531">
                  <c:v>1.8243019999999999E-2</c:v>
                </c:pt>
                <c:pt idx="532">
                  <c:v>2.3481740000000001E-2</c:v>
                </c:pt>
                <c:pt idx="533">
                  <c:v>1.7293559999999999E-2</c:v>
                </c:pt>
                <c:pt idx="534">
                  <c:v>1.2469330000000001E-2</c:v>
                </c:pt>
                <c:pt idx="535">
                  <c:v>1.536204E-2</c:v>
                </c:pt>
                <c:pt idx="536">
                  <c:v>1.2627920000000001E-2</c:v>
                </c:pt>
                <c:pt idx="537">
                  <c:v>2.0957089999999999E-3</c:v>
                </c:pt>
                <c:pt idx="538">
                  <c:v>-1.4257759999999999E-3</c:v>
                </c:pt>
                <c:pt idx="539">
                  <c:v>-1.201569E-3</c:v>
                </c:pt>
                <c:pt idx="540">
                  <c:v>-2.4440970000000001E-3</c:v>
                </c:pt>
                <c:pt idx="541">
                  <c:v>2.6278120000000002E-3</c:v>
                </c:pt>
                <c:pt idx="542">
                  <c:v>1.241166E-2</c:v>
                </c:pt>
                <c:pt idx="543">
                  <c:v>1.739255E-2</c:v>
                </c:pt>
                <c:pt idx="544">
                  <c:v>1.341414E-2</c:v>
                </c:pt>
                <c:pt idx="545">
                  <c:v>1.112957E-2</c:v>
                </c:pt>
                <c:pt idx="546">
                  <c:v>1.9976839999999999E-2</c:v>
                </c:pt>
                <c:pt idx="547">
                  <c:v>2.80497E-2</c:v>
                </c:pt>
                <c:pt idx="548">
                  <c:v>2.4128770000000001E-2</c:v>
                </c:pt>
                <c:pt idx="549">
                  <c:v>1.454947E-2</c:v>
                </c:pt>
                <c:pt idx="550">
                  <c:v>1.122737E-2</c:v>
                </c:pt>
                <c:pt idx="551">
                  <c:v>1.0367360000000001E-2</c:v>
                </c:pt>
                <c:pt idx="552">
                  <c:v>2.1574070000000001E-3</c:v>
                </c:pt>
                <c:pt idx="553">
                  <c:v>-2.266367E-3</c:v>
                </c:pt>
                <c:pt idx="554">
                  <c:v>7.1031499999999999E-3</c:v>
                </c:pt>
                <c:pt idx="555">
                  <c:v>2.094971E-2</c:v>
                </c:pt>
                <c:pt idx="556">
                  <c:v>2.5139180000000001E-2</c:v>
                </c:pt>
                <c:pt idx="557">
                  <c:v>1.44806E-2</c:v>
                </c:pt>
                <c:pt idx="558">
                  <c:v>1.686629E-3</c:v>
                </c:pt>
                <c:pt idx="559">
                  <c:v>-6.4470079999999997E-3</c:v>
                </c:pt>
                <c:pt idx="560">
                  <c:v>-1.2497680000000001E-2</c:v>
                </c:pt>
                <c:pt idx="561">
                  <c:v>-9.068296E-3</c:v>
                </c:pt>
                <c:pt idx="562">
                  <c:v>2.717768E-4</c:v>
                </c:pt>
                <c:pt idx="563">
                  <c:v>7.420477E-3</c:v>
                </c:pt>
                <c:pt idx="564">
                  <c:v>1.243649E-2</c:v>
                </c:pt>
                <c:pt idx="565">
                  <c:v>1.046943E-2</c:v>
                </c:pt>
                <c:pt idx="566">
                  <c:v>9.4019299999999993E-3</c:v>
                </c:pt>
                <c:pt idx="567">
                  <c:v>1.4088699999999999E-2</c:v>
                </c:pt>
                <c:pt idx="568">
                  <c:v>8.2150279999999992E-3</c:v>
                </c:pt>
                <c:pt idx="569">
                  <c:v>-6.3105110000000004E-3</c:v>
                </c:pt>
              </c:numCache>
            </c:numRef>
          </c:yVal>
          <c:smooth val="0"/>
        </c:ser>
        <c:ser>
          <c:idx val="14"/>
          <c:order val="14"/>
          <c:tx>
            <c:v>+1000V (#15)</c:v>
          </c:tx>
          <c:spPr>
            <a:ln w="19050">
              <a:solidFill>
                <a:srgbClr val="0000FF"/>
              </a:solidFill>
            </a:ln>
          </c:spPr>
          <c:marker>
            <c:symbol val="none"/>
          </c:marker>
          <c:xVal>
            <c:numRef>
              <c:f>'HBM IV Curves Data'!$AD$5:$AD$574</c:f>
              <c:numCache>
                <c:formatCode>General</c:formatCode>
                <c:ptCount val="570"/>
                <c:pt idx="0">
                  <c:v>1.638439</c:v>
                </c:pt>
                <c:pt idx="1">
                  <c:v>2.4090880000000001</c:v>
                </c:pt>
                <c:pt idx="2">
                  <c:v>2.3000509999999998</c:v>
                </c:pt>
                <c:pt idx="3">
                  <c:v>1.0619799999999999</c:v>
                </c:pt>
                <c:pt idx="4">
                  <c:v>0.42335699999999998</c:v>
                </c:pt>
                <c:pt idx="5">
                  <c:v>1.3205150000000001</c:v>
                </c:pt>
                <c:pt idx="6">
                  <c:v>2.0396369999999999</c:v>
                </c:pt>
                <c:pt idx="7">
                  <c:v>1.812527</c:v>
                </c:pt>
                <c:pt idx="8">
                  <c:v>0.94881369999999998</c:v>
                </c:pt>
                <c:pt idx="9">
                  <c:v>0.15158830000000001</c:v>
                </c:pt>
                <c:pt idx="10">
                  <c:v>0.9193886</c:v>
                </c:pt>
                <c:pt idx="11">
                  <c:v>2.9382470000000001</c:v>
                </c:pt>
                <c:pt idx="12">
                  <c:v>4.0598850000000004</c:v>
                </c:pt>
                <c:pt idx="13">
                  <c:v>3.115332</c:v>
                </c:pt>
                <c:pt idx="14">
                  <c:v>1.8678809999999999</c:v>
                </c:pt>
                <c:pt idx="15">
                  <c:v>1.9195990000000001</c:v>
                </c:pt>
                <c:pt idx="16">
                  <c:v>1.706574</c:v>
                </c:pt>
                <c:pt idx="17">
                  <c:v>0.56219189999999997</c:v>
                </c:pt>
                <c:pt idx="18">
                  <c:v>4.9666929999999998E-2</c:v>
                </c:pt>
                <c:pt idx="19">
                  <c:v>0.49663010000000002</c:v>
                </c:pt>
                <c:pt idx="20">
                  <c:v>1.1522030000000001</c:v>
                </c:pt>
                <c:pt idx="21">
                  <c:v>2.0562580000000001</c:v>
                </c:pt>
                <c:pt idx="22">
                  <c:v>2.446504</c:v>
                </c:pt>
                <c:pt idx="23">
                  <c:v>0.43721559999999998</c:v>
                </c:pt>
                <c:pt idx="24">
                  <c:v>-2.2357779999999998</c:v>
                </c:pt>
                <c:pt idx="25">
                  <c:v>-1.809604</c:v>
                </c:pt>
                <c:pt idx="26">
                  <c:v>0.95356289999999999</c:v>
                </c:pt>
                <c:pt idx="27">
                  <c:v>2.8799320000000002</c:v>
                </c:pt>
                <c:pt idx="28">
                  <c:v>3.227948</c:v>
                </c:pt>
                <c:pt idx="29">
                  <c:v>3.0860379999999998</c:v>
                </c:pt>
                <c:pt idx="30">
                  <c:v>2.6489449999999999</c:v>
                </c:pt>
                <c:pt idx="31">
                  <c:v>2.3833609999999998</c:v>
                </c:pt>
                <c:pt idx="32">
                  <c:v>3.07965</c:v>
                </c:pt>
                <c:pt idx="33">
                  <c:v>2.8803169999999998</c:v>
                </c:pt>
                <c:pt idx="34">
                  <c:v>1.737825</c:v>
                </c:pt>
                <c:pt idx="35">
                  <c:v>1.709816</c:v>
                </c:pt>
                <c:pt idx="36">
                  <c:v>1.050943</c:v>
                </c:pt>
                <c:pt idx="37">
                  <c:v>-0.64321649999999997</c:v>
                </c:pt>
                <c:pt idx="38">
                  <c:v>-0.40476030000000002</c:v>
                </c:pt>
                <c:pt idx="39">
                  <c:v>1.4466220000000001</c:v>
                </c:pt>
                <c:pt idx="40">
                  <c:v>2.825841</c:v>
                </c:pt>
                <c:pt idx="41">
                  <c:v>3.263191</c:v>
                </c:pt>
                <c:pt idx="42">
                  <c:v>2.5351330000000001</c:v>
                </c:pt>
                <c:pt idx="43">
                  <c:v>1.0765549999999999</c:v>
                </c:pt>
                <c:pt idx="44">
                  <c:v>-0.1549102</c:v>
                </c:pt>
                <c:pt idx="45">
                  <c:v>-0.79442109999999999</c:v>
                </c:pt>
                <c:pt idx="46">
                  <c:v>0.32046059999999998</c:v>
                </c:pt>
                <c:pt idx="47">
                  <c:v>2.615672</c:v>
                </c:pt>
                <c:pt idx="48">
                  <c:v>2.943095</c:v>
                </c:pt>
                <c:pt idx="49">
                  <c:v>1.3205340000000001</c:v>
                </c:pt>
                <c:pt idx="50">
                  <c:v>1.2176050000000001E-2</c:v>
                </c:pt>
                <c:pt idx="51">
                  <c:v>0.1499074</c:v>
                </c:pt>
                <c:pt idx="52">
                  <c:v>1.2240420000000001</c:v>
                </c:pt>
                <c:pt idx="53">
                  <c:v>1.7688550000000001</c:v>
                </c:pt>
                <c:pt idx="54">
                  <c:v>1.226234</c:v>
                </c:pt>
                <c:pt idx="55">
                  <c:v>-0.22213840000000001</c:v>
                </c:pt>
                <c:pt idx="56">
                  <c:v>-0.85517339999999997</c:v>
                </c:pt>
                <c:pt idx="57">
                  <c:v>0.18070240000000001</c:v>
                </c:pt>
                <c:pt idx="58">
                  <c:v>1.164264</c:v>
                </c:pt>
                <c:pt idx="59">
                  <c:v>1.6149690000000001</c:v>
                </c:pt>
                <c:pt idx="60">
                  <c:v>1.5586679999999999</c:v>
                </c:pt>
                <c:pt idx="61">
                  <c:v>0.42110839999999999</c:v>
                </c:pt>
                <c:pt idx="62">
                  <c:v>-0.4020011</c:v>
                </c:pt>
                <c:pt idx="63">
                  <c:v>0.25979770000000002</c:v>
                </c:pt>
                <c:pt idx="64">
                  <c:v>0.76483069999999997</c:v>
                </c:pt>
                <c:pt idx="65">
                  <c:v>0.36941760000000001</c:v>
                </c:pt>
                <c:pt idx="66">
                  <c:v>5.6163739999999997E-2</c:v>
                </c:pt>
                <c:pt idx="67">
                  <c:v>0.33542810000000001</c:v>
                </c:pt>
                <c:pt idx="68">
                  <c:v>0.99380170000000001</c:v>
                </c:pt>
                <c:pt idx="69">
                  <c:v>1.1706460000000001</c:v>
                </c:pt>
                <c:pt idx="70">
                  <c:v>1.085237</c:v>
                </c:pt>
                <c:pt idx="71">
                  <c:v>1.007549</c:v>
                </c:pt>
                <c:pt idx="72">
                  <c:v>0.88059560000000003</c:v>
                </c:pt>
                <c:pt idx="73">
                  <c:v>1.2128190000000001</c:v>
                </c:pt>
                <c:pt idx="74">
                  <c:v>1.4362649999999999</c:v>
                </c:pt>
                <c:pt idx="75">
                  <c:v>2.0593439999999998</c:v>
                </c:pt>
                <c:pt idx="76">
                  <c:v>3.5356900000000002</c:v>
                </c:pt>
                <c:pt idx="77">
                  <c:v>4.1077019999999997</c:v>
                </c:pt>
                <c:pt idx="78">
                  <c:v>3.1966739999999998</c:v>
                </c:pt>
                <c:pt idx="79">
                  <c:v>1.1852</c:v>
                </c:pt>
                <c:pt idx="80">
                  <c:v>-0.93515879999999996</c:v>
                </c:pt>
                <c:pt idx="81">
                  <c:v>-1.2140610000000001</c:v>
                </c:pt>
                <c:pt idx="82">
                  <c:v>0.1627536</c:v>
                </c:pt>
                <c:pt idx="83">
                  <c:v>1.2160660000000001</c:v>
                </c:pt>
                <c:pt idx="84">
                  <c:v>1.1988030000000001</c:v>
                </c:pt>
                <c:pt idx="85">
                  <c:v>1.057671</c:v>
                </c:pt>
                <c:pt idx="86">
                  <c:v>1.4694389999999999</c:v>
                </c:pt>
                <c:pt idx="87">
                  <c:v>1.384395</c:v>
                </c:pt>
                <c:pt idx="88">
                  <c:v>0.71934200000000004</c:v>
                </c:pt>
                <c:pt idx="89">
                  <c:v>0.88893500000000003</c:v>
                </c:pt>
                <c:pt idx="90">
                  <c:v>1.575315</c:v>
                </c:pt>
                <c:pt idx="91">
                  <c:v>1.844956</c:v>
                </c:pt>
                <c:pt idx="92">
                  <c:v>1.480423</c:v>
                </c:pt>
                <c:pt idx="93">
                  <c:v>0.44226989999999999</c:v>
                </c:pt>
                <c:pt idx="94">
                  <c:v>-0.1314506</c:v>
                </c:pt>
                <c:pt idx="95">
                  <c:v>0.40389399999999998</c:v>
                </c:pt>
                <c:pt idx="96">
                  <c:v>0.9482294</c:v>
                </c:pt>
                <c:pt idx="97">
                  <c:v>0.86574649999999997</c:v>
                </c:pt>
                <c:pt idx="98">
                  <c:v>0.76564659999999995</c:v>
                </c:pt>
                <c:pt idx="99">
                  <c:v>1.0715980000000001</c:v>
                </c:pt>
                <c:pt idx="100">
                  <c:v>1.082025</c:v>
                </c:pt>
                <c:pt idx="101">
                  <c:v>0.43562420000000002</c:v>
                </c:pt>
                <c:pt idx="102">
                  <c:v>-0.1253956</c:v>
                </c:pt>
                <c:pt idx="103">
                  <c:v>1.7776130000000001E-2</c:v>
                </c:pt>
                <c:pt idx="104">
                  <c:v>0.68110709999999997</c:v>
                </c:pt>
                <c:pt idx="105">
                  <c:v>1.55501</c:v>
                </c:pt>
                <c:pt idx="106">
                  <c:v>2.1715369999999998</c:v>
                </c:pt>
                <c:pt idx="107">
                  <c:v>1.7183330000000001</c:v>
                </c:pt>
                <c:pt idx="108">
                  <c:v>0.77045470000000005</c:v>
                </c:pt>
                <c:pt idx="109">
                  <c:v>0.2707965</c:v>
                </c:pt>
                <c:pt idx="110">
                  <c:v>9.6234959999999994E-2</c:v>
                </c:pt>
                <c:pt idx="111">
                  <c:v>0.29358459999999997</c:v>
                </c:pt>
                <c:pt idx="112">
                  <c:v>0.77173040000000004</c:v>
                </c:pt>
                <c:pt idx="113">
                  <c:v>1.137189</c:v>
                </c:pt>
                <c:pt idx="114">
                  <c:v>1.6047530000000001</c:v>
                </c:pt>
                <c:pt idx="115">
                  <c:v>2.1242459999999999</c:v>
                </c:pt>
                <c:pt idx="116">
                  <c:v>1.952734</c:v>
                </c:pt>
                <c:pt idx="117">
                  <c:v>1.682884</c:v>
                </c:pt>
                <c:pt idx="118">
                  <c:v>1.6408830000000001</c:v>
                </c:pt>
                <c:pt idx="119">
                  <c:v>0.85996910000000004</c:v>
                </c:pt>
                <c:pt idx="120">
                  <c:v>0.59957439999999995</c:v>
                </c:pt>
                <c:pt idx="121">
                  <c:v>1.091958</c:v>
                </c:pt>
                <c:pt idx="122">
                  <c:v>0.64280979999999999</c:v>
                </c:pt>
                <c:pt idx="123">
                  <c:v>0.27750160000000001</c:v>
                </c:pt>
                <c:pt idx="124">
                  <c:v>0.273536</c:v>
                </c:pt>
                <c:pt idx="125">
                  <c:v>0.39880880000000002</c:v>
                </c:pt>
                <c:pt idx="126">
                  <c:v>1.8015779999999999</c:v>
                </c:pt>
                <c:pt idx="127">
                  <c:v>2.8957860000000002</c:v>
                </c:pt>
                <c:pt idx="128">
                  <c:v>2.3824800000000002</c:v>
                </c:pt>
                <c:pt idx="129">
                  <c:v>1.444858</c:v>
                </c:pt>
                <c:pt idx="130">
                  <c:v>0.61484450000000002</c:v>
                </c:pt>
                <c:pt idx="131">
                  <c:v>0.17793419999999999</c:v>
                </c:pt>
                <c:pt idx="132">
                  <c:v>0.39252819999999999</c:v>
                </c:pt>
                <c:pt idx="133">
                  <c:v>1.0209950000000001</c:v>
                </c:pt>
                <c:pt idx="134">
                  <c:v>1.3614919999999999</c:v>
                </c:pt>
                <c:pt idx="135">
                  <c:v>1.2508550000000001</c:v>
                </c:pt>
                <c:pt idx="136">
                  <c:v>1.8911789999999999</c:v>
                </c:pt>
                <c:pt idx="137">
                  <c:v>2.5633849999999998</c:v>
                </c:pt>
                <c:pt idx="138">
                  <c:v>1.3707560000000001</c:v>
                </c:pt>
                <c:pt idx="139">
                  <c:v>-5.8115489999999999E-2</c:v>
                </c:pt>
                <c:pt idx="140">
                  <c:v>0.4053833</c:v>
                </c:pt>
                <c:pt idx="141">
                  <c:v>1.5142500000000001</c:v>
                </c:pt>
                <c:pt idx="142">
                  <c:v>1.583914</c:v>
                </c:pt>
                <c:pt idx="143">
                  <c:v>0.75992700000000002</c:v>
                </c:pt>
                <c:pt idx="144">
                  <c:v>0.14965870000000001</c:v>
                </c:pt>
                <c:pt idx="145">
                  <c:v>0.30763980000000002</c:v>
                </c:pt>
                <c:pt idx="146">
                  <c:v>0.2325652</c:v>
                </c:pt>
                <c:pt idx="147">
                  <c:v>-0.11180859999999999</c:v>
                </c:pt>
                <c:pt idx="148">
                  <c:v>5.6053239999999997E-2</c:v>
                </c:pt>
                <c:pt idx="149">
                  <c:v>-0.42654999999999998</c:v>
                </c:pt>
                <c:pt idx="150">
                  <c:v>-0.66409629999999997</c:v>
                </c:pt>
                <c:pt idx="151">
                  <c:v>0.81831509999999996</c:v>
                </c:pt>
                <c:pt idx="152">
                  <c:v>1.639818</c:v>
                </c:pt>
                <c:pt idx="153">
                  <c:v>1.350886</c:v>
                </c:pt>
                <c:pt idx="154">
                  <c:v>1.541552</c:v>
                </c:pt>
                <c:pt idx="155">
                  <c:v>1.445891</c:v>
                </c:pt>
                <c:pt idx="156">
                  <c:v>0.72041029999999995</c:v>
                </c:pt>
                <c:pt idx="157">
                  <c:v>0.35096929999999998</c:v>
                </c:pt>
                <c:pt idx="158">
                  <c:v>0.56653849999999994</c:v>
                </c:pt>
                <c:pt idx="159">
                  <c:v>1.2396290000000001</c:v>
                </c:pt>
                <c:pt idx="160">
                  <c:v>1.8583860000000001</c:v>
                </c:pt>
                <c:pt idx="161">
                  <c:v>1.6051800000000001</c:v>
                </c:pt>
                <c:pt idx="162">
                  <c:v>1.0796110000000001</c:v>
                </c:pt>
                <c:pt idx="163">
                  <c:v>0.4513722</c:v>
                </c:pt>
                <c:pt idx="164">
                  <c:v>-1.1681170000000001</c:v>
                </c:pt>
                <c:pt idx="165">
                  <c:v>-2.4550429999999999</c:v>
                </c:pt>
                <c:pt idx="166">
                  <c:v>-1.672974</c:v>
                </c:pt>
                <c:pt idx="167">
                  <c:v>-0.2503592</c:v>
                </c:pt>
                <c:pt idx="168">
                  <c:v>-4.1195900000000001E-2</c:v>
                </c:pt>
                <c:pt idx="169">
                  <c:v>-4.4084909999999996E-3</c:v>
                </c:pt>
                <c:pt idx="170">
                  <c:v>0.73069229999999996</c:v>
                </c:pt>
                <c:pt idx="171">
                  <c:v>1.8839809999999999</c:v>
                </c:pt>
                <c:pt idx="172">
                  <c:v>2.9105889999999999</c:v>
                </c:pt>
                <c:pt idx="173">
                  <c:v>2.2601900000000001</c:v>
                </c:pt>
                <c:pt idx="174">
                  <c:v>0.91484699999999997</c:v>
                </c:pt>
                <c:pt idx="175">
                  <c:v>0.75747100000000001</c:v>
                </c:pt>
                <c:pt idx="176">
                  <c:v>0.4937706</c:v>
                </c:pt>
                <c:pt idx="177">
                  <c:v>-0.29909279999999999</c:v>
                </c:pt>
                <c:pt idx="178">
                  <c:v>-0.1963414</c:v>
                </c:pt>
                <c:pt idx="179">
                  <c:v>0.84145689999999995</c:v>
                </c:pt>
                <c:pt idx="180">
                  <c:v>1.164085</c:v>
                </c:pt>
                <c:pt idx="181">
                  <c:v>0.17207149999999999</c:v>
                </c:pt>
                <c:pt idx="182">
                  <c:v>-3.1430980000000003E-5</c:v>
                </c:pt>
                <c:pt idx="183">
                  <c:v>0.62129659999999998</c:v>
                </c:pt>
                <c:pt idx="184">
                  <c:v>-5.8186920000000003E-2</c:v>
                </c:pt>
                <c:pt idx="185">
                  <c:v>-0.96225799999999995</c:v>
                </c:pt>
                <c:pt idx="186">
                  <c:v>-0.85751339999999998</c:v>
                </c:pt>
                <c:pt idx="187">
                  <c:v>-0.32174190000000003</c:v>
                </c:pt>
                <c:pt idx="188">
                  <c:v>0.58755270000000004</c:v>
                </c:pt>
                <c:pt idx="189">
                  <c:v>1.1848669999999999</c:v>
                </c:pt>
                <c:pt idx="190">
                  <c:v>0.4864619</c:v>
                </c:pt>
                <c:pt idx="191">
                  <c:v>-0.24256829999999999</c:v>
                </c:pt>
                <c:pt idx="192">
                  <c:v>0.38644499999999998</c:v>
                </c:pt>
                <c:pt idx="193">
                  <c:v>1.50291</c:v>
                </c:pt>
                <c:pt idx="194">
                  <c:v>1.6476219999999999</c:v>
                </c:pt>
                <c:pt idx="195">
                  <c:v>0.52948099999999998</c:v>
                </c:pt>
                <c:pt idx="196">
                  <c:v>-0.49869289999999999</c:v>
                </c:pt>
                <c:pt idx="197">
                  <c:v>-0.14797109999999999</c:v>
                </c:pt>
                <c:pt idx="198">
                  <c:v>1.389858</c:v>
                </c:pt>
                <c:pt idx="199">
                  <c:v>2.1925059999999998</c:v>
                </c:pt>
                <c:pt idx="200">
                  <c:v>0.14335510000000001</c:v>
                </c:pt>
                <c:pt idx="201">
                  <c:v>-2.6453679999999999</c:v>
                </c:pt>
                <c:pt idx="202">
                  <c:v>-2.2976559999999999</c:v>
                </c:pt>
                <c:pt idx="203">
                  <c:v>1.6957159999999999E-2</c:v>
                </c:pt>
                <c:pt idx="204">
                  <c:v>0.78538949999999996</c:v>
                </c:pt>
                <c:pt idx="205">
                  <c:v>0.18312999999999999</c:v>
                </c:pt>
                <c:pt idx="206">
                  <c:v>0.22156380000000001</c:v>
                </c:pt>
                <c:pt idx="207">
                  <c:v>0.76855689999999999</c:v>
                </c:pt>
                <c:pt idx="208">
                  <c:v>0.43748209999999998</c:v>
                </c:pt>
                <c:pt idx="209">
                  <c:v>-0.1970943</c:v>
                </c:pt>
                <c:pt idx="210">
                  <c:v>-1.547367E-2</c:v>
                </c:pt>
                <c:pt idx="211">
                  <c:v>-0.39765990000000001</c:v>
                </c:pt>
                <c:pt idx="212">
                  <c:v>-1.3108420000000001</c:v>
                </c:pt>
                <c:pt idx="213">
                  <c:v>-1.0734250000000001</c:v>
                </c:pt>
                <c:pt idx="214">
                  <c:v>-0.18874630000000001</c:v>
                </c:pt>
                <c:pt idx="215">
                  <c:v>0.58556090000000005</c:v>
                </c:pt>
                <c:pt idx="216">
                  <c:v>0.7209759</c:v>
                </c:pt>
                <c:pt idx="217">
                  <c:v>-0.2275356</c:v>
                </c:pt>
                <c:pt idx="218">
                  <c:v>-1.187422</c:v>
                </c:pt>
                <c:pt idx="219">
                  <c:v>-0.87894740000000005</c:v>
                </c:pt>
                <c:pt idx="220">
                  <c:v>-0.44939200000000001</c:v>
                </c:pt>
                <c:pt idx="221">
                  <c:v>-1.077377</c:v>
                </c:pt>
                <c:pt idx="222">
                  <c:v>-0.77553680000000003</c:v>
                </c:pt>
                <c:pt idx="223">
                  <c:v>0.51338119999999998</c:v>
                </c:pt>
                <c:pt idx="224">
                  <c:v>0.67790760000000005</c:v>
                </c:pt>
                <c:pt idx="225">
                  <c:v>0.60810620000000004</c:v>
                </c:pt>
                <c:pt idx="226">
                  <c:v>1.3835040000000001</c:v>
                </c:pt>
                <c:pt idx="227">
                  <c:v>1.4960899999999999</c:v>
                </c:pt>
                <c:pt idx="228">
                  <c:v>0.3155289</c:v>
                </c:pt>
                <c:pt idx="229">
                  <c:v>-0.20588770000000001</c:v>
                </c:pt>
                <c:pt idx="230">
                  <c:v>0.48768650000000002</c:v>
                </c:pt>
                <c:pt idx="231">
                  <c:v>0.98074050000000002</c:v>
                </c:pt>
                <c:pt idx="232">
                  <c:v>0.57110499999999997</c:v>
                </c:pt>
                <c:pt idx="233">
                  <c:v>-0.59666330000000001</c:v>
                </c:pt>
                <c:pt idx="234">
                  <c:v>-0.48684519999999998</c:v>
                </c:pt>
                <c:pt idx="235">
                  <c:v>1.2593559999999999</c:v>
                </c:pt>
                <c:pt idx="236">
                  <c:v>0.82645579999999996</c:v>
                </c:pt>
                <c:pt idx="237">
                  <c:v>-1.302521</c:v>
                </c:pt>
                <c:pt idx="238">
                  <c:v>-0.87072229999999995</c:v>
                </c:pt>
                <c:pt idx="239">
                  <c:v>8.1110000000000002E-2</c:v>
                </c:pt>
                <c:pt idx="240">
                  <c:v>-1.168353</c:v>
                </c:pt>
                <c:pt idx="241">
                  <c:v>-1.740667</c:v>
                </c:pt>
                <c:pt idx="242">
                  <c:v>-0.83289239999999998</c:v>
                </c:pt>
                <c:pt idx="243">
                  <c:v>-0.32968960000000003</c:v>
                </c:pt>
                <c:pt idx="244">
                  <c:v>-0.31647160000000002</c:v>
                </c:pt>
                <c:pt idx="245">
                  <c:v>-0.31818170000000001</c:v>
                </c:pt>
                <c:pt idx="246">
                  <c:v>-8.913828E-2</c:v>
                </c:pt>
                <c:pt idx="247">
                  <c:v>6.3801060000000007E-2</c:v>
                </c:pt>
                <c:pt idx="248">
                  <c:v>-0.31949660000000002</c:v>
                </c:pt>
                <c:pt idx="249">
                  <c:v>3.2280830000000003E-2</c:v>
                </c:pt>
                <c:pt idx="250">
                  <c:v>1.7108049999999999</c:v>
                </c:pt>
                <c:pt idx="251">
                  <c:v>2.2306759999999999</c:v>
                </c:pt>
                <c:pt idx="252">
                  <c:v>0.66288979999999997</c:v>
                </c:pt>
                <c:pt idx="253">
                  <c:v>-0.29370190000000002</c:v>
                </c:pt>
                <c:pt idx="254">
                  <c:v>0.17954709999999999</c:v>
                </c:pt>
                <c:pt idx="255">
                  <c:v>0.36419839999999998</c:v>
                </c:pt>
                <c:pt idx="256">
                  <c:v>0.39068150000000001</c:v>
                </c:pt>
                <c:pt idx="257">
                  <c:v>0.49407699999999999</c:v>
                </c:pt>
                <c:pt idx="258">
                  <c:v>0.22341330000000001</c:v>
                </c:pt>
                <c:pt idx="259">
                  <c:v>0.48810579999999998</c:v>
                </c:pt>
                <c:pt idx="260">
                  <c:v>0.7945702</c:v>
                </c:pt>
                <c:pt idx="261">
                  <c:v>8.1491430000000004E-2</c:v>
                </c:pt>
                <c:pt idx="262">
                  <c:v>-0.95286009999999999</c:v>
                </c:pt>
                <c:pt idx="263">
                  <c:v>-1.6945859999999999</c:v>
                </c:pt>
                <c:pt idx="264">
                  <c:v>-1.2078880000000001</c:v>
                </c:pt>
                <c:pt idx="265">
                  <c:v>0.393897</c:v>
                </c:pt>
                <c:pt idx="266">
                  <c:v>0.95445789999999997</c:v>
                </c:pt>
                <c:pt idx="267">
                  <c:v>0.80795139999999999</c:v>
                </c:pt>
                <c:pt idx="268">
                  <c:v>1.060106</c:v>
                </c:pt>
                <c:pt idx="269">
                  <c:v>0.43319419999999997</c:v>
                </c:pt>
                <c:pt idx="270">
                  <c:v>-0.13638239999999999</c:v>
                </c:pt>
                <c:pt idx="271">
                  <c:v>0.35337079999999998</c:v>
                </c:pt>
                <c:pt idx="272">
                  <c:v>-8.1147370000000003E-3</c:v>
                </c:pt>
                <c:pt idx="273">
                  <c:v>-1.1634249999999999</c:v>
                </c:pt>
                <c:pt idx="274">
                  <c:v>-1.5881449999999999</c:v>
                </c:pt>
                <c:pt idx="275">
                  <c:v>-1.2389520000000001</c:v>
                </c:pt>
                <c:pt idx="276">
                  <c:v>-0.93488079999999996</c:v>
                </c:pt>
                <c:pt idx="277">
                  <c:v>-0.84546080000000001</c:v>
                </c:pt>
                <c:pt idx="278">
                  <c:v>-0.68751139999999999</c:v>
                </c:pt>
                <c:pt idx="279">
                  <c:v>-0.78781089999999998</c:v>
                </c:pt>
                <c:pt idx="280">
                  <c:v>-1.1507350000000001</c:v>
                </c:pt>
                <c:pt idx="281">
                  <c:v>-1.0950660000000001</c:v>
                </c:pt>
                <c:pt idx="282">
                  <c:v>2.458422E-3</c:v>
                </c:pt>
                <c:pt idx="283">
                  <c:v>0.72440760000000004</c:v>
                </c:pt>
                <c:pt idx="284">
                  <c:v>-0.42392990000000003</c:v>
                </c:pt>
                <c:pt idx="285">
                  <c:v>-1.3156110000000001</c:v>
                </c:pt>
                <c:pt idx="286">
                  <c:v>-0.60439069999999995</c:v>
                </c:pt>
                <c:pt idx="287">
                  <c:v>0.4206724</c:v>
                </c:pt>
                <c:pt idx="288">
                  <c:v>1.270859</c:v>
                </c:pt>
                <c:pt idx="289">
                  <c:v>1.6544509999999999</c:v>
                </c:pt>
                <c:pt idx="290">
                  <c:v>0.68335259999999998</c:v>
                </c:pt>
                <c:pt idx="291">
                  <c:v>-0.86262700000000003</c:v>
                </c:pt>
                <c:pt idx="292">
                  <c:v>-1.009395</c:v>
                </c:pt>
                <c:pt idx="293">
                  <c:v>4.3663460000000001E-2</c:v>
                </c:pt>
                <c:pt idx="294">
                  <c:v>1.3392550000000001</c:v>
                </c:pt>
                <c:pt idx="295">
                  <c:v>2.0303100000000001</c:v>
                </c:pt>
                <c:pt idx="296">
                  <c:v>0.75293200000000005</c:v>
                </c:pt>
                <c:pt idx="297">
                  <c:v>-1.07104</c:v>
                </c:pt>
                <c:pt idx="298">
                  <c:v>-0.91522820000000005</c:v>
                </c:pt>
                <c:pt idx="299">
                  <c:v>0.41559699999999999</c:v>
                </c:pt>
                <c:pt idx="300">
                  <c:v>1.4865569999999999</c:v>
                </c:pt>
                <c:pt idx="301">
                  <c:v>2.6013350000000002</c:v>
                </c:pt>
                <c:pt idx="302">
                  <c:v>2.832891</c:v>
                </c:pt>
                <c:pt idx="303">
                  <c:v>1.263174</c:v>
                </c:pt>
                <c:pt idx="304">
                  <c:v>-0.22789899999999999</c:v>
                </c:pt>
                <c:pt idx="305">
                  <c:v>-0.14446729999999999</c:v>
                </c:pt>
                <c:pt idx="306">
                  <c:v>0.35454639999999998</c:v>
                </c:pt>
                <c:pt idx="307">
                  <c:v>-0.1171</c:v>
                </c:pt>
                <c:pt idx="308">
                  <c:v>-1.0214510000000001</c:v>
                </c:pt>
                <c:pt idx="309">
                  <c:v>-1.2166220000000001</c:v>
                </c:pt>
                <c:pt idx="310">
                  <c:v>-0.32975579999999999</c:v>
                </c:pt>
                <c:pt idx="311">
                  <c:v>0.9325599</c:v>
                </c:pt>
                <c:pt idx="312">
                  <c:v>1.28383</c:v>
                </c:pt>
                <c:pt idx="313">
                  <c:v>0.80534589999999995</c:v>
                </c:pt>
                <c:pt idx="314">
                  <c:v>0.53266820000000004</c:v>
                </c:pt>
                <c:pt idx="315">
                  <c:v>0.75319720000000001</c:v>
                </c:pt>
                <c:pt idx="316">
                  <c:v>1.1626650000000001</c:v>
                </c:pt>
                <c:pt idx="317">
                  <c:v>1.7619800000000001</c:v>
                </c:pt>
                <c:pt idx="318">
                  <c:v>2.2967360000000001</c:v>
                </c:pt>
                <c:pt idx="319">
                  <c:v>1.5601929999999999</c:v>
                </c:pt>
                <c:pt idx="320">
                  <c:v>0.4351158</c:v>
                </c:pt>
                <c:pt idx="321">
                  <c:v>1.0786450000000001</c:v>
                </c:pt>
                <c:pt idx="322">
                  <c:v>1.664552</c:v>
                </c:pt>
                <c:pt idx="323">
                  <c:v>0.66986239999999997</c:v>
                </c:pt>
                <c:pt idx="324">
                  <c:v>0.45062180000000002</c:v>
                </c:pt>
                <c:pt idx="325">
                  <c:v>1.209023</c:v>
                </c:pt>
                <c:pt idx="326">
                  <c:v>1.047617</c:v>
                </c:pt>
                <c:pt idx="327">
                  <c:v>0.2175223</c:v>
                </c:pt>
                <c:pt idx="328">
                  <c:v>-3.9873640000000002E-2</c:v>
                </c:pt>
                <c:pt idx="329">
                  <c:v>0.42442269999999999</c:v>
                </c:pt>
                <c:pt idx="330">
                  <c:v>0.55192039999999998</c:v>
                </c:pt>
                <c:pt idx="331">
                  <c:v>-0.17286219999999999</c:v>
                </c:pt>
                <c:pt idx="332">
                  <c:v>-0.3256735</c:v>
                </c:pt>
                <c:pt idx="333">
                  <c:v>0.86284159999999999</c:v>
                </c:pt>
                <c:pt idx="334">
                  <c:v>1.7342169999999999</c:v>
                </c:pt>
                <c:pt idx="335">
                  <c:v>1.047682</c:v>
                </c:pt>
                <c:pt idx="336">
                  <c:v>5.3195180000000002E-2</c:v>
                </c:pt>
                <c:pt idx="337">
                  <c:v>0.24858430000000001</c:v>
                </c:pt>
                <c:pt idx="338">
                  <c:v>0.62672000000000005</c:v>
                </c:pt>
                <c:pt idx="339">
                  <c:v>-0.11098429999999999</c:v>
                </c:pt>
                <c:pt idx="340">
                  <c:v>-0.83083830000000003</c:v>
                </c:pt>
                <c:pt idx="341">
                  <c:v>-0.1768951</c:v>
                </c:pt>
                <c:pt idx="342">
                  <c:v>0.92942499999999995</c:v>
                </c:pt>
                <c:pt idx="343">
                  <c:v>0.57108170000000003</c:v>
                </c:pt>
                <c:pt idx="344">
                  <c:v>-0.74326919999999996</c:v>
                </c:pt>
                <c:pt idx="345">
                  <c:v>-1.1220159999999999</c:v>
                </c:pt>
                <c:pt idx="346">
                  <c:v>-0.84462579999999998</c:v>
                </c:pt>
                <c:pt idx="347">
                  <c:v>-0.54202620000000001</c:v>
                </c:pt>
                <c:pt idx="348">
                  <c:v>-0.1802919</c:v>
                </c:pt>
                <c:pt idx="349">
                  <c:v>0.35542990000000002</c:v>
                </c:pt>
                <c:pt idx="350">
                  <c:v>1.268705</c:v>
                </c:pt>
                <c:pt idx="351">
                  <c:v>0.92309799999999997</c:v>
                </c:pt>
                <c:pt idx="352">
                  <c:v>-0.95782809999999996</c:v>
                </c:pt>
                <c:pt idx="353">
                  <c:v>-2.131237</c:v>
                </c:pt>
                <c:pt idx="354">
                  <c:v>-2.291693</c:v>
                </c:pt>
                <c:pt idx="355">
                  <c:v>-2.1190449999999998</c:v>
                </c:pt>
                <c:pt idx="356">
                  <c:v>-1.617221</c:v>
                </c:pt>
                <c:pt idx="357">
                  <c:v>-0.5086349</c:v>
                </c:pt>
                <c:pt idx="358">
                  <c:v>0.91612280000000001</c:v>
                </c:pt>
                <c:pt idx="359">
                  <c:v>1.625202</c:v>
                </c:pt>
                <c:pt idx="360">
                  <c:v>1.71173</c:v>
                </c:pt>
                <c:pt idx="361">
                  <c:v>1.366635</c:v>
                </c:pt>
                <c:pt idx="362">
                  <c:v>0.36192940000000001</c:v>
                </c:pt>
                <c:pt idx="363">
                  <c:v>-0.3602185</c:v>
                </c:pt>
                <c:pt idx="364">
                  <c:v>-0.1887663</c:v>
                </c:pt>
                <c:pt idx="365">
                  <c:v>0.58322660000000004</c:v>
                </c:pt>
                <c:pt idx="366">
                  <c:v>1.7751710000000001</c:v>
                </c:pt>
                <c:pt idx="367">
                  <c:v>2.4042439999999998</c:v>
                </c:pt>
                <c:pt idx="368">
                  <c:v>1.5640670000000001</c:v>
                </c:pt>
                <c:pt idx="369">
                  <c:v>0.4625937</c:v>
                </c:pt>
                <c:pt idx="370">
                  <c:v>0.61845669999999997</c:v>
                </c:pt>
                <c:pt idx="371">
                  <c:v>1.0937760000000001</c:v>
                </c:pt>
                <c:pt idx="372">
                  <c:v>0.45921240000000002</c:v>
                </c:pt>
                <c:pt idx="373">
                  <c:v>-0.80077259999999995</c:v>
                </c:pt>
                <c:pt idx="374">
                  <c:v>-1.1238349999999999</c:v>
                </c:pt>
                <c:pt idx="375">
                  <c:v>0.1540649</c:v>
                </c:pt>
                <c:pt idx="376">
                  <c:v>1.2464999999999999</c:v>
                </c:pt>
                <c:pt idx="377">
                  <c:v>0.58951480000000001</c:v>
                </c:pt>
                <c:pt idx="378">
                  <c:v>-0.79338070000000005</c:v>
                </c:pt>
                <c:pt idx="379">
                  <c:v>-1.221516</c:v>
                </c:pt>
                <c:pt idx="380">
                  <c:v>-0.98910799999999999</c:v>
                </c:pt>
                <c:pt idx="381">
                  <c:v>-1.4446330000000001</c:v>
                </c:pt>
                <c:pt idx="382">
                  <c:v>-1.745325</c:v>
                </c:pt>
                <c:pt idx="383">
                  <c:v>-0.57507989999999998</c:v>
                </c:pt>
                <c:pt idx="384">
                  <c:v>0.64349259999999997</c:v>
                </c:pt>
                <c:pt idx="385">
                  <c:v>0.2088121</c:v>
                </c:pt>
                <c:pt idx="386">
                  <c:v>-0.15430749999999999</c:v>
                </c:pt>
                <c:pt idx="387">
                  <c:v>0.51511180000000001</c:v>
                </c:pt>
                <c:pt idx="388">
                  <c:v>0.49966149999999998</c:v>
                </c:pt>
                <c:pt idx="389">
                  <c:v>0.4171203</c:v>
                </c:pt>
                <c:pt idx="390">
                  <c:v>1.0627409999999999</c:v>
                </c:pt>
                <c:pt idx="391">
                  <c:v>1.0407120000000001</c:v>
                </c:pt>
                <c:pt idx="392">
                  <c:v>0.193217</c:v>
                </c:pt>
                <c:pt idx="393">
                  <c:v>-0.2883483</c:v>
                </c:pt>
                <c:pt idx="394">
                  <c:v>-0.35627409999999998</c:v>
                </c:pt>
                <c:pt idx="395">
                  <c:v>-0.33705600000000002</c:v>
                </c:pt>
                <c:pt idx="396">
                  <c:v>0.52319499999999997</c:v>
                </c:pt>
                <c:pt idx="397">
                  <c:v>2.4171860000000001</c:v>
                </c:pt>
                <c:pt idx="398">
                  <c:v>3.4773480000000001</c:v>
                </c:pt>
                <c:pt idx="399">
                  <c:v>2.3503419999999999</c:v>
                </c:pt>
                <c:pt idx="400">
                  <c:v>0.84722580000000003</c:v>
                </c:pt>
                <c:pt idx="401">
                  <c:v>0.43447720000000001</c:v>
                </c:pt>
                <c:pt idx="402">
                  <c:v>0.31291089999999999</c:v>
                </c:pt>
                <c:pt idx="403">
                  <c:v>0.85474539999999999</c:v>
                </c:pt>
                <c:pt idx="404">
                  <c:v>2.038996</c:v>
                </c:pt>
                <c:pt idx="405">
                  <c:v>1.8858010000000001</c:v>
                </c:pt>
                <c:pt idx="406">
                  <c:v>1.027358</c:v>
                </c:pt>
                <c:pt idx="407">
                  <c:v>0.86570579999999997</c:v>
                </c:pt>
                <c:pt idx="408">
                  <c:v>0.43813049999999998</c:v>
                </c:pt>
                <c:pt idx="409">
                  <c:v>-0.16716710000000001</c:v>
                </c:pt>
                <c:pt idx="410">
                  <c:v>-0.45521689999999998</c:v>
                </c:pt>
                <c:pt idx="411">
                  <c:v>-0.22903970000000001</c:v>
                </c:pt>
                <c:pt idx="412">
                  <c:v>1.4292899999999999</c:v>
                </c:pt>
                <c:pt idx="413">
                  <c:v>3.1040770000000002</c:v>
                </c:pt>
                <c:pt idx="414">
                  <c:v>2.195951</c:v>
                </c:pt>
                <c:pt idx="415">
                  <c:v>-0.6063056</c:v>
                </c:pt>
                <c:pt idx="416">
                  <c:v>-2.2530670000000002</c:v>
                </c:pt>
                <c:pt idx="417">
                  <c:v>-1.781425</c:v>
                </c:pt>
                <c:pt idx="418">
                  <c:v>-0.77599200000000002</c:v>
                </c:pt>
                <c:pt idx="419">
                  <c:v>2.6150550000000002E-2</c:v>
                </c:pt>
                <c:pt idx="420">
                  <c:v>0.19204669999999999</c:v>
                </c:pt>
                <c:pt idx="421">
                  <c:v>-0.16870479999999999</c:v>
                </c:pt>
                <c:pt idx="422">
                  <c:v>0.19300349999999999</c:v>
                </c:pt>
                <c:pt idx="423">
                  <c:v>0.90413350000000003</c:v>
                </c:pt>
                <c:pt idx="424">
                  <c:v>1.4426000000000001</c:v>
                </c:pt>
                <c:pt idx="425">
                  <c:v>1.464939</c:v>
                </c:pt>
                <c:pt idx="426">
                  <c:v>0.80258719999999995</c:v>
                </c:pt>
                <c:pt idx="427">
                  <c:v>1.0617920000000001</c:v>
                </c:pt>
                <c:pt idx="428">
                  <c:v>1.3156909999999999</c:v>
                </c:pt>
                <c:pt idx="429">
                  <c:v>-0.27733780000000002</c:v>
                </c:pt>
                <c:pt idx="430">
                  <c:v>-1.2394400000000001</c:v>
                </c:pt>
                <c:pt idx="431">
                  <c:v>9.0831309999999998E-2</c:v>
                </c:pt>
                <c:pt idx="432">
                  <c:v>1.288368</c:v>
                </c:pt>
                <c:pt idx="433">
                  <c:v>0.94612079999999998</c:v>
                </c:pt>
                <c:pt idx="434">
                  <c:v>0.376224</c:v>
                </c:pt>
                <c:pt idx="435">
                  <c:v>0.21950059999999999</c:v>
                </c:pt>
                <c:pt idx="436">
                  <c:v>-6.1486949999999999E-2</c:v>
                </c:pt>
                <c:pt idx="437">
                  <c:v>-0.24806990000000001</c:v>
                </c:pt>
                <c:pt idx="438">
                  <c:v>0.52902530000000003</c:v>
                </c:pt>
                <c:pt idx="439">
                  <c:v>1.2068350000000001</c:v>
                </c:pt>
                <c:pt idx="440">
                  <c:v>6.6863510000000001E-2</c:v>
                </c:pt>
                <c:pt idx="441">
                  <c:v>-1.156369</c:v>
                </c:pt>
                <c:pt idx="442">
                  <c:v>-0.55819439999999998</c:v>
                </c:pt>
                <c:pt idx="443">
                  <c:v>0.75816939999999999</c:v>
                </c:pt>
                <c:pt idx="444">
                  <c:v>1.842176</c:v>
                </c:pt>
                <c:pt idx="445">
                  <c:v>2.2035969999999998</c:v>
                </c:pt>
                <c:pt idx="446">
                  <c:v>1.2777350000000001</c:v>
                </c:pt>
                <c:pt idx="447">
                  <c:v>0.98447099999999998</c:v>
                </c:pt>
                <c:pt idx="448">
                  <c:v>2.381313</c:v>
                </c:pt>
                <c:pt idx="449">
                  <c:v>2.5243449999999998</c:v>
                </c:pt>
                <c:pt idx="450">
                  <c:v>0.66623520000000003</c:v>
                </c:pt>
                <c:pt idx="451">
                  <c:v>-0.68347259999999999</c:v>
                </c:pt>
                <c:pt idx="452">
                  <c:v>-0.48069689999999998</c:v>
                </c:pt>
                <c:pt idx="453">
                  <c:v>0.2564225</c:v>
                </c:pt>
                <c:pt idx="454">
                  <c:v>0.30463800000000002</c:v>
                </c:pt>
                <c:pt idx="455">
                  <c:v>0.20279549999999999</c:v>
                </c:pt>
                <c:pt idx="456">
                  <c:v>0.37569999999999998</c:v>
                </c:pt>
                <c:pt idx="457">
                  <c:v>-9.1983289999999999E-3</c:v>
                </c:pt>
                <c:pt idx="458">
                  <c:v>-0.80679109999999998</c:v>
                </c:pt>
                <c:pt idx="459">
                  <c:v>-1.2483439999999999</c:v>
                </c:pt>
                <c:pt idx="460">
                  <c:v>-1.492343</c:v>
                </c:pt>
                <c:pt idx="461">
                  <c:v>-1.3346</c:v>
                </c:pt>
                <c:pt idx="462">
                  <c:v>-0.30285509999999999</c:v>
                </c:pt>
                <c:pt idx="463">
                  <c:v>-0.20603859999999999</c:v>
                </c:pt>
                <c:pt idx="464">
                  <c:v>-1.3960319999999999</c:v>
                </c:pt>
                <c:pt idx="465">
                  <c:v>-1.481428</c:v>
                </c:pt>
                <c:pt idx="466">
                  <c:v>-0.98094720000000002</c:v>
                </c:pt>
                <c:pt idx="467">
                  <c:v>-1.8537129999999999</c:v>
                </c:pt>
                <c:pt idx="468">
                  <c:v>-3.1655500000000001</c:v>
                </c:pt>
                <c:pt idx="469">
                  <c:v>-2.4275229999999999</c:v>
                </c:pt>
                <c:pt idx="470">
                  <c:v>-0.1022166</c:v>
                </c:pt>
                <c:pt idx="471">
                  <c:v>-3.2097170000000001E-2</c:v>
                </c:pt>
                <c:pt idx="472">
                  <c:v>-2.1855660000000001</c:v>
                </c:pt>
                <c:pt idx="473">
                  <c:v>-2.3598509999999999</c:v>
                </c:pt>
                <c:pt idx="474">
                  <c:v>-5.7967699999999997E-2</c:v>
                </c:pt>
                <c:pt idx="475">
                  <c:v>1.627348</c:v>
                </c:pt>
                <c:pt idx="476">
                  <c:v>0.85429630000000001</c:v>
                </c:pt>
                <c:pt idx="477">
                  <c:v>-0.67073550000000004</c:v>
                </c:pt>
                <c:pt idx="478">
                  <c:v>-0.13120399999999999</c:v>
                </c:pt>
                <c:pt idx="479">
                  <c:v>1.477711</c:v>
                </c:pt>
                <c:pt idx="480">
                  <c:v>1.1365620000000001</c:v>
                </c:pt>
                <c:pt idx="481">
                  <c:v>-0.52545620000000004</c:v>
                </c:pt>
                <c:pt idx="482">
                  <c:v>-1.122841</c:v>
                </c:pt>
                <c:pt idx="483">
                  <c:v>-1.337764</c:v>
                </c:pt>
                <c:pt idx="484">
                  <c:v>-1.552778</c:v>
                </c:pt>
                <c:pt idx="485">
                  <c:v>-0.38766440000000002</c:v>
                </c:pt>
                <c:pt idx="486">
                  <c:v>1.3915709999999999</c:v>
                </c:pt>
                <c:pt idx="487">
                  <c:v>1.9079889999999999</c:v>
                </c:pt>
                <c:pt idx="488">
                  <c:v>0.98974010000000001</c:v>
                </c:pt>
                <c:pt idx="489">
                  <c:v>-2.3434779999999999E-2</c:v>
                </c:pt>
                <c:pt idx="490">
                  <c:v>-0.18988060000000001</c:v>
                </c:pt>
                <c:pt idx="491">
                  <c:v>-0.1215948</c:v>
                </c:pt>
                <c:pt idx="492">
                  <c:v>-0.74510259999999995</c:v>
                </c:pt>
                <c:pt idx="493">
                  <c:v>-1.4480740000000001</c:v>
                </c:pt>
                <c:pt idx="494">
                  <c:v>-1.3981520000000001</c:v>
                </c:pt>
                <c:pt idx="495">
                  <c:v>-1.0971869999999999</c:v>
                </c:pt>
                <c:pt idx="496">
                  <c:v>-0.67155980000000004</c:v>
                </c:pt>
                <c:pt idx="497">
                  <c:v>-0.22101180000000001</c:v>
                </c:pt>
                <c:pt idx="498">
                  <c:v>-0.3493193</c:v>
                </c:pt>
                <c:pt idx="499">
                  <c:v>-0.41595080000000001</c:v>
                </c:pt>
                <c:pt idx="500">
                  <c:v>7.412587E-3</c:v>
                </c:pt>
                <c:pt idx="501">
                  <c:v>0.31683860000000003</c:v>
                </c:pt>
                <c:pt idx="502">
                  <c:v>0.7169894</c:v>
                </c:pt>
                <c:pt idx="503">
                  <c:v>0.76458130000000002</c:v>
                </c:pt>
                <c:pt idx="504">
                  <c:v>-0.15771879999999999</c:v>
                </c:pt>
                <c:pt idx="505">
                  <c:v>-0.49200899999999997</c:v>
                </c:pt>
                <c:pt idx="506">
                  <c:v>2.62516E-2</c:v>
                </c:pt>
                <c:pt idx="507">
                  <c:v>0.31559589999999998</c:v>
                </c:pt>
                <c:pt idx="508">
                  <c:v>0.48836960000000001</c:v>
                </c:pt>
                <c:pt idx="509">
                  <c:v>0.46338059999999998</c:v>
                </c:pt>
                <c:pt idx="510">
                  <c:v>0.62467229999999996</c:v>
                </c:pt>
                <c:pt idx="511">
                  <c:v>1.1385890000000001</c:v>
                </c:pt>
                <c:pt idx="512">
                  <c:v>1.2033389999999999</c:v>
                </c:pt>
                <c:pt idx="513">
                  <c:v>0.46618920000000003</c:v>
                </c:pt>
                <c:pt idx="514">
                  <c:v>-0.48322150000000003</c:v>
                </c:pt>
                <c:pt idx="515">
                  <c:v>-0.63855479999999998</c:v>
                </c:pt>
                <c:pt idx="516">
                  <c:v>-0.33974389999999999</c:v>
                </c:pt>
                <c:pt idx="517">
                  <c:v>0.18586169999999999</c:v>
                </c:pt>
                <c:pt idx="518">
                  <c:v>0.85129149999999998</c:v>
                </c:pt>
                <c:pt idx="519">
                  <c:v>-0.12478590000000001</c:v>
                </c:pt>
                <c:pt idx="520">
                  <c:v>-1.97061</c:v>
                </c:pt>
                <c:pt idx="521">
                  <c:v>-1.8178570000000001</c:v>
                </c:pt>
                <c:pt idx="522">
                  <c:v>-0.70167749999999995</c:v>
                </c:pt>
                <c:pt idx="523">
                  <c:v>-0.65924780000000005</c:v>
                </c:pt>
                <c:pt idx="524">
                  <c:v>-1.0323389999999999</c:v>
                </c:pt>
                <c:pt idx="525">
                  <c:v>-1.517029</c:v>
                </c:pt>
                <c:pt idx="526">
                  <c:v>-2.3439700000000001</c:v>
                </c:pt>
                <c:pt idx="527">
                  <c:v>-2.5759479999999999</c:v>
                </c:pt>
                <c:pt idx="528">
                  <c:v>-1.7778369999999999</c:v>
                </c:pt>
                <c:pt idx="529">
                  <c:v>-0.91840299999999997</c:v>
                </c:pt>
                <c:pt idx="530">
                  <c:v>-0.2095603</c:v>
                </c:pt>
                <c:pt idx="531">
                  <c:v>1.1367240000000001</c:v>
                </c:pt>
                <c:pt idx="532">
                  <c:v>1.767037</c:v>
                </c:pt>
                <c:pt idx="533">
                  <c:v>-2.3625920000000002E-2</c:v>
                </c:pt>
                <c:pt idx="534">
                  <c:v>-2.0610810000000002</c:v>
                </c:pt>
                <c:pt idx="535">
                  <c:v>-1.725125</c:v>
                </c:pt>
                <c:pt idx="536">
                  <c:v>0.35834510000000003</c:v>
                </c:pt>
                <c:pt idx="537">
                  <c:v>1.982019</c:v>
                </c:pt>
                <c:pt idx="538">
                  <c:v>1.1965520000000001</c:v>
                </c:pt>
                <c:pt idx="539">
                  <c:v>-1.306575</c:v>
                </c:pt>
                <c:pt idx="540">
                  <c:v>-2.4899469999999999</c:v>
                </c:pt>
                <c:pt idx="541">
                  <c:v>-1.3497710000000001</c:v>
                </c:pt>
                <c:pt idx="542">
                  <c:v>0.56472719999999998</c:v>
                </c:pt>
                <c:pt idx="543">
                  <c:v>1.3908689999999999</c:v>
                </c:pt>
                <c:pt idx="544">
                  <c:v>0.67879230000000002</c:v>
                </c:pt>
                <c:pt idx="545">
                  <c:v>-6.4716590000000004E-2</c:v>
                </c:pt>
                <c:pt idx="546">
                  <c:v>-0.18043120000000001</c:v>
                </c:pt>
                <c:pt idx="547">
                  <c:v>-0.3346112</c:v>
                </c:pt>
                <c:pt idx="548">
                  <c:v>-7.0375289999999993E-2</c:v>
                </c:pt>
                <c:pt idx="549">
                  <c:v>0.7877866</c:v>
                </c:pt>
                <c:pt idx="550">
                  <c:v>0.85698819999999998</c:v>
                </c:pt>
                <c:pt idx="551">
                  <c:v>0.3071663</c:v>
                </c:pt>
                <c:pt idx="552">
                  <c:v>0.70987610000000001</c:v>
                </c:pt>
                <c:pt idx="553">
                  <c:v>1.3810880000000001</c:v>
                </c:pt>
                <c:pt idx="554">
                  <c:v>0.85543309999999995</c:v>
                </c:pt>
                <c:pt idx="555">
                  <c:v>0.1428828</c:v>
                </c:pt>
                <c:pt idx="556">
                  <c:v>0.30312299999999998</c:v>
                </c:pt>
                <c:pt idx="557">
                  <c:v>0.66257060000000001</c:v>
                </c:pt>
                <c:pt idx="558">
                  <c:v>0.8262737</c:v>
                </c:pt>
                <c:pt idx="559">
                  <c:v>0.35896020000000001</c:v>
                </c:pt>
                <c:pt idx="560">
                  <c:v>-1.174255</c:v>
                </c:pt>
                <c:pt idx="561">
                  <c:v>-2.5773320000000002</c:v>
                </c:pt>
                <c:pt idx="562">
                  <c:v>-2.4554640000000001</c:v>
                </c:pt>
                <c:pt idx="563">
                  <c:v>-1.5053240000000001</c:v>
                </c:pt>
                <c:pt idx="564">
                  <c:v>-0.84771569999999996</c:v>
                </c:pt>
                <c:pt idx="565">
                  <c:v>-1.771176E-2</c:v>
                </c:pt>
                <c:pt idx="566">
                  <c:v>1.018945</c:v>
                </c:pt>
                <c:pt idx="567">
                  <c:v>1.4718629999999999</c:v>
                </c:pt>
                <c:pt idx="568">
                  <c:v>1.7527509999999999</c:v>
                </c:pt>
                <c:pt idx="569">
                  <c:v>1.715767</c:v>
                </c:pt>
              </c:numCache>
            </c:numRef>
          </c:xVal>
          <c:yVal>
            <c:numRef>
              <c:f>'HBM IV Curves Data'!$AE$5:$AE$574</c:f>
              <c:numCache>
                <c:formatCode>General</c:formatCode>
                <c:ptCount val="570"/>
                <c:pt idx="0">
                  <c:v>0.61741239999999997</c:v>
                </c:pt>
                <c:pt idx="1">
                  <c:v>0.59941659999999997</c:v>
                </c:pt>
                <c:pt idx="2">
                  <c:v>0.59205850000000004</c:v>
                </c:pt>
                <c:pt idx="3">
                  <c:v>0.5928348</c:v>
                </c:pt>
                <c:pt idx="4">
                  <c:v>0.58945000000000003</c:v>
                </c:pt>
                <c:pt idx="5">
                  <c:v>0.58757740000000003</c:v>
                </c:pt>
                <c:pt idx="6">
                  <c:v>0.583206</c:v>
                </c:pt>
                <c:pt idx="7">
                  <c:v>0.57374539999999996</c:v>
                </c:pt>
                <c:pt idx="8">
                  <c:v>0.56777849999999996</c:v>
                </c:pt>
                <c:pt idx="9">
                  <c:v>0.57249859999999997</c:v>
                </c:pt>
                <c:pt idx="10">
                  <c:v>0.58128999999999997</c:v>
                </c:pt>
                <c:pt idx="11">
                  <c:v>0.57685679999999995</c:v>
                </c:pt>
                <c:pt idx="12">
                  <c:v>0.55889770000000005</c:v>
                </c:pt>
                <c:pt idx="13">
                  <c:v>0.5462629</c:v>
                </c:pt>
                <c:pt idx="14">
                  <c:v>0.54787459999999999</c:v>
                </c:pt>
                <c:pt idx="15">
                  <c:v>0.55421799999999999</c:v>
                </c:pt>
                <c:pt idx="16">
                  <c:v>0.55964530000000001</c:v>
                </c:pt>
                <c:pt idx="17">
                  <c:v>0.56189009999999995</c:v>
                </c:pt>
                <c:pt idx="18">
                  <c:v>0.55717300000000003</c:v>
                </c:pt>
                <c:pt idx="19">
                  <c:v>0.54885589999999995</c:v>
                </c:pt>
                <c:pt idx="20">
                  <c:v>0.53370649999999997</c:v>
                </c:pt>
                <c:pt idx="21">
                  <c:v>0.51618869999999994</c:v>
                </c:pt>
                <c:pt idx="22">
                  <c:v>0.51032889999999997</c:v>
                </c:pt>
                <c:pt idx="23">
                  <c:v>0.51324729999999996</c:v>
                </c:pt>
                <c:pt idx="24">
                  <c:v>0.52348189999999994</c:v>
                </c:pt>
                <c:pt idx="25">
                  <c:v>0.53220529999999999</c:v>
                </c:pt>
                <c:pt idx="26">
                  <c:v>0.51940920000000002</c:v>
                </c:pt>
                <c:pt idx="27">
                  <c:v>0.49785439999999997</c:v>
                </c:pt>
                <c:pt idx="28">
                  <c:v>0.49454219999999999</c:v>
                </c:pt>
                <c:pt idx="29">
                  <c:v>0.4992104</c:v>
                </c:pt>
                <c:pt idx="30">
                  <c:v>0.48706840000000001</c:v>
                </c:pt>
                <c:pt idx="31">
                  <c:v>0.47356670000000001</c:v>
                </c:pt>
                <c:pt idx="32">
                  <c:v>0.47985139999999998</c:v>
                </c:pt>
                <c:pt idx="33">
                  <c:v>0.49097059999999998</c:v>
                </c:pt>
                <c:pt idx="34">
                  <c:v>0.49626140000000002</c:v>
                </c:pt>
                <c:pt idx="35">
                  <c:v>0.49553970000000003</c:v>
                </c:pt>
                <c:pt idx="36">
                  <c:v>0.48960870000000001</c:v>
                </c:pt>
                <c:pt idx="37">
                  <c:v>0.49291659999999998</c:v>
                </c:pt>
                <c:pt idx="38">
                  <c:v>0.50307279999999999</c:v>
                </c:pt>
                <c:pt idx="39">
                  <c:v>0.50229100000000004</c:v>
                </c:pt>
                <c:pt idx="40">
                  <c:v>0.49070960000000002</c:v>
                </c:pt>
                <c:pt idx="41">
                  <c:v>0.47298479999999998</c:v>
                </c:pt>
                <c:pt idx="42">
                  <c:v>0.45951959999999997</c:v>
                </c:pt>
                <c:pt idx="43">
                  <c:v>0.46688220000000002</c:v>
                </c:pt>
                <c:pt idx="44">
                  <c:v>0.4838558</c:v>
                </c:pt>
                <c:pt idx="45">
                  <c:v>0.4808772</c:v>
                </c:pt>
                <c:pt idx="46">
                  <c:v>0.45966190000000001</c:v>
                </c:pt>
                <c:pt idx="47">
                  <c:v>0.44615169999999998</c:v>
                </c:pt>
                <c:pt idx="48">
                  <c:v>0.44800869999999998</c:v>
                </c:pt>
                <c:pt idx="49">
                  <c:v>0.4552252</c:v>
                </c:pt>
                <c:pt idx="50">
                  <c:v>0.45837139999999998</c:v>
                </c:pt>
                <c:pt idx="51">
                  <c:v>0.45884730000000001</c:v>
                </c:pt>
                <c:pt idx="52">
                  <c:v>0.45488269999999997</c:v>
                </c:pt>
                <c:pt idx="53">
                  <c:v>0.44147809999999998</c:v>
                </c:pt>
                <c:pt idx="54">
                  <c:v>0.43012850000000002</c:v>
                </c:pt>
                <c:pt idx="55">
                  <c:v>0.43036340000000001</c:v>
                </c:pt>
                <c:pt idx="56">
                  <c:v>0.43742979999999998</c:v>
                </c:pt>
                <c:pt idx="57">
                  <c:v>0.44022939999999999</c:v>
                </c:pt>
                <c:pt idx="58">
                  <c:v>0.43077179999999998</c:v>
                </c:pt>
                <c:pt idx="59">
                  <c:v>0.41910900000000001</c:v>
                </c:pt>
                <c:pt idx="60">
                  <c:v>0.41982239999999998</c:v>
                </c:pt>
                <c:pt idx="61">
                  <c:v>0.4270466</c:v>
                </c:pt>
                <c:pt idx="62">
                  <c:v>0.42938910000000002</c:v>
                </c:pt>
                <c:pt idx="63">
                  <c:v>0.4252206</c:v>
                </c:pt>
                <c:pt idx="64">
                  <c:v>0.41464030000000002</c:v>
                </c:pt>
                <c:pt idx="65">
                  <c:v>0.40048</c:v>
                </c:pt>
                <c:pt idx="66">
                  <c:v>0.39114660000000001</c:v>
                </c:pt>
                <c:pt idx="67">
                  <c:v>0.39772030000000003</c:v>
                </c:pt>
                <c:pt idx="68">
                  <c:v>0.41240480000000002</c:v>
                </c:pt>
                <c:pt idx="69">
                  <c:v>0.41576190000000002</c:v>
                </c:pt>
                <c:pt idx="70">
                  <c:v>0.41217330000000002</c:v>
                </c:pt>
                <c:pt idx="71">
                  <c:v>0.40921069999999998</c:v>
                </c:pt>
                <c:pt idx="72">
                  <c:v>0.40622510000000001</c:v>
                </c:pt>
                <c:pt idx="73">
                  <c:v>0.40491100000000002</c:v>
                </c:pt>
                <c:pt idx="74">
                  <c:v>0.39938430000000003</c:v>
                </c:pt>
                <c:pt idx="75">
                  <c:v>0.39202599999999999</c:v>
                </c:pt>
                <c:pt idx="76">
                  <c:v>0.3868007</c:v>
                </c:pt>
                <c:pt idx="77">
                  <c:v>0.37436760000000002</c:v>
                </c:pt>
                <c:pt idx="78">
                  <c:v>0.36835050000000003</c:v>
                </c:pt>
                <c:pt idx="79">
                  <c:v>0.38345990000000002</c:v>
                </c:pt>
                <c:pt idx="80">
                  <c:v>0.39662960000000003</c:v>
                </c:pt>
                <c:pt idx="81">
                  <c:v>0.39400590000000002</c:v>
                </c:pt>
                <c:pt idx="82">
                  <c:v>0.38427499999999998</c:v>
                </c:pt>
                <c:pt idx="83">
                  <c:v>0.37304910000000002</c:v>
                </c:pt>
                <c:pt idx="84">
                  <c:v>0.36858740000000001</c:v>
                </c:pt>
                <c:pt idx="85">
                  <c:v>0.37518479999999998</c:v>
                </c:pt>
                <c:pt idx="86">
                  <c:v>0.37899579999999999</c:v>
                </c:pt>
                <c:pt idx="87">
                  <c:v>0.37000420000000001</c:v>
                </c:pt>
                <c:pt idx="88">
                  <c:v>0.36178199999999999</c:v>
                </c:pt>
                <c:pt idx="89">
                  <c:v>0.36083900000000002</c:v>
                </c:pt>
                <c:pt idx="90">
                  <c:v>0.35674030000000001</c:v>
                </c:pt>
                <c:pt idx="91">
                  <c:v>0.35250490000000001</c:v>
                </c:pt>
                <c:pt idx="92">
                  <c:v>0.35215829999999998</c:v>
                </c:pt>
                <c:pt idx="93">
                  <c:v>0.3467247</c:v>
                </c:pt>
                <c:pt idx="94">
                  <c:v>0.34270929999999999</c:v>
                </c:pt>
                <c:pt idx="95">
                  <c:v>0.3474971</c:v>
                </c:pt>
                <c:pt idx="96">
                  <c:v>0.34561770000000003</c:v>
                </c:pt>
                <c:pt idx="97">
                  <c:v>0.3366228</c:v>
                </c:pt>
                <c:pt idx="98">
                  <c:v>0.33664060000000001</c:v>
                </c:pt>
                <c:pt idx="99">
                  <c:v>0.34240769999999998</c:v>
                </c:pt>
                <c:pt idx="100">
                  <c:v>0.34355770000000002</c:v>
                </c:pt>
                <c:pt idx="101">
                  <c:v>0.3392057</c:v>
                </c:pt>
                <c:pt idx="102">
                  <c:v>0.33424809999999999</c:v>
                </c:pt>
                <c:pt idx="103">
                  <c:v>0.33757740000000003</c:v>
                </c:pt>
                <c:pt idx="104">
                  <c:v>0.34527659999999999</c:v>
                </c:pt>
                <c:pt idx="105">
                  <c:v>0.33657199999999998</c:v>
                </c:pt>
                <c:pt idx="106">
                  <c:v>0.31223060000000002</c:v>
                </c:pt>
                <c:pt idx="107">
                  <c:v>0.30007040000000001</c:v>
                </c:pt>
                <c:pt idx="108">
                  <c:v>0.31081029999999998</c:v>
                </c:pt>
                <c:pt idx="109">
                  <c:v>0.32341330000000001</c:v>
                </c:pt>
                <c:pt idx="110">
                  <c:v>0.32172640000000002</c:v>
                </c:pt>
                <c:pt idx="111">
                  <c:v>0.3182992</c:v>
                </c:pt>
                <c:pt idx="112">
                  <c:v>0.31973380000000001</c:v>
                </c:pt>
                <c:pt idx="113">
                  <c:v>0.3189478</c:v>
                </c:pt>
                <c:pt idx="114">
                  <c:v>0.3155405</c:v>
                </c:pt>
                <c:pt idx="115">
                  <c:v>0.30658669999999999</c:v>
                </c:pt>
                <c:pt idx="116">
                  <c:v>0.30015059999999999</c:v>
                </c:pt>
                <c:pt idx="117">
                  <c:v>0.30808609999999997</c:v>
                </c:pt>
                <c:pt idx="118">
                  <c:v>0.31288840000000001</c:v>
                </c:pt>
                <c:pt idx="119">
                  <c:v>0.3049113</c:v>
                </c:pt>
                <c:pt idx="120">
                  <c:v>0.30085849999999997</c:v>
                </c:pt>
                <c:pt idx="121">
                  <c:v>0.29928460000000001</c:v>
                </c:pt>
                <c:pt idx="122">
                  <c:v>0.29554219999999998</c:v>
                </c:pt>
                <c:pt idx="123">
                  <c:v>0.30132209999999998</c:v>
                </c:pt>
                <c:pt idx="124">
                  <c:v>0.30730990000000002</c:v>
                </c:pt>
                <c:pt idx="125">
                  <c:v>0.30189329999999998</c:v>
                </c:pt>
                <c:pt idx="126">
                  <c:v>0.2969176</c:v>
                </c:pt>
                <c:pt idx="127">
                  <c:v>0.2912266</c:v>
                </c:pt>
                <c:pt idx="128">
                  <c:v>0.27506019999999998</c:v>
                </c:pt>
                <c:pt idx="129">
                  <c:v>0.2608605</c:v>
                </c:pt>
                <c:pt idx="130">
                  <c:v>0.26316850000000003</c:v>
                </c:pt>
                <c:pt idx="131">
                  <c:v>0.27271119999999999</c:v>
                </c:pt>
                <c:pt idx="132">
                  <c:v>0.28305920000000001</c:v>
                </c:pt>
                <c:pt idx="133">
                  <c:v>0.2901956</c:v>
                </c:pt>
                <c:pt idx="134">
                  <c:v>0.27697680000000002</c:v>
                </c:pt>
                <c:pt idx="135">
                  <c:v>0.2614089</c:v>
                </c:pt>
                <c:pt idx="136">
                  <c:v>0.26852720000000002</c:v>
                </c:pt>
                <c:pt idx="137">
                  <c:v>0.27246150000000002</c:v>
                </c:pt>
                <c:pt idx="138">
                  <c:v>0.2593241</c:v>
                </c:pt>
                <c:pt idx="139">
                  <c:v>0.25595050000000003</c:v>
                </c:pt>
                <c:pt idx="140">
                  <c:v>0.26619609999999999</c:v>
                </c:pt>
                <c:pt idx="141">
                  <c:v>0.26993410000000001</c:v>
                </c:pt>
                <c:pt idx="142">
                  <c:v>0.26645269999999999</c:v>
                </c:pt>
                <c:pt idx="143">
                  <c:v>0.26013269999999999</c:v>
                </c:pt>
                <c:pt idx="144">
                  <c:v>0.25017879999999998</c:v>
                </c:pt>
                <c:pt idx="145">
                  <c:v>0.24815000000000001</c:v>
                </c:pt>
                <c:pt idx="146">
                  <c:v>0.25782870000000002</c:v>
                </c:pt>
                <c:pt idx="147">
                  <c:v>0.26530140000000002</c:v>
                </c:pt>
                <c:pt idx="148">
                  <c:v>0.2613492</c:v>
                </c:pt>
                <c:pt idx="149">
                  <c:v>0.2501216</c:v>
                </c:pt>
                <c:pt idx="150">
                  <c:v>0.24593690000000001</c:v>
                </c:pt>
                <c:pt idx="151">
                  <c:v>0.24722040000000001</c:v>
                </c:pt>
                <c:pt idx="152">
                  <c:v>0.24169579999999999</c:v>
                </c:pt>
                <c:pt idx="153">
                  <c:v>0.233739</c:v>
                </c:pt>
                <c:pt idx="154">
                  <c:v>0.22738839999999999</c:v>
                </c:pt>
                <c:pt idx="155">
                  <c:v>0.2266947</c:v>
                </c:pt>
                <c:pt idx="156">
                  <c:v>0.23424349999999999</c:v>
                </c:pt>
                <c:pt idx="157">
                  <c:v>0.23650170000000001</c:v>
                </c:pt>
                <c:pt idx="158">
                  <c:v>0.23705219999999999</c:v>
                </c:pt>
                <c:pt idx="159">
                  <c:v>0.2512588</c:v>
                </c:pt>
                <c:pt idx="160">
                  <c:v>0.25554169999999998</c:v>
                </c:pt>
                <c:pt idx="161">
                  <c:v>0.23284379999999999</c:v>
                </c:pt>
                <c:pt idx="162">
                  <c:v>0.21501780000000001</c:v>
                </c:pt>
                <c:pt idx="163">
                  <c:v>0.21701490000000001</c:v>
                </c:pt>
                <c:pt idx="164">
                  <c:v>0.22401470000000001</c:v>
                </c:pt>
                <c:pt idx="165">
                  <c:v>0.23059640000000001</c:v>
                </c:pt>
                <c:pt idx="166">
                  <c:v>0.2353703</c:v>
                </c:pt>
                <c:pt idx="167">
                  <c:v>0.23743429999999999</c:v>
                </c:pt>
                <c:pt idx="168">
                  <c:v>0.23530960000000001</c:v>
                </c:pt>
                <c:pt idx="169">
                  <c:v>0.22610040000000001</c:v>
                </c:pt>
                <c:pt idx="170">
                  <c:v>0.21756890000000001</c:v>
                </c:pt>
                <c:pt idx="171">
                  <c:v>0.2189335</c:v>
                </c:pt>
                <c:pt idx="172">
                  <c:v>0.2222143</c:v>
                </c:pt>
                <c:pt idx="173">
                  <c:v>0.2118613</c:v>
                </c:pt>
                <c:pt idx="174">
                  <c:v>0.19543150000000001</c:v>
                </c:pt>
                <c:pt idx="175">
                  <c:v>0.19620789999999999</c:v>
                </c:pt>
                <c:pt idx="176">
                  <c:v>0.2080466</c:v>
                </c:pt>
                <c:pt idx="177">
                  <c:v>0.20740939999999999</c:v>
                </c:pt>
                <c:pt idx="178">
                  <c:v>0.19661519999999999</c:v>
                </c:pt>
                <c:pt idx="179">
                  <c:v>0.1941061</c:v>
                </c:pt>
                <c:pt idx="180">
                  <c:v>0.2009378</c:v>
                </c:pt>
                <c:pt idx="181">
                  <c:v>0.2034011</c:v>
                </c:pt>
                <c:pt idx="182">
                  <c:v>0.2005323</c:v>
                </c:pt>
                <c:pt idx="183">
                  <c:v>0.2002235</c:v>
                </c:pt>
                <c:pt idx="184">
                  <c:v>0.2046404</c:v>
                </c:pt>
                <c:pt idx="185">
                  <c:v>0.20734279999999999</c:v>
                </c:pt>
                <c:pt idx="186">
                  <c:v>0.20383589999999999</c:v>
                </c:pt>
                <c:pt idx="187">
                  <c:v>0.2019309</c:v>
                </c:pt>
                <c:pt idx="188">
                  <c:v>0.19898489999999999</c:v>
                </c:pt>
                <c:pt idx="189">
                  <c:v>0.1845137</c:v>
                </c:pt>
                <c:pt idx="190">
                  <c:v>0.17172899999999999</c:v>
                </c:pt>
                <c:pt idx="191">
                  <c:v>0.17643339999999999</c:v>
                </c:pt>
                <c:pt idx="192">
                  <c:v>0.18288070000000001</c:v>
                </c:pt>
                <c:pt idx="193">
                  <c:v>0.17591899999999999</c:v>
                </c:pt>
                <c:pt idx="194">
                  <c:v>0.16488990000000001</c:v>
                </c:pt>
                <c:pt idx="195">
                  <c:v>0.15876680000000001</c:v>
                </c:pt>
                <c:pt idx="196">
                  <c:v>0.16254009999999999</c:v>
                </c:pt>
                <c:pt idx="197">
                  <c:v>0.1713044</c:v>
                </c:pt>
                <c:pt idx="198">
                  <c:v>0.1737436</c:v>
                </c:pt>
                <c:pt idx="199">
                  <c:v>0.171597</c:v>
                </c:pt>
                <c:pt idx="200">
                  <c:v>0.16792940000000001</c:v>
                </c:pt>
                <c:pt idx="201">
                  <c:v>0.16579250000000001</c:v>
                </c:pt>
                <c:pt idx="202">
                  <c:v>0.16917969999999999</c:v>
                </c:pt>
                <c:pt idx="203">
                  <c:v>0.1744318</c:v>
                </c:pt>
                <c:pt idx="204">
                  <c:v>0.17296929999999999</c:v>
                </c:pt>
                <c:pt idx="205">
                  <c:v>0.16362989999999999</c:v>
                </c:pt>
                <c:pt idx="206">
                  <c:v>0.1603985</c:v>
                </c:pt>
                <c:pt idx="207">
                  <c:v>0.16541220000000001</c:v>
                </c:pt>
                <c:pt idx="208">
                  <c:v>0.1657679</c:v>
                </c:pt>
                <c:pt idx="209">
                  <c:v>0.16535169999999999</c:v>
                </c:pt>
                <c:pt idx="210">
                  <c:v>0.1690922</c:v>
                </c:pt>
                <c:pt idx="211">
                  <c:v>0.1684804</c:v>
                </c:pt>
                <c:pt idx="212">
                  <c:v>0.1655112</c:v>
                </c:pt>
                <c:pt idx="213">
                  <c:v>0.16399059999999999</c:v>
                </c:pt>
                <c:pt idx="214">
                  <c:v>0.16234960000000001</c:v>
                </c:pt>
                <c:pt idx="215">
                  <c:v>0.161275</c:v>
                </c:pt>
                <c:pt idx="216">
                  <c:v>0.15645510000000001</c:v>
                </c:pt>
                <c:pt idx="217">
                  <c:v>0.14888609999999999</c:v>
                </c:pt>
                <c:pt idx="218">
                  <c:v>0.1460728</c:v>
                </c:pt>
                <c:pt idx="219">
                  <c:v>0.1516313</c:v>
                </c:pt>
                <c:pt idx="220">
                  <c:v>0.15584619999999999</c:v>
                </c:pt>
                <c:pt idx="221">
                  <c:v>0.1490245</c:v>
                </c:pt>
                <c:pt idx="222">
                  <c:v>0.1475892</c:v>
                </c:pt>
                <c:pt idx="223">
                  <c:v>0.1585231</c:v>
                </c:pt>
                <c:pt idx="224">
                  <c:v>0.16051360000000001</c:v>
                </c:pt>
                <c:pt idx="225">
                  <c:v>0.14611869999999999</c:v>
                </c:pt>
                <c:pt idx="226">
                  <c:v>0.13270560000000001</c:v>
                </c:pt>
                <c:pt idx="227">
                  <c:v>0.13165869999999999</c:v>
                </c:pt>
                <c:pt idx="228">
                  <c:v>0.1370902</c:v>
                </c:pt>
                <c:pt idx="229">
                  <c:v>0.14171420000000001</c:v>
                </c:pt>
                <c:pt idx="230">
                  <c:v>0.13891880000000001</c:v>
                </c:pt>
                <c:pt idx="231">
                  <c:v>0.12843189999999999</c:v>
                </c:pt>
                <c:pt idx="232">
                  <c:v>0.1221629</c:v>
                </c:pt>
                <c:pt idx="233">
                  <c:v>0.12728490000000001</c:v>
                </c:pt>
                <c:pt idx="234">
                  <c:v>0.14054330000000001</c:v>
                </c:pt>
                <c:pt idx="235">
                  <c:v>0.14594860000000001</c:v>
                </c:pt>
                <c:pt idx="236">
                  <c:v>0.1297354</c:v>
                </c:pt>
                <c:pt idx="237">
                  <c:v>0.1152446</c:v>
                </c:pt>
                <c:pt idx="238">
                  <c:v>0.12685540000000001</c:v>
                </c:pt>
                <c:pt idx="239">
                  <c:v>0.14169399999999999</c:v>
                </c:pt>
                <c:pt idx="240">
                  <c:v>0.13904179999999999</c:v>
                </c:pt>
                <c:pt idx="241">
                  <c:v>0.13264980000000001</c:v>
                </c:pt>
                <c:pt idx="242">
                  <c:v>0.13168289999999999</c:v>
                </c:pt>
                <c:pt idx="243">
                  <c:v>0.1295511</c:v>
                </c:pt>
                <c:pt idx="244">
                  <c:v>0.1208238</c:v>
                </c:pt>
                <c:pt idx="245">
                  <c:v>0.1137682</c:v>
                </c:pt>
                <c:pt idx="246">
                  <c:v>0.11323569999999999</c:v>
                </c:pt>
                <c:pt idx="247">
                  <c:v>0.1126978</c:v>
                </c:pt>
                <c:pt idx="248">
                  <c:v>0.11539580000000001</c:v>
                </c:pt>
                <c:pt idx="249">
                  <c:v>0.1205454</c:v>
                </c:pt>
                <c:pt idx="250">
                  <c:v>0.1193188</c:v>
                </c:pt>
                <c:pt idx="251">
                  <c:v>0.10987379999999999</c:v>
                </c:pt>
                <c:pt idx="252">
                  <c:v>0.1012834</c:v>
                </c:pt>
                <c:pt idx="253">
                  <c:v>0.10091600000000001</c:v>
                </c:pt>
                <c:pt idx="254">
                  <c:v>0.1044784</c:v>
                </c:pt>
                <c:pt idx="255">
                  <c:v>0.1124044</c:v>
                </c:pt>
                <c:pt idx="256">
                  <c:v>0.1196704</c:v>
                </c:pt>
                <c:pt idx="257">
                  <c:v>0.1218036</c:v>
                </c:pt>
                <c:pt idx="258">
                  <c:v>0.1283156</c:v>
                </c:pt>
                <c:pt idx="259">
                  <c:v>0.13215389999999999</c:v>
                </c:pt>
                <c:pt idx="260">
                  <c:v>0.124735</c:v>
                </c:pt>
                <c:pt idx="261">
                  <c:v>0.11824030000000001</c:v>
                </c:pt>
                <c:pt idx="262">
                  <c:v>0.1188379</c:v>
                </c:pt>
                <c:pt idx="263">
                  <c:v>0.1208661</c:v>
                </c:pt>
                <c:pt idx="264">
                  <c:v>0.1173963</c:v>
                </c:pt>
                <c:pt idx="265">
                  <c:v>0.1042511</c:v>
                </c:pt>
                <c:pt idx="266">
                  <c:v>9.0283440000000006E-2</c:v>
                </c:pt>
                <c:pt idx="267">
                  <c:v>9.0062600000000007E-2</c:v>
                </c:pt>
                <c:pt idx="268">
                  <c:v>9.5519019999999996E-2</c:v>
                </c:pt>
                <c:pt idx="269">
                  <c:v>9.5989019999999994E-2</c:v>
                </c:pt>
                <c:pt idx="270">
                  <c:v>0.1034769</c:v>
                </c:pt>
                <c:pt idx="271">
                  <c:v>0.1121902</c:v>
                </c:pt>
                <c:pt idx="272">
                  <c:v>0.108393</c:v>
                </c:pt>
                <c:pt idx="273">
                  <c:v>0.1039704</c:v>
                </c:pt>
                <c:pt idx="274">
                  <c:v>0.10693080000000001</c:v>
                </c:pt>
                <c:pt idx="275">
                  <c:v>0.11529250000000001</c:v>
                </c:pt>
                <c:pt idx="276">
                  <c:v>0.1210831</c:v>
                </c:pt>
                <c:pt idx="277">
                  <c:v>0.1137379</c:v>
                </c:pt>
                <c:pt idx="278">
                  <c:v>0.104448</c:v>
                </c:pt>
                <c:pt idx="279">
                  <c:v>0.1072936</c:v>
                </c:pt>
                <c:pt idx="280">
                  <c:v>0.1130857</c:v>
                </c:pt>
                <c:pt idx="281">
                  <c:v>0.1126731</c:v>
                </c:pt>
                <c:pt idx="282">
                  <c:v>0.1076903</c:v>
                </c:pt>
                <c:pt idx="283">
                  <c:v>0.1002816</c:v>
                </c:pt>
                <c:pt idx="284">
                  <c:v>9.8560149999999999E-2</c:v>
                </c:pt>
                <c:pt idx="285">
                  <c:v>0.10189280000000001</c:v>
                </c:pt>
                <c:pt idx="286">
                  <c:v>0.1004616</c:v>
                </c:pt>
                <c:pt idx="287">
                  <c:v>0.1000414</c:v>
                </c:pt>
                <c:pt idx="288">
                  <c:v>0.10136390000000001</c:v>
                </c:pt>
                <c:pt idx="289">
                  <c:v>9.4696669999999997E-2</c:v>
                </c:pt>
                <c:pt idx="290">
                  <c:v>8.7799859999999993E-2</c:v>
                </c:pt>
                <c:pt idx="291">
                  <c:v>9.2005080000000003E-2</c:v>
                </c:pt>
                <c:pt idx="292">
                  <c:v>9.8747799999999997E-2</c:v>
                </c:pt>
                <c:pt idx="293">
                  <c:v>9.284742E-2</c:v>
                </c:pt>
                <c:pt idx="294">
                  <c:v>8.1259349999999994E-2</c:v>
                </c:pt>
                <c:pt idx="295">
                  <c:v>7.4785980000000002E-2</c:v>
                </c:pt>
                <c:pt idx="296">
                  <c:v>6.6509449999999998E-2</c:v>
                </c:pt>
                <c:pt idx="297">
                  <c:v>6.3479049999999995E-2</c:v>
                </c:pt>
                <c:pt idx="298">
                  <c:v>7.4735709999999997E-2</c:v>
                </c:pt>
                <c:pt idx="299">
                  <c:v>8.7180759999999996E-2</c:v>
                </c:pt>
                <c:pt idx="300">
                  <c:v>8.9916930000000006E-2</c:v>
                </c:pt>
                <c:pt idx="301">
                  <c:v>8.2111480000000001E-2</c:v>
                </c:pt>
                <c:pt idx="302">
                  <c:v>6.9429130000000006E-2</c:v>
                </c:pt>
                <c:pt idx="303">
                  <c:v>6.496913E-2</c:v>
                </c:pt>
                <c:pt idx="304">
                  <c:v>7.0015499999999994E-2</c:v>
                </c:pt>
                <c:pt idx="305">
                  <c:v>7.2184180000000001E-2</c:v>
                </c:pt>
                <c:pt idx="306">
                  <c:v>7.4823440000000005E-2</c:v>
                </c:pt>
                <c:pt idx="307">
                  <c:v>8.8701580000000002E-2</c:v>
                </c:pt>
                <c:pt idx="308">
                  <c:v>0.1033968</c:v>
                </c:pt>
                <c:pt idx="309">
                  <c:v>9.7293000000000004E-2</c:v>
                </c:pt>
                <c:pt idx="310">
                  <c:v>7.8265979999999999E-2</c:v>
                </c:pt>
                <c:pt idx="311">
                  <c:v>7.6590480000000002E-2</c:v>
                </c:pt>
                <c:pt idx="312">
                  <c:v>8.464969E-2</c:v>
                </c:pt>
                <c:pt idx="313">
                  <c:v>7.8213119999999997E-2</c:v>
                </c:pt>
                <c:pt idx="314">
                  <c:v>6.9832019999999995E-2</c:v>
                </c:pt>
                <c:pt idx="315">
                  <c:v>6.879014E-2</c:v>
                </c:pt>
                <c:pt idx="316">
                  <c:v>6.0895009999999999E-2</c:v>
                </c:pt>
                <c:pt idx="317">
                  <c:v>5.387517E-2</c:v>
                </c:pt>
                <c:pt idx="318">
                  <c:v>5.7305670000000003E-2</c:v>
                </c:pt>
                <c:pt idx="319">
                  <c:v>5.8694330000000003E-2</c:v>
                </c:pt>
                <c:pt idx="320">
                  <c:v>6.034084E-2</c:v>
                </c:pt>
                <c:pt idx="321">
                  <c:v>6.1500579999999999E-2</c:v>
                </c:pt>
                <c:pt idx="322">
                  <c:v>5.1969359999999999E-2</c:v>
                </c:pt>
                <c:pt idx="323">
                  <c:v>5.1246100000000003E-2</c:v>
                </c:pt>
                <c:pt idx="324">
                  <c:v>6.6376920000000006E-2</c:v>
                </c:pt>
                <c:pt idx="325">
                  <c:v>6.8285890000000002E-2</c:v>
                </c:pt>
                <c:pt idx="326">
                  <c:v>5.2466529999999997E-2</c:v>
                </c:pt>
                <c:pt idx="327">
                  <c:v>4.5655300000000003E-2</c:v>
                </c:pt>
                <c:pt idx="328">
                  <c:v>5.9509880000000001E-2</c:v>
                </c:pt>
                <c:pt idx="329">
                  <c:v>7.3964740000000001E-2</c:v>
                </c:pt>
                <c:pt idx="330">
                  <c:v>6.7891569999999998E-2</c:v>
                </c:pt>
                <c:pt idx="331">
                  <c:v>5.5197900000000001E-2</c:v>
                </c:pt>
                <c:pt idx="332">
                  <c:v>5.8988520000000003E-2</c:v>
                </c:pt>
                <c:pt idx="333">
                  <c:v>6.9057450000000006E-2</c:v>
                </c:pt>
                <c:pt idx="334">
                  <c:v>6.7080490000000007E-2</c:v>
                </c:pt>
                <c:pt idx="335">
                  <c:v>5.9938569999999997E-2</c:v>
                </c:pt>
                <c:pt idx="336">
                  <c:v>5.857863E-2</c:v>
                </c:pt>
                <c:pt idx="337">
                  <c:v>6.1404069999999998E-2</c:v>
                </c:pt>
                <c:pt idx="338">
                  <c:v>6.3802310000000001E-2</c:v>
                </c:pt>
                <c:pt idx="339">
                  <c:v>6.7126359999999996E-2</c:v>
                </c:pt>
                <c:pt idx="340">
                  <c:v>6.9441500000000003E-2</c:v>
                </c:pt>
                <c:pt idx="341">
                  <c:v>5.9582780000000002E-2</c:v>
                </c:pt>
                <c:pt idx="342">
                  <c:v>4.6611439999999997E-2</c:v>
                </c:pt>
                <c:pt idx="343">
                  <c:v>5.310666E-2</c:v>
                </c:pt>
                <c:pt idx="344">
                  <c:v>6.9782040000000004E-2</c:v>
                </c:pt>
                <c:pt idx="345">
                  <c:v>7.2579060000000001E-2</c:v>
                </c:pt>
                <c:pt idx="346">
                  <c:v>6.7056030000000003E-2</c:v>
                </c:pt>
                <c:pt idx="347">
                  <c:v>6.8232390000000004E-2</c:v>
                </c:pt>
                <c:pt idx="348">
                  <c:v>6.6323649999999998E-2</c:v>
                </c:pt>
                <c:pt idx="349">
                  <c:v>5.1937799999999999E-2</c:v>
                </c:pt>
                <c:pt idx="350">
                  <c:v>4.079882E-2</c:v>
                </c:pt>
                <c:pt idx="351">
                  <c:v>4.4464070000000001E-2</c:v>
                </c:pt>
                <c:pt idx="352">
                  <c:v>5.2057369999999999E-2</c:v>
                </c:pt>
                <c:pt idx="353">
                  <c:v>5.692759E-2</c:v>
                </c:pt>
                <c:pt idx="354">
                  <c:v>6.2816640000000007E-2</c:v>
                </c:pt>
                <c:pt idx="355">
                  <c:v>6.9311429999999993E-2</c:v>
                </c:pt>
                <c:pt idx="356">
                  <c:v>7.2587139999999994E-2</c:v>
                </c:pt>
                <c:pt idx="357">
                  <c:v>6.7601330000000001E-2</c:v>
                </c:pt>
                <c:pt idx="358">
                  <c:v>6.1359499999999997E-2</c:v>
                </c:pt>
                <c:pt idx="359">
                  <c:v>6.1308519999999998E-2</c:v>
                </c:pt>
                <c:pt idx="360">
                  <c:v>5.6465269999999998E-2</c:v>
                </c:pt>
                <c:pt idx="361">
                  <c:v>4.5126909999999999E-2</c:v>
                </c:pt>
                <c:pt idx="362">
                  <c:v>4.0054819999999998E-2</c:v>
                </c:pt>
                <c:pt idx="363">
                  <c:v>4.3984170000000003E-2</c:v>
                </c:pt>
                <c:pt idx="364">
                  <c:v>4.7612990000000001E-2</c:v>
                </c:pt>
                <c:pt idx="365">
                  <c:v>4.8480879999999997E-2</c:v>
                </c:pt>
                <c:pt idx="366">
                  <c:v>5.1453770000000003E-2</c:v>
                </c:pt>
                <c:pt idx="367">
                  <c:v>5.6910339999999997E-2</c:v>
                </c:pt>
                <c:pt idx="368">
                  <c:v>5.8808880000000001E-2</c:v>
                </c:pt>
                <c:pt idx="369">
                  <c:v>4.8301480000000001E-2</c:v>
                </c:pt>
                <c:pt idx="370">
                  <c:v>3.3812010000000003E-2</c:v>
                </c:pt>
                <c:pt idx="371">
                  <c:v>3.0469630000000001E-2</c:v>
                </c:pt>
                <c:pt idx="372">
                  <c:v>3.760575E-2</c:v>
                </c:pt>
                <c:pt idx="373">
                  <c:v>4.6695929999999997E-2</c:v>
                </c:pt>
                <c:pt idx="374">
                  <c:v>5.0826040000000003E-2</c:v>
                </c:pt>
                <c:pt idx="375">
                  <c:v>4.780483E-2</c:v>
                </c:pt>
                <c:pt idx="376">
                  <c:v>4.2114850000000002E-2</c:v>
                </c:pt>
                <c:pt idx="377">
                  <c:v>4.3428540000000002E-2</c:v>
                </c:pt>
                <c:pt idx="378">
                  <c:v>4.7974129999999997E-2</c:v>
                </c:pt>
                <c:pt idx="379">
                  <c:v>5.1236820000000002E-2</c:v>
                </c:pt>
                <c:pt idx="380">
                  <c:v>6.2526499999999999E-2</c:v>
                </c:pt>
                <c:pt idx="381">
                  <c:v>7.2024160000000004E-2</c:v>
                </c:pt>
                <c:pt idx="382">
                  <c:v>6.7995260000000002E-2</c:v>
                </c:pt>
                <c:pt idx="383">
                  <c:v>6.2972390000000003E-2</c:v>
                </c:pt>
                <c:pt idx="384">
                  <c:v>5.7305689999999999E-2</c:v>
                </c:pt>
                <c:pt idx="385">
                  <c:v>4.6284069999999997E-2</c:v>
                </c:pt>
                <c:pt idx="386">
                  <c:v>4.3992900000000001E-2</c:v>
                </c:pt>
                <c:pt idx="387">
                  <c:v>4.7758540000000002E-2</c:v>
                </c:pt>
                <c:pt idx="388">
                  <c:v>4.7878249999999997E-2</c:v>
                </c:pt>
                <c:pt idx="389">
                  <c:v>4.609891E-2</c:v>
                </c:pt>
                <c:pt idx="390">
                  <c:v>3.8794599999999999E-2</c:v>
                </c:pt>
                <c:pt idx="391">
                  <c:v>3.7332650000000002E-2</c:v>
                </c:pt>
                <c:pt idx="392">
                  <c:v>4.80895E-2</c:v>
                </c:pt>
                <c:pt idx="393">
                  <c:v>5.2937280000000003E-2</c:v>
                </c:pt>
                <c:pt idx="394">
                  <c:v>4.4810200000000001E-2</c:v>
                </c:pt>
                <c:pt idx="395">
                  <c:v>3.8353489999999997E-2</c:v>
                </c:pt>
                <c:pt idx="396">
                  <c:v>4.2873029999999999E-2</c:v>
                </c:pt>
                <c:pt idx="397">
                  <c:v>4.0017039999999997E-2</c:v>
                </c:pt>
                <c:pt idx="398">
                  <c:v>2.409644E-2</c:v>
                </c:pt>
                <c:pt idx="399">
                  <c:v>1.9203169999999999E-2</c:v>
                </c:pt>
                <c:pt idx="400">
                  <c:v>2.993059E-2</c:v>
                </c:pt>
                <c:pt idx="401">
                  <c:v>3.8073490000000001E-2</c:v>
                </c:pt>
                <c:pt idx="402">
                  <c:v>4.0262649999999997E-2</c:v>
                </c:pt>
                <c:pt idx="403">
                  <c:v>4.6748850000000002E-2</c:v>
                </c:pt>
                <c:pt idx="404">
                  <c:v>4.7256109999999997E-2</c:v>
                </c:pt>
                <c:pt idx="405">
                  <c:v>3.20813E-2</c:v>
                </c:pt>
                <c:pt idx="406">
                  <c:v>2.7760409999999999E-2</c:v>
                </c:pt>
                <c:pt idx="407">
                  <c:v>3.8671039999999997E-2</c:v>
                </c:pt>
                <c:pt idx="408">
                  <c:v>3.9017080000000003E-2</c:v>
                </c:pt>
                <c:pt idx="409">
                  <c:v>3.7419040000000001E-2</c:v>
                </c:pt>
                <c:pt idx="410">
                  <c:v>4.0550250000000003E-2</c:v>
                </c:pt>
                <c:pt idx="411">
                  <c:v>3.9003469999999998E-2</c:v>
                </c:pt>
                <c:pt idx="412">
                  <c:v>3.8476879999999998E-2</c:v>
                </c:pt>
                <c:pt idx="413">
                  <c:v>3.3540069999999998E-2</c:v>
                </c:pt>
                <c:pt idx="414">
                  <c:v>2.787243E-2</c:v>
                </c:pt>
                <c:pt idx="415">
                  <c:v>3.4153139999999998E-2</c:v>
                </c:pt>
                <c:pt idx="416">
                  <c:v>4.015258E-2</c:v>
                </c:pt>
                <c:pt idx="417">
                  <c:v>3.6251020000000002E-2</c:v>
                </c:pt>
                <c:pt idx="418">
                  <c:v>3.1464590000000001E-2</c:v>
                </c:pt>
                <c:pt idx="419">
                  <c:v>3.760252E-2</c:v>
                </c:pt>
                <c:pt idx="420">
                  <c:v>4.9488219999999999E-2</c:v>
                </c:pt>
                <c:pt idx="421">
                  <c:v>5.2550649999999997E-2</c:v>
                </c:pt>
                <c:pt idx="422">
                  <c:v>4.1372140000000002E-2</c:v>
                </c:pt>
                <c:pt idx="423">
                  <c:v>2.7245160000000001E-2</c:v>
                </c:pt>
                <c:pt idx="424">
                  <c:v>2.498889E-2</c:v>
                </c:pt>
                <c:pt idx="425">
                  <c:v>2.59419E-2</c:v>
                </c:pt>
                <c:pt idx="426">
                  <c:v>2.4819020000000001E-2</c:v>
                </c:pt>
                <c:pt idx="427">
                  <c:v>3.0592629999999999E-2</c:v>
                </c:pt>
                <c:pt idx="428">
                  <c:v>3.5399010000000002E-2</c:v>
                </c:pt>
                <c:pt idx="429">
                  <c:v>3.546411E-2</c:v>
                </c:pt>
                <c:pt idx="430">
                  <c:v>3.7971909999999998E-2</c:v>
                </c:pt>
                <c:pt idx="431">
                  <c:v>3.4043120000000003E-2</c:v>
                </c:pt>
                <c:pt idx="432">
                  <c:v>2.2507699999999999E-2</c:v>
                </c:pt>
                <c:pt idx="433">
                  <c:v>1.7699690000000001E-2</c:v>
                </c:pt>
                <c:pt idx="434">
                  <c:v>2.3700209999999999E-2</c:v>
                </c:pt>
                <c:pt idx="435">
                  <c:v>3.208892E-2</c:v>
                </c:pt>
                <c:pt idx="436">
                  <c:v>3.1830070000000002E-2</c:v>
                </c:pt>
                <c:pt idx="437">
                  <c:v>2.7512140000000001E-2</c:v>
                </c:pt>
                <c:pt idx="438">
                  <c:v>2.9211460000000002E-2</c:v>
                </c:pt>
                <c:pt idx="439">
                  <c:v>3.425781E-2</c:v>
                </c:pt>
                <c:pt idx="440">
                  <c:v>3.8152110000000003E-2</c:v>
                </c:pt>
                <c:pt idx="441">
                  <c:v>3.7735280000000003E-2</c:v>
                </c:pt>
                <c:pt idx="442">
                  <c:v>3.6786439999999997E-2</c:v>
                </c:pt>
                <c:pt idx="443">
                  <c:v>3.7380320000000002E-2</c:v>
                </c:pt>
                <c:pt idx="444">
                  <c:v>2.9998299999999999E-2</c:v>
                </c:pt>
                <c:pt idx="445">
                  <c:v>1.5600009999999999E-2</c:v>
                </c:pt>
                <c:pt idx="446">
                  <c:v>1.042354E-2</c:v>
                </c:pt>
                <c:pt idx="447">
                  <c:v>2.4334540000000002E-2</c:v>
                </c:pt>
                <c:pt idx="448">
                  <c:v>3.621158E-2</c:v>
                </c:pt>
                <c:pt idx="449">
                  <c:v>2.3068450000000001E-2</c:v>
                </c:pt>
                <c:pt idx="450">
                  <c:v>1.0023300000000001E-2</c:v>
                </c:pt>
                <c:pt idx="451">
                  <c:v>2.3958940000000001E-2</c:v>
                </c:pt>
                <c:pt idx="452">
                  <c:v>3.855219E-2</c:v>
                </c:pt>
                <c:pt idx="453">
                  <c:v>3.0271280000000001E-2</c:v>
                </c:pt>
                <c:pt idx="454">
                  <c:v>2.1023719999999999E-2</c:v>
                </c:pt>
                <c:pt idx="455">
                  <c:v>2.2416869999999998E-2</c:v>
                </c:pt>
                <c:pt idx="456">
                  <c:v>1.9956999999999999E-2</c:v>
                </c:pt>
                <c:pt idx="457">
                  <c:v>1.491993E-2</c:v>
                </c:pt>
                <c:pt idx="458">
                  <c:v>2.0173880000000002E-2</c:v>
                </c:pt>
                <c:pt idx="459">
                  <c:v>3.6103799999999998E-2</c:v>
                </c:pt>
                <c:pt idx="460">
                  <c:v>4.2882780000000002E-2</c:v>
                </c:pt>
                <c:pt idx="461">
                  <c:v>2.960846E-2</c:v>
                </c:pt>
                <c:pt idx="462">
                  <c:v>1.62752E-2</c:v>
                </c:pt>
                <c:pt idx="463">
                  <c:v>9.5002539999999996E-3</c:v>
                </c:pt>
                <c:pt idx="464">
                  <c:v>4.8734E-3</c:v>
                </c:pt>
                <c:pt idx="465">
                  <c:v>1.270842E-2</c:v>
                </c:pt>
                <c:pt idx="466">
                  <c:v>2.762848E-2</c:v>
                </c:pt>
                <c:pt idx="467">
                  <c:v>3.5466549999999999E-2</c:v>
                </c:pt>
                <c:pt idx="468">
                  <c:v>3.338344E-2</c:v>
                </c:pt>
                <c:pt idx="469">
                  <c:v>2.6073120000000002E-2</c:v>
                </c:pt>
                <c:pt idx="470">
                  <c:v>2.2876810000000001E-2</c:v>
                </c:pt>
                <c:pt idx="471">
                  <c:v>2.274582E-2</c:v>
                </c:pt>
                <c:pt idx="472">
                  <c:v>2.323542E-2</c:v>
                </c:pt>
                <c:pt idx="473">
                  <c:v>2.8925759999999998E-2</c:v>
                </c:pt>
                <c:pt idx="474">
                  <c:v>3.2374449999999999E-2</c:v>
                </c:pt>
                <c:pt idx="475">
                  <c:v>2.7600820000000002E-2</c:v>
                </c:pt>
                <c:pt idx="476">
                  <c:v>2.623023E-2</c:v>
                </c:pt>
                <c:pt idx="477">
                  <c:v>2.9280569999999999E-2</c:v>
                </c:pt>
                <c:pt idx="478">
                  <c:v>2.2753570000000001E-2</c:v>
                </c:pt>
                <c:pt idx="479">
                  <c:v>1.1535E-2</c:v>
                </c:pt>
                <c:pt idx="480">
                  <c:v>9.7584790000000005E-3</c:v>
                </c:pt>
                <c:pt idx="481">
                  <c:v>1.5801030000000001E-2</c:v>
                </c:pt>
                <c:pt idx="482">
                  <c:v>2.1890670000000001E-2</c:v>
                </c:pt>
                <c:pt idx="483">
                  <c:v>2.336119E-2</c:v>
                </c:pt>
                <c:pt idx="484">
                  <c:v>2.4684069999999999E-2</c:v>
                </c:pt>
                <c:pt idx="485">
                  <c:v>2.278283E-2</c:v>
                </c:pt>
                <c:pt idx="486">
                  <c:v>1.114186E-2</c:v>
                </c:pt>
                <c:pt idx="487">
                  <c:v>1.4024440000000001E-2</c:v>
                </c:pt>
                <c:pt idx="488">
                  <c:v>3.4345689999999998E-2</c:v>
                </c:pt>
                <c:pt idx="489">
                  <c:v>3.6056619999999998E-2</c:v>
                </c:pt>
                <c:pt idx="490">
                  <c:v>2.5038629999999999E-2</c:v>
                </c:pt>
                <c:pt idx="491">
                  <c:v>2.720726E-2</c:v>
                </c:pt>
                <c:pt idx="492">
                  <c:v>2.643094E-2</c:v>
                </c:pt>
                <c:pt idx="493">
                  <c:v>1.2661820000000001E-2</c:v>
                </c:pt>
                <c:pt idx="494">
                  <c:v>1.1089679999999999E-2</c:v>
                </c:pt>
                <c:pt idx="495">
                  <c:v>2.6766189999999999E-2</c:v>
                </c:pt>
                <c:pt idx="496">
                  <c:v>3.7232880000000003E-2</c:v>
                </c:pt>
                <c:pt idx="497">
                  <c:v>3.3181889999999999E-2</c:v>
                </c:pt>
                <c:pt idx="498">
                  <c:v>2.7116580000000001E-2</c:v>
                </c:pt>
                <c:pt idx="499">
                  <c:v>2.9923600000000002E-2</c:v>
                </c:pt>
                <c:pt idx="500">
                  <c:v>3.1258830000000001E-2</c:v>
                </c:pt>
                <c:pt idx="501">
                  <c:v>2.7789700000000001E-2</c:v>
                </c:pt>
                <c:pt idx="502">
                  <c:v>2.6159430000000001E-2</c:v>
                </c:pt>
                <c:pt idx="503">
                  <c:v>1.8736949999999999E-2</c:v>
                </c:pt>
                <c:pt idx="504">
                  <c:v>1.1638320000000001E-2</c:v>
                </c:pt>
                <c:pt idx="505">
                  <c:v>1.5774349999999999E-2</c:v>
                </c:pt>
                <c:pt idx="506">
                  <c:v>1.6459580000000001E-2</c:v>
                </c:pt>
                <c:pt idx="507">
                  <c:v>1.2456149999999999E-2</c:v>
                </c:pt>
                <c:pt idx="508">
                  <c:v>1.6766799999999998E-2</c:v>
                </c:pt>
                <c:pt idx="509">
                  <c:v>2.0804389999999999E-2</c:v>
                </c:pt>
                <c:pt idx="510">
                  <c:v>1.7552890000000002E-2</c:v>
                </c:pt>
                <c:pt idx="511">
                  <c:v>1.6730149999999999E-2</c:v>
                </c:pt>
                <c:pt idx="512">
                  <c:v>2.0725130000000001E-2</c:v>
                </c:pt>
                <c:pt idx="513">
                  <c:v>1.9305340000000001E-2</c:v>
                </c:pt>
                <c:pt idx="514">
                  <c:v>1.8829499999999999E-2</c:v>
                </c:pt>
                <c:pt idx="515">
                  <c:v>2.483103E-2</c:v>
                </c:pt>
                <c:pt idx="516">
                  <c:v>2.1123630000000001E-2</c:v>
                </c:pt>
                <c:pt idx="517">
                  <c:v>1.3696E-2</c:v>
                </c:pt>
                <c:pt idx="518">
                  <c:v>1.4065960000000001E-2</c:v>
                </c:pt>
                <c:pt idx="519">
                  <c:v>1.89445E-2</c:v>
                </c:pt>
                <c:pt idx="520">
                  <c:v>2.8937629999999999E-2</c:v>
                </c:pt>
                <c:pt idx="521">
                  <c:v>3.109574E-2</c:v>
                </c:pt>
                <c:pt idx="522">
                  <c:v>1.801548E-2</c:v>
                </c:pt>
                <c:pt idx="523">
                  <c:v>8.2541109999999997E-3</c:v>
                </c:pt>
                <c:pt idx="524">
                  <c:v>1.1798950000000001E-2</c:v>
                </c:pt>
                <c:pt idx="525">
                  <c:v>1.515273E-2</c:v>
                </c:pt>
                <c:pt idx="526">
                  <c:v>1.23185E-2</c:v>
                </c:pt>
                <c:pt idx="527">
                  <c:v>1.735078E-2</c:v>
                </c:pt>
                <c:pt idx="528">
                  <c:v>2.9806160000000002E-2</c:v>
                </c:pt>
                <c:pt idx="529">
                  <c:v>3.2369179999999997E-2</c:v>
                </c:pt>
                <c:pt idx="530">
                  <c:v>2.4626519999999999E-2</c:v>
                </c:pt>
                <c:pt idx="531">
                  <c:v>1.6380080000000002E-2</c:v>
                </c:pt>
                <c:pt idx="532">
                  <c:v>9.5776000000000003E-3</c:v>
                </c:pt>
                <c:pt idx="533">
                  <c:v>7.7452299999999996E-3</c:v>
                </c:pt>
                <c:pt idx="534">
                  <c:v>1.3774740000000001E-2</c:v>
                </c:pt>
                <c:pt idx="535">
                  <c:v>2.3925060000000001E-2</c:v>
                </c:pt>
                <c:pt idx="536">
                  <c:v>2.9352389999999999E-2</c:v>
                </c:pt>
                <c:pt idx="537">
                  <c:v>2.317659E-2</c:v>
                </c:pt>
                <c:pt idx="538">
                  <c:v>1.4957170000000001E-2</c:v>
                </c:pt>
                <c:pt idx="539">
                  <c:v>1.7931880000000001E-2</c:v>
                </c:pt>
                <c:pt idx="540">
                  <c:v>3.1171580000000001E-2</c:v>
                </c:pt>
                <c:pt idx="541">
                  <c:v>3.450603E-2</c:v>
                </c:pt>
                <c:pt idx="542">
                  <c:v>2.0622140000000001E-2</c:v>
                </c:pt>
                <c:pt idx="543">
                  <c:v>1.396239E-2</c:v>
                </c:pt>
                <c:pt idx="544">
                  <c:v>1.615101E-2</c:v>
                </c:pt>
                <c:pt idx="545">
                  <c:v>1.2424940000000001E-2</c:v>
                </c:pt>
                <c:pt idx="546">
                  <c:v>1.09546E-2</c:v>
                </c:pt>
                <c:pt idx="547">
                  <c:v>1.664026E-2</c:v>
                </c:pt>
                <c:pt idx="548">
                  <c:v>2.091088E-2</c:v>
                </c:pt>
                <c:pt idx="549">
                  <c:v>1.365559E-2</c:v>
                </c:pt>
                <c:pt idx="550">
                  <c:v>-2.7275250000000002E-3</c:v>
                </c:pt>
                <c:pt idx="551">
                  <c:v>-9.1685299999999994E-3</c:v>
                </c:pt>
                <c:pt idx="552">
                  <c:v>-8.2859269999999998E-4</c:v>
                </c:pt>
                <c:pt idx="553">
                  <c:v>8.704346E-3</c:v>
                </c:pt>
                <c:pt idx="554">
                  <c:v>1.228927E-2</c:v>
                </c:pt>
                <c:pt idx="555">
                  <c:v>1.515682E-2</c:v>
                </c:pt>
                <c:pt idx="556">
                  <c:v>1.8343370000000001E-2</c:v>
                </c:pt>
                <c:pt idx="557">
                  <c:v>1.5287129999999999E-2</c:v>
                </c:pt>
                <c:pt idx="558">
                  <c:v>1.0497370000000001E-2</c:v>
                </c:pt>
                <c:pt idx="559">
                  <c:v>8.4708879999999993E-3</c:v>
                </c:pt>
                <c:pt idx="560">
                  <c:v>1.004615E-2</c:v>
                </c:pt>
                <c:pt idx="561">
                  <c:v>1.8529449999999999E-2</c:v>
                </c:pt>
                <c:pt idx="562">
                  <c:v>2.606238E-2</c:v>
                </c:pt>
                <c:pt idx="563">
                  <c:v>2.7596740000000002E-2</c:v>
                </c:pt>
                <c:pt idx="564">
                  <c:v>2.272675E-2</c:v>
                </c:pt>
                <c:pt idx="565">
                  <c:v>5.6309890000000003E-3</c:v>
                </c:pt>
                <c:pt idx="566">
                  <c:v>-1.055858E-2</c:v>
                </c:pt>
                <c:pt idx="567">
                  <c:v>-4.1319149999999999E-3</c:v>
                </c:pt>
                <c:pt idx="568">
                  <c:v>1.112492E-2</c:v>
                </c:pt>
                <c:pt idx="569">
                  <c:v>9.4890730000000006E-3</c:v>
                </c:pt>
              </c:numCache>
            </c:numRef>
          </c:yVal>
          <c:smooth val="0"/>
        </c:ser>
        <c:ser>
          <c:idx val="15"/>
          <c:order val="15"/>
          <c:tx>
            <c:v>+1000V (#16)</c:v>
          </c:tx>
          <c:spPr>
            <a:ln w="19050">
              <a:solidFill>
                <a:srgbClr val="0000FF"/>
              </a:solidFill>
            </a:ln>
          </c:spPr>
          <c:marker>
            <c:symbol val="none"/>
          </c:marker>
          <c:xVal>
            <c:numRef>
              <c:f>'HBM IV Curves Data'!$AF$5:$AF$574</c:f>
              <c:numCache>
                <c:formatCode>General</c:formatCode>
                <c:ptCount val="570"/>
                <c:pt idx="0">
                  <c:v>1.863154</c:v>
                </c:pt>
                <c:pt idx="1">
                  <c:v>2.0174259999999999</c:v>
                </c:pt>
                <c:pt idx="2">
                  <c:v>1.3621939999999999</c:v>
                </c:pt>
                <c:pt idx="3">
                  <c:v>1.4454880000000001</c:v>
                </c:pt>
                <c:pt idx="4">
                  <c:v>2.3702329999999998</c:v>
                </c:pt>
                <c:pt idx="5">
                  <c:v>1.8115779999999999</c:v>
                </c:pt>
                <c:pt idx="6">
                  <c:v>0.85856250000000001</c:v>
                </c:pt>
                <c:pt idx="7">
                  <c:v>1.417063</c:v>
                </c:pt>
                <c:pt idx="8">
                  <c:v>1.5237240000000001</c:v>
                </c:pt>
                <c:pt idx="9">
                  <c:v>1.128485</c:v>
                </c:pt>
                <c:pt idx="10">
                  <c:v>1.846239</c:v>
                </c:pt>
                <c:pt idx="11">
                  <c:v>2.2936899999999998</c:v>
                </c:pt>
                <c:pt idx="12">
                  <c:v>1.5265089999999999</c:v>
                </c:pt>
                <c:pt idx="13">
                  <c:v>0.71817059999999999</c:v>
                </c:pt>
                <c:pt idx="14">
                  <c:v>0.50362649999999998</c:v>
                </c:pt>
                <c:pt idx="15">
                  <c:v>0.27761809999999998</c:v>
                </c:pt>
                <c:pt idx="16">
                  <c:v>0.7091461</c:v>
                </c:pt>
                <c:pt idx="17">
                  <c:v>2.0275560000000001</c:v>
                </c:pt>
                <c:pt idx="18">
                  <c:v>1.806818</c:v>
                </c:pt>
                <c:pt idx="19">
                  <c:v>0.52447630000000001</c:v>
                </c:pt>
                <c:pt idx="20">
                  <c:v>0.62594159999999999</c:v>
                </c:pt>
                <c:pt idx="21">
                  <c:v>1.494227</c:v>
                </c:pt>
                <c:pt idx="22">
                  <c:v>1.9701340000000001</c:v>
                </c:pt>
                <c:pt idx="23">
                  <c:v>1.9042829999999999</c:v>
                </c:pt>
                <c:pt idx="24">
                  <c:v>1.1701170000000001</c:v>
                </c:pt>
                <c:pt idx="25">
                  <c:v>0.76604689999999998</c:v>
                </c:pt>
                <c:pt idx="26">
                  <c:v>1.567223</c:v>
                </c:pt>
                <c:pt idx="27">
                  <c:v>2.3253189999999999</c:v>
                </c:pt>
                <c:pt idx="28">
                  <c:v>2.5178910000000001</c:v>
                </c:pt>
                <c:pt idx="29">
                  <c:v>2.5284430000000002</c:v>
                </c:pt>
                <c:pt idx="30">
                  <c:v>2.0713240000000002</c:v>
                </c:pt>
                <c:pt idx="31">
                  <c:v>1.59334</c:v>
                </c:pt>
                <c:pt idx="32">
                  <c:v>1.2712190000000001</c:v>
                </c:pt>
                <c:pt idx="33">
                  <c:v>1.407651</c:v>
                </c:pt>
                <c:pt idx="34">
                  <c:v>2.5962200000000002</c:v>
                </c:pt>
                <c:pt idx="35">
                  <c:v>2.9382969999999999</c:v>
                </c:pt>
                <c:pt idx="36">
                  <c:v>1.642104</c:v>
                </c:pt>
                <c:pt idx="37">
                  <c:v>0.82997460000000001</c:v>
                </c:pt>
                <c:pt idx="38">
                  <c:v>0.84417299999999995</c:v>
                </c:pt>
                <c:pt idx="39">
                  <c:v>1.3170809999999999</c:v>
                </c:pt>
                <c:pt idx="40">
                  <c:v>2.279077</c:v>
                </c:pt>
                <c:pt idx="41">
                  <c:v>2.3132259999999998</c:v>
                </c:pt>
                <c:pt idx="42">
                  <c:v>1.1248100000000001</c:v>
                </c:pt>
                <c:pt idx="43">
                  <c:v>1.1651229999999999</c:v>
                </c:pt>
                <c:pt idx="44">
                  <c:v>2.9945140000000001</c:v>
                </c:pt>
                <c:pt idx="45">
                  <c:v>3.3252419999999998</c:v>
                </c:pt>
                <c:pt idx="46">
                  <c:v>1.265638</c:v>
                </c:pt>
                <c:pt idx="47">
                  <c:v>-0.40316299999999999</c:v>
                </c:pt>
                <c:pt idx="48">
                  <c:v>-0.30287849999999999</c:v>
                </c:pt>
                <c:pt idx="49">
                  <c:v>0.79600859999999996</c:v>
                </c:pt>
                <c:pt idx="50">
                  <c:v>1.446339</c:v>
                </c:pt>
                <c:pt idx="51">
                  <c:v>0.90195959999999997</c:v>
                </c:pt>
                <c:pt idx="52">
                  <c:v>0.50206220000000001</c:v>
                </c:pt>
                <c:pt idx="53">
                  <c:v>1.291712</c:v>
                </c:pt>
                <c:pt idx="54">
                  <c:v>1.46394</c:v>
                </c:pt>
                <c:pt idx="55">
                  <c:v>0.69086069999999999</c:v>
                </c:pt>
                <c:pt idx="56">
                  <c:v>1.0390470000000001</c:v>
                </c:pt>
                <c:pt idx="57">
                  <c:v>1.2632490000000001</c:v>
                </c:pt>
                <c:pt idx="58">
                  <c:v>0.15569849999999999</c:v>
                </c:pt>
                <c:pt idx="59">
                  <c:v>-7.3521959999999997E-2</c:v>
                </c:pt>
                <c:pt idx="60">
                  <c:v>0.56511460000000002</c:v>
                </c:pt>
                <c:pt idx="61">
                  <c:v>0.61164770000000002</c:v>
                </c:pt>
                <c:pt idx="62">
                  <c:v>0.37678410000000001</c:v>
                </c:pt>
                <c:pt idx="63">
                  <c:v>0.24815799999999999</c:v>
                </c:pt>
                <c:pt idx="64">
                  <c:v>0.28261750000000002</c:v>
                </c:pt>
                <c:pt idx="65">
                  <c:v>0.28252349999999998</c:v>
                </c:pt>
                <c:pt idx="66">
                  <c:v>0.37823309999999999</c:v>
                </c:pt>
                <c:pt idx="67">
                  <c:v>0.77568230000000005</c:v>
                </c:pt>
                <c:pt idx="68">
                  <c:v>1.0255449999999999</c:v>
                </c:pt>
                <c:pt idx="69">
                  <c:v>1.4542729999999999</c:v>
                </c:pt>
                <c:pt idx="70">
                  <c:v>1.980558</c:v>
                </c:pt>
                <c:pt idx="71">
                  <c:v>2.0048430000000002</c:v>
                </c:pt>
                <c:pt idx="72">
                  <c:v>2.2713969999999999</c:v>
                </c:pt>
                <c:pt idx="73">
                  <c:v>2.494837</c:v>
                </c:pt>
                <c:pt idx="74">
                  <c:v>2.4016090000000001</c:v>
                </c:pt>
                <c:pt idx="75">
                  <c:v>3.1941760000000001</c:v>
                </c:pt>
                <c:pt idx="76">
                  <c:v>3.5466880000000001</c:v>
                </c:pt>
                <c:pt idx="77">
                  <c:v>1.9882280000000001</c:v>
                </c:pt>
                <c:pt idx="78">
                  <c:v>0.93812130000000005</c:v>
                </c:pt>
                <c:pt idx="79">
                  <c:v>2.290111</c:v>
                </c:pt>
                <c:pt idx="80">
                  <c:v>3.424185</c:v>
                </c:pt>
                <c:pt idx="81">
                  <c:v>1.4346209999999999</c:v>
                </c:pt>
                <c:pt idx="82">
                  <c:v>-0.72183750000000002</c:v>
                </c:pt>
                <c:pt idx="83">
                  <c:v>-3.172312E-2</c:v>
                </c:pt>
                <c:pt idx="84">
                  <c:v>0.66477260000000005</c:v>
                </c:pt>
                <c:pt idx="85">
                  <c:v>0.70586340000000003</c:v>
                </c:pt>
                <c:pt idx="86">
                  <c:v>2.2097709999999999</c:v>
                </c:pt>
                <c:pt idx="87">
                  <c:v>3.57538</c:v>
                </c:pt>
                <c:pt idx="88">
                  <c:v>2.7543839999999999</c:v>
                </c:pt>
                <c:pt idx="89">
                  <c:v>0.97726000000000002</c:v>
                </c:pt>
                <c:pt idx="90">
                  <c:v>0.12837270000000001</c:v>
                </c:pt>
                <c:pt idx="91">
                  <c:v>-0.1655662</c:v>
                </c:pt>
                <c:pt idx="92">
                  <c:v>-0.60675869999999998</c:v>
                </c:pt>
                <c:pt idx="93">
                  <c:v>-0.13223260000000001</c:v>
                </c:pt>
                <c:pt idx="94">
                  <c:v>1.1103130000000001</c:v>
                </c:pt>
                <c:pt idx="95">
                  <c:v>1.428034</c:v>
                </c:pt>
                <c:pt idx="96">
                  <c:v>0.91973720000000003</c:v>
                </c:pt>
                <c:pt idx="97">
                  <c:v>0.25850620000000002</c:v>
                </c:pt>
                <c:pt idx="98">
                  <c:v>-0.36217830000000001</c:v>
                </c:pt>
                <c:pt idx="99">
                  <c:v>-0.18216589999999999</c:v>
                </c:pt>
                <c:pt idx="100">
                  <c:v>0.1269496</c:v>
                </c:pt>
                <c:pt idx="101">
                  <c:v>-0.54554910000000001</c:v>
                </c:pt>
                <c:pt idx="102">
                  <c:v>-0.68299679999999996</c:v>
                </c:pt>
                <c:pt idx="103">
                  <c:v>0.84081890000000004</c:v>
                </c:pt>
                <c:pt idx="104">
                  <c:v>2.1241050000000001</c:v>
                </c:pt>
                <c:pt idx="105">
                  <c:v>1.305358</c:v>
                </c:pt>
                <c:pt idx="106">
                  <c:v>-0.41168450000000001</c:v>
                </c:pt>
                <c:pt idx="107">
                  <c:v>-0.36791449999999998</c:v>
                </c:pt>
                <c:pt idx="108">
                  <c:v>0.44469710000000001</c:v>
                </c:pt>
                <c:pt idx="109">
                  <c:v>-5.8791589999999998E-2</c:v>
                </c:pt>
                <c:pt idx="110">
                  <c:v>-2.7249780000000001E-2</c:v>
                </c:pt>
                <c:pt idx="111">
                  <c:v>1.2906500000000001</c:v>
                </c:pt>
                <c:pt idx="112">
                  <c:v>2.0230640000000002</c:v>
                </c:pt>
                <c:pt idx="113">
                  <c:v>1.417775</c:v>
                </c:pt>
                <c:pt idx="114">
                  <c:v>0.24882170000000001</c:v>
                </c:pt>
                <c:pt idx="115">
                  <c:v>-2.9375310000000002E-2</c:v>
                </c:pt>
                <c:pt idx="116">
                  <c:v>0.70922249999999998</c:v>
                </c:pt>
                <c:pt idx="117">
                  <c:v>0.84351889999999996</c:v>
                </c:pt>
                <c:pt idx="118">
                  <c:v>5.2455420000000003E-2</c:v>
                </c:pt>
                <c:pt idx="119">
                  <c:v>0.20303879999999999</c:v>
                </c:pt>
                <c:pt idx="120">
                  <c:v>1.1106130000000001</c:v>
                </c:pt>
                <c:pt idx="121">
                  <c:v>0.81412309999999999</c:v>
                </c:pt>
                <c:pt idx="122">
                  <c:v>0.311583</c:v>
                </c:pt>
                <c:pt idx="123">
                  <c:v>1.2259549999999999</c:v>
                </c:pt>
                <c:pt idx="124">
                  <c:v>1.83155</c:v>
                </c:pt>
                <c:pt idx="125">
                  <c:v>0.90440909999999997</c:v>
                </c:pt>
                <c:pt idx="126">
                  <c:v>0.40814119999999998</c:v>
                </c:pt>
                <c:pt idx="127">
                  <c:v>0.7470696</c:v>
                </c:pt>
                <c:pt idx="128">
                  <c:v>-2.7072189999999999E-2</c:v>
                </c:pt>
                <c:pt idx="129">
                  <c:v>-1.0480069999999999</c:v>
                </c:pt>
                <c:pt idx="130">
                  <c:v>0.27580830000000001</c:v>
                </c:pt>
                <c:pt idx="131">
                  <c:v>2.0535429999999999</c:v>
                </c:pt>
                <c:pt idx="132">
                  <c:v>0.9742653</c:v>
                </c:pt>
                <c:pt idx="133">
                  <c:v>-0.47374840000000001</c:v>
                </c:pt>
                <c:pt idx="134">
                  <c:v>0.9309037</c:v>
                </c:pt>
                <c:pt idx="135">
                  <c:v>2.4950890000000001</c:v>
                </c:pt>
                <c:pt idx="136">
                  <c:v>1.721489</c:v>
                </c:pt>
                <c:pt idx="137">
                  <c:v>0.88526190000000005</c:v>
                </c:pt>
                <c:pt idx="138">
                  <c:v>1.5313509999999999</c:v>
                </c:pt>
                <c:pt idx="139">
                  <c:v>1.9100269999999999</c:v>
                </c:pt>
                <c:pt idx="140">
                  <c:v>1.049051</c:v>
                </c:pt>
                <c:pt idx="141">
                  <c:v>0.51432789999999995</c:v>
                </c:pt>
                <c:pt idx="142">
                  <c:v>1.066073</c:v>
                </c:pt>
                <c:pt idx="143">
                  <c:v>1.9267909999999999</c:v>
                </c:pt>
                <c:pt idx="144">
                  <c:v>2.314082</c:v>
                </c:pt>
                <c:pt idx="145">
                  <c:v>1.8659209999999999</c:v>
                </c:pt>
                <c:pt idx="146">
                  <c:v>1.817115</c:v>
                </c:pt>
                <c:pt idx="147">
                  <c:v>2.2963399999999998</c:v>
                </c:pt>
                <c:pt idx="148">
                  <c:v>1.79701</c:v>
                </c:pt>
                <c:pt idx="149">
                  <c:v>0.4670993</c:v>
                </c:pt>
                <c:pt idx="150">
                  <c:v>-0.29651189999999999</c:v>
                </c:pt>
                <c:pt idx="151">
                  <c:v>0.83856739999999996</c:v>
                </c:pt>
                <c:pt idx="152">
                  <c:v>2.7328060000000001</c:v>
                </c:pt>
                <c:pt idx="153">
                  <c:v>2.565868</c:v>
                </c:pt>
                <c:pt idx="154">
                  <c:v>0.81371090000000001</c:v>
                </c:pt>
                <c:pt idx="155">
                  <c:v>-0.1607143</c:v>
                </c:pt>
                <c:pt idx="156">
                  <c:v>-1.0685519999999999</c:v>
                </c:pt>
                <c:pt idx="157">
                  <c:v>-2.1835429999999998</c:v>
                </c:pt>
                <c:pt idx="158">
                  <c:v>-0.95677939999999995</c:v>
                </c:pt>
                <c:pt idx="159">
                  <c:v>1.869631</c:v>
                </c:pt>
                <c:pt idx="160">
                  <c:v>3.1122030000000001</c:v>
                </c:pt>
                <c:pt idx="161">
                  <c:v>2.1814230000000001</c:v>
                </c:pt>
                <c:pt idx="162">
                  <c:v>0.38803729999999997</c:v>
                </c:pt>
                <c:pt idx="163">
                  <c:v>-0.4909406</c:v>
                </c:pt>
                <c:pt idx="164">
                  <c:v>0.18197920000000001</c:v>
                </c:pt>
                <c:pt idx="165">
                  <c:v>0.87776799999999999</c:v>
                </c:pt>
                <c:pt idx="166">
                  <c:v>1.075377</c:v>
                </c:pt>
                <c:pt idx="167">
                  <c:v>1.633707</c:v>
                </c:pt>
                <c:pt idx="168">
                  <c:v>1.5646629999999999</c:v>
                </c:pt>
                <c:pt idx="169">
                  <c:v>0.2426296</c:v>
                </c:pt>
                <c:pt idx="170">
                  <c:v>-0.47309820000000002</c:v>
                </c:pt>
                <c:pt idx="171">
                  <c:v>0.75318269999999998</c:v>
                </c:pt>
                <c:pt idx="172">
                  <c:v>1.8746689999999999</c:v>
                </c:pt>
                <c:pt idx="173">
                  <c:v>0.9764043</c:v>
                </c:pt>
                <c:pt idx="174">
                  <c:v>0.1762561</c:v>
                </c:pt>
                <c:pt idx="175">
                  <c:v>0.64292859999999996</c:v>
                </c:pt>
                <c:pt idx="176">
                  <c:v>1.0373349999999999</c:v>
                </c:pt>
                <c:pt idx="177">
                  <c:v>0.97210629999999998</c:v>
                </c:pt>
                <c:pt idx="178">
                  <c:v>0.39378459999999998</c:v>
                </c:pt>
                <c:pt idx="179">
                  <c:v>-0.37956420000000002</c:v>
                </c:pt>
                <c:pt idx="180">
                  <c:v>-0.50866829999999996</c:v>
                </c:pt>
                <c:pt idx="181">
                  <c:v>-0.4665744</c:v>
                </c:pt>
                <c:pt idx="182">
                  <c:v>-0.81080030000000003</c:v>
                </c:pt>
                <c:pt idx="183">
                  <c:v>-0.56509140000000002</c:v>
                </c:pt>
                <c:pt idx="184">
                  <c:v>0.173175</c:v>
                </c:pt>
                <c:pt idx="185">
                  <c:v>0.32348349999999998</c:v>
                </c:pt>
                <c:pt idx="186">
                  <c:v>0.19107769999999999</c:v>
                </c:pt>
                <c:pt idx="187">
                  <c:v>2.026528E-2</c:v>
                </c:pt>
                <c:pt idx="188">
                  <c:v>-0.51302320000000001</c:v>
                </c:pt>
                <c:pt idx="189">
                  <c:v>-0.40449000000000002</c:v>
                </c:pt>
                <c:pt idx="190">
                  <c:v>1.2263500000000001</c:v>
                </c:pt>
                <c:pt idx="191">
                  <c:v>2.5225179999999998</c:v>
                </c:pt>
                <c:pt idx="192">
                  <c:v>2.1719599999999999</c:v>
                </c:pt>
                <c:pt idx="193">
                  <c:v>1.5086850000000001</c:v>
                </c:pt>
                <c:pt idx="194">
                  <c:v>1.3767229999999999</c:v>
                </c:pt>
                <c:pt idx="195">
                  <c:v>1.8241419999999999</c:v>
                </c:pt>
                <c:pt idx="196">
                  <c:v>2.2918509999999999</c:v>
                </c:pt>
                <c:pt idx="197">
                  <c:v>1.643815</c:v>
                </c:pt>
                <c:pt idx="198">
                  <c:v>-6.1477850000000001E-2</c:v>
                </c:pt>
                <c:pt idx="199">
                  <c:v>-1.128547</c:v>
                </c:pt>
                <c:pt idx="200">
                  <c:v>-0.45224839999999999</c:v>
                </c:pt>
                <c:pt idx="201">
                  <c:v>-0.32662609999999997</c:v>
                </c:pt>
                <c:pt idx="202">
                  <c:v>-1.428625</c:v>
                </c:pt>
                <c:pt idx="203">
                  <c:v>-0.53931220000000002</c:v>
                </c:pt>
                <c:pt idx="204">
                  <c:v>1.659988</c:v>
                </c:pt>
                <c:pt idx="205">
                  <c:v>1.7743549999999999</c:v>
                </c:pt>
                <c:pt idx="206">
                  <c:v>0.19485659999999999</c:v>
                </c:pt>
                <c:pt idx="207">
                  <c:v>-0.58167769999999996</c:v>
                </c:pt>
                <c:pt idx="208">
                  <c:v>-4.0727149999999997E-2</c:v>
                </c:pt>
                <c:pt idx="209">
                  <c:v>0.1719918</c:v>
                </c:pt>
                <c:pt idx="210">
                  <c:v>-0.19700400000000001</c:v>
                </c:pt>
                <c:pt idx="211">
                  <c:v>7.8431860000000006E-2</c:v>
                </c:pt>
                <c:pt idx="212">
                  <c:v>0.4236914</c:v>
                </c:pt>
                <c:pt idx="213">
                  <c:v>0.26262429999999998</c:v>
                </c:pt>
                <c:pt idx="214">
                  <c:v>0.50910100000000003</c:v>
                </c:pt>
                <c:pt idx="215">
                  <c:v>1.3344199999999999</c:v>
                </c:pt>
                <c:pt idx="216">
                  <c:v>1.495733</c:v>
                </c:pt>
                <c:pt idx="217">
                  <c:v>0.25289460000000002</c:v>
                </c:pt>
                <c:pt idx="218">
                  <c:v>-0.64004970000000005</c:v>
                </c:pt>
                <c:pt idx="219">
                  <c:v>5.8406520000000003E-2</c:v>
                </c:pt>
                <c:pt idx="220">
                  <c:v>1.032875</c:v>
                </c:pt>
                <c:pt idx="221">
                  <c:v>0.78131329999999999</c:v>
                </c:pt>
                <c:pt idx="222">
                  <c:v>-0.1318513</c:v>
                </c:pt>
                <c:pt idx="223">
                  <c:v>-8.0142610000000003E-2</c:v>
                </c:pt>
                <c:pt idx="224">
                  <c:v>-9.5718570000000003E-2</c:v>
                </c:pt>
                <c:pt idx="225">
                  <c:v>-0.52644159999999995</c:v>
                </c:pt>
                <c:pt idx="226">
                  <c:v>0.85786720000000005</c:v>
                </c:pt>
                <c:pt idx="227">
                  <c:v>2.9214880000000001</c:v>
                </c:pt>
                <c:pt idx="228">
                  <c:v>2.487403</c:v>
                </c:pt>
                <c:pt idx="229">
                  <c:v>0.1430959</c:v>
                </c:pt>
                <c:pt idx="230">
                  <c:v>-0.66374979999999995</c:v>
                </c:pt>
                <c:pt idx="231">
                  <c:v>0.37763000000000002</c:v>
                </c:pt>
                <c:pt idx="232">
                  <c:v>0.48895650000000002</c:v>
                </c:pt>
                <c:pt idx="233">
                  <c:v>-0.54183269999999994</c:v>
                </c:pt>
                <c:pt idx="234">
                  <c:v>-1.164048</c:v>
                </c:pt>
                <c:pt idx="235">
                  <c:v>-0.4078039</c:v>
                </c:pt>
                <c:pt idx="236">
                  <c:v>0.89019250000000005</c:v>
                </c:pt>
                <c:pt idx="237">
                  <c:v>0.74111660000000001</c:v>
                </c:pt>
                <c:pt idx="238">
                  <c:v>0.341721</c:v>
                </c:pt>
                <c:pt idx="239">
                  <c:v>0.79543090000000005</c:v>
                </c:pt>
                <c:pt idx="240">
                  <c:v>0.36868069999999997</c:v>
                </c:pt>
                <c:pt idx="241">
                  <c:v>-0.49743150000000003</c:v>
                </c:pt>
                <c:pt idx="242">
                  <c:v>-8.1936360000000007E-3</c:v>
                </c:pt>
                <c:pt idx="243">
                  <c:v>1.4841</c:v>
                </c:pt>
                <c:pt idx="244">
                  <c:v>1.875974</c:v>
                </c:pt>
                <c:pt idx="245">
                  <c:v>0.51685099999999995</c:v>
                </c:pt>
                <c:pt idx="246">
                  <c:v>-0.2517839</c:v>
                </c:pt>
                <c:pt idx="247">
                  <c:v>4.9123149999999997E-2</c:v>
                </c:pt>
                <c:pt idx="248">
                  <c:v>-0.30602289999999999</c:v>
                </c:pt>
                <c:pt idx="249">
                  <c:v>-0.94891289999999995</c:v>
                </c:pt>
                <c:pt idx="250">
                  <c:v>-0.14977969999999999</c:v>
                </c:pt>
                <c:pt idx="251">
                  <c:v>1.7976300000000001</c:v>
                </c:pt>
                <c:pt idx="252">
                  <c:v>2.0857160000000001</c:v>
                </c:pt>
                <c:pt idx="253">
                  <c:v>0.455067</c:v>
                </c:pt>
                <c:pt idx="254">
                  <c:v>-0.65955220000000003</c:v>
                </c:pt>
                <c:pt idx="255">
                  <c:v>-0.46426630000000002</c:v>
                </c:pt>
                <c:pt idx="256">
                  <c:v>0.76572700000000005</c:v>
                </c:pt>
                <c:pt idx="257">
                  <c:v>1.354206</c:v>
                </c:pt>
                <c:pt idx="258">
                  <c:v>0.65702850000000002</c:v>
                </c:pt>
                <c:pt idx="259">
                  <c:v>0.46290500000000001</c:v>
                </c:pt>
                <c:pt idx="260">
                  <c:v>0.36634800000000001</c:v>
                </c:pt>
                <c:pt idx="261">
                  <c:v>0.21447050000000001</c:v>
                </c:pt>
                <c:pt idx="262">
                  <c:v>0.96837680000000004</c:v>
                </c:pt>
                <c:pt idx="263">
                  <c:v>1.2798719999999999</c:v>
                </c:pt>
                <c:pt idx="264">
                  <c:v>0.74029849999999997</c:v>
                </c:pt>
                <c:pt idx="265">
                  <c:v>0.73684539999999998</c:v>
                </c:pt>
                <c:pt idx="266">
                  <c:v>1.442658</c:v>
                </c:pt>
                <c:pt idx="267">
                  <c:v>1.7063870000000001</c:v>
                </c:pt>
                <c:pt idx="268">
                  <c:v>0.95945139999999995</c:v>
                </c:pt>
                <c:pt idx="269">
                  <c:v>-9.8496859999999999E-3</c:v>
                </c:pt>
                <c:pt idx="270">
                  <c:v>-2.1785390000000002E-2</c:v>
                </c:pt>
                <c:pt idx="271">
                  <c:v>0.69057809999999997</c:v>
                </c:pt>
                <c:pt idx="272">
                  <c:v>0.21548349999999999</c:v>
                </c:pt>
                <c:pt idx="273">
                  <c:v>-1.0993059999999999</c:v>
                </c:pt>
                <c:pt idx="274">
                  <c:v>-0.20435510000000001</c:v>
                </c:pt>
                <c:pt idx="275">
                  <c:v>2.471857</c:v>
                </c:pt>
                <c:pt idx="276">
                  <c:v>2.664374</c:v>
                </c:pt>
                <c:pt idx="277">
                  <c:v>0.32983220000000002</c:v>
                </c:pt>
                <c:pt idx="278">
                  <c:v>-0.2246649</c:v>
                </c:pt>
                <c:pt idx="279">
                  <c:v>1.5104040000000001</c:v>
                </c:pt>
                <c:pt idx="280">
                  <c:v>2.2000959999999998</c:v>
                </c:pt>
                <c:pt idx="281">
                  <c:v>1.1158380000000001</c:v>
                </c:pt>
                <c:pt idx="282">
                  <c:v>0.57525809999999999</c:v>
                </c:pt>
                <c:pt idx="283">
                  <c:v>0.48698249999999998</c:v>
                </c:pt>
                <c:pt idx="284">
                  <c:v>-0.22895209999999999</c:v>
                </c:pt>
                <c:pt idx="285">
                  <c:v>-0.3192374</c:v>
                </c:pt>
                <c:pt idx="286">
                  <c:v>-1.150459E-2</c:v>
                </c:pt>
                <c:pt idx="287">
                  <c:v>9.0300539999999999E-2</c:v>
                </c:pt>
                <c:pt idx="288">
                  <c:v>0.23255210000000001</c:v>
                </c:pt>
                <c:pt idx="289">
                  <c:v>-0.54231359999999995</c:v>
                </c:pt>
                <c:pt idx="290">
                  <c:v>-0.81226299999999996</c:v>
                </c:pt>
                <c:pt idx="291">
                  <c:v>0.38168220000000003</c:v>
                </c:pt>
                <c:pt idx="292">
                  <c:v>0.51596419999999998</c:v>
                </c:pt>
                <c:pt idx="293">
                  <c:v>-0.12631719999999999</c:v>
                </c:pt>
                <c:pt idx="294">
                  <c:v>-0.17375260000000001</c:v>
                </c:pt>
                <c:pt idx="295">
                  <c:v>-0.43077270000000001</c:v>
                </c:pt>
                <c:pt idx="296">
                  <c:v>-0.47580319999999998</c:v>
                </c:pt>
                <c:pt idx="297">
                  <c:v>-0.27013280000000001</c:v>
                </c:pt>
                <c:pt idx="298">
                  <c:v>-0.57847760000000004</c:v>
                </c:pt>
                <c:pt idx="299">
                  <c:v>-0.3986903</c:v>
                </c:pt>
                <c:pt idx="300">
                  <c:v>0.36416399999999999</c:v>
                </c:pt>
                <c:pt idx="301">
                  <c:v>1.0468059999999999</c:v>
                </c:pt>
                <c:pt idx="302">
                  <c:v>1.785803</c:v>
                </c:pt>
                <c:pt idx="303">
                  <c:v>1.5885549999999999</c:v>
                </c:pt>
                <c:pt idx="304">
                  <c:v>0.51166120000000004</c:v>
                </c:pt>
                <c:pt idx="305">
                  <c:v>0.37936819999999999</c:v>
                </c:pt>
                <c:pt idx="306">
                  <c:v>1.2522960000000001</c:v>
                </c:pt>
                <c:pt idx="307">
                  <c:v>1.7154069999999999</c:v>
                </c:pt>
                <c:pt idx="308">
                  <c:v>1.3096350000000001</c:v>
                </c:pt>
                <c:pt idx="309">
                  <c:v>0.96980200000000005</c:v>
                </c:pt>
                <c:pt idx="310">
                  <c:v>1.1605589999999999</c:v>
                </c:pt>
                <c:pt idx="311">
                  <c:v>1.167287</c:v>
                </c:pt>
                <c:pt idx="312">
                  <c:v>0.47160800000000003</c:v>
                </c:pt>
                <c:pt idx="313">
                  <c:v>-0.61753769999999997</c:v>
                </c:pt>
                <c:pt idx="314">
                  <c:v>-1.0361320000000001</c:v>
                </c:pt>
                <c:pt idx="315">
                  <c:v>-0.4564781</c:v>
                </c:pt>
                <c:pt idx="316">
                  <c:v>0.11908820000000001</c:v>
                </c:pt>
                <c:pt idx="317">
                  <c:v>0.40599869999999999</c:v>
                </c:pt>
                <c:pt idx="318">
                  <c:v>0.42412349999999999</c:v>
                </c:pt>
                <c:pt idx="319">
                  <c:v>-0.8290341</c:v>
                </c:pt>
                <c:pt idx="320">
                  <c:v>-2.462863</c:v>
                </c:pt>
                <c:pt idx="321">
                  <c:v>-2.1484800000000002</c:v>
                </c:pt>
                <c:pt idx="322">
                  <c:v>-1.00969</c:v>
                </c:pt>
                <c:pt idx="323">
                  <c:v>-0.69952400000000003</c:v>
                </c:pt>
                <c:pt idx="324">
                  <c:v>0.123248</c:v>
                </c:pt>
                <c:pt idx="325">
                  <c:v>1.3526860000000001</c:v>
                </c:pt>
                <c:pt idx="326">
                  <c:v>1.4330069999999999</c:v>
                </c:pt>
                <c:pt idx="327">
                  <c:v>0.60300509999999996</c:v>
                </c:pt>
                <c:pt idx="328">
                  <c:v>-0.2145939</c:v>
                </c:pt>
                <c:pt idx="329">
                  <c:v>-0.8253123</c:v>
                </c:pt>
                <c:pt idx="330">
                  <c:v>-1.41334</c:v>
                </c:pt>
                <c:pt idx="331">
                  <c:v>-1.367383</c:v>
                </c:pt>
                <c:pt idx="332">
                  <c:v>-0.86139650000000001</c:v>
                </c:pt>
                <c:pt idx="333">
                  <c:v>-0.60102160000000004</c:v>
                </c:pt>
                <c:pt idx="334">
                  <c:v>0.46623179999999997</c:v>
                </c:pt>
                <c:pt idx="335">
                  <c:v>2.1518229999999998</c:v>
                </c:pt>
                <c:pt idx="336">
                  <c:v>2.1979289999999998</c:v>
                </c:pt>
                <c:pt idx="337">
                  <c:v>0.65177260000000004</c:v>
                </c:pt>
                <c:pt idx="338">
                  <c:v>0.26478429999999997</c:v>
                </c:pt>
                <c:pt idx="339">
                  <c:v>1.289703</c:v>
                </c:pt>
                <c:pt idx="340">
                  <c:v>1.2668779999999999</c:v>
                </c:pt>
                <c:pt idx="341">
                  <c:v>0.59008729999999998</c:v>
                </c:pt>
                <c:pt idx="342">
                  <c:v>1.3169630000000001</c:v>
                </c:pt>
                <c:pt idx="343">
                  <c:v>2.1310889999999998</c:v>
                </c:pt>
                <c:pt idx="344">
                  <c:v>1.3576349999999999</c:v>
                </c:pt>
                <c:pt idx="345">
                  <c:v>0.55721270000000001</c:v>
                </c:pt>
                <c:pt idx="346">
                  <c:v>0.66429419999999995</c:v>
                </c:pt>
                <c:pt idx="347">
                  <c:v>0.28763929999999999</c:v>
                </c:pt>
                <c:pt idx="348">
                  <c:v>-1.1636709999999999</c:v>
                </c:pt>
                <c:pt idx="349">
                  <c:v>-1.8356380000000001</c:v>
                </c:pt>
                <c:pt idx="350">
                  <c:v>-1.012561</c:v>
                </c:pt>
                <c:pt idx="351">
                  <c:v>-0.48667870000000002</c:v>
                </c:pt>
                <c:pt idx="352">
                  <c:v>-0.28006300000000001</c:v>
                </c:pt>
                <c:pt idx="353">
                  <c:v>0.24872949999999999</c:v>
                </c:pt>
                <c:pt idx="354">
                  <c:v>9.5847119999999994E-2</c:v>
                </c:pt>
                <c:pt idx="355">
                  <c:v>-0.45814300000000002</c:v>
                </c:pt>
                <c:pt idx="356">
                  <c:v>0.31040309999999999</c:v>
                </c:pt>
                <c:pt idx="357">
                  <c:v>1.7220009999999999</c:v>
                </c:pt>
                <c:pt idx="358">
                  <c:v>1.6950609999999999</c:v>
                </c:pt>
                <c:pt idx="359">
                  <c:v>0.41628409999999999</c:v>
                </c:pt>
                <c:pt idx="360">
                  <c:v>-0.75152770000000002</c:v>
                </c:pt>
                <c:pt idx="361">
                  <c:v>-0.85862260000000001</c:v>
                </c:pt>
                <c:pt idx="362">
                  <c:v>-0.52140229999999999</c:v>
                </c:pt>
                <c:pt idx="363">
                  <c:v>-0.77767229999999998</c:v>
                </c:pt>
                <c:pt idx="364">
                  <c:v>-0.76351880000000005</c:v>
                </c:pt>
                <c:pt idx="365">
                  <c:v>-0.48162149999999998</c:v>
                </c:pt>
                <c:pt idx="366">
                  <c:v>-0.62547900000000001</c:v>
                </c:pt>
                <c:pt idx="367">
                  <c:v>-0.57404270000000002</c:v>
                </c:pt>
                <c:pt idx="368">
                  <c:v>-0.2227362</c:v>
                </c:pt>
                <c:pt idx="369">
                  <c:v>0.2939157</c:v>
                </c:pt>
                <c:pt idx="370">
                  <c:v>1.0698099999999999</c:v>
                </c:pt>
                <c:pt idx="371">
                  <c:v>1.5665230000000001</c:v>
                </c:pt>
                <c:pt idx="372">
                  <c:v>0.86982320000000002</c:v>
                </c:pt>
                <c:pt idx="373">
                  <c:v>-0.78114819999999996</c:v>
                </c:pt>
                <c:pt idx="374">
                  <c:v>-1.4478740000000001</c:v>
                </c:pt>
                <c:pt idx="375">
                  <c:v>-0.44026759999999998</c:v>
                </c:pt>
                <c:pt idx="376">
                  <c:v>0.57176260000000001</c:v>
                </c:pt>
                <c:pt idx="377">
                  <c:v>0.1480359</c:v>
                </c:pt>
                <c:pt idx="378">
                  <c:v>-0.96674689999999996</c:v>
                </c:pt>
                <c:pt idx="379">
                  <c:v>-0.56530999999999998</c:v>
                </c:pt>
                <c:pt idx="380">
                  <c:v>1.1570499999999999</c:v>
                </c:pt>
                <c:pt idx="381">
                  <c:v>1.9233899999999999</c:v>
                </c:pt>
                <c:pt idx="382">
                  <c:v>1.896239</c:v>
                </c:pt>
                <c:pt idx="383">
                  <c:v>2.0106169999999999</c:v>
                </c:pt>
                <c:pt idx="384">
                  <c:v>1.3635060000000001</c:v>
                </c:pt>
                <c:pt idx="385">
                  <c:v>-0.14588470000000001</c:v>
                </c:pt>
                <c:pt idx="386">
                  <c:v>-1.2239990000000001</c:v>
                </c:pt>
                <c:pt idx="387">
                  <c:v>-1.592395</c:v>
                </c:pt>
                <c:pt idx="388">
                  <c:v>-1.4431689999999999</c:v>
                </c:pt>
                <c:pt idx="389">
                  <c:v>-0.56869769999999997</c:v>
                </c:pt>
                <c:pt idx="390">
                  <c:v>0.34979579999999999</c:v>
                </c:pt>
                <c:pt idx="391">
                  <c:v>0.39163949999999997</c:v>
                </c:pt>
                <c:pt idx="392">
                  <c:v>0.35881859999999999</c:v>
                </c:pt>
                <c:pt idx="393">
                  <c:v>1.1053360000000001</c:v>
                </c:pt>
                <c:pt idx="394">
                  <c:v>1.6338969999999999</c:v>
                </c:pt>
                <c:pt idx="395">
                  <c:v>1.244103</c:v>
                </c:pt>
                <c:pt idx="396">
                  <c:v>0.3991152</c:v>
                </c:pt>
                <c:pt idx="397">
                  <c:v>0.32150580000000001</c:v>
                </c:pt>
                <c:pt idx="398">
                  <c:v>1.1048230000000001</c:v>
                </c:pt>
                <c:pt idx="399">
                  <c:v>0.88967470000000004</c:v>
                </c:pt>
                <c:pt idx="400">
                  <c:v>-0.28213510000000003</c:v>
                </c:pt>
                <c:pt idx="401">
                  <c:v>-0.5550022</c:v>
                </c:pt>
                <c:pt idx="402">
                  <c:v>0.38003049999999999</c:v>
                </c:pt>
                <c:pt idx="403">
                  <c:v>1.0258309999999999</c:v>
                </c:pt>
                <c:pt idx="404">
                  <c:v>0.19526869999999999</c:v>
                </c:pt>
                <c:pt idx="405">
                  <c:v>-1.0567009999999999</c:v>
                </c:pt>
                <c:pt idx="406">
                  <c:v>-0.94187989999999999</c:v>
                </c:pt>
                <c:pt idx="407">
                  <c:v>0.2198503</c:v>
                </c:pt>
                <c:pt idx="408">
                  <c:v>1.3600920000000001</c:v>
                </c:pt>
                <c:pt idx="409">
                  <c:v>1.74536</c:v>
                </c:pt>
                <c:pt idx="410">
                  <c:v>0.72262570000000004</c:v>
                </c:pt>
                <c:pt idx="411">
                  <c:v>-0.40631230000000002</c:v>
                </c:pt>
                <c:pt idx="412">
                  <c:v>-0.40811779999999998</c:v>
                </c:pt>
                <c:pt idx="413">
                  <c:v>0.13268759999999999</c:v>
                </c:pt>
                <c:pt idx="414">
                  <c:v>0.5097526</c:v>
                </c:pt>
                <c:pt idx="415">
                  <c:v>0.73695449999999996</c:v>
                </c:pt>
                <c:pt idx="416">
                  <c:v>0.71453610000000001</c:v>
                </c:pt>
                <c:pt idx="417">
                  <c:v>-0.2191244</c:v>
                </c:pt>
                <c:pt idx="418">
                  <c:v>-0.53194949999999996</c:v>
                </c:pt>
                <c:pt idx="419">
                  <c:v>0.6048867</c:v>
                </c:pt>
                <c:pt idx="420">
                  <c:v>0.96431920000000004</c:v>
                </c:pt>
                <c:pt idx="421">
                  <c:v>0.59893280000000004</c:v>
                </c:pt>
                <c:pt idx="422">
                  <c:v>1.0660810000000001</c:v>
                </c:pt>
                <c:pt idx="423">
                  <c:v>1.624935</c:v>
                </c:pt>
                <c:pt idx="424">
                  <c:v>0.75722469999999997</c:v>
                </c:pt>
                <c:pt idx="425">
                  <c:v>-0.69403349999999997</c:v>
                </c:pt>
                <c:pt idx="426">
                  <c:v>-0.64955249999999998</c:v>
                </c:pt>
                <c:pt idx="427">
                  <c:v>0.47849360000000002</c:v>
                </c:pt>
                <c:pt idx="428">
                  <c:v>1.325159</c:v>
                </c:pt>
                <c:pt idx="429">
                  <c:v>1.6729970000000001</c:v>
                </c:pt>
                <c:pt idx="430">
                  <c:v>1.423659</c:v>
                </c:pt>
                <c:pt idx="431">
                  <c:v>1.070039</c:v>
                </c:pt>
                <c:pt idx="432">
                  <c:v>1.2591159999999999</c:v>
                </c:pt>
                <c:pt idx="433">
                  <c:v>1.2284390000000001</c:v>
                </c:pt>
                <c:pt idx="434">
                  <c:v>0.34255659999999999</c:v>
                </c:pt>
                <c:pt idx="435">
                  <c:v>-0.58623460000000005</c:v>
                </c:pt>
                <c:pt idx="436">
                  <c:v>-1.1474899999999999</c:v>
                </c:pt>
                <c:pt idx="437">
                  <c:v>-1.1520379999999999</c:v>
                </c:pt>
                <c:pt idx="438">
                  <c:v>0.2279476</c:v>
                </c:pt>
                <c:pt idx="439">
                  <c:v>2.0243699999999998</c:v>
                </c:pt>
                <c:pt idx="440">
                  <c:v>2.3985629999999998</c:v>
                </c:pt>
                <c:pt idx="441">
                  <c:v>1.526532</c:v>
                </c:pt>
                <c:pt idx="442">
                  <c:v>0.68130630000000003</c:v>
                </c:pt>
                <c:pt idx="443">
                  <c:v>0.2330391</c:v>
                </c:pt>
                <c:pt idx="444">
                  <c:v>-0.51381770000000004</c:v>
                </c:pt>
                <c:pt idx="445">
                  <c:v>-0.87006819999999996</c:v>
                </c:pt>
                <c:pt idx="446">
                  <c:v>-0.75879450000000004</c:v>
                </c:pt>
                <c:pt idx="447">
                  <c:v>-1.4997830000000001</c:v>
                </c:pt>
                <c:pt idx="448">
                  <c:v>-1.4982120000000001</c:v>
                </c:pt>
                <c:pt idx="449">
                  <c:v>-0.45332610000000001</c:v>
                </c:pt>
                <c:pt idx="450">
                  <c:v>-7.4707200000000001E-2</c:v>
                </c:pt>
                <c:pt idx="451">
                  <c:v>0.49251149999999999</c:v>
                </c:pt>
                <c:pt idx="452">
                  <c:v>1.1633869999999999</c:v>
                </c:pt>
                <c:pt idx="453">
                  <c:v>0.87267810000000001</c:v>
                </c:pt>
                <c:pt idx="454">
                  <c:v>0.47144740000000002</c:v>
                </c:pt>
                <c:pt idx="455">
                  <c:v>0.19596849999999999</c:v>
                </c:pt>
                <c:pt idx="456">
                  <c:v>-1.3965080000000001</c:v>
                </c:pt>
                <c:pt idx="457">
                  <c:v>-2.6632570000000002</c:v>
                </c:pt>
                <c:pt idx="458">
                  <c:v>-1.1433899999999999</c:v>
                </c:pt>
                <c:pt idx="459">
                  <c:v>0.20092769999999999</c:v>
                </c:pt>
                <c:pt idx="460">
                  <c:v>-0.6378897</c:v>
                </c:pt>
                <c:pt idx="461">
                  <c:v>-1.581574</c:v>
                </c:pt>
                <c:pt idx="462">
                  <c:v>-1.371823</c:v>
                </c:pt>
                <c:pt idx="463">
                  <c:v>-0.29664620000000003</c:v>
                </c:pt>
                <c:pt idx="464">
                  <c:v>0.14703479999999999</c:v>
                </c:pt>
                <c:pt idx="465">
                  <c:v>-0.81097269999999999</c:v>
                </c:pt>
                <c:pt idx="466">
                  <c:v>-1.3148850000000001</c:v>
                </c:pt>
                <c:pt idx="467">
                  <c:v>3.3453120000000003E-2</c:v>
                </c:pt>
                <c:pt idx="468">
                  <c:v>1.166474</c:v>
                </c:pt>
                <c:pt idx="469">
                  <c:v>0.1511479</c:v>
                </c:pt>
                <c:pt idx="470">
                  <c:v>-0.76019400000000004</c:v>
                </c:pt>
                <c:pt idx="471">
                  <c:v>0.26231270000000001</c:v>
                </c:pt>
                <c:pt idx="472">
                  <c:v>1.146334</c:v>
                </c:pt>
                <c:pt idx="473">
                  <c:v>0.79602450000000002</c:v>
                </c:pt>
                <c:pt idx="474">
                  <c:v>0.28670790000000002</c:v>
                </c:pt>
                <c:pt idx="475">
                  <c:v>-0.20544599999999999</c:v>
                </c:pt>
                <c:pt idx="476">
                  <c:v>-0.65873269999999995</c:v>
                </c:pt>
                <c:pt idx="477">
                  <c:v>7.9321119999999995E-2</c:v>
                </c:pt>
                <c:pt idx="478">
                  <c:v>1.4925889999999999</c:v>
                </c:pt>
                <c:pt idx="479">
                  <c:v>1.403966</c:v>
                </c:pt>
                <c:pt idx="480">
                  <c:v>-7.4282310000000004E-3</c:v>
                </c:pt>
                <c:pt idx="481">
                  <c:v>-1.2135860000000001</c:v>
                </c:pt>
                <c:pt idx="482">
                  <c:v>-1.243897</c:v>
                </c:pt>
                <c:pt idx="483">
                  <c:v>-0.106336</c:v>
                </c:pt>
                <c:pt idx="484">
                  <c:v>0.72988690000000001</c:v>
                </c:pt>
                <c:pt idx="485">
                  <c:v>0.70555650000000003</c:v>
                </c:pt>
                <c:pt idx="486">
                  <c:v>0.86212610000000001</c:v>
                </c:pt>
                <c:pt idx="487">
                  <c:v>1.1063080000000001</c:v>
                </c:pt>
                <c:pt idx="488">
                  <c:v>0.95501979999999997</c:v>
                </c:pt>
                <c:pt idx="489">
                  <c:v>0.76683710000000005</c:v>
                </c:pt>
                <c:pt idx="490">
                  <c:v>-1.7903619999999999E-2</c:v>
                </c:pt>
                <c:pt idx="491">
                  <c:v>-0.85063319999999998</c:v>
                </c:pt>
                <c:pt idx="492">
                  <c:v>-0.2806054</c:v>
                </c:pt>
                <c:pt idx="493">
                  <c:v>0.59923079999999995</c:v>
                </c:pt>
                <c:pt idx="494">
                  <c:v>0.17900579999999999</c:v>
                </c:pt>
                <c:pt idx="495">
                  <c:v>-0.73996030000000002</c:v>
                </c:pt>
                <c:pt idx="496">
                  <c:v>-0.74169070000000004</c:v>
                </c:pt>
                <c:pt idx="497">
                  <c:v>-0.49857570000000001</c:v>
                </c:pt>
                <c:pt idx="498">
                  <c:v>-0.82250049999999997</c:v>
                </c:pt>
                <c:pt idx="499">
                  <c:v>-1.3095509999999999</c:v>
                </c:pt>
                <c:pt idx="500">
                  <c:v>-1.7598229999999999</c:v>
                </c:pt>
                <c:pt idx="501">
                  <c:v>-1.949406</c:v>
                </c:pt>
                <c:pt idx="502">
                  <c:v>-1.2758389999999999</c:v>
                </c:pt>
                <c:pt idx="503">
                  <c:v>-0.22717619999999999</c:v>
                </c:pt>
                <c:pt idx="504">
                  <c:v>-0.50275369999999997</c:v>
                </c:pt>
                <c:pt idx="505">
                  <c:v>-1.586266</c:v>
                </c:pt>
                <c:pt idx="506">
                  <c:v>-1.405518</c:v>
                </c:pt>
                <c:pt idx="507">
                  <c:v>-0.48144100000000001</c:v>
                </c:pt>
                <c:pt idx="508">
                  <c:v>-0.33053510000000003</c:v>
                </c:pt>
                <c:pt idx="509">
                  <c:v>-0.23772399999999999</c:v>
                </c:pt>
                <c:pt idx="510">
                  <c:v>0.3678881</c:v>
                </c:pt>
                <c:pt idx="511">
                  <c:v>0.2631752</c:v>
                </c:pt>
                <c:pt idx="512">
                  <c:v>-0.1501497</c:v>
                </c:pt>
                <c:pt idx="513">
                  <c:v>0.68112729999999999</c:v>
                </c:pt>
                <c:pt idx="514">
                  <c:v>1.409448</c:v>
                </c:pt>
                <c:pt idx="515">
                  <c:v>-2.4667910000000001E-2</c:v>
                </c:pt>
                <c:pt idx="516">
                  <c:v>-2.0662050000000001</c:v>
                </c:pt>
                <c:pt idx="517">
                  <c:v>-2.2359640000000001</c:v>
                </c:pt>
                <c:pt idx="518">
                  <c:v>-0.94399480000000002</c:v>
                </c:pt>
                <c:pt idx="519">
                  <c:v>0.28565269999999998</c:v>
                </c:pt>
                <c:pt idx="520">
                  <c:v>0.88524139999999996</c:v>
                </c:pt>
                <c:pt idx="521">
                  <c:v>0.73423780000000005</c:v>
                </c:pt>
                <c:pt idx="522">
                  <c:v>-0.26377080000000003</c:v>
                </c:pt>
                <c:pt idx="523">
                  <c:v>-0.95254019999999995</c:v>
                </c:pt>
                <c:pt idx="524">
                  <c:v>-3.5790139999999998E-2</c:v>
                </c:pt>
                <c:pt idx="525">
                  <c:v>0.65987090000000004</c:v>
                </c:pt>
                <c:pt idx="526">
                  <c:v>-0.23043050000000001</c:v>
                </c:pt>
                <c:pt idx="527">
                  <c:v>-0.77686619999999995</c:v>
                </c:pt>
                <c:pt idx="528">
                  <c:v>-0.32830419999999999</c:v>
                </c:pt>
                <c:pt idx="529">
                  <c:v>5.2092579999999999E-2</c:v>
                </c:pt>
                <c:pt idx="530">
                  <c:v>0.2256814</c:v>
                </c:pt>
                <c:pt idx="531">
                  <c:v>0.62988069999999996</c:v>
                </c:pt>
                <c:pt idx="532">
                  <c:v>0.84574819999999995</c:v>
                </c:pt>
                <c:pt idx="533">
                  <c:v>9.1904799999999995E-2</c:v>
                </c:pt>
                <c:pt idx="534">
                  <c:v>-0.27319500000000002</c:v>
                </c:pt>
                <c:pt idx="535">
                  <c:v>0.65445019999999998</c:v>
                </c:pt>
                <c:pt idx="536">
                  <c:v>0.91044709999999995</c:v>
                </c:pt>
                <c:pt idx="537">
                  <c:v>0.65415999999999996</c:v>
                </c:pt>
                <c:pt idx="538">
                  <c:v>1.3451150000000001</c:v>
                </c:pt>
                <c:pt idx="539">
                  <c:v>1.260281</c:v>
                </c:pt>
                <c:pt idx="540">
                  <c:v>-0.25025789999999998</c:v>
                </c:pt>
                <c:pt idx="541">
                  <c:v>-1.0471140000000001</c:v>
                </c:pt>
                <c:pt idx="542">
                  <c:v>-0.66799030000000004</c:v>
                </c:pt>
                <c:pt idx="543">
                  <c:v>-0.35588130000000001</c:v>
                </c:pt>
                <c:pt idx="544">
                  <c:v>-0.81453850000000005</c:v>
                </c:pt>
                <c:pt idx="545">
                  <c:v>-1.407394</c:v>
                </c:pt>
                <c:pt idx="546">
                  <c:v>-0.97868330000000003</c:v>
                </c:pt>
                <c:pt idx="547">
                  <c:v>-7.544439E-2</c:v>
                </c:pt>
                <c:pt idx="548">
                  <c:v>1.031514</c:v>
                </c:pt>
                <c:pt idx="549">
                  <c:v>3.0421040000000001</c:v>
                </c:pt>
                <c:pt idx="550">
                  <c:v>3.767506</c:v>
                </c:pt>
                <c:pt idx="551">
                  <c:v>1.520645</c:v>
                </c:pt>
                <c:pt idx="552">
                  <c:v>-0.37174180000000001</c:v>
                </c:pt>
                <c:pt idx="553">
                  <c:v>0.4938419</c:v>
                </c:pt>
                <c:pt idx="554">
                  <c:v>1.1389549999999999</c:v>
                </c:pt>
                <c:pt idx="555">
                  <c:v>-0.1938125</c:v>
                </c:pt>
                <c:pt idx="556">
                  <c:v>-1.5433809999999999</c:v>
                </c:pt>
                <c:pt idx="557">
                  <c:v>-1.9241900000000001</c:v>
                </c:pt>
                <c:pt idx="558">
                  <c:v>-1.059588</c:v>
                </c:pt>
                <c:pt idx="559">
                  <c:v>4.4638799999999999E-3</c:v>
                </c:pt>
                <c:pt idx="560">
                  <c:v>-0.36339490000000002</c:v>
                </c:pt>
                <c:pt idx="561">
                  <c:v>-0.65593120000000005</c:v>
                </c:pt>
                <c:pt idx="562">
                  <c:v>4.4226559999999998E-2</c:v>
                </c:pt>
                <c:pt idx="563">
                  <c:v>0.19994880000000001</c:v>
                </c:pt>
                <c:pt idx="564">
                  <c:v>-0.67484489999999997</c:v>
                </c:pt>
                <c:pt idx="565">
                  <c:v>-1.7361310000000001</c:v>
                </c:pt>
                <c:pt idx="566">
                  <c:v>-1.6206700000000001</c:v>
                </c:pt>
                <c:pt idx="567">
                  <c:v>-0.41287439999999997</c:v>
                </c:pt>
                <c:pt idx="568">
                  <c:v>0.60022909999999996</c:v>
                </c:pt>
                <c:pt idx="569">
                  <c:v>1.35826</c:v>
                </c:pt>
              </c:numCache>
            </c:numRef>
          </c:xVal>
          <c:yVal>
            <c:numRef>
              <c:f>'HBM IV Curves Data'!$AG$5:$AG$574</c:f>
              <c:numCache>
                <c:formatCode>General</c:formatCode>
                <c:ptCount val="570"/>
                <c:pt idx="0">
                  <c:v>0.60982369999999997</c:v>
                </c:pt>
                <c:pt idx="1">
                  <c:v>0.60695030000000005</c:v>
                </c:pt>
                <c:pt idx="2">
                  <c:v>0.60100050000000005</c:v>
                </c:pt>
                <c:pt idx="3">
                  <c:v>0.59915059999999998</c:v>
                </c:pt>
                <c:pt idx="4">
                  <c:v>0.60103059999999997</c:v>
                </c:pt>
                <c:pt idx="5">
                  <c:v>0.59165140000000005</c:v>
                </c:pt>
                <c:pt idx="6">
                  <c:v>0.57439050000000003</c:v>
                </c:pt>
                <c:pt idx="7">
                  <c:v>0.56648350000000003</c:v>
                </c:pt>
                <c:pt idx="8">
                  <c:v>0.56453989999999998</c:v>
                </c:pt>
                <c:pt idx="9">
                  <c:v>0.56365120000000002</c:v>
                </c:pt>
                <c:pt idx="10">
                  <c:v>0.5683009</c:v>
                </c:pt>
                <c:pt idx="11">
                  <c:v>0.57300830000000003</c:v>
                </c:pt>
                <c:pt idx="12">
                  <c:v>0.57118089999999999</c:v>
                </c:pt>
                <c:pt idx="13">
                  <c:v>0.56182710000000002</c:v>
                </c:pt>
                <c:pt idx="14">
                  <c:v>0.55132270000000005</c:v>
                </c:pt>
                <c:pt idx="15">
                  <c:v>0.54717280000000001</c:v>
                </c:pt>
                <c:pt idx="16">
                  <c:v>0.54686970000000001</c:v>
                </c:pt>
                <c:pt idx="17">
                  <c:v>0.546014</c:v>
                </c:pt>
                <c:pt idx="18">
                  <c:v>0.54135789999999995</c:v>
                </c:pt>
                <c:pt idx="19">
                  <c:v>0.53532659999999999</c:v>
                </c:pt>
                <c:pt idx="20">
                  <c:v>0.53068029999999999</c:v>
                </c:pt>
                <c:pt idx="21">
                  <c:v>0.52858179999999999</c:v>
                </c:pt>
                <c:pt idx="22">
                  <c:v>0.53245520000000002</c:v>
                </c:pt>
                <c:pt idx="23">
                  <c:v>0.53513029999999995</c:v>
                </c:pt>
                <c:pt idx="24">
                  <c:v>0.53327139999999995</c:v>
                </c:pt>
                <c:pt idx="25">
                  <c:v>0.52806319999999995</c:v>
                </c:pt>
                <c:pt idx="26">
                  <c:v>0.51467790000000002</c:v>
                </c:pt>
                <c:pt idx="27">
                  <c:v>0.50063530000000001</c:v>
                </c:pt>
                <c:pt idx="28">
                  <c:v>0.49506539999999999</c:v>
                </c:pt>
                <c:pt idx="29">
                  <c:v>0.48971910000000002</c:v>
                </c:pt>
                <c:pt idx="30">
                  <c:v>0.48223670000000002</c:v>
                </c:pt>
                <c:pt idx="31">
                  <c:v>0.48534680000000002</c:v>
                </c:pt>
                <c:pt idx="32">
                  <c:v>0.496201</c:v>
                </c:pt>
                <c:pt idx="33">
                  <c:v>0.50302389999999997</c:v>
                </c:pt>
                <c:pt idx="34">
                  <c:v>0.50559810000000005</c:v>
                </c:pt>
                <c:pt idx="35">
                  <c:v>0.50072539999999999</c:v>
                </c:pt>
                <c:pt idx="36">
                  <c:v>0.48794660000000001</c:v>
                </c:pt>
                <c:pt idx="37">
                  <c:v>0.47738809999999998</c:v>
                </c:pt>
                <c:pt idx="38">
                  <c:v>0.47009060000000003</c:v>
                </c:pt>
                <c:pt idx="39">
                  <c:v>0.46383170000000001</c:v>
                </c:pt>
                <c:pt idx="40">
                  <c:v>0.4634761</c:v>
                </c:pt>
                <c:pt idx="41">
                  <c:v>0.46666930000000001</c:v>
                </c:pt>
                <c:pt idx="42">
                  <c:v>0.469051</c:v>
                </c:pt>
                <c:pt idx="43">
                  <c:v>0.47350350000000002</c:v>
                </c:pt>
                <c:pt idx="44">
                  <c:v>0.47806480000000001</c:v>
                </c:pt>
                <c:pt idx="45">
                  <c:v>0.47149790000000003</c:v>
                </c:pt>
                <c:pt idx="46">
                  <c:v>0.4575419</c:v>
                </c:pt>
                <c:pt idx="47">
                  <c:v>0.45409539999999998</c:v>
                </c:pt>
                <c:pt idx="48">
                  <c:v>0.4585362</c:v>
                </c:pt>
                <c:pt idx="49">
                  <c:v>0.45992569999999999</c:v>
                </c:pt>
                <c:pt idx="50">
                  <c:v>0.45875660000000001</c:v>
                </c:pt>
                <c:pt idx="51">
                  <c:v>0.45684580000000002</c:v>
                </c:pt>
                <c:pt idx="52">
                  <c:v>0.45452910000000002</c:v>
                </c:pt>
                <c:pt idx="53">
                  <c:v>0.44990010000000002</c:v>
                </c:pt>
                <c:pt idx="54">
                  <c:v>0.441108</c:v>
                </c:pt>
                <c:pt idx="55">
                  <c:v>0.4338013</c:v>
                </c:pt>
                <c:pt idx="56">
                  <c:v>0.43312250000000002</c:v>
                </c:pt>
                <c:pt idx="57">
                  <c:v>0.42910399999999999</c:v>
                </c:pt>
                <c:pt idx="58">
                  <c:v>0.42034080000000001</c:v>
                </c:pt>
                <c:pt idx="59">
                  <c:v>0.42131069999999998</c:v>
                </c:pt>
                <c:pt idx="60">
                  <c:v>0.42671019999999998</c:v>
                </c:pt>
                <c:pt idx="61">
                  <c:v>0.42285220000000001</c:v>
                </c:pt>
                <c:pt idx="62">
                  <c:v>0.41483199999999998</c:v>
                </c:pt>
                <c:pt idx="63">
                  <c:v>0.41316120000000001</c:v>
                </c:pt>
                <c:pt idx="64">
                  <c:v>0.41742390000000001</c:v>
                </c:pt>
                <c:pt idx="65">
                  <c:v>0.4177188</c:v>
                </c:pt>
                <c:pt idx="66">
                  <c:v>0.40820230000000002</c:v>
                </c:pt>
                <c:pt idx="67">
                  <c:v>0.39580070000000001</c:v>
                </c:pt>
                <c:pt idx="68">
                  <c:v>0.38978770000000001</c:v>
                </c:pt>
                <c:pt idx="69">
                  <c:v>0.39146700000000001</c:v>
                </c:pt>
                <c:pt idx="70">
                  <c:v>0.39504889999999998</c:v>
                </c:pt>
                <c:pt idx="71">
                  <c:v>0.39504709999999998</c:v>
                </c:pt>
                <c:pt idx="72">
                  <c:v>0.38981830000000001</c:v>
                </c:pt>
                <c:pt idx="73">
                  <c:v>0.37833620000000001</c:v>
                </c:pt>
                <c:pt idx="74">
                  <c:v>0.37075259999999999</c:v>
                </c:pt>
                <c:pt idx="75">
                  <c:v>0.37519520000000001</c:v>
                </c:pt>
                <c:pt idx="76">
                  <c:v>0.38064249999999999</c:v>
                </c:pt>
                <c:pt idx="77">
                  <c:v>0.38061200000000001</c:v>
                </c:pt>
                <c:pt idx="78">
                  <c:v>0.37776939999999998</c:v>
                </c:pt>
                <c:pt idx="79">
                  <c:v>0.37311440000000001</c:v>
                </c:pt>
                <c:pt idx="80">
                  <c:v>0.36587760000000003</c:v>
                </c:pt>
                <c:pt idx="81">
                  <c:v>0.3607186</c:v>
                </c:pt>
                <c:pt idx="82">
                  <c:v>0.3673341</c:v>
                </c:pt>
                <c:pt idx="83">
                  <c:v>0.37707780000000002</c:v>
                </c:pt>
                <c:pt idx="84">
                  <c:v>0.37847799999999998</c:v>
                </c:pt>
                <c:pt idx="85">
                  <c:v>0.3797024</c:v>
                </c:pt>
                <c:pt idx="86">
                  <c:v>0.37860480000000002</c:v>
                </c:pt>
                <c:pt idx="87">
                  <c:v>0.36391829999999997</c:v>
                </c:pt>
                <c:pt idx="88">
                  <c:v>0.34863919999999998</c:v>
                </c:pt>
                <c:pt idx="89">
                  <c:v>0.35219240000000002</c:v>
                </c:pt>
                <c:pt idx="90">
                  <c:v>0.36134729999999998</c:v>
                </c:pt>
                <c:pt idx="91">
                  <c:v>0.3581415</c:v>
                </c:pt>
                <c:pt idx="92">
                  <c:v>0.3542015</c:v>
                </c:pt>
                <c:pt idx="93">
                  <c:v>0.35572930000000003</c:v>
                </c:pt>
                <c:pt idx="94">
                  <c:v>0.35378569999999998</c:v>
                </c:pt>
                <c:pt idx="95">
                  <c:v>0.34974909999999998</c:v>
                </c:pt>
                <c:pt idx="96">
                  <c:v>0.34915089999999999</c:v>
                </c:pt>
                <c:pt idx="97">
                  <c:v>0.34943059999999998</c:v>
                </c:pt>
                <c:pt idx="98">
                  <c:v>0.34612870000000001</c:v>
                </c:pt>
                <c:pt idx="99">
                  <c:v>0.34285690000000002</c:v>
                </c:pt>
                <c:pt idx="100">
                  <c:v>0.34231669999999997</c:v>
                </c:pt>
                <c:pt idx="101">
                  <c:v>0.34059689999999998</c:v>
                </c:pt>
                <c:pt idx="102">
                  <c:v>0.33823510000000001</c:v>
                </c:pt>
                <c:pt idx="103">
                  <c:v>0.3343025</c:v>
                </c:pt>
                <c:pt idx="104">
                  <c:v>0.32830920000000002</c:v>
                </c:pt>
                <c:pt idx="105">
                  <c:v>0.32576119999999997</c:v>
                </c:pt>
                <c:pt idx="106">
                  <c:v>0.32489859999999998</c:v>
                </c:pt>
                <c:pt idx="107">
                  <c:v>0.32238860000000003</c:v>
                </c:pt>
                <c:pt idx="108">
                  <c:v>0.31820470000000001</c:v>
                </c:pt>
                <c:pt idx="109">
                  <c:v>0.31424659999999999</c:v>
                </c:pt>
                <c:pt idx="110">
                  <c:v>0.3170326</c:v>
                </c:pt>
                <c:pt idx="111">
                  <c:v>0.32515230000000001</c:v>
                </c:pt>
                <c:pt idx="112">
                  <c:v>0.32888079999999997</c:v>
                </c:pt>
                <c:pt idx="113">
                  <c:v>0.32387080000000001</c:v>
                </c:pt>
                <c:pt idx="114">
                  <c:v>0.31677379999999999</c:v>
                </c:pt>
                <c:pt idx="115">
                  <c:v>0.31428990000000001</c:v>
                </c:pt>
                <c:pt idx="116">
                  <c:v>0.3146079</c:v>
                </c:pt>
                <c:pt idx="117">
                  <c:v>0.3141661</c:v>
                </c:pt>
                <c:pt idx="118">
                  <c:v>0.31183840000000002</c:v>
                </c:pt>
                <c:pt idx="119">
                  <c:v>0.31116329999999998</c:v>
                </c:pt>
                <c:pt idx="120">
                  <c:v>0.30945030000000001</c:v>
                </c:pt>
                <c:pt idx="121">
                  <c:v>0.30350899999999997</c:v>
                </c:pt>
                <c:pt idx="122">
                  <c:v>0.29632750000000002</c:v>
                </c:pt>
                <c:pt idx="123">
                  <c:v>0.28731459999999998</c:v>
                </c:pt>
                <c:pt idx="124">
                  <c:v>0.28222370000000002</c:v>
                </c:pt>
                <c:pt idx="125">
                  <c:v>0.28542489999999998</c:v>
                </c:pt>
                <c:pt idx="126">
                  <c:v>0.29123490000000002</c:v>
                </c:pt>
                <c:pt idx="127">
                  <c:v>0.2890839</c:v>
                </c:pt>
                <c:pt idx="128">
                  <c:v>0.2813367</c:v>
                </c:pt>
                <c:pt idx="129">
                  <c:v>0.28750880000000001</c:v>
                </c:pt>
                <c:pt idx="130">
                  <c:v>0.29520750000000001</c:v>
                </c:pt>
                <c:pt idx="131">
                  <c:v>0.2789066</c:v>
                </c:pt>
                <c:pt idx="132">
                  <c:v>0.26411050000000003</c:v>
                </c:pt>
                <c:pt idx="133">
                  <c:v>0.27929850000000001</c:v>
                </c:pt>
                <c:pt idx="134">
                  <c:v>0.29385610000000001</c:v>
                </c:pt>
                <c:pt idx="135">
                  <c:v>0.27456829999999999</c:v>
                </c:pt>
                <c:pt idx="136">
                  <c:v>0.2519053</c:v>
                </c:pt>
                <c:pt idx="137">
                  <c:v>0.25823869999999999</c:v>
                </c:pt>
                <c:pt idx="138">
                  <c:v>0.26709529999999998</c:v>
                </c:pt>
                <c:pt idx="139">
                  <c:v>0.26002019999999998</c:v>
                </c:pt>
                <c:pt idx="140">
                  <c:v>0.25370759999999998</c:v>
                </c:pt>
                <c:pt idx="141">
                  <c:v>0.25350319999999998</c:v>
                </c:pt>
                <c:pt idx="142">
                  <c:v>0.25254320000000002</c:v>
                </c:pt>
                <c:pt idx="143">
                  <c:v>0.25268839999999998</c:v>
                </c:pt>
                <c:pt idx="144">
                  <c:v>0.258328</c:v>
                </c:pt>
                <c:pt idx="145">
                  <c:v>0.2595749</c:v>
                </c:pt>
                <c:pt idx="146">
                  <c:v>0.2493831</c:v>
                </c:pt>
                <c:pt idx="147">
                  <c:v>0.235536</c:v>
                </c:pt>
                <c:pt idx="148">
                  <c:v>0.2284138</c:v>
                </c:pt>
                <c:pt idx="149">
                  <c:v>0.23361009999999999</c:v>
                </c:pt>
                <c:pt idx="150">
                  <c:v>0.24352499999999999</c:v>
                </c:pt>
                <c:pt idx="151">
                  <c:v>0.24866530000000001</c:v>
                </c:pt>
                <c:pt idx="152">
                  <c:v>0.2466354</c:v>
                </c:pt>
                <c:pt idx="153">
                  <c:v>0.2383846</c:v>
                </c:pt>
                <c:pt idx="154">
                  <c:v>0.23205190000000001</c:v>
                </c:pt>
                <c:pt idx="155">
                  <c:v>0.23102420000000001</c:v>
                </c:pt>
                <c:pt idx="156">
                  <c:v>0.23006260000000001</c:v>
                </c:pt>
                <c:pt idx="157">
                  <c:v>0.23422709999999999</c:v>
                </c:pt>
                <c:pt idx="158">
                  <c:v>0.2438237</c:v>
                </c:pt>
                <c:pt idx="159">
                  <c:v>0.24410789999999999</c:v>
                </c:pt>
                <c:pt idx="160">
                  <c:v>0.2370958</c:v>
                </c:pt>
                <c:pt idx="161">
                  <c:v>0.2356338</c:v>
                </c:pt>
                <c:pt idx="162">
                  <c:v>0.23493849999999999</c:v>
                </c:pt>
                <c:pt idx="163">
                  <c:v>0.22840830000000001</c:v>
                </c:pt>
                <c:pt idx="164">
                  <c:v>0.22423390000000001</c:v>
                </c:pt>
                <c:pt idx="165">
                  <c:v>0.22235009999999999</c:v>
                </c:pt>
                <c:pt idx="166">
                  <c:v>0.21547910000000001</c:v>
                </c:pt>
                <c:pt idx="167">
                  <c:v>0.20893239999999999</c:v>
                </c:pt>
                <c:pt idx="168">
                  <c:v>0.20757030000000001</c:v>
                </c:pt>
                <c:pt idx="169">
                  <c:v>0.21067949999999999</c:v>
                </c:pt>
                <c:pt idx="170">
                  <c:v>0.21445549999999999</c:v>
                </c:pt>
                <c:pt idx="171">
                  <c:v>0.21315980000000001</c:v>
                </c:pt>
                <c:pt idx="172">
                  <c:v>0.20748539999999999</c:v>
                </c:pt>
                <c:pt idx="173">
                  <c:v>0.2082107</c:v>
                </c:pt>
                <c:pt idx="174">
                  <c:v>0.2140252</c:v>
                </c:pt>
                <c:pt idx="175">
                  <c:v>0.2070176</c:v>
                </c:pt>
                <c:pt idx="176">
                  <c:v>0.1990102</c:v>
                </c:pt>
                <c:pt idx="177">
                  <c:v>0.20167160000000001</c:v>
                </c:pt>
                <c:pt idx="178">
                  <c:v>0.1980064</c:v>
                </c:pt>
                <c:pt idx="179">
                  <c:v>0.19393170000000001</c:v>
                </c:pt>
                <c:pt idx="180">
                  <c:v>0.19715489999999999</c:v>
                </c:pt>
                <c:pt idx="181">
                  <c:v>0.20063429999999999</c:v>
                </c:pt>
                <c:pt idx="182">
                  <c:v>0.20666809999999999</c:v>
                </c:pt>
                <c:pt idx="183">
                  <c:v>0.20557239999999999</c:v>
                </c:pt>
                <c:pt idx="184">
                  <c:v>0.1940441</c:v>
                </c:pt>
                <c:pt idx="185">
                  <c:v>0.19435240000000001</c:v>
                </c:pt>
                <c:pt idx="186">
                  <c:v>0.2015198</c:v>
                </c:pt>
                <c:pt idx="187">
                  <c:v>0.1961185</c:v>
                </c:pt>
                <c:pt idx="188">
                  <c:v>0.19256770000000001</c:v>
                </c:pt>
                <c:pt idx="189">
                  <c:v>0.19682160000000001</c:v>
                </c:pt>
                <c:pt idx="190">
                  <c:v>0.19513369999999999</c:v>
                </c:pt>
                <c:pt idx="191">
                  <c:v>0.18707579999999999</c:v>
                </c:pt>
                <c:pt idx="192">
                  <c:v>0.1796024</c:v>
                </c:pt>
                <c:pt idx="193">
                  <c:v>0.1786488</c:v>
                </c:pt>
                <c:pt idx="194">
                  <c:v>0.17788519999999999</c:v>
                </c:pt>
                <c:pt idx="195">
                  <c:v>0.17543149999999999</c:v>
                </c:pt>
                <c:pt idx="196">
                  <c:v>0.18108389999999999</c:v>
                </c:pt>
                <c:pt idx="197">
                  <c:v>0.1809924</c:v>
                </c:pt>
                <c:pt idx="198">
                  <c:v>0.16494909999999999</c:v>
                </c:pt>
                <c:pt idx="199">
                  <c:v>0.1595984</c:v>
                </c:pt>
                <c:pt idx="200">
                  <c:v>0.17260710000000001</c:v>
                </c:pt>
                <c:pt idx="201">
                  <c:v>0.17393639999999999</c:v>
                </c:pt>
                <c:pt idx="202">
                  <c:v>0.16939480000000001</c:v>
                </c:pt>
                <c:pt idx="203">
                  <c:v>0.1791112</c:v>
                </c:pt>
                <c:pt idx="204">
                  <c:v>0.17840819999999999</c:v>
                </c:pt>
                <c:pt idx="205">
                  <c:v>0.1639554</c:v>
                </c:pt>
                <c:pt idx="206">
                  <c:v>0.15974469999999999</c:v>
                </c:pt>
                <c:pt idx="207">
                  <c:v>0.16337789999999999</c:v>
                </c:pt>
                <c:pt idx="208">
                  <c:v>0.16864850000000001</c:v>
                </c:pt>
                <c:pt idx="209">
                  <c:v>0.17371049999999999</c:v>
                </c:pt>
                <c:pt idx="210">
                  <c:v>0.1707835</c:v>
                </c:pt>
                <c:pt idx="211">
                  <c:v>0.15798400000000001</c:v>
                </c:pt>
                <c:pt idx="212">
                  <c:v>0.1465108</c:v>
                </c:pt>
                <c:pt idx="213">
                  <c:v>0.14647170000000001</c:v>
                </c:pt>
                <c:pt idx="214">
                  <c:v>0.15144579999999999</c:v>
                </c:pt>
                <c:pt idx="215">
                  <c:v>0.1516324</c:v>
                </c:pt>
                <c:pt idx="216">
                  <c:v>0.1405624</c:v>
                </c:pt>
                <c:pt idx="217">
                  <c:v>0.1256526</c:v>
                </c:pt>
                <c:pt idx="218">
                  <c:v>0.12741620000000001</c:v>
                </c:pt>
                <c:pt idx="219">
                  <c:v>0.14089289999999999</c:v>
                </c:pt>
                <c:pt idx="220">
                  <c:v>0.14793139999999999</c:v>
                </c:pt>
                <c:pt idx="221">
                  <c:v>0.1474471</c:v>
                </c:pt>
                <c:pt idx="222">
                  <c:v>0.1494229</c:v>
                </c:pt>
                <c:pt idx="223">
                  <c:v>0.15931960000000001</c:v>
                </c:pt>
                <c:pt idx="224">
                  <c:v>0.1626958</c:v>
                </c:pt>
                <c:pt idx="225">
                  <c:v>0.15486079999999999</c:v>
                </c:pt>
                <c:pt idx="226">
                  <c:v>0.1474897</c:v>
                </c:pt>
                <c:pt idx="227">
                  <c:v>0.13310159999999999</c:v>
                </c:pt>
                <c:pt idx="228">
                  <c:v>0.11435629999999999</c:v>
                </c:pt>
                <c:pt idx="229">
                  <c:v>0.1161946</c:v>
                </c:pt>
                <c:pt idx="230">
                  <c:v>0.12956280000000001</c:v>
                </c:pt>
                <c:pt idx="231">
                  <c:v>0.1276853</c:v>
                </c:pt>
                <c:pt idx="232">
                  <c:v>0.1232989</c:v>
                </c:pt>
                <c:pt idx="233">
                  <c:v>0.12886739999999999</c:v>
                </c:pt>
                <c:pt idx="234">
                  <c:v>0.13465150000000001</c:v>
                </c:pt>
                <c:pt idx="235">
                  <c:v>0.14213290000000001</c:v>
                </c:pt>
                <c:pt idx="236">
                  <c:v>0.1430139</c:v>
                </c:pt>
                <c:pt idx="237">
                  <c:v>0.1318068</c:v>
                </c:pt>
                <c:pt idx="238">
                  <c:v>0.12585959999999999</c:v>
                </c:pt>
                <c:pt idx="239">
                  <c:v>0.1293928</c:v>
                </c:pt>
                <c:pt idx="240">
                  <c:v>0.13699919999999999</c:v>
                </c:pt>
                <c:pt idx="241">
                  <c:v>0.1443719</c:v>
                </c:pt>
                <c:pt idx="242">
                  <c:v>0.13972390000000001</c:v>
                </c:pt>
                <c:pt idx="243">
                  <c:v>0.1245044</c:v>
                </c:pt>
                <c:pt idx="244">
                  <c:v>0.11508649999999999</c:v>
                </c:pt>
                <c:pt idx="245">
                  <c:v>0.1178954</c:v>
                </c:pt>
                <c:pt idx="246">
                  <c:v>0.1227398</c:v>
                </c:pt>
                <c:pt idx="247">
                  <c:v>0.1177465</c:v>
                </c:pt>
                <c:pt idx="248">
                  <c:v>0.1122942</c:v>
                </c:pt>
                <c:pt idx="249">
                  <c:v>0.1169254</c:v>
                </c:pt>
                <c:pt idx="250">
                  <c:v>0.12117600000000001</c:v>
                </c:pt>
                <c:pt idx="251">
                  <c:v>0.11544889999999999</c:v>
                </c:pt>
                <c:pt idx="252">
                  <c:v>0.1052878</c:v>
                </c:pt>
                <c:pt idx="253">
                  <c:v>0.1012696</c:v>
                </c:pt>
                <c:pt idx="254">
                  <c:v>0.1040857</c:v>
                </c:pt>
                <c:pt idx="255">
                  <c:v>0.1103509</c:v>
                </c:pt>
                <c:pt idx="256">
                  <c:v>0.1136112</c:v>
                </c:pt>
                <c:pt idx="257">
                  <c:v>0.1039224</c:v>
                </c:pt>
                <c:pt idx="258">
                  <c:v>9.1923469999999993E-2</c:v>
                </c:pt>
                <c:pt idx="259">
                  <c:v>9.3196299999999996E-2</c:v>
                </c:pt>
                <c:pt idx="260">
                  <c:v>9.9875140000000001E-2</c:v>
                </c:pt>
                <c:pt idx="261">
                  <c:v>0.1025277</c:v>
                </c:pt>
                <c:pt idx="262">
                  <c:v>0.1013139</c:v>
                </c:pt>
                <c:pt idx="263">
                  <c:v>9.5555399999999999E-2</c:v>
                </c:pt>
                <c:pt idx="264">
                  <c:v>8.8656299999999993E-2</c:v>
                </c:pt>
                <c:pt idx="265">
                  <c:v>9.2624540000000005E-2</c:v>
                </c:pt>
                <c:pt idx="266">
                  <c:v>0.1047824</c:v>
                </c:pt>
                <c:pt idx="267">
                  <c:v>0.10575089999999999</c:v>
                </c:pt>
                <c:pt idx="268">
                  <c:v>0.1000534</c:v>
                </c:pt>
                <c:pt idx="269">
                  <c:v>0.1013739</c:v>
                </c:pt>
                <c:pt idx="270">
                  <c:v>0.1054312</c:v>
                </c:pt>
                <c:pt idx="271">
                  <c:v>0.10762090000000001</c:v>
                </c:pt>
                <c:pt idx="272">
                  <c:v>0.1087148</c:v>
                </c:pt>
                <c:pt idx="273">
                  <c:v>0.1115329</c:v>
                </c:pt>
                <c:pt idx="274">
                  <c:v>0.1084741</c:v>
                </c:pt>
                <c:pt idx="275">
                  <c:v>9.5379569999999997E-2</c:v>
                </c:pt>
                <c:pt idx="276">
                  <c:v>8.7550310000000006E-2</c:v>
                </c:pt>
                <c:pt idx="277">
                  <c:v>9.3259190000000006E-2</c:v>
                </c:pt>
                <c:pt idx="278">
                  <c:v>0.1046562</c:v>
                </c:pt>
                <c:pt idx="279">
                  <c:v>0.1071151</c:v>
                </c:pt>
                <c:pt idx="280">
                  <c:v>9.8486950000000004E-2</c:v>
                </c:pt>
                <c:pt idx="281">
                  <c:v>8.9487140000000007E-2</c:v>
                </c:pt>
                <c:pt idx="282">
                  <c:v>8.3823159999999994E-2</c:v>
                </c:pt>
                <c:pt idx="283">
                  <c:v>8.6149310000000007E-2</c:v>
                </c:pt>
                <c:pt idx="284">
                  <c:v>9.8354040000000004E-2</c:v>
                </c:pt>
                <c:pt idx="285">
                  <c:v>0.10774209999999999</c:v>
                </c:pt>
                <c:pt idx="286">
                  <c:v>0.1024745</c:v>
                </c:pt>
                <c:pt idx="287">
                  <c:v>8.5516200000000001E-2</c:v>
                </c:pt>
                <c:pt idx="288">
                  <c:v>7.2224960000000005E-2</c:v>
                </c:pt>
                <c:pt idx="289">
                  <c:v>7.6077989999999998E-2</c:v>
                </c:pt>
                <c:pt idx="290">
                  <c:v>8.766939E-2</c:v>
                </c:pt>
                <c:pt idx="291">
                  <c:v>8.5433449999999994E-2</c:v>
                </c:pt>
                <c:pt idx="292">
                  <c:v>7.9367199999999999E-2</c:v>
                </c:pt>
                <c:pt idx="293">
                  <c:v>8.6985629999999994E-2</c:v>
                </c:pt>
                <c:pt idx="294">
                  <c:v>8.7665789999999993E-2</c:v>
                </c:pt>
                <c:pt idx="295">
                  <c:v>7.8178609999999996E-2</c:v>
                </c:pt>
                <c:pt idx="296">
                  <c:v>8.1765840000000006E-2</c:v>
                </c:pt>
                <c:pt idx="297">
                  <c:v>8.8061639999999997E-2</c:v>
                </c:pt>
                <c:pt idx="298">
                  <c:v>8.5107840000000004E-2</c:v>
                </c:pt>
                <c:pt idx="299">
                  <c:v>8.3629389999999998E-2</c:v>
                </c:pt>
                <c:pt idx="300">
                  <c:v>8.5314399999999999E-2</c:v>
                </c:pt>
                <c:pt idx="301">
                  <c:v>8.3037780000000005E-2</c:v>
                </c:pt>
                <c:pt idx="302">
                  <c:v>7.5294410000000006E-2</c:v>
                </c:pt>
                <c:pt idx="303">
                  <c:v>7.1994569999999994E-2</c:v>
                </c:pt>
                <c:pt idx="304">
                  <c:v>7.8166639999999996E-2</c:v>
                </c:pt>
                <c:pt idx="305">
                  <c:v>8.4852559999999994E-2</c:v>
                </c:pt>
                <c:pt idx="306">
                  <c:v>8.2467460000000006E-2</c:v>
                </c:pt>
                <c:pt idx="307">
                  <c:v>6.7752789999999993E-2</c:v>
                </c:pt>
                <c:pt idx="308">
                  <c:v>5.9057119999999998E-2</c:v>
                </c:pt>
                <c:pt idx="309">
                  <c:v>7.3753369999999999E-2</c:v>
                </c:pt>
                <c:pt idx="310">
                  <c:v>8.943972E-2</c:v>
                </c:pt>
                <c:pt idx="311">
                  <c:v>8.7696579999999996E-2</c:v>
                </c:pt>
                <c:pt idx="312">
                  <c:v>8.3961720000000004E-2</c:v>
                </c:pt>
                <c:pt idx="313">
                  <c:v>8.5692989999999997E-2</c:v>
                </c:pt>
                <c:pt idx="314">
                  <c:v>8.0076750000000002E-2</c:v>
                </c:pt>
                <c:pt idx="315">
                  <c:v>6.6372730000000005E-2</c:v>
                </c:pt>
                <c:pt idx="316">
                  <c:v>6.4153950000000001E-2</c:v>
                </c:pt>
                <c:pt idx="317">
                  <c:v>7.2311139999999996E-2</c:v>
                </c:pt>
                <c:pt idx="318">
                  <c:v>7.0412199999999994E-2</c:v>
                </c:pt>
                <c:pt idx="319">
                  <c:v>6.3712000000000005E-2</c:v>
                </c:pt>
                <c:pt idx="320">
                  <c:v>6.9861670000000001E-2</c:v>
                </c:pt>
                <c:pt idx="321">
                  <c:v>8.0911780000000003E-2</c:v>
                </c:pt>
                <c:pt idx="322">
                  <c:v>7.3940110000000003E-2</c:v>
                </c:pt>
                <c:pt idx="323">
                  <c:v>6.1170229999999999E-2</c:v>
                </c:pt>
                <c:pt idx="324">
                  <c:v>6.8320820000000004E-2</c:v>
                </c:pt>
                <c:pt idx="325">
                  <c:v>7.9557160000000002E-2</c:v>
                </c:pt>
                <c:pt idx="326">
                  <c:v>7.3863070000000003E-2</c:v>
                </c:pt>
                <c:pt idx="327">
                  <c:v>5.5826710000000002E-2</c:v>
                </c:pt>
                <c:pt idx="328">
                  <c:v>4.7533980000000003E-2</c:v>
                </c:pt>
                <c:pt idx="329">
                  <c:v>5.780449E-2</c:v>
                </c:pt>
                <c:pt idx="330">
                  <c:v>6.236001E-2</c:v>
                </c:pt>
                <c:pt idx="331">
                  <c:v>5.5776270000000003E-2</c:v>
                </c:pt>
                <c:pt idx="332">
                  <c:v>5.9557699999999998E-2</c:v>
                </c:pt>
                <c:pt idx="333">
                  <c:v>7.7012520000000001E-2</c:v>
                </c:pt>
                <c:pt idx="334">
                  <c:v>8.5125430000000002E-2</c:v>
                </c:pt>
                <c:pt idx="335">
                  <c:v>7.0741280000000004E-2</c:v>
                </c:pt>
                <c:pt idx="336">
                  <c:v>6.0102280000000001E-2</c:v>
                </c:pt>
                <c:pt idx="337">
                  <c:v>6.7891859999999998E-2</c:v>
                </c:pt>
                <c:pt idx="338">
                  <c:v>6.3675460000000003E-2</c:v>
                </c:pt>
                <c:pt idx="339">
                  <c:v>4.097808E-2</c:v>
                </c:pt>
                <c:pt idx="340">
                  <c:v>3.5944080000000003E-2</c:v>
                </c:pt>
                <c:pt idx="341">
                  <c:v>5.3403649999999997E-2</c:v>
                </c:pt>
                <c:pt idx="342">
                  <c:v>6.6872210000000001E-2</c:v>
                </c:pt>
                <c:pt idx="343">
                  <c:v>6.8594749999999996E-2</c:v>
                </c:pt>
                <c:pt idx="344">
                  <c:v>6.4506659999999993E-2</c:v>
                </c:pt>
                <c:pt idx="345">
                  <c:v>6.1330629999999997E-2</c:v>
                </c:pt>
                <c:pt idx="346">
                  <c:v>5.8906010000000002E-2</c:v>
                </c:pt>
                <c:pt idx="347">
                  <c:v>5.0711899999999997E-2</c:v>
                </c:pt>
                <c:pt idx="348">
                  <c:v>4.6932550000000003E-2</c:v>
                </c:pt>
                <c:pt idx="349">
                  <c:v>5.7969920000000001E-2</c:v>
                </c:pt>
                <c:pt idx="350">
                  <c:v>6.1868600000000003E-2</c:v>
                </c:pt>
                <c:pt idx="351">
                  <c:v>5.2411109999999997E-2</c:v>
                </c:pt>
                <c:pt idx="352">
                  <c:v>5.6736740000000001E-2</c:v>
                </c:pt>
                <c:pt idx="353">
                  <c:v>6.8233009999999997E-2</c:v>
                </c:pt>
                <c:pt idx="354">
                  <c:v>6.4673460000000002E-2</c:v>
                </c:pt>
                <c:pt idx="355">
                  <c:v>5.7981810000000002E-2</c:v>
                </c:pt>
                <c:pt idx="356">
                  <c:v>6.054652E-2</c:v>
                </c:pt>
                <c:pt idx="357">
                  <c:v>6.008931E-2</c:v>
                </c:pt>
                <c:pt idx="358">
                  <c:v>4.9446839999999999E-2</c:v>
                </c:pt>
                <c:pt idx="359">
                  <c:v>4.2023530000000003E-2</c:v>
                </c:pt>
                <c:pt idx="360">
                  <c:v>4.7171709999999999E-2</c:v>
                </c:pt>
                <c:pt idx="361">
                  <c:v>5.7708620000000002E-2</c:v>
                </c:pt>
                <c:pt idx="362">
                  <c:v>6.1555640000000002E-2</c:v>
                </c:pt>
                <c:pt idx="363">
                  <c:v>5.868723E-2</c:v>
                </c:pt>
                <c:pt idx="364">
                  <c:v>6.0027709999999998E-2</c:v>
                </c:pt>
                <c:pt idx="365">
                  <c:v>6.4412159999999996E-2</c:v>
                </c:pt>
                <c:pt idx="366">
                  <c:v>6.2791120000000006E-2</c:v>
                </c:pt>
                <c:pt idx="367">
                  <c:v>5.7373E-2</c:v>
                </c:pt>
                <c:pt idx="368">
                  <c:v>5.5052570000000002E-2</c:v>
                </c:pt>
                <c:pt idx="369">
                  <c:v>5.7589910000000001E-2</c:v>
                </c:pt>
                <c:pt idx="370">
                  <c:v>5.9608510000000003E-2</c:v>
                </c:pt>
                <c:pt idx="371">
                  <c:v>5.3120090000000002E-2</c:v>
                </c:pt>
                <c:pt idx="372">
                  <c:v>4.1103319999999999E-2</c:v>
                </c:pt>
                <c:pt idx="373">
                  <c:v>4.0830329999999998E-2</c:v>
                </c:pt>
                <c:pt idx="374">
                  <c:v>5.4819479999999997E-2</c:v>
                </c:pt>
                <c:pt idx="375">
                  <c:v>5.8330159999999999E-2</c:v>
                </c:pt>
                <c:pt idx="376">
                  <c:v>4.633528E-2</c:v>
                </c:pt>
                <c:pt idx="377">
                  <c:v>4.1151559999999997E-2</c:v>
                </c:pt>
                <c:pt idx="378">
                  <c:v>4.5360379999999999E-2</c:v>
                </c:pt>
                <c:pt idx="379">
                  <c:v>4.8285929999999998E-2</c:v>
                </c:pt>
                <c:pt idx="380">
                  <c:v>5.0414920000000002E-2</c:v>
                </c:pt>
                <c:pt idx="381">
                  <c:v>4.7974969999999999E-2</c:v>
                </c:pt>
                <c:pt idx="382">
                  <c:v>3.6855159999999998E-2</c:v>
                </c:pt>
                <c:pt idx="383">
                  <c:v>3.3731230000000001E-2</c:v>
                </c:pt>
                <c:pt idx="384">
                  <c:v>4.6319560000000003E-2</c:v>
                </c:pt>
                <c:pt idx="385">
                  <c:v>5.5100250000000003E-2</c:v>
                </c:pt>
                <c:pt idx="386">
                  <c:v>5.4450890000000002E-2</c:v>
                </c:pt>
                <c:pt idx="387">
                  <c:v>5.336366E-2</c:v>
                </c:pt>
                <c:pt idx="388">
                  <c:v>5.4215939999999997E-2</c:v>
                </c:pt>
                <c:pt idx="389">
                  <c:v>5.6428560000000003E-2</c:v>
                </c:pt>
                <c:pt idx="390">
                  <c:v>5.1317590000000003E-2</c:v>
                </c:pt>
                <c:pt idx="391">
                  <c:v>3.3485729999999998E-2</c:v>
                </c:pt>
                <c:pt idx="392">
                  <c:v>2.2251050000000001E-2</c:v>
                </c:pt>
                <c:pt idx="393">
                  <c:v>2.8134019999999999E-2</c:v>
                </c:pt>
                <c:pt idx="394">
                  <c:v>2.8462189999999998E-2</c:v>
                </c:pt>
                <c:pt idx="395">
                  <c:v>2.4637249999999999E-2</c:v>
                </c:pt>
                <c:pt idx="396">
                  <c:v>3.5299869999999997E-2</c:v>
                </c:pt>
                <c:pt idx="397">
                  <c:v>4.6410409999999999E-2</c:v>
                </c:pt>
                <c:pt idx="398">
                  <c:v>4.4548240000000003E-2</c:v>
                </c:pt>
                <c:pt idx="399">
                  <c:v>4.0705810000000002E-2</c:v>
                </c:pt>
                <c:pt idx="400">
                  <c:v>4.4886990000000002E-2</c:v>
                </c:pt>
                <c:pt idx="401">
                  <c:v>4.676806E-2</c:v>
                </c:pt>
                <c:pt idx="402">
                  <c:v>3.4315760000000001E-2</c:v>
                </c:pt>
                <c:pt idx="403">
                  <c:v>1.6400919999999999E-2</c:v>
                </c:pt>
                <c:pt idx="404">
                  <c:v>1.482553E-2</c:v>
                </c:pt>
                <c:pt idx="405">
                  <c:v>3.404099E-2</c:v>
                </c:pt>
                <c:pt idx="406">
                  <c:v>4.4417949999999998E-2</c:v>
                </c:pt>
                <c:pt idx="407">
                  <c:v>3.1646830000000001E-2</c:v>
                </c:pt>
                <c:pt idx="408">
                  <c:v>2.3410110000000001E-2</c:v>
                </c:pt>
                <c:pt idx="409">
                  <c:v>3.0892119999999999E-2</c:v>
                </c:pt>
                <c:pt idx="410">
                  <c:v>3.3958620000000002E-2</c:v>
                </c:pt>
                <c:pt idx="411">
                  <c:v>2.91364E-2</c:v>
                </c:pt>
                <c:pt idx="412">
                  <c:v>2.7864400000000001E-2</c:v>
                </c:pt>
                <c:pt idx="413">
                  <c:v>2.9575770000000001E-2</c:v>
                </c:pt>
                <c:pt idx="414">
                  <c:v>2.733385E-2</c:v>
                </c:pt>
                <c:pt idx="415">
                  <c:v>2.4402610000000002E-2</c:v>
                </c:pt>
                <c:pt idx="416">
                  <c:v>3.1414999999999998E-2</c:v>
                </c:pt>
                <c:pt idx="417">
                  <c:v>4.124249E-2</c:v>
                </c:pt>
                <c:pt idx="418">
                  <c:v>3.6866690000000001E-2</c:v>
                </c:pt>
                <c:pt idx="419">
                  <c:v>2.57217E-2</c:v>
                </c:pt>
                <c:pt idx="420">
                  <c:v>2.5036590000000001E-2</c:v>
                </c:pt>
                <c:pt idx="421">
                  <c:v>3.1097840000000002E-2</c:v>
                </c:pt>
                <c:pt idx="422">
                  <c:v>3.3994410000000003E-2</c:v>
                </c:pt>
                <c:pt idx="423">
                  <c:v>3.1952139999999997E-2</c:v>
                </c:pt>
                <c:pt idx="424">
                  <c:v>2.8772519999999999E-2</c:v>
                </c:pt>
                <c:pt idx="425">
                  <c:v>2.6401279999999999E-2</c:v>
                </c:pt>
                <c:pt idx="426">
                  <c:v>1.9706350000000001E-2</c:v>
                </c:pt>
                <c:pt idx="427">
                  <c:v>1.4396290000000001E-2</c:v>
                </c:pt>
                <c:pt idx="428">
                  <c:v>1.946811E-2</c:v>
                </c:pt>
                <c:pt idx="429">
                  <c:v>2.9147900000000001E-2</c:v>
                </c:pt>
                <c:pt idx="430">
                  <c:v>3.2323869999999998E-2</c:v>
                </c:pt>
                <c:pt idx="431">
                  <c:v>2.7239530000000001E-2</c:v>
                </c:pt>
                <c:pt idx="432">
                  <c:v>2.341824E-2</c:v>
                </c:pt>
                <c:pt idx="433">
                  <c:v>2.3381800000000001E-2</c:v>
                </c:pt>
                <c:pt idx="434">
                  <c:v>2.290501E-2</c:v>
                </c:pt>
                <c:pt idx="435">
                  <c:v>2.189205E-2</c:v>
                </c:pt>
                <c:pt idx="436">
                  <c:v>2.618185E-2</c:v>
                </c:pt>
                <c:pt idx="437">
                  <c:v>3.6270730000000001E-2</c:v>
                </c:pt>
                <c:pt idx="438">
                  <c:v>3.6040570000000001E-2</c:v>
                </c:pt>
                <c:pt idx="439">
                  <c:v>1.9034160000000001E-2</c:v>
                </c:pt>
                <c:pt idx="440">
                  <c:v>8.1869609999999995E-3</c:v>
                </c:pt>
                <c:pt idx="441">
                  <c:v>1.8803480000000001E-2</c:v>
                </c:pt>
                <c:pt idx="442">
                  <c:v>2.9617190000000002E-2</c:v>
                </c:pt>
                <c:pt idx="443">
                  <c:v>2.5519159999999999E-2</c:v>
                </c:pt>
                <c:pt idx="444">
                  <c:v>2.330753E-2</c:v>
                </c:pt>
                <c:pt idx="445">
                  <c:v>2.8678619999999998E-2</c:v>
                </c:pt>
                <c:pt idx="446">
                  <c:v>2.7093280000000001E-2</c:v>
                </c:pt>
                <c:pt idx="447">
                  <c:v>2.6193210000000001E-2</c:v>
                </c:pt>
                <c:pt idx="448">
                  <c:v>3.5866729999999999E-2</c:v>
                </c:pt>
                <c:pt idx="449">
                  <c:v>4.0953799999999999E-2</c:v>
                </c:pt>
                <c:pt idx="450">
                  <c:v>3.6644080000000002E-2</c:v>
                </c:pt>
                <c:pt idx="451">
                  <c:v>2.9908489999999999E-2</c:v>
                </c:pt>
                <c:pt idx="452">
                  <c:v>2.7410629999999998E-2</c:v>
                </c:pt>
                <c:pt idx="453">
                  <c:v>2.8880840000000001E-2</c:v>
                </c:pt>
                <c:pt idx="454">
                  <c:v>2.1626590000000001E-2</c:v>
                </c:pt>
                <c:pt idx="455">
                  <c:v>1.160548E-2</c:v>
                </c:pt>
                <c:pt idx="456">
                  <c:v>1.8183230000000002E-2</c:v>
                </c:pt>
                <c:pt idx="457">
                  <c:v>3.6244850000000002E-2</c:v>
                </c:pt>
                <c:pt idx="458">
                  <c:v>4.2537569999999997E-2</c:v>
                </c:pt>
                <c:pt idx="459">
                  <c:v>3.182318E-2</c:v>
                </c:pt>
                <c:pt idx="460">
                  <c:v>2.4174129999999999E-2</c:v>
                </c:pt>
                <c:pt idx="461">
                  <c:v>2.906533E-2</c:v>
                </c:pt>
                <c:pt idx="462">
                  <c:v>3.3241260000000002E-2</c:v>
                </c:pt>
                <c:pt idx="463">
                  <c:v>2.948549E-2</c:v>
                </c:pt>
                <c:pt idx="464">
                  <c:v>2.2679540000000002E-2</c:v>
                </c:pt>
                <c:pt idx="465">
                  <c:v>1.8658569999999999E-2</c:v>
                </c:pt>
                <c:pt idx="466">
                  <c:v>2.0693710000000001E-2</c:v>
                </c:pt>
                <c:pt idx="467">
                  <c:v>2.364755E-2</c:v>
                </c:pt>
                <c:pt idx="468">
                  <c:v>2.8251289999999998E-2</c:v>
                </c:pt>
                <c:pt idx="469">
                  <c:v>3.4471700000000001E-2</c:v>
                </c:pt>
                <c:pt idx="470">
                  <c:v>2.8117099999999999E-2</c:v>
                </c:pt>
                <c:pt idx="471">
                  <c:v>1.4754750000000001E-2</c:v>
                </c:pt>
                <c:pt idx="472">
                  <c:v>1.14599E-2</c:v>
                </c:pt>
                <c:pt idx="473">
                  <c:v>1.7199140000000002E-2</c:v>
                </c:pt>
                <c:pt idx="474">
                  <c:v>2.439098E-2</c:v>
                </c:pt>
                <c:pt idx="475">
                  <c:v>3.0574980000000002E-2</c:v>
                </c:pt>
                <c:pt idx="476">
                  <c:v>3.7362619999999999E-2</c:v>
                </c:pt>
                <c:pt idx="477">
                  <c:v>3.8477619999999997E-2</c:v>
                </c:pt>
                <c:pt idx="478">
                  <c:v>2.7430449999999999E-2</c:v>
                </c:pt>
                <c:pt idx="479">
                  <c:v>1.7905379999999999E-2</c:v>
                </c:pt>
                <c:pt idx="480">
                  <c:v>2.1758199999999998E-2</c:v>
                </c:pt>
                <c:pt idx="481">
                  <c:v>2.5881620000000001E-2</c:v>
                </c:pt>
                <c:pt idx="482">
                  <c:v>2.1328639999999999E-2</c:v>
                </c:pt>
                <c:pt idx="483">
                  <c:v>1.7917329999999999E-2</c:v>
                </c:pt>
                <c:pt idx="484">
                  <c:v>2.05861E-2</c:v>
                </c:pt>
                <c:pt idx="485">
                  <c:v>1.8679910000000001E-2</c:v>
                </c:pt>
                <c:pt idx="486">
                  <c:v>8.0006439999999995E-3</c:v>
                </c:pt>
                <c:pt idx="487">
                  <c:v>8.965598E-3</c:v>
                </c:pt>
                <c:pt idx="488">
                  <c:v>2.486828E-2</c:v>
                </c:pt>
                <c:pt idx="489">
                  <c:v>2.6772689999999998E-2</c:v>
                </c:pt>
                <c:pt idx="490">
                  <c:v>1.302291E-2</c:v>
                </c:pt>
                <c:pt idx="491">
                  <c:v>1.103263E-2</c:v>
                </c:pt>
                <c:pt idx="492">
                  <c:v>2.129818E-2</c:v>
                </c:pt>
                <c:pt idx="493">
                  <c:v>2.3270389999999998E-2</c:v>
                </c:pt>
                <c:pt idx="494">
                  <c:v>1.8116299999999998E-2</c:v>
                </c:pt>
                <c:pt idx="495">
                  <c:v>2.3719670000000002E-2</c:v>
                </c:pt>
                <c:pt idx="496">
                  <c:v>3.2380699999999998E-2</c:v>
                </c:pt>
                <c:pt idx="497">
                  <c:v>2.2647230000000001E-2</c:v>
                </c:pt>
                <c:pt idx="498">
                  <c:v>6.7932890000000001E-3</c:v>
                </c:pt>
                <c:pt idx="499">
                  <c:v>9.052325E-3</c:v>
                </c:pt>
                <c:pt idx="500">
                  <c:v>2.5240970000000001E-2</c:v>
                </c:pt>
                <c:pt idx="501">
                  <c:v>2.8402009999999998E-2</c:v>
                </c:pt>
                <c:pt idx="502">
                  <c:v>1.488185E-2</c:v>
                </c:pt>
                <c:pt idx="503">
                  <c:v>9.5211859999999992E-3</c:v>
                </c:pt>
                <c:pt idx="504">
                  <c:v>1.778954E-2</c:v>
                </c:pt>
                <c:pt idx="505">
                  <c:v>3.0123049999999998E-2</c:v>
                </c:pt>
                <c:pt idx="506">
                  <c:v>3.0904339999999999E-2</c:v>
                </c:pt>
                <c:pt idx="507">
                  <c:v>1.3405200000000001E-2</c:v>
                </c:pt>
                <c:pt idx="508">
                  <c:v>4.3290309999999997E-3</c:v>
                </c:pt>
                <c:pt idx="509">
                  <c:v>1.7869659999999999E-2</c:v>
                </c:pt>
                <c:pt idx="510">
                  <c:v>2.5243689999999999E-2</c:v>
                </c:pt>
                <c:pt idx="511">
                  <c:v>1.193578E-2</c:v>
                </c:pt>
                <c:pt idx="512">
                  <c:v>4.7494219999999997E-3</c:v>
                </c:pt>
                <c:pt idx="513">
                  <c:v>1.391355E-2</c:v>
                </c:pt>
                <c:pt idx="514">
                  <c:v>1.7815210000000001E-2</c:v>
                </c:pt>
                <c:pt idx="515">
                  <c:v>1.164633E-2</c:v>
                </c:pt>
                <c:pt idx="516">
                  <c:v>1.760745E-2</c:v>
                </c:pt>
                <c:pt idx="517">
                  <c:v>3.2025989999999997E-2</c:v>
                </c:pt>
                <c:pt idx="518">
                  <c:v>2.620809E-2</c:v>
                </c:pt>
                <c:pt idx="519">
                  <c:v>1.126481E-2</c:v>
                </c:pt>
                <c:pt idx="520">
                  <c:v>1.17845E-2</c:v>
                </c:pt>
                <c:pt idx="521">
                  <c:v>1.7430589999999999E-2</c:v>
                </c:pt>
                <c:pt idx="522">
                  <c:v>1.597583E-2</c:v>
                </c:pt>
                <c:pt idx="523">
                  <c:v>1.5044480000000001E-2</c:v>
                </c:pt>
                <c:pt idx="524">
                  <c:v>1.6950730000000001E-2</c:v>
                </c:pt>
                <c:pt idx="525">
                  <c:v>1.446039E-2</c:v>
                </c:pt>
                <c:pt idx="526">
                  <c:v>1.3513789999999999E-2</c:v>
                </c:pt>
                <c:pt idx="527">
                  <c:v>2.0914160000000001E-2</c:v>
                </c:pt>
                <c:pt idx="528">
                  <c:v>2.610854E-2</c:v>
                </c:pt>
                <c:pt idx="529">
                  <c:v>2.4121170000000001E-2</c:v>
                </c:pt>
                <c:pt idx="530">
                  <c:v>1.9781529999999999E-2</c:v>
                </c:pt>
                <c:pt idx="531">
                  <c:v>1.0742130000000001E-2</c:v>
                </c:pt>
                <c:pt idx="532">
                  <c:v>6.3013260000000003E-3</c:v>
                </c:pt>
                <c:pt idx="533">
                  <c:v>1.588558E-2</c:v>
                </c:pt>
                <c:pt idx="534">
                  <c:v>2.2100930000000001E-2</c:v>
                </c:pt>
                <c:pt idx="535">
                  <c:v>1.4176619999999999E-2</c:v>
                </c:pt>
                <c:pt idx="536">
                  <c:v>5.5234389999999998E-3</c:v>
                </c:pt>
                <c:pt idx="537">
                  <c:v>1.131602E-2</c:v>
                </c:pt>
                <c:pt idx="538">
                  <c:v>1.9926639999999999E-2</c:v>
                </c:pt>
                <c:pt idx="539">
                  <c:v>1.341382E-2</c:v>
                </c:pt>
                <c:pt idx="540">
                  <c:v>8.4198659999999998E-3</c:v>
                </c:pt>
                <c:pt idx="541">
                  <c:v>1.5442839999999999E-2</c:v>
                </c:pt>
                <c:pt idx="542">
                  <c:v>1.6845410000000002E-2</c:v>
                </c:pt>
                <c:pt idx="543">
                  <c:v>1.053669E-2</c:v>
                </c:pt>
                <c:pt idx="544">
                  <c:v>8.1702270000000004E-3</c:v>
                </c:pt>
                <c:pt idx="545">
                  <c:v>1.013825E-2</c:v>
                </c:pt>
                <c:pt idx="546">
                  <c:v>1.2198290000000001E-2</c:v>
                </c:pt>
                <c:pt idx="547">
                  <c:v>1.453671E-2</c:v>
                </c:pt>
                <c:pt idx="548">
                  <c:v>1.7840709999999999E-2</c:v>
                </c:pt>
                <c:pt idx="549">
                  <c:v>1.6386609999999999E-2</c:v>
                </c:pt>
                <c:pt idx="550">
                  <c:v>1.1149920000000001E-2</c:v>
                </c:pt>
                <c:pt idx="551">
                  <c:v>1.0065320000000001E-2</c:v>
                </c:pt>
                <c:pt idx="552">
                  <c:v>1.167778E-2</c:v>
                </c:pt>
                <c:pt idx="553">
                  <c:v>1.1536009999999999E-2</c:v>
                </c:pt>
                <c:pt idx="554">
                  <c:v>2.3066010000000001E-3</c:v>
                </c:pt>
                <c:pt idx="555">
                  <c:v>-9.7609120000000001E-3</c:v>
                </c:pt>
                <c:pt idx="556">
                  <c:v>-2.3363110000000002E-3</c:v>
                </c:pt>
                <c:pt idx="557">
                  <c:v>1.9542489999999999E-2</c:v>
                </c:pt>
                <c:pt idx="558">
                  <c:v>3.0727379999999999E-2</c:v>
                </c:pt>
                <c:pt idx="559">
                  <c:v>2.060002E-2</c:v>
                </c:pt>
                <c:pt idx="560">
                  <c:v>-2.3135249999999999E-3</c:v>
                </c:pt>
                <c:pt idx="561">
                  <c:v>-1.4448610000000001E-2</c:v>
                </c:pt>
                <c:pt idx="562">
                  <c:v>-5.2483759999999999E-3</c:v>
                </c:pt>
                <c:pt idx="563">
                  <c:v>1.0794369999999999E-2</c:v>
                </c:pt>
                <c:pt idx="564">
                  <c:v>2.4660890000000001E-2</c:v>
                </c:pt>
                <c:pt idx="565">
                  <c:v>3.0533810000000002E-2</c:v>
                </c:pt>
                <c:pt idx="566">
                  <c:v>2.4519889999999999E-2</c:v>
                </c:pt>
                <c:pt idx="567">
                  <c:v>1.798599E-2</c:v>
                </c:pt>
                <c:pt idx="568">
                  <c:v>1.441954E-2</c:v>
                </c:pt>
                <c:pt idx="569">
                  <c:v>1.092391E-2</c:v>
                </c:pt>
              </c:numCache>
            </c:numRef>
          </c:yVal>
          <c:smooth val="0"/>
        </c:ser>
        <c:ser>
          <c:idx val="16"/>
          <c:order val="16"/>
          <c:tx>
            <c:v>+1000V (#17)</c:v>
          </c:tx>
          <c:spPr>
            <a:ln w="19050">
              <a:solidFill>
                <a:srgbClr val="0000FF"/>
              </a:solidFill>
            </a:ln>
          </c:spPr>
          <c:marker>
            <c:symbol val="none"/>
          </c:marker>
          <c:xVal>
            <c:numRef>
              <c:f>'HBM IV Curves Data'!$AH$5:$AH$574</c:f>
              <c:numCache>
                <c:formatCode>General</c:formatCode>
                <c:ptCount val="570"/>
                <c:pt idx="0">
                  <c:v>0.87493500000000002</c:v>
                </c:pt>
                <c:pt idx="1">
                  <c:v>1.5447139999999999</c:v>
                </c:pt>
                <c:pt idx="2">
                  <c:v>2.7857460000000001</c:v>
                </c:pt>
                <c:pt idx="3">
                  <c:v>3.6955290000000001</c:v>
                </c:pt>
                <c:pt idx="4">
                  <c:v>3.0516839999999998</c:v>
                </c:pt>
                <c:pt idx="5">
                  <c:v>2.0833189999999999</c:v>
                </c:pt>
                <c:pt idx="6">
                  <c:v>2.2214879999999999</c:v>
                </c:pt>
                <c:pt idx="7">
                  <c:v>3.2545760000000001</c:v>
                </c:pt>
                <c:pt idx="8">
                  <c:v>3.7621389999999999</c:v>
                </c:pt>
                <c:pt idx="9">
                  <c:v>2.672447</c:v>
                </c:pt>
                <c:pt idx="10">
                  <c:v>0.88802630000000005</c:v>
                </c:pt>
                <c:pt idx="11">
                  <c:v>-0.1720798</c:v>
                </c:pt>
                <c:pt idx="12">
                  <c:v>-3.7492549999999999E-3</c:v>
                </c:pt>
                <c:pt idx="13">
                  <c:v>0.74313249999999997</c:v>
                </c:pt>
                <c:pt idx="14">
                  <c:v>0.75279980000000002</c:v>
                </c:pt>
                <c:pt idx="15">
                  <c:v>0.66901739999999998</c:v>
                </c:pt>
                <c:pt idx="16">
                  <c:v>1.5861050000000001</c:v>
                </c:pt>
                <c:pt idx="17">
                  <c:v>1.6120030000000001</c:v>
                </c:pt>
                <c:pt idx="18">
                  <c:v>-0.16334660000000001</c:v>
                </c:pt>
                <c:pt idx="19">
                  <c:v>-1.368509</c:v>
                </c:pt>
                <c:pt idx="20">
                  <c:v>-0.88069019999999998</c:v>
                </c:pt>
                <c:pt idx="21">
                  <c:v>3.119137E-2</c:v>
                </c:pt>
                <c:pt idx="22">
                  <c:v>0.31501750000000001</c:v>
                </c:pt>
                <c:pt idx="23">
                  <c:v>0.27118730000000002</c:v>
                </c:pt>
                <c:pt idx="24">
                  <c:v>0.84686499999999998</c:v>
                </c:pt>
                <c:pt idx="25">
                  <c:v>1.78024</c:v>
                </c:pt>
                <c:pt idx="26">
                  <c:v>1.6137280000000001</c:v>
                </c:pt>
                <c:pt idx="27">
                  <c:v>0.92384719999999998</c:v>
                </c:pt>
                <c:pt idx="28">
                  <c:v>1.529768</c:v>
                </c:pt>
                <c:pt idx="29">
                  <c:v>2.0286689999999998</c:v>
                </c:pt>
                <c:pt idx="30">
                  <c:v>0.91198089999999998</c:v>
                </c:pt>
                <c:pt idx="31">
                  <c:v>9.2865539999999996E-2</c:v>
                </c:pt>
                <c:pt idx="32">
                  <c:v>0.58083940000000001</c:v>
                </c:pt>
                <c:pt idx="33">
                  <c:v>1.676385</c:v>
                </c:pt>
                <c:pt idx="34">
                  <c:v>2.7878310000000002</c:v>
                </c:pt>
                <c:pt idx="35">
                  <c:v>2.917065</c:v>
                </c:pt>
                <c:pt idx="36">
                  <c:v>1.7002889999999999</c:v>
                </c:pt>
                <c:pt idx="37">
                  <c:v>0.37383119999999997</c:v>
                </c:pt>
                <c:pt idx="38">
                  <c:v>0.61875420000000003</c:v>
                </c:pt>
                <c:pt idx="39">
                  <c:v>1.584527</c:v>
                </c:pt>
                <c:pt idx="40">
                  <c:v>1.045752</c:v>
                </c:pt>
                <c:pt idx="41">
                  <c:v>-0.54441530000000005</c:v>
                </c:pt>
                <c:pt idx="42">
                  <c:v>-1.3935120000000001</c:v>
                </c:pt>
                <c:pt idx="43">
                  <c:v>-0.94351119999999999</c:v>
                </c:pt>
                <c:pt idx="44">
                  <c:v>0.7005091</c:v>
                </c:pt>
                <c:pt idx="45">
                  <c:v>2.485268</c:v>
                </c:pt>
                <c:pt idx="46">
                  <c:v>2.443174</c:v>
                </c:pt>
                <c:pt idx="47">
                  <c:v>1.529372</c:v>
                </c:pt>
                <c:pt idx="48">
                  <c:v>1.748021</c:v>
                </c:pt>
                <c:pt idx="49">
                  <c:v>1.583726</c:v>
                </c:pt>
                <c:pt idx="50">
                  <c:v>0.46484120000000001</c:v>
                </c:pt>
                <c:pt idx="51">
                  <c:v>-4.955155E-2</c:v>
                </c:pt>
                <c:pt idx="52">
                  <c:v>0.29703970000000002</c:v>
                </c:pt>
                <c:pt idx="53">
                  <c:v>1.6181939999999999</c:v>
                </c:pt>
                <c:pt idx="54">
                  <c:v>3.0693100000000002</c:v>
                </c:pt>
                <c:pt idx="55">
                  <c:v>3.0342950000000002</c:v>
                </c:pt>
                <c:pt idx="56">
                  <c:v>2.1621260000000002</c:v>
                </c:pt>
                <c:pt idx="57">
                  <c:v>1.790729</c:v>
                </c:pt>
                <c:pt idx="58">
                  <c:v>1.6985269999999999</c:v>
                </c:pt>
                <c:pt idx="59">
                  <c:v>0.87204660000000001</c:v>
                </c:pt>
                <c:pt idx="60">
                  <c:v>-0.33668239999999999</c:v>
                </c:pt>
                <c:pt idx="61">
                  <c:v>-0.61438950000000003</c:v>
                </c:pt>
                <c:pt idx="62">
                  <c:v>-0.38691379999999997</c:v>
                </c:pt>
                <c:pt idx="63">
                  <c:v>-0.65871170000000001</c:v>
                </c:pt>
                <c:pt idx="64">
                  <c:v>-0.85386949999999995</c:v>
                </c:pt>
                <c:pt idx="65">
                  <c:v>-0.17834800000000001</c:v>
                </c:pt>
                <c:pt idx="66">
                  <c:v>0.1123263</c:v>
                </c:pt>
                <c:pt idx="67">
                  <c:v>-0.54513239999999996</c:v>
                </c:pt>
                <c:pt idx="68">
                  <c:v>0.1010182</c:v>
                </c:pt>
                <c:pt idx="69">
                  <c:v>1.478202</c:v>
                </c:pt>
                <c:pt idx="70">
                  <c:v>0.73975429999999998</c:v>
                </c:pt>
                <c:pt idx="71">
                  <c:v>-0.54303820000000003</c:v>
                </c:pt>
                <c:pt idx="72">
                  <c:v>0.40882639999999998</c:v>
                </c:pt>
                <c:pt idx="73">
                  <c:v>2.0479400000000001</c:v>
                </c:pt>
                <c:pt idx="74">
                  <c:v>2.1491410000000002</c:v>
                </c:pt>
                <c:pt idx="75">
                  <c:v>1.3382590000000001</c:v>
                </c:pt>
                <c:pt idx="76">
                  <c:v>0.4295524</c:v>
                </c:pt>
                <c:pt idx="77">
                  <c:v>-0.41544740000000002</c:v>
                </c:pt>
                <c:pt idx="78">
                  <c:v>-0.4308535</c:v>
                </c:pt>
                <c:pt idx="79">
                  <c:v>0.31485069999999998</c:v>
                </c:pt>
                <c:pt idx="80">
                  <c:v>0.40447250000000001</c:v>
                </c:pt>
                <c:pt idx="81">
                  <c:v>-9.6834650000000005E-3</c:v>
                </c:pt>
                <c:pt idx="82">
                  <c:v>0.92330950000000001</c:v>
                </c:pt>
                <c:pt idx="83">
                  <c:v>2.11069</c:v>
                </c:pt>
                <c:pt idx="84">
                  <c:v>1.625815</c:v>
                </c:pt>
                <c:pt idx="85">
                  <c:v>1.1868350000000001</c:v>
                </c:pt>
                <c:pt idx="86">
                  <c:v>1.108938</c:v>
                </c:pt>
                <c:pt idx="87">
                  <c:v>0.21121819999999999</c:v>
                </c:pt>
                <c:pt idx="88">
                  <c:v>-9.7644789999999995E-2</c:v>
                </c:pt>
                <c:pt idx="89">
                  <c:v>0.7352978</c:v>
                </c:pt>
                <c:pt idx="90">
                  <c:v>1.39916</c:v>
                </c:pt>
                <c:pt idx="91">
                  <c:v>0.81544340000000004</c:v>
                </c:pt>
                <c:pt idx="92">
                  <c:v>-0.33505059999999998</c:v>
                </c:pt>
                <c:pt idx="93">
                  <c:v>-0.57797520000000002</c:v>
                </c:pt>
                <c:pt idx="94">
                  <c:v>-0.42884559999999999</c:v>
                </c:pt>
                <c:pt idx="95">
                  <c:v>-0.32842749999999998</c:v>
                </c:pt>
                <c:pt idx="96">
                  <c:v>0.1614652</c:v>
                </c:pt>
                <c:pt idx="97">
                  <c:v>0.71176870000000003</c:v>
                </c:pt>
                <c:pt idx="98">
                  <c:v>0.54253200000000001</c:v>
                </c:pt>
                <c:pt idx="99">
                  <c:v>1.6397990000000001E-2</c:v>
                </c:pt>
                <c:pt idx="100">
                  <c:v>0.1812629</c:v>
                </c:pt>
                <c:pt idx="101">
                  <c:v>0.22406400000000001</c:v>
                </c:pt>
                <c:pt idx="102">
                  <c:v>7.4380269999999998E-2</c:v>
                </c:pt>
                <c:pt idx="103">
                  <c:v>0.67614529999999995</c:v>
                </c:pt>
                <c:pt idx="104">
                  <c:v>1.046003</c:v>
                </c:pt>
                <c:pt idx="105">
                  <c:v>0.90225509999999998</c:v>
                </c:pt>
                <c:pt idx="106">
                  <c:v>0.88408399999999998</c:v>
                </c:pt>
                <c:pt idx="107">
                  <c:v>0.57746459999999999</c:v>
                </c:pt>
                <c:pt idx="108">
                  <c:v>0.18105830000000001</c:v>
                </c:pt>
                <c:pt idx="109">
                  <c:v>0.13204659999999999</c:v>
                </c:pt>
                <c:pt idx="110">
                  <c:v>0.26124269999999999</c:v>
                </c:pt>
                <c:pt idx="111">
                  <c:v>0.87026269999999994</c:v>
                </c:pt>
                <c:pt idx="112">
                  <c:v>1.1849449999999999</c:v>
                </c:pt>
                <c:pt idx="113">
                  <c:v>0.70767769999999997</c:v>
                </c:pt>
                <c:pt idx="114">
                  <c:v>0.85125450000000003</c:v>
                </c:pt>
                <c:pt idx="115">
                  <c:v>1.4206989999999999</c:v>
                </c:pt>
                <c:pt idx="116">
                  <c:v>1.168499</c:v>
                </c:pt>
                <c:pt idx="117">
                  <c:v>0.57036489999999995</c:v>
                </c:pt>
                <c:pt idx="118">
                  <c:v>0.81479639999999998</c:v>
                </c:pt>
                <c:pt idx="119">
                  <c:v>1.5651679999999999</c:v>
                </c:pt>
                <c:pt idx="120">
                  <c:v>1.687411</c:v>
                </c:pt>
                <c:pt idx="121">
                  <c:v>1.4325159999999999</c:v>
                </c:pt>
                <c:pt idx="122">
                  <c:v>1.620846</c:v>
                </c:pt>
                <c:pt idx="123">
                  <c:v>1.7502</c:v>
                </c:pt>
                <c:pt idx="124">
                  <c:v>0.64970779999999995</c:v>
                </c:pt>
                <c:pt idx="125">
                  <c:v>-0.40745720000000002</c:v>
                </c:pt>
                <c:pt idx="126">
                  <c:v>-0.13776050000000001</c:v>
                </c:pt>
                <c:pt idx="127">
                  <c:v>-0.12044779999999999</c:v>
                </c:pt>
                <c:pt idx="128">
                  <c:v>-0.2304744</c:v>
                </c:pt>
                <c:pt idx="129">
                  <c:v>0.44811849999999998</c:v>
                </c:pt>
                <c:pt idx="130">
                  <c:v>0.52996080000000001</c:v>
                </c:pt>
                <c:pt idx="131">
                  <c:v>0.42509340000000001</c:v>
                </c:pt>
                <c:pt idx="132">
                  <c:v>1.5077970000000001</c:v>
                </c:pt>
                <c:pt idx="133">
                  <c:v>2.4220459999999999</c:v>
                </c:pt>
                <c:pt idx="134">
                  <c:v>2.1439979999999998</c:v>
                </c:pt>
                <c:pt idx="135">
                  <c:v>1.104052</c:v>
                </c:pt>
                <c:pt idx="136">
                  <c:v>-9.4152429999999995E-2</c:v>
                </c:pt>
                <c:pt idx="137">
                  <c:v>-9.2797450000000004E-2</c:v>
                </c:pt>
                <c:pt idx="138">
                  <c:v>0.731657</c:v>
                </c:pt>
                <c:pt idx="139">
                  <c:v>0.31177650000000001</c:v>
                </c:pt>
                <c:pt idx="140">
                  <c:v>-0.74635450000000003</c:v>
                </c:pt>
                <c:pt idx="141">
                  <c:v>-0.85285630000000001</c:v>
                </c:pt>
                <c:pt idx="142">
                  <c:v>-0.93006960000000005</c:v>
                </c:pt>
                <c:pt idx="143">
                  <c:v>-1.4922310000000001</c:v>
                </c:pt>
                <c:pt idx="144">
                  <c:v>-1.02376</c:v>
                </c:pt>
                <c:pt idx="145">
                  <c:v>0.1146568</c:v>
                </c:pt>
                <c:pt idx="146">
                  <c:v>0.3304897</c:v>
                </c:pt>
                <c:pt idx="147">
                  <c:v>0.15420110000000001</c:v>
                </c:pt>
                <c:pt idx="148">
                  <c:v>-0.15562309999999999</c:v>
                </c:pt>
                <c:pt idx="149">
                  <c:v>-0.53710590000000002</c:v>
                </c:pt>
                <c:pt idx="150">
                  <c:v>0.28550969999999998</c:v>
                </c:pt>
                <c:pt idx="151">
                  <c:v>1.338249</c:v>
                </c:pt>
                <c:pt idx="152">
                  <c:v>0.67582180000000003</c:v>
                </c:pt>
                <c:pt idx="153">
                  <c:v>-0.30462280000000003</c:v>
                </c:pt>
                <c:pt idx="154">
                  <c:v>6.6361379999999998E-2</c:v>
                </c:pt>
                <c:pt idx="155">
                  <c:v>7.2327230000000006E-2</c:v>
                </c:pt>
                <c:pt idx="156">
                  <c:v>-0.99432229999999999</c:v>
                </c:pt>
                <c:pt idx="157">
                  <c:v>-1.1783079999999999</c:v>
                </c:pt>
                <c:pt idx="158">
                  <c:v>-0.44531140000000002</c:v>
                </c:pt>
                <c:pt idx="159">
                  <c:v>0.1335683</c:v>
                </c:pt>
                <c:pt idx="160">
                  <c:v>0.1374727</c:v>
                </c:pt>
                <c:pt idx="161">
                  <c:v>-0.52019939999999998</c:v>
                </c:pt>
                <c:pt idx="162">
                  <c:v>-0.95831390000000005</c:v>
                </c:pt>
                <c:pt idx="163">
                  <c:v>-0.59893399999999997</c:v>
                </c:pt>
                <c:pt idx="164">
                  <c:v>0.1096729</c:v>
                </c:pt>
                <c:pt idx="165">
                  <c:v>0.16150110000000001</c:v>
                </c:pt>
                <c:pt idx="166">
                  <c:v>-0.15439130000000001</c:v>
                </c:pt>
                <c:pt idx="167">
                  <c:v>-2.705173E-2</c:v>
                </c:pt>
                <c:pt idx="168">
                  <c:v>0.24181250000000001</c:v>
                </c:pt>
                <c:pt idx="169">
                  <c:v>0.72919330000000004</c:v>
                </c:pt>
                <c:pt idx="170">
                  <c:v>0.53957250000000001</c:v>
                </c:pt>
                <c:pt idx="171">
                  <c:v>-0.65476780000000001</c:v>
                </c:pt>
                <c:pt idx="172">
                  <c:v>-0.62283140000000003</c:v>
                </c:pt>
                <c:pt idx="173">
                  <c:v>1.0438719999999999</c:v>
                </c:pt>
                <c:pt idx="174">
                  <c:v>2.3869699999999998</c:v>
                </c:pt>
                <c:pt idx="175">
                  <c:v>2.5111970000000001</c:v>
                </c:pt>
                <c:pt idx="176">
                  <c:v>1.5944199999999999</c:v>
                </c:pt>
                <c:pt idx="177">
                  <c:v>0.41587479999999999</c:v>
                </c:pt>
                <c:pt idx="178">
                  <c:v>-6.4275100000000002E-2</c:v>
                </c:pt>
                <c:pt idx="179">
                  <c:v>-0.17796219999999999</c:v>
                </c:pt>
                <c:pt idx="180">
                  <c:v>-8.1493819999999995E-2</c:v>
                </c:pt>
                <c:pt idx="181">
                  <c:v>6.4566609999999997E-2</c:v>
                </c:pt>
                <c:pt idx="182">
                  <c:v>-0.57894279999999998</c:v>
                </c:pt>
                <c:pt idx="183">
                  <c:v>-0.91269520000000004</c:v>
                </c:pt>
                <c:pt idx="184">
                  <c:v>-0.25517119999999999</c:v>
                </c:pt>
                <c:pt idx="185">
                  <c:v>0.2485426</c:v>
                </c:pt>
                <c:pt idx="186">
                  <c:v>0.6599256</c:v>
                </c:pt>
                <c:pt idx="187">
                  <c:v>1.7303519999999999</c:v>
                </c:pt>
                <c:pt idx="188">
                  <c:v>2.7033</c:v>
                </c:pt>
                <c:pt idx="189">
                  <c:v>1.8109550000000001</c:v>
                </c:pt>
                <c:pt idx="190">
                  <c:v>-7.566494E-2</c:v>
                </c:pt>
                <c:pt idx="191">
                  <c:v>-0.23124410000000001</c:v>
                </c:pt>
                <c:pt idx="192">
                  <c:v>0.98009109999999999</c:v>
                </c:pt>
                <c:pt idx="193">
                  <c:v>1.4298550000000001</c:v>
                </c:pt>
                <c:pt idx="194">
                  <c:v>0.58588459999999998</c:v>
                </c:pt>
                <c:pt idx="195">
                  <c:v>-0.98778379999999999</c:v>
                </c:pt>
                <c:pt idx="196">
                  <c:v>-1.711595</c:v>
                </c:pt>
                <c:pt idx="197">
                  <c:v>-0.7137715</c:v>
                </c:pt>
                <c:pt idx="198">
                  <c:v>0.56633650000000002</c:v>
                </c:pt>
                <c:pt idx="199">
                  <c:v>0.79231439999999997</c:v>
                </c:pt>
                <c:pt idx="200">
                  <c:v>0.25922849999999997</c:v>
                </c:pt>
                <c:pt idx="201">
                  <c:v>0.1635993</c:v>
                </c:pt>
                <c:pt idx="202">
                  <c:v>0.59375219999999995</c:v>
                </c:pt>
                <c:pt idx="203">
                  <c:v>0.46007300000000001</c:v>
                </c:pt>
                <c:pt idx="204">
                  <c:v>-0.13073979999999999</c:v>
                </c:pt>
                <c:pt idx="205">
                  <c:v>0.1125954</c:v>
                </c:pt>
                <c:pt idx="206">
                  <c:v>1.046197</c:v>
                </c:pt>
                <c:pt idx="207">
                  <c:v>1.5128950000000001</c:v>
                </c:pt>
                <c:pt idx="208">
                  <c:v>1.391435</c:v>
                </c:pt>
                <c:pt idx="209">
                  <c:v>0.56988629999999996</c:v>
                </c:pt>
                <c:pt idx="210">
                  <c:v>-0.83094089999999998</c:v>
                </c:pt>
                <c:pt idx="211">
                  <c:v>-1.61158</c:v>
                </c:pt>
                <c:pt idx="212">
                  <c:v>-1.2546269999999999</c:v>
                </c:pt>
                <c:pt idx="213">
                  <c:v>-0.83840110000000001</c:v>
                </c:pt>
                <c:pt idx="214">
                  <c:v>-0.8499546</c:v>
                </c:pt>
                <c:pt idx="215">
                  <c:v>-0.39506599999999997</c:v>
                </c:pt>
                <c:pt idx="216">
                  <c:v>9.9992639999999994E-2</c:v>
                </c:pt>
                <c:pt idx="217">
                  <c:v>-2.4681129999999999E-2</c:v>
                </c:pt>
                <c:pt idx="218">
                  <c:v>0.47235319999999997</c:v>
                </c:pt>
                <c:pt idx="219">
                  <c:v>1.254848</c:v>
                </c:pt>
                <c:pt idx="220">
                  <c:v>0.87322259999999996</c:v>
                </c:pt>
                <c:pt idx="221">
                  <c:v>0.43475910000000001</c:v>
                </c:pt>
                <c:pt idx="222">
                  <c:v>0.87146699999999999</c:v>
                </c:pt>
                <c:pt idx="223">
                  <c:v>1.130412</c:v>
                </c:pt>
                <c:pt idx="224">
                  <c:v>1.1202840000000001</c:v>
                </c:pt>
                <c:pt idx="225">
                  <c:v>1.4064540000000001</c:v>
                </c:pt>
                <c:pt idx="226">
                  <c:v>0.7690671</c:v>
                </c:pt>
                <c:pt idx="227">
                  <c:v>-0.70114069999999995</c:v>
                </c:pt>
                <c:pt idx="228">
                  <c:v>-0.64176239999999996</c:v>
                </c:pt>
                <c:pt idx="229">
                  <c:v>0.59222249999999999</c:v>
                </c:pt>
                <c:pt idx="230">
                  <c:v>1.5355829999999999</c:v>
                </c:pt>
                <c:pt idx="231">
                  <c:v>2.0520700000000001</c:v>
                </c:pt>
                <c:pt idx="232">
                  <c:v>1.3235189999999999</c:v>
                </c:pt>
                <c:pt idx="233">
                  <c:v>0.41509269999999998</c:v>
                </c:pt>
                <c:pt idx="234">
                  <c:v>1.009849</c:v>
                </c:pt>
                <c:pt idx="235">
                  <c:v>1.4587349999999999</c:v>
                </c:pt>
                <c:pt idx="236">
                  <c:v>0.91503999999999996</c:v>
                </c:pt>
                <c:pt idx="237">
                  <c:v>0.72705280000000005</c:v>
                </c:pt>
                <c:pt idx="238">
                  <c:v>0.53878349999999997</c:v>
                </c:pt>
                <c:pt idx="239">
                  <c:v>-0.60194020000000004</c:v>
                </c:pt>
                <c:pt idx="240">
                  <c:v>-0.89819110000000002</c:v>
                </c:pt>
                <c:pt idx="241">
                  <c:v>0.56670430000000005</c:v>
                </c:pt>
                <c:pt idx="242">
                  <c:v>1.1759170000000001</c:v>
                </c:pt>
                <c:pt idx="243">
                  <c:v>0.16052150000000001</c:v>
                </c:pt>
                <c:pt idx="244">
                  <c:v>-0.52909419999999996</c:v>
                </c:pt>
                <c:pt idx="245">
                  <c:v>-3.7212910000000002E-2</c:v>
                </c:pt>
                <c:pt idx="246">
                  <c:v>0.65345690000000001</c:v>
                </c:pt>
                <c:pt idx="247">
                  <c:v>0.37145210000000001</c:v>
                </c:pt>
                <c:pt idx="248">
                  <c:v>-0.19093879999999999</c:v>
                </c:pt>
                <c:pt idx="249">
                  <c:v>-0.39245940000000001</c:v>
                </c:pt>
                <c:pt idx="250">
                  <c:v>-0.79580059999999997</c:v>
                </c:pt>
                <c:pt idx="251">
                  <c:v>-0.89467739999999996</c:v>
                </c:pt>
                <c:pt idx="252">
                  <c:v>8.4334820000000005E-2</c:v>
                </c:pt>
                <c:pt idx="253">
                  <c:v>1.633537</c:v>
                </c:pt>
                <c:pt idx="254">
                  <c:v>2.0522809999999998</c:v>
                </c:pt>
                <c:pt idx="255">
                  <c:v>1.3665210000000001</c:v>
                </c:pt>
                <c:pt idx="256">
                  <c:v>1.506043</c:v>
                </c:pt>
                <c:pt idx="257">
                  <c:v>1.700755</c:v>
                </c:pt>
                <c:pt idx="258">
                  <c:v>0.87898860000000001</c:v>
                </c:pt>
                <c:pt idx="259">
                  <c:v>0.40977059999999998</c:v>
                </c:pt>
                <c:pt idx="260">
                  <c:v>0.65994900000000001</c:v>
                </c:pt>
                <c:pt idx="261">
                  <c:v>0.15276500000000001</c:v>
                </c:pt>
                <c:pt idx="262">
                  <c:v>-1.3459129999999999</c:v>
                </c:pt>
                <c:pt idx="263">
                  <c:v>-1.880619</c:v>
                </c:pt>
                <c:pt idx="264">
                  <c:v>-0.6397427</c:v>
                </c:pt>
                <c:pt idx="265">
                  <c:v>0.96119019999999999</c:v>
                </c:pt>
                <c:pt idx="266">
                  <c:v>1.0315730000000001</c:v>
                </c:pt>
                <c:pt idx="267">
                  <c:v>-0.4492873</c:v>
                </c:pt>
                <c:pt idx="268">
                  <c:v>-1.1752119999999999</c:v>
                </c:pt>
                <c:pt idx="269">
                  <c:v>-0.4873963</c:v>
                </c:pt>
                <c:pt idx="270">
                  <c:v>-0.1492214</c:v>
                </c:pt>
                <c:pt idx="271">
                  <c:v>-0.72839290000000001</c:v>
                </c:pt>
                <c:pt idx="272">
                  <c:v>-0.58411270000000004</c:v>
                </c:pt>
                <c:pt idx="273">
                  <c:v>0.59204579999999996</c:v>
                </c:pt>
                <c:pt idx="274">
                  <c:v>0.72808870000000003</c:v>
                </c:pt>
                <c:pt idx="275">
                  <c:v>-0.39803060000000001</c:v>
                </c:pt>
                <c:pt idx="276">
                  <c:v>-1.4851129999999999</c:v>
                </c:pt>
                <c:pt idx="277">
                  <c:v>-2.0247980000000001</c:v>
                </c:pt>
                <c:pt idx="278">
                  <c:v>-1.5587489999999999</c:v>
                </c:pt>
                <c:pt idx="279">
                  <c:v>-0.93077390000000004</c:v>
                </c:pt>
                <c:pt idx="280">
                  <c:v>-1.328131</c:v>
                </c:pt>
                <c:pt idx="281">
                  <c:v>-1.83405</c:v>
                </c:pt>
                <c:pt idx="282">
                  <c:v>-1.3266549999999999</c:v>
                </c:pt>
                <c:pt idx="283">
                  <c:v>-5.0492179999999998E-2</c:v>
                </c:pt>
                <c:pt idx="284">
                  <c:v>0.97358330000000004</c:v>
                </c:pt>
                <c:pt idx="285">
                  <c:v>1.1213900000000001</c:v>
                </c:pt>
                <c:pt idx="286">
                  <c:v>0.4116976</c:v>
                </c:pt>
                <c:pt idx="287">
                  <c:v>-0.39718330000000002</c:v>
                </c:pt>
                <c:pt idx="288">
                  <c:v>-8.8006600000000004E-2</c:v>
                </c:pt>
                <c:pt idx="289">
                  <c:v>0.33100590000000002</c:v>
                </c:pt>
                <c:pt idx="290">
                  <c:v>0.14343539999999999</c:v>
                </c:pt>
                <c:pt idx="291">
                  <c:v>0.79800819999999995</c:v>
                </c:pt>
                <c:pt idx="292">
                  <c:v>1.1237950000000001</c:v>
                </c:pt>
                <c:pt idx="293">
                  <c:v>0.34379860000000001</c:v>
                </c:pt>
                <c:pt idx="294">
                  <c:v>0.24834290000000001</c:v>
                </c:pt>
                <c:pt idx="295">
                  <c:v>0.30456650000000002</c:v>
                </c:pt>
                <c:pt idx="296">
                  <c:v>0.33525460000000001</c:v>
                </c:pt>
                <c:pt idx="297">
                  <c:v>0.88525039999999999</c:v>
                </c:pt>
                <c:pt idx="298">
                  <c:v>0.16130749999999999</c:v>
                </c:pt>
                <c:pt idx="299">
                  <c:v>-1.548187</c:v>
                </c:pt>
                <c:pt idx="300">
                  <c:v>-1.4039619999999999</c:v>
                </c:pt>
                <c:pt idx="301">
                  <c:v>0.54902030000000002</c:v>
                </c:pt>
                <c:pt idx="302">
                  <c:v>1.345118</c:v>
                </c:pt>
                <c:pt idx="303">
                  <c:v>0.20298550000000001</c:v>
                </c:pt>
                <c:pt idx="304">
                  <c:v>-0.67861190000000005</c:v>
                </c:pt>
                <c:pt idx="305">
                  <c:v>7.7656269999999999E-2</c:v>
                </c:pt>
                <c:pt idx="306">
                  <c:v>1.1090100000000001</c:v>
                </c:pt>
                <c:pt idx="307">
                  <c:v>0.87402990000000003</c:v>
                </c:pt>
                <c:pt idx="308">
                  <c:v>0.533196</c:v>
                </c:pt>
                <c:pt idx="309">
                  <c:v>1.1164099999999999</c:v>
                </c:pt>
                <c:pt idx="310">
                  <c:v>1.30854</c:v>
                </c:pt>
                <c:pt idx="311">
                  <c:v>-4.0748970000000002E-2</c:v>
                </c:pt>
                <c:pt idx="312">
                  <c:v>-1.367704</c:v>
                </c:pt>
                <c:pt idx="313">
                  <c:v>-1.1218220000000001</c:v>
                </c:pt>
                <c:pt idx="314">
                  <c:v>-0.88160110000000003</c:v>
                </c:pt>
                <c:pt idx="315">
                  <c:v>-1.2814399999999999</c:v>
                </c:pt>
                <c:pt idx="316">
                  <c:v>-1.3088960000000001</c:v>
                </c:pt>
                <c:pt idx="317">
                  <c:v>-1.1891080000000001</c:v>
                </c:pt>
                <c:pt idx="318">
                  <c:v>-0.90585590000000005</c:v>
                </c:pt>
                <c:pt idx="319">
                  <c:v>-0.38030140000000001</c:v>
                </c:pt>
                <c:pt idx="320">
                  <c:v>-0.33405040000000003</c:v>
                </c:pt>
                <c:pt idx="321">
                  <c:v>-1.0166249999999999</c:v>
                </c:pt>
                <c:pt idx="322">
                  <c:v>-1.757477</c:v>
                </c:pt>
                <c:pt idx="323">
                  <c:v>-1.6839090000000001</c:v>
                </c:pt>
                <c:pt idx="324">
                  <c:v>-1.257004</c:v>
                </c:pt>
                <c:pt idx="325">
                  <c:v>-0.89631419999999995</c:v>
                </c:pt>
                <c:pt idx="326">
                  <c:v>-0.27279629999999999</c:v>
                </c:pt>
                <c:pt idx="327">
                  <c:v>-0.28415990000000002</c:v>
                </c:pt>
                <c:pt idx="328">
                  <c:v>-1.0082629999999999</c:v>
                </c:pt>
                <c:pt idx="329">
                  <c:v>-1.186229</c:v>
                </c:pt>
                <c:pt idx="330">
                  <c:v>-0.91379719999999998</c:v>
                </c:pt>
                <c:pt idx="331">
                  <c:v>-0.52824099999999996</c:v>
                </c:pt>
                <c:pt idx="332">
                  <c:v>0.21777460000000001</c:v>
                </c:pt>
                <c:pt idx="333">
                  <c:v>0.25125910000000001</c:v>
                </c:pt>
                <c:pt idx="334">
                  <c:v>-0.62664419999999998</c:v>
                </c:pt>
                <c:pt idx="335">
                  <c:v>-0.76457189999999997</c:v>
                </c:pt>
                <c:pt idx="336">
                  <c:v>-0.5924488</c:v>
                </c:pt>
                <c:pt idx="337">
                  <c:v>-1.195899</c:v>
                </c:pt>
                <c:pt idx="338">
                  <c:v>-1.8653169999999999</c:v>
                </c:pt>
                <c:pt idx="339">
                  <c:v>-1.751592</c:v>
                </c:pt>
                <c:pt idx="340">
                  <c:v>-1.281601</c:v>
                </c:pt>
                <c:pt idx="341">
                  <c:v>-1.3037300000000001</c:v>
                </c:pt>
                <c:pt idx="342">
                  <c:v>-1.033037</c:v>
                </c:pt>
                <c:pt idx="343">
                  <c:v>-0.1168396</c:v>
                </c:pt>
                <c:pt idx="344">
                  <c:v>0.95677670000000004</c:v>
                </c:pt>
                <c:pt idx="345">
                  <c:v>1.7894289999999999</c:v>
                </c:pt>
                <c:pt idx="346">
                  <c:v>0.73819179999999995</c:v>
                </c:pt>
                <c:pt idx="347">
                  <c:v>-1.0017210000000001</c:v>
                </c:pt>
                <c:pt idx="348">
                  <c:v>-0.69115970000000004</c:v>
                </c:pt>
                <c:pt idx="349">
                  <c:v>4.8850079999999997E-2</c:v>
                </c:pt>
                <c:pt idx="350">
                  <c:v>-0.3954358</c:v>
                </c:pt>
                <c:pt idx="351">
                  <c:v>-0.62472609999999995</c:v>
                </c:pt>
                <c:pt idx="352">
                  <c:v>-8.5141419999999995E-2</c:v>
                </c:pt>
                <c:pt idx="353">
                  <c:v>0.6390806</c:v>
                </c:pt>
                <c:pt idx="354">
                  <c:v>0.98620940000000001</c:v>
                </c:pt>
                <c:pt idx="355">
                  <c:v>6.1839360000000003E-2</c:v>
                </c:pt>
                <c:pt idx="356">
                  <c:v>-0.87493200000000004</c:v>
                </c:pt>
                <c:pt idx="357">
                  <c:v>0.1065175</c:v>
                </c:pt>
                <c:pt idx="358">
                  <c:v>1.4488369999999999</c:v>
                </c:pt>
                <c:pt idx="359">
                  <c:v>0.80733719999999998</c:v>
                </c:pt>
                <c:pt idx="360">
                  <c:v>-1.0879749999999999</c:v>
                </c:pt>
                <c:pt idx="361">
                  <c:v>-1.211697</c:v>
                </c:pt>
                <c:pt idx="362">
                  <c:v>0.12108439999999999</c:v>
                </c:pt>
                <c:pt idx="363">
                  <c:v>0.4254098</c:v>
                </c:pt>
                <c:pt idx="364">
                  <c:v>0.34904659999999998</c:v>
                </c:pt>
                <c:pt idx="365">
                  <c:v>0.67531419999999998</c:v>
                </c:pt>
                <c:pt idx="366">
                  <c:v>1.2039820000000001</c:v>
                </c:pt>
                <c:pt idx="367">
                  <c:v>1.17014</c:v>
                </c:pt>
                <c:pt idx="368">
                  <c:v>-0.48006290000000001</c:v>
                </c:pt>
                <c:pt idx="369">
                  <c:v>-2.112365</c:v>
                </c:pt>
                <c:pt idx="370">
                  <c:v>-2.1363620000000001</c:v>
                </c:pt>
                <c:pt idx="371">
                  <c:v>-1.9864740000000001</c:v>
                </c:pt>
                <c:pt idx="372">
                  <c:v>-2.0124629999999999</c:v>
                </c:pt>
                <c:pt idx="373">
                  <c:v>-1.249871</c:v>
                </c:pt>
                <c:pt idx="374">
                  <c:v>-0.50248079999999995</c:v>
                </c:pt>
                <c:pt idx="375">
                  <c:v>-0.4845874</c:v>
                </c:pt>
                <c:pt idx="376">
                  <c:v>-0.9175411</c:v>
                </c:pt>
                <c:pt idx="377">
                  <c:v>-0.63593109999999997</c:v>
                </c:pt>
                <c:pt idx="378">
                  <c:v>1.1006530000000001</c:v>
                </c:pt>
                <c:pt idx="379">
                  <c:v>2.3847800000000001</c:v>
                </c:pt>
                <c:pt idx="380">
                  <c:v>1.806433</c:v>
                </c:pt>
                <c:pt idx="381">
                  <c:v>0.37873180000000001</c:v>
                </c:pt>
                <c:pt idx="382">
                  <c:v>-0.68449260000000001</c:v>
                </c:pt>
                <c:pt idx="383">
                  <c:v>-0.89479249999999999</c:v>
                </c:pt>
                <c:pt idx="384">
                  <c:v>-0.4438589</c:v>
                </c:pt>
                <c:pt idx="385">
                  <c:v>7.2368139999999997E-2</c:v>
                </c:pt>
                <c:pt idx="386">
                  <c:v>0.50508940000000002</c:v>
                </c:pt>
                <c:pt idx="387">
                  <c:v>0.94513729999999996</c:v>
                </c:pt>
                <c:pt idx="388">
                  <c:v>1.0862160000000001</c:v>
                </c:pt>
                <c:pt idx="389">
                  <c:v>1.3157509999999999</c:v>
                </c:pt>
                <c:pt idx="390">
                  <c:v>2.0374210000000001</c:v>
                </c:pt>
                <c:pt idx="391">
                  <c:v>1.883224</c:v>
                </c:pt>
                <c:pt idx="392">
                  <c:v>0.3425472</c:v>
                </c:pt>
                <c:pt idx="393">
                  <c:v>-0.1620144</c:v>
                </c:pt>
                <c:pt idx="394">
                  <c:v>0.73844279999999995</c:v>
                </c:pt>
                <c:pt idx="395">
                  <c:v>0.28651789999999999</c:v>
                </c:pt>
                <c:pt idx="396">
                  <c:v>-0.54521869999999995</c:v>
                </c:pt>
                <c:pt idx="397">
                  <c:v>0.58301230000000004</c:v>
                </c:pt>
                <c:pt idx="398">
                  <c:v>1.4105700000000001</c:v>
                </c:pt>
                <c:pt idx="399">
                  <c:v>0.59074409999999999</c:v>
                </c:pt>
                <c:pt idx="400">
                  <c:v>0.47003119999999998</c:v>
                </c:pt>
                <c:pt idx="401">
                  <c:v>0.84266280000000005</c:v>
                </c:pt>
                <c:pt idx="402">
                  <c:v>-0.35260350000000001</c:v>
                </c:pt>
                <c:pt idx="403">
                  <c:v>-1.8098240000000001</c:v>
                </c:pt>
                <c:pt idx="404">
                  <c:v>-1.687495</c:v>
                </c:pt>
                <c:pt idx="405">
                  <c:v>-0.73298350000000001</c:v>
                </c:pt>
                <c:pt idx="406">
                  <c:v>-0.29792879999999999</c:v>
                </c:pt>
                <c:pt idx="407">
                  <c:v>-0.63979220000000003</c:v>
                </c:pt>
                <c:pt idx="408">
                  <c:v>-0.62945980000000001</c:v>
                </c:pt>
                <c:pt idx="409">
                  <c:v>-9.6047240000000006E-2</c:v>
                </c:pt>
                <c:pt idx="410">
                  <c:v>-2.2739619999999999E-2</c:v>
                </c:pt>
                <c:pt idx="411">
                  <c:v>8.6266239999999994E-2</c:v>
                </c:pt>
                <c:pt idx="412">
                  <c:v>0.3893394</c:v>
                </c:pt>
                <c:pt idx="413">
                  <c:v>6.408296E-3</c:v>
                </c:pt>
                <c:pt idx="414">
                  <c:v>-0.44808009999999998</c:v>
                </c:pt>
                <c:pt idx="415">
                  <c:v>-0.20674709999999999</c:v>
                </c:pt>
                <c:pt idx="416">
                  <c:v>1.34962E-2</c:v>
                </c:pt>
                <c:pt idx="417">
                  <c:v>-0.19131809999999999</c:v>
                </c:pt>
                <c:pt idx="418">
                  <c:v>-0.62063550000000001</c:v>
                </c:pt>
                <c:pt idx="419">
                  <c:v>-0.784165</c:v>
                </c:pt>
                <c:pt idx="420">
                  <c:v>-0.25599559999999999</c:v>
                </c:pt>
                <c:pt idx="421">
                  <c:v>0.1890877</c:v>
                </c:pt>
                <c:pt idx="422">
                  <c:v>-0.12072769999999999</c:v>
                </c:pt>
                <c:pt idx="423">
                  <c:v>-0.5492032</c:v>
                </c:pt>
                <c:pt idx="424">
                  <c:v>-0.1700171</c:v>
                </c:pt>
                <c:pt idx="425">
                  <c:v>9.6113000000000004E-2</c:v>
                </c:pt>
                <c:pt idx="426">
                  <c:v>-0.82853109999999996</c:v>
                </c:pt>
                <c:pt idx="427">
                  <c:v>-1.3712759999999999</c:v>
                </c:pt>
                <c:pt idx="428">
                  <c:v>-0.79701699999999998</c:v>
                </c:pt>
                <c:pt idx="429">
                  <c:v>-7.3982660000000006E-2</c:v>
                </c:pt>
                <c:pt idx="430">
                  <c:v>0.45911669999999999</c:v>
                </c:pt>
                <c:pt idx="431">
                  <c:v>-0.1306985</c:v>
                </c:pt>
                <c:pt idx="432">
                  <c:v>-0.98701249999999996</c:v>
                </c:pt>
                <c:pt idx="433">
                  <c:v>-0.48445850000000001</c:v>
                </c:pt>
                <c:pt idx="434">
                  <c:v>-0.48921379999999998</c:v>
                </c:pt>
                <c:pt idx="435">
                  <c:v>-0.6230002</c:v>
                </c:pt>
                <c:pt idx="436">
                  <c:v>0.88179280000000004</c:v>
                </c:pt>
                <c:pt idx="437">
                  <c:v>1.6046180000000001</c:v>
                </c:pt>
                <c:pt idx="438">
                  <c:v>0.27898840000000003</c:v>
                </c:pt>
                <c:pt idx="439">
                  <c:v>-1.0310809999999999</c:v>
                </c:pt>
                <c:pt idx="440">
                  <c:v>-0.93228770000000005</c:v>
                </c:pt>
                <c:pt idx="441">
                  <c:v>-0.10718900000000001</c:v>
                </c:pt>
                <c:pt idx="442">
                  <c:v>1.4786580000000001E-2</c:v>
                </c:pt>
                <c:pt idx="443">
                  <c:v>-0.49266389999999999</c:v>
                </c:pt>
                <c:pt idx="444">
                  <c:v>-0.28596840000000001</c:v>
                </c:pt>
                <c:pt idx="445">
                  <c:v>0.16540840000000001</c:v>
                </c:pt>
                <c:pt idx="446">
                  <c:v>-0.2179941</c:v>
                </c:pt>
                <c:pt idx="447">
                  <c:v>-0.3069557</c:v>
                </c:pt>
                <c:pt idx="448">
                  <c:v>0.1304901</c:v>
                </c:pt>
                <c:pt idx="449">
                  <c:v>5.3213740000000002E-2</c:v>
                </c:pt>
                <c:pt idx="450">
                  <c:v>-0.27405160000000001</c:v>
                </c:pt>
                <c:pt idx="451">
                  <c:v>-0.489921</c:v>
                </c:pt>
                <c:pt idx="452">
                  <c:v>-0.61716979999999999</c:v>
                </c:pt>
                <c:pt idx="453">
                  <c:v>-1.017382</c:v>
                </c:pt>
                <c:pt idx="454">
                  <c:v>-1.724002</c:v>
                </c:pt>
                <c:pt idx="455">
                  <c:v>-1.2308399999999999</c:v>
                </c:pt>
                <c:pt idx="456">
                  <c:v>0.82112399999999997</c:v>
                </c:pt>
                <c:pt idx="457">
                  <c:v>1.8009900000000001</c:v>
                </c:pt>
                <c:pt idx="458">
                  <c:v>0.135545</c:v>
                </c:pt>
                <c:pt idx="459">
                  <c:v>-1.9651590000000001</c:v>
                </c:pt>
                <c:pt idx="460">
                  <c:v>-2.147599</c:v>
                </c:pt>
                <c:pt idx="461">
                  <c:v>-0.94848449999999995</c:v>
                </c:pt>
                <c:pt idx="462">
                  <c:v>-4.4598649999999997E-2</c:v>
                </c:pt>
                <c:pt idx="463">
                  <c:v>0.222473</c:v>
                </c:pt>
                <c:pt idx="464">
                  <c:v>0.57283660000000003</c:v>
                </c:pt>
                <c:pt idx="465">
                  <c:v>1.0758350000000001</c:v>
                </c:pt>
                <c:pt idx="466">
                  <c:v>1.230566</c:v>
                </c:pt>
                <c:pt idx="467">
                  <c:v>1.0205569999999999</c:v>
                </c:pt>
                <c:pt idx="468">
                  <c:v>0.4388859</c:v>
                </c:pt>
                <c:pt idx="469">
                  <c:v>-0.31566260000000002</c:v>
                </c:pt>
                <c:pt idx="470">
                  <c:v>-0.93874679999999999</c:v>
                </c:pt>
                <c:pt idx="471">
                  <c:v>-2.0180799999999999</c:v>
                </c:pt>
                <c:pt idx="472">
                  <c:v>-2.790232</c:v>
                </c:pt>
                <c:pt idx="473">
                  <c:v>-1.5391859999999999</c:v>
                </c:pt>
                <c:pt idx="474">
                  <c:v>0.64011560000000001</c:v>
                </c:pt>
                <c:pt idx="475">
                  <c:v>1.1632819999999999</c:v>
                </c:pt>
                <c:pt idx="476">
                  <c:v>-2.368671E-2</c:v>
                </c:pt>
                <c:pt idx="477">
                  <c:v>-1.2806</c:v>
                </c:pt>
                <c:pt idx="478">
                  <c:v>-2.3926880000000001</c:v>
                </c:pt>
                <c:pt idx="479">
                  <c:v>-2.641753</c:v>
                </c:pt>
                <c:pt idx="480">
                  <c:v>-1.0925039999999999</c:v>
                </c:pt>
                <c:pt idx="481">
                  <c:v>0.1937391</c:v>
                </c:pt>
                <c:pt idx="482">
                  <c:v>-6.2972059999999996E-2</c:v>
                </c:pt>
                <c:pt idx="483">
                  <c:v>-0.40461639999999999</c:v>
                </c:pt>
                <c:pt idx="484">
                  <c:v>-8.2243049999999998E-2</c:v>
                </c:pt>
                <c:pt idx="485">
                  <c:v>0.2230984</c:v>
                </c:pt>
                <c:pt idx="486">
                  <c:v>-0.36287380000000002</c:v>
                </c:pt>
                <c:pt idx="487">
                  <c:v>-0.97741529999999999</c:v>
                </c:pt>
                <c:pt idx="488">
                  <c:v>-0.54371290000000005</c:v>
                </c:pt>
                <c:pt idx="489">
                  <c:v>-0.13956470000000001</c:v>
                </c:pt>
                <c:pt idx="490">
                  <c:v>-0.7316473</c:v>
                </c:pt>
                <c:pt idx="491">
                  <c:v>-1.3420989999999999</c:v>
                </c:pt>
                <c:pt idx="492">
                  <c:v>-0.49809059999999999</c:v>
                </c:pt>
                <c:pt idx="493">
                  <c:v>0.54933319999999997</c:v>
                </c:pt>
                <c:pt idx="494">
                  <c:v>0.2619667</c:v>
                </c:pt>
                <c:pt idx="495">
                  <c:v>0.1101227</c:v>
                </c:pt>
                <c:pt idx="496">
                  <c:v>0.55990130000000005</c:v>
                </c:pt>
                <c:pt idx="497">
                  <c:v>0.1944804</c:v>
                </c:pt>
                <c:pt idx="498">
                  <c:v>-1.0202450000000001</c:v>
                </c:pt>
                <c:pt idx="499">
                  <c:v>-1.765655</c:v>
                </c:pt>
                <c:pt idx="500">
                  <c:v>-1.0570189999999999</c:v>
                </c:pt>
                <c:pt idx="501">
                  <c:v>0.42117250000000001</c:v>
                </c:pt>
                <c:pt idx="502">
                  <c:v>1.1567430000000001</c:v>
                </c:pt>
                <c:pt idx="503">
                  <c:v>0.87351570000000001</c:v>
                </c:pt>
                <c:pt idx="504">
                  <c:v>0.3772896</c:v>
                </c:pt>
                <c:pt idx="505">
                  <c:v>0.31461420000000001</c:v>
                </c:pt>
                <c:pt idx="506">
                  <c:v>0.28566029999999998</c:v>
                </c:pt>
                <c:pt idx="507">
                  <c:v>0.1118864</c:v>
                </c:pt>
                <c:pt idx="508">
                  <c:v>0.16105059999999999</c:v>
                </c:pt>
                <c:pt idx="509">
                  <c:v>-0.28066219999999997</c:v>
                </c:pt>
                <c:pt idx="510">
                  <c:v>-1.4602299999999999</c:v>
                </c:pt>
                <c:pt idx="511">
                  <c:v>-2.0533830000000002</c:v>
                </c:pt>
                <c:pt idx="512">
                  <c:v>-1.599558</c:v>
                </c:pt>
                <c:pt idx="513">
                  <c:v>-1.623596</c:v>
                </c:pt>
                <c:pt idx="514">
                  <c:v>-2.531981</c:v>
                </c:pt>
                <c:pt idx="515">
                  <c:v>-2.5048599999999999</c:v>
                </c:pt>
                <c:pt idx="516">
                  <c:v>-0.82980469999999995</c:v>
                </c:pt>
                <c:pt idx="517">
                  <c:v>0.91453649999999997</c:v>
                </c:pt>
                <c:pt idx="518">
                  <c:v>0.76453280000000001</c:v>
                </c:pt>
                <c:pt idx="519">
                  <c:v>-0.97202750000000004</c:v>
                </c:pt>
                <c:pt idx="520">
                  <c:v>-2.3792819999999999</c:v>
                </c:pt>
                <c:pt idx="521">
                  <c:v>-2.3773810000000002</c:v>
                </c:pt>
                <c:pt idx="522">
                  <c:v>-0.83127019999999996</c:v>
                </c:pt>
                <c:pt idx="523">
                  <c:v>3.8141630000000003E-2</c:v>
                </c:pt>
                <c:pt idx="524">
                  <c:v>-1.270783</c:v>
                </c:pt>
                <c:pt idx="525">
                  <c:v>-1.8768020000000001</c:v>
                </c:pt>
                <c:pt idx="526">
                  <c:v>-0.99028850000000002</c:v>
                </c:pt>
                <c:pt idx="527">
                  <c:v>-0.94262250000000003</c:v>
                </c:pt>
                <c:pt idx="528">
                  <c:v>-0.91141570000000005</c:v>
                </c:pt>
                <c:pt idx="529">
                  <c:v>0.26182149999999998</c:v>
                </c:pt>
                <c:pt idx="530">
                  <c:v>0.34711629999999999</c:v>
                </c:pt>
                <c:pt idx="531">
                  <c:v>-0.98115300000000005</c:v>
                </c:pt>
                <c:pt idx="532">
                  <c:v>-1.0150520000000001</c:v>
                </c:pt>
                <c:pt idx="533">
                  <c:v>3.3230160000000002E-2</c:v>
                </c:pt>
                <c:pt idx="534">
                  <c:v>0.197046</c:v>
                </c:pt>
                <c:pt idx="535">
                  <c:v>-0.3925767</c:v>
                </c:pt>
                <c:pt idx="536">
                  <c:v>-1.1910510000000001</c:v>
                </c:pt>
                <c:pt idx="537">
                  <c:v>-1.7531080000000001</c:v>
                </c:pt>
                <c:pt idx="538">
                  <c:v>-1.6316980000000001</c:v>
                </c:pt>
                <c:pt idx="539">
                  <c:v>-1.209433</c:v>
                </c:pt>
                <c:pt idx="540">
                  <c:v>-0.84739229999999999</c:v>
                </c:pt>
                <c:pt idx="541">
                  <c:v>-0.86978149999999999</c:v>
                </c:pt>
                <c:pt idx="542">
                  <c:v>-1.224615</c:v>
                </c:pt>
                <c:pt idx="543">
                  <c:v>-1.3325469999999999</c:v>
                </c:pt>
                <c:pt idx="544">
                  <c:v>-0.87518640000000003</c:v>
                </c:pt>
                <c:pt idx="545">
                  <c:v>5.5224599999999999E-2</c:v>
                </c:pt>
                <c:pt idx="546">
                  <c:v>0.25252279999999999</c:v>
                </c:pt>
                <c:pt idx="547">
                  <c:v>-0.39617740000000001</c:v>
                </c:pt>
                <c:pt idx="548">
                  <c:v>-0.49835610000000002</c:v>
                </c:pt>
                <c:pt idx="549">
                  <c:v>-0.40377449999999998</c:v>
                </c:pt>
                <c:pt idx="550">
                  <c:v>-0.84536409999999995</c:v>
                </c:pt>
                <c:pt idx="551">
                  <c:v>-0.99613359999999995</c:v>
                </c:pt>
                <c:pt idx="552">
                  <c:v>-0.26660080000000003</c:v>
                </c:pt>
                <c:pt idx="553">
                  <c:v>0.33839029999999998</c:v>
                </c:pt>
                <c:pt idx="554">
                  <c:v>-5.5412299999999998E-2</c:v>
                </c:pt>
                <c:pt idx="555">
                  <c:v>-0.94011120000000004</c:v>
                </c:pt>
                <c:pt idx="556">
                  <c:v>-1.0750310000000001</c:v>
                </c:pt>
                <c:pt idx="557">
                  <c:v>-3.5752020000000002E-2</c:v>
                </c:pt>
                <c:pt idx="558">
                  <c:v>0.62310469999999996</c:v>
                </c:pt>
                <c:pt idx="559">
                  <c:v>-5.2014390000000001E-2</c:v>
                </c:pt>
                <c:pt idx="560">
                  <c:v>-0.75118609999999997</c:v>
                </c:pt>
                <c:pt idx="561">
                  <c:v>-0.37758199999999997</c:v>
                </c:pt>
                <c:pt idx="562">
                  <c:v>-4.8281999999999999E-2</c:v>
                </c:pt>
                <c:pt idx="563">
                  <c:v>-0.78702519999999998</c:v>
                </c:pt>
                <c:pt idx="564">
                  <c:v>-0.81669689999999995</c:v>
                </c:pt>
                <c:pt idx="565">
                  <c:v>0.67877949999999998</c:v>
                </c:pt>
                <c:pt idx="566">
                  <c:v>1.198712</c:v>
                </c:pt>
                <c:pt idx="567">
                  <c:v>9.0559849999999997E-2</c:v>
                </c:pt>
                <c:pt idx="568">
                  <c:v>-0.44645820000000003</c:v>
                </c:pt>
                <c:pt idx="569">
                  <c:v>0.13121140000000001</c:v>
                </c:pt>
              </c:numCache>
            </c:numRef>
          </c:xVal>
          <c:yVal>
            <c:numRef>
              <c:f>'HBM IV Curves Data'!$AI$5:$AI$574</c:f>
              <c:numCache>
                <c:formatCode>General</c:formatCode>
                <c:ptCount val="570"/>
                <c:pt idx="0">
                  <c:v>0.61616910000000003</c:v>
                </c:pt>
                <c:pt idx="1">
                  <c:v>0.60947490000000004</c:v>
                </c:pt>
                <c:pt idx="2">
                  <c:v>0.60450300000000001</c:v>
                </c:pt>
                <c:pt idx="3">
                  <c:v>0.5938987</c:v>
                </c:pt>
                <c:pt idx="4">
                  <c:v>0.57829980000000003</c:v>
                </c:pt>
                <c:pt idx="5">
                  <c:v>0.56870960000000004</c:v>
                </c:pt>
                <c:pt idx="6">
                  <c:v>0.57120510000000002</c:v>
                </c:pt>
                <c:pt idx="7">
                  <c:v>0.57627320000000004</c:v>
                </c:pt>
                <c:pt idx="8">
                  <c:v>0.57166439999999996</c:v>
                </c:pt>
                <c:pt idx="9">
                  <c:v>0.56368929999999995</c:v>
                </c:pt>
                <c:pt idx="10">
                  <c:v>0.56446649999999998</c:v>
                </c:pt>
                <c:pt idx="11">
                  <c:v>0.56649450000000001</c:v>
                </c:pt>
                <c:pt idx="12">
                  <c:v>0.56207379999999996</c:v>
                </c:pt>
                <c:pt idx="13">
                  <c:v>0.56301069999999998</c:v>
                </c:pt>
                <c:pt idx="14">
                  <c:v>0.56835230000000003</c:v>
                </c:pt>
                <c:pt idx="15">
                  <c:v>0.56100740000000004</c:v>
                </c:pt>
                <c:pt idx="16">
                  <c:v>0.54606100000000002</c:v>
                </c:pt>
                <c:pt idx="17">
                  <c:v>0.54378070000000001</c:v>
                </c:pt>
                <c:pt idx="18">
                  <c:v>0.55467630000000001</c:v>
                </c:pt>
                <c:pt idx="19">
                  <c:v>0.55613480000000004</c:v>
                </c:pt>
                <c:pt idx="20">
                  <c:v>0.54186250000000002</c:v>
                </c:pt>
                <c:pt idx="21">
                  <c:v>0.53321220000000003</c:v>
                </c:pt>
                <c:pt idx="22">
                  <c:v>0.5305434</c:v>
                </c:pt>
                <c:pt idx="23">
                  <c:v>0.52469239999999995</c:v>
                </c:pt>
                <c:pt idx="24">
                  <c:v>0.52262200000000003</c:v>
                </c:pt>
                <c:pt idx="25">
                  <c:v>0.5165556</c:v>
                </c:pt>
                <c:pt idx="26">
                  <c:v>0.50349379999999999</c:v>
                </c:pt>
                <c:pt idx="27">
                  <c:v>0.50199729999999998</c:v>
                </c:pt>
                <c:pt idx="28">
                  <c:v>0.50903640000000006</c:v>
                </c:pt>
                <c:pt idx="29">
                  <c:v>0.50446150000000001</c:v>
                </c:pt>
                <c:pt idx="30">
                  <c:v>0.4960137</c:v>
                </c:pt>
                <c:pt idx="31">
                  <c:v>0.50095179999999995</c:v>
                </c:pt>
                <c:pt idx="32">
                  <c:v>0.50981540000000003</c:v>
                </c:pt>
                <c:pt idx="33">
                  <c:v>0.50594910000000004</c:v>
                </c:pt>
                <c:pt idx="34">
                  <c:v>0.49105919999999997</c:v>
                </c:pt>
                <c:pt idx="35">
                  <c:v>0.47828409999999999</c:v>
                </c:pt>
                <c:pt idx="36">
                  <c:v>0.47245880000000001</c:v>
                </c:pt>
                <c:pt idx="37">
                  <c:v>0.4733755</c:v>
                </c:pt>
                <c:pt idx="38">
                  <c:v>0.4742632</c:v>
                </c:pt>
                <c:pt idx="39">
                  <c:v>0.46604630000000002</c:v>
                </c:pt>
                <c:pt idx="40">
                  <c:v>0.46354440000000002</c:v>
                </c:pt>
                <c:pt idx="41">
                  <c:v>0.47547600000000001</c:v>
                </c:pt>
                <c:pt idx="42">
                  <c:v>0.47981410000000002</c:v>
                </c:pt>
                <c:pt idx="43">
                  <c:v>0.46570050000000002</c:v>
                </c:pt>
                <c:pt idx="44">
                  <c:v>0.45296239999999999</c:v>
                </c:pt>
                <c:pt idx="45">
                  <c:v>0.45473249999999998</c:v>
                </c:pt>
                <c:pt idx="46">
                  <c:v>0.46088950000000001</c:v>
                </c:pt>
                <c:pt idx="47">
                  <c:v>0.46484599999999998</c:v>
                </c:pt>
                <c:pt idx="48">
                  <c:v>0.4604395</c:v>
                </c:pt>
                <c:pt idx="49">
                  <c:v>0.44623620000000003</c:v>
                </c:pt>
                <c:pt idx="50">
                  <c:v>0.4428106</c:v>
                </c:pt>
                <c:pt idx="51">
                  <c:v>0.4521888</c:v>
                </c:pt>
                <c:pt idx="52">
                  <c:v>0.45044000000000001</c:v>
                </c:pt>
                <c:pt idx="53">
                  <c:v>0.43768099999999999</c:v>
                </c:pt>
                <c:pt idx="54">
                  <c:v>0.43057970000000001</c:v>
                </c:pt>
                <c:pt idx="55">
                  <c:v>0.42976540000000002</c:v>
                </c:pt>
                <c:pt idx="56">
                  <c:v>0.42746960000000001</c:v>
                </c:pt>
                <c:pt idx="57">
                  <c:v>0.4218537</c:v>
                </c:pt>
                <c:pt idx="58">
                  <c:v>0.4188133</c:v>
                </c:pt>
                <c:pt idx="59">
                  <c:v>0.42141089999999998</c:v>
                </c:pt>
                <c:pt idx="60">
                  <c:v>0.4268496</c:v>
                </c:pt>
                <c:pt idx="61">
                  <c:v>0.43246879999999999</c:v>
                </c:pt>
                <c:pt idx="62">
                  <c:v>0.43238270000000001</c:v>
                </c:pt>
                <c:pt idx="63">
                  <c:v>0.42446489999999998</c:v>
                </c:pt>
                <c:pt idx="64">
                  <c:v>0.41255389999999997</c:v>
                </c:pt>
                <c:pt idx="65">
                  <c:v>0.40195310000000001</c:v>
                </c:pt>
                <c:pt idx="66">
                  <c:v>0.4026188</c:v>
                </c:pt>
                <c:pt idx="67">
                  <c:v>0.41004069999999998</c:v>
                </c:pt>
                <c:pt idx="68">
                  <c:v>0.41002290000000002</c:v>
                </c:pt>
                <c:pt idx="69">
                  <c:v>0.40822969999999997</c:v>
                </c:pt>
                <c:pt idx="70">
                  <c:v>0.41053089999999998</c:v>
                </c:pt>
                <c:pt idx="71">
                  <c:v>0.40982619999999997</c:v>
                </c:pt>
                <c:pt idx="72">
                  <c:v>0.40191959999999999</c:v>
                </c:pt>
                <c:pt idx="73">
                  <c:v>0.39000370000000001</c:v>
                </c:pt>
                <c:pt idx="74">
                  <c:v>0.38387270000000001</c:v>
                </c:pt>
                <c:pt idx="75">
                  <c:v>0.3868587</c:v>
                </c:pt>
                <c:pt idx="76">
                  <c:v>0.38921519999999998</c:v>
                </c:pt>
                <c:pt idx="77">
                  <c:v>0.38289580000000001</c:v>
                </c:pt>
                <c:pt idx="78">
                  <c:v>0.37759120000000002</c:v>
                </c:pt>
                <c:pt idx="79">
                  <c:v>0.37813560000000002</c:v>
                </c:pt>
                <c:pt idx="80">
                  <c:v>0.37231140000000001</c:v>
                </c:pt>
                <c:pt idx="81">
                  <c:v>0.36904379999999998</c:v>
                </c:pt>
                <c:pt idx="82">
                  <c:v>0.37739109999999998</c:v>
                </c:pt>
                <c:pt idx="83">
                  <c:v>0.37716290000000002</c:v>
                </c:pt>
                <c:pt idx="84">
                  <c:v>0.36667689999999997</c:v>
                </c:pt>
                <c:pt idx="85">
                  <c:v>0.36506549999999999</c:v>
                </c:pt>
                <c:pt idx="86">
                  <c:v>0.36918190000000001</c:v>
                </c:pt>
                <c:pt idx="87">
                  <c:v>0.36849379999999998</c:v>
                </c:pt>
                <c:pt idx="88">
                  <c:v>0.36214370000000001</c:v>
                </c:pt>
                <c:pt idx="89">
                  <c:v>0.3532188</c:v>
                </c:pt>
                <c:pt idx="90">
                  <c:v>0.35071580000000002</c:v>
                </c:pt>
                <c:pt idx="91">
                  <c:v>0.35146880000000003</c:v>
                </c:pt>
                <c:pt idx="92">
                  <c:v>0.3492982</c:v>
                </c:pt>
                <c:pt idx="93">
                  <c:v>0.3509988</c:v>
                </c:pt>
                <c:pt idx="94">
                  <c:v>0.35283629999999999</c:v>
                </c:pt>
                <c:pt idx="95">
                  <c:v>0.35265980000000002</c:v>
                </c:pt>
                <c:pt idx="96">
                  <c:v>0.35661569999999998</c:v>
                </c:pt>
                <c:pt idx="97">
                  <c:v>0.3572709</c:v>
                </c:pt>
                <c:pt idx="98">
                  <c:v>0.35036420000000001</c:v>
                </c:pt>
                <c:pt idx="99">
                  <c:v>0.34269490000000002</c:v>
                </c:pt>
                <c:pt idx="100">
                  <c:v>0.3404877</c:v>
                </c:pt>
                <c:pt idx="101">
                  <c:v>0.34757100000000002</c:v>
                </c:pt>
                <c:pt idx="102">
                  <c:v>0.35420570000000001</c:v>
                </c:pt>
                <c:pt idx="103">
                  <c:v>0.3407464</c:v>
                </c:pt>
                <c:pt idx="104">
                  <c:v>0.31383949999999999</c:v>
                </c:pt>
                <c:pt idx="105">
                  <c:v>0.3078572</c:v>
                </c:pt>
                <c:pt idx="106">
                  <c:v>0.32357330000000001</c:v>
                </c:pt>
                <c:pt idx="107">
                  <c:v>0.32618190000000002</c:v>
                </c:pt>
                <c:pt idx="108">
                  <c:v>0.31359579999999998</c:v>
                </c:pt>
                <c:pt idx="109">
                  <c:v>0.31125609999999998</c:v>
                </c:pt>
                <c:pt idx="110">
                  <c:v>0.31971090000000002</c:v>
                </c:pt>
                <c:pt idx="111">
                  <c:v>0.3199091</c:v>
                </c:pt>
                <c:pt idx="112">
                  <c:v>0.31155890000000003</c:v>
                </c:pt>
                <c:pt idx="113">
                  <c:v>0.31065480000000001</c:v>
                </c:pt>
                <c:pt idx="114">
                  <c:v>0.31331609999999999</c:v>
                </c:pt>
                <c:pt idx="115">
                  <c:v>0.30814950000000002</c:v>
                </c:pt>
                <c:pt idx="116">
                  <c:v>0.30217139999999998</c:v>
                </c:pt>
                <c:pt idx="117">
                  <c:v>0.30203560000000002</c:v>
                </c:pt>
                <c:pt idx="118">
                  <c:v>0.30773420000000001</c:v>
                </c:pt>
                <c:pt idx="119">
                  <c:v>0.31068410000000002</c:v>
                </c:pt>
                <c:pt idx="120">
                  <c:v>0.29807040000000001</c:v>
                </c:pt>
                <c:pt idx="121">
                  <c:v>0.28558670000000003</c:v>
                </c:pt>
                <c:pt idx="122">
                  <c:v>0.2938443</c:v>
                </c:pt>
                <c:pt idx="123">
                  <c:v>0.29833120000000002</c:v>
                </c:pt>
                <c:pt idx="124">
                  <c:v>0.28474929999999998</c:v>
                </c:pt>
                <c:pt idx="125">
                  <c:v>0.28299049999999998</c:v>
                </c:pt>
                <c:pt idx="126">
                  <c:v>0.29316579999999998</c:v>
                </c:pt>
                <c:pt idx="127">
                  <c:v>0.2916417</c:v>
                </c:pt>
                <c:pt idx="128">
                  <c:v>0.28329700000000002</c:v>
                </c:pt>
                <c:pt idx="129">
                  <c:v>0.27572289999999999</c:v>
                </c:pt>
                <c:pt idx="130">
                  <c:v>0.2662583</c:v>
                </c:pt>
                <c:pt idx="131">
                  <c:v>0.26489449999999998</c:v>
                </c:pt>
                <c:pt idx="132">
                  <c:v>0.27031159999999999</c:v>
                </c:pt>
                <c:pt idx="133">
                  <c:v>0.26792929999999998</c:v>
                </c:pt>
                <c:pt idx="134">
                  <c:v>0.26941609999999999</c:v>
                </c:pt>
                <c:pt idx="135">
                  <c:v>0.2808252</c:v>
                </c:pt>
                <c:pt idx="136">
                  <c:v>0.28494120000000001</c:v>
                </c:pt>
                <c:pt idx="137">
                  <c:v>0.28193810000000002</c:v>
                </c:pt>
                <c:pt idx="138">
                  <c:v>0.27814270000000002</c:v>
                </c:pt>
                <c:pt idx="139">
                  <c:v>0.26647110000000002</c:v>
                </c:pt>
                <c:pt idx="140">
                  <c:v>0.25364779999999998</c:v>
                </c:pt>
                <c:pt idx="141">
                  <c:v>0.25472089999999997</c:v>
                </c:pt>
                <c:pt idx="142">
                  <c:v>0.2638219</c:v>
                </c:pt>
                <c:pt idx="143">
                  <c:v>0.26738139999999999</c:v>
                </c:pt>
                <c:pt idx="144">
                  <c:v>0.2601118</c:v>
                </c:pt>
                <c:pt idx="145">
                  <c:v>0.24859909999999999</c:v>
                </c:pt>
                <c:pt idx="146">
                  <c:v>0.24670629999999999</c:v>
                </c:pt>
                <c:pt idx="147">
                  <c:v>0.25221529999999998</c:v>
                </c:pt>
                <c:pt idx="148">
                  <c:v>0.25195139999999999</c:v>
                </c:pt>
                <c:pt idx="149">
                  <c:v>0.24855579999999999</c:v>
                </c:pt>
                <c:pt idx="150">
                  <c:v>0.2544304</c:v>
                </c:pt>
                <c:pt idx="151">
                  <c:v>0.26260149999999999</c:v>
                </c:pt>
                <c:pt idx="152">
                  <c:v>0.25593900000000003</c:v>
                </c:pt>
                <c:pt idx="153">
                  <c:v>0.24545130000000001</c:v>
                </c:pt>
                <c:pt idx="154">
                  <c:v>0.2441448</c:v>
                </c:pt>
                <c:pt idx="155">
                  <c:v>0.2408392</c:v>
                </c:pt>
                <c:pt idx="156">
                  <c:v>0.23606820000000001</c:v>
                </c:pt>
                <c:pt idx="157">
                  <c:v>0.23432040000000001</c:v>
                </c:pt>
                <c:pt idx="158">
                  <c:v>0.23015269999999999</c:v>
                </c:pt>
                <c:pt idx="159">
                  <c:v>0.2284562</c:v>
                </c:pt>
                <c:pt idx="160">
                  <c:v>0.23015949999999999</c:v>
                </c:pt>
                <c:pt idx="161">
                  <c:v>0.23168730000000001</c:v>
                </c:pt>
                <c:pt idx="162">
                  <c:v>0.23602409999999999</c:v>
                </c:pt>
                <c:pt idx="163">
                  <c:v>0.23915890000000001</c:v>
                </c:pt>
                <c:pt idx="164">
                  <c:v>0.23796990000000001</c:v>
                </c:pt>
                <c:pt idx="165">
                  <c:v>0.23401739999999999</c:v>
                </c:pt>
                <c:pt idx="166">
                  <c:v>0.22441939999999999</c:v>
                </c:pt>
                <c:pt idx="167">
                  <c:v>0.21239559999999999</c:v>
                </c:pt>
                <c:pt idx="168">
                  <c:v>0.21126210000000001</c:v>
                </c:pt>
                <c:pt idx="169">
                  <c:v>0.22034509999999999</c:v>
                </c:pt>
                <c:pt idx="170">
                  <c:v>0.2251003</c:v>
                </c:pt>
                <c:pt idx="171">
                  <c:v>0.2259352</c:v>
                </c:pt>
                <c:pt idx="172">
                  <c:v>0.22545280000000001</c:v>
                </c:pt>
                <c:pt idx="173">
                  <c:v>0.21820229999999999</c:v>
                </c:pt>
                <c:pt idx="174">
                  <c:v>0.20859649999999999</c:v>
                </c:pt>
                <c:pt idx="175">
                  <c:v>0.20405010000000001</c:v>
                </c:pt>
                <c:pt idx="176">
                  <c:v>0.1958799</c:v>
                </c:pt>
                <c:pt idx="177">
                  <c:v>0.18178910000000001</c:v>
                </c:pt>
                <c:pt idx="178">
                  <c:v>0.1860366</c:v>
                </c:pt>
                <c:pt idx="179">
                  <c:v>0.2088072</c:v>
                </c:pt>
                <c:pt idx="180">
                  <c:v>0.21635019999999999</c:v>
                </c:pt>
                <c:pt idx="181">
                  <c:v>0.2011249</c:v>
                </c:pt>
                <c:pt idx="182">
                  <c:v>0.19141839999999999</c:v>
                </c:pt>
                <c:pt idx="183">
                  <c:v>0.2003624</c:v>
                </c:pt>
                <c:pt idx="184">
                  <c:v>0.20883789999999999</c:v>
                </c:pt>
                <c:pt idx="185">
                  <c:v>0.20572570000000001</c:v>
                </c:pt>
                <c:pt idx="186">
                  <c:v>0.19680719999999999</c:v>
                </c:pt>
                <c:pt idx="187">
                  <c:v>0.18649750000000001</c:v>
                </c:pt>
                <c:pt idx="188">
                  <c:v>0.17973230000000001</c:v>
                </c:pt>
                <c:pt idx="189">
                  <c:v>0.1804837</c:v>
                </c:pt>
                <c:pt idx="190">
                  <c:v>0.18357989999999999</c:v>
                </c:pt>
                <c:pt idx="191">
                  <c:v>0.1798013</c:v>
                </c:pt>
                <c:pt idx="192">
                  <c:v>0.17146719999999999</c:v>
                </c:pt>
                <c:pt idx="193">
                  <c:v>0.16914309999999999</c:v>
                </c:pt>
                <c:pt idx="194">
                  <c:v>0.17450640000000001</c:v>
                </c:pt>
                <c:pt idx="195">
                  <c:v>0.1837133</c:v>
                </c:pt>
                <c:pt idx="196">
                  <c:v>0.18834970000000001</c:v>
                </c:pt>
                <c:pt idx="197">
                  <c:v>0.17631089999999999</c:v>
                </c:pt>
                <c:pt idx="198">
                  <c:v>0.1644014</c:v>
                </c:pt>
                <c:pt idx="199">
                  <c:v>0.17149539999999999</c:v>
                </c:pt>
                <c:pt idx="200">
                  <c:v>0.17911679999999999</c:v>
                </c:pt>
                <c:pt idx="201">
                  <c:v>0.1785466</c:v>
                </c:pt>
                <c:pt idx="202">
                  <c:v>0.17751349999999999</c:v>
                </c:pt>
                <c:pt idx="203">
                  <c:v>0.1726906</c:v>
                </c:pt>
                <c:pt idx="204">
                  <c:v>0.16463140000000001</c:v>
                </c:pt>
                <c:pt idx="205">
                  <c:v>0.16029570000000001</c:v>
                </c:pt>
                <c:pt idx="206">
                  <c:v>0.16053790000000001</c:v>
                </c:pt>
                <c:pt idx="207">
                  <c:v>0.16295580000000001</c:v>
                </c:pt>
                <c:pt idx="208">
                  <c:v>0.16156670000000001</c:v>
                </c:pt>
                <c:pt idx="209">
                  <c:v>0.15457979999999999</c:v>
                </c:pt>
                <c:pt idx="210">
                  <c:v>0.1547539</c:v>
                </c:pt>
                <c:pt idx="211">
                  <c:v>0.16267580000000001</c:v>
                </c:pt>
                <c:pt idx="212">
                  <c:v>0.1615724</c:v>
                </c:pt>
                <c:pt idx="213">
                  <c:v>0.15465960000000001</c:v>
                </c:pt>
                <c:pt idx="214">
                  <c:v>0.15788360000000001</c:v>
                </c:pt>
                <c:pt idx="215">
                  <c:v>0.1623598</c:v>
                </c:pt>
                <c:pt idx="216">
                  <c:v>0.152586</c:v>
                </c:pt>
                <c:pt idx="217">
                  <c:v>0.14311450000000001</c:v>
                </c:pt>
                <c:pt idx="218">
                  <c:v>0.1502358</c:v>
                </c:pt>
                <c:pt idx="219">
                  <c:v>0.1552355</c:v>
                </c:pt>
                <c:pt idx="220">
                  <c:v>0.14710519999999999</c:v>
                </c:pt>
                <c:pt idx="221">
                  <c:v>0.14283589999999999</c:v>
                </c:pt>
                <c:pt idx="222">
                  <c:v>0.14505470000000001</c:v>
                </c:pt>
                <c:pt idx="223">
                  <c:v>0.14533550000000001</c:v>
                </c:pt>
                <c:pt idx="224">
                  <c:v>0.1402767</c:v>
                </c:pt>
                <c:pt idx="225">
                  <c:v>0.1316968</c:v>
                </c:pt>
                <c:pt idx="226">
                  <c:v>0.13135579999999999</c:v>
                </c:pt>
                <c:pt idx="227">
                  <c:v>0.14147380000000001</c:v>
                </c:pt>
                <c:pt idx="228">
                  <c:v>0.14400550000000001</c:v>
                </c:pt>
                <c:pt idx="229">
                  <c:v>0.13536239999999999</c:v>
                </c:pt>
                <c:pt idx="230">
                  <c:v>0.13748160000000001</c:v>
                </c:pt>
                <c:pt idx="231">
                  <c:v>0.14511859999999999</c:v>
                </c:pt>
                <c:pt idx="232">
                  <c:v>0.13471240000000001</c:v>
                </c:pt>
                <c:pt idx="233">
                  <c:v>0.1254826</c:v>
                </c:pt>
                <c:pt idx="234">
                  <c:v>0.1338144</c:v>
                </c:pt>
                <c:pt idx="235">
                  <c:v>0.13822470000000001</c:v>
                </c:pt>
                <c:pt idx="236">
                  <c:v>0.13602939999999999</c:v>
                </c:pt>
                <c:pt idx="237">
                  <c:v>0.1361889</c:v>
                </c:pt>
                <c:pt idx="238">
                  <c:v>0.1325615</c:v>
                </c:pt>
                <c:pt idx="239">
                  <c:v>0.12752340000000001</c:v>
                </c:pt>
                <c:pt idx="240">
                  <c:v>0.126634</c:v>
                </c:pt>
                <c:pt idx="241">
                  <c:v>0.12273779999999999</c:v>
                </c:pt>
                <c:pt idx="242">
                  <c:v>0.115233</c:v>
                </c:pt>
                <c:pt idx="243">
                  <c:v>0.11615789999999999</c:v>
                </c:pt>
                <c:pt idx="244">
                  <c:v>0.122978</c:v>
                </c:pt>
                <c:pt idx="245">
                  <c:v>0.1276137</c:v>
                </c:pt>
                <c:pt idx="246">
                  <c:v>0.1307429</c:v>
                </c:pt>
                <c:pt idx="247">
                  <c:v>0.122504</c:v>
                </c:pt>
                <c:pt idx="248">
                  <c:v>0.107345</c:v>
                </c:pt>
                <c:pt idx="249">
                  <c:v>0.1067985</c:v>
                </c:pt>
                <c:pt idx="250">
                  <c:v>0.1195946</c:v>
                </c:pt>
                <c:pt idx="251">
                  <c:v>0.13195850000000001</c:v>
                </c:pt>
                <c:pt idx="252">
                  <c:v>0.13555629999999999</c:v>
                </c:pt>
                <c:pt idx="253">
                  <c:v>0.1276698</c:v>
                </c:pt>
                <c:pt idx="254">
                  <c:v>0.1108423</c:v>
                </c:pt>
                <c:pt idx="255">
                  <c:v>9.8152329999999996E-2</c:v>
                </c:pt>
                <c:pt idx="256">
                  <c:v>9.9639930000000002E-2</c:v>
                </c:pt>
                <c:pt idx="257">
                  <c:v>0.10242370000000001</c:v>
                </c:pt>
                <c:pt idx="258">
                  <c:v>0.1036125</c:v>
                </c:pt>
                <c:pt idx="259">
                  <c:v>0.1161042</c:v>
                </c:pt>
                <c:pt idx="260">
                  <c:v>0.12627569999999999</c:v>
                </c:pt>
                <c:pt idx="261">
                  <c:v>0.1162966</c:v>
                </c:pt>
                <c:pt idx="262">
                  <c:v>0.1071236</c:v>
                </c:pt>
                <c:pt idx="263">
                  <c:v>0.109829</c:v>
                </c:pt>
                <c:pt idx="264">
                  <c:v>0.10583679999999999</c:v>
                </c:pt>
                <c:pt idx="265">
                  <c:v>0.104047</c:v>
                </c:pt>
                <c:pt idx="266">
                  <c:v>0.1099596</c:v>
                </c:pt>
                <c:pt idx="267">
                  <c:v>0.10706400000000001</c:v>
                </c:pt>
                <c:pt idx="268">
                  <c:v>0.10381650000000001</c:v>
                </c:pt>
                <c:pt idx="269">
                  <c:v>0.1094291</c:v>
                </c:pt>
                <c:pt idx="270">
                  <c:v>0.113801</c:v>
                </c:pt>
                <c:pt idx="271">
                  <c:v>0.1132594</c:v>
                </c:pt>
                <c:pt idx="272">
                  <c:v>0.1124081</c:v>
                </c:pt>
                <c:pt idx="273">
                  <c:v>0.10783520000000001</c:v>
                </c:pt>
                <c:pt idx="274">
                  <c:v>0.1004037</c:v>
                </c:pt>
                <c:pt idx="275">
                  <c:v>9.8774529999999999E-2</c:v>
                </c:pt>
                <c:pt idx="276">
                  <c:v>0.10452599999999999</c:v>
                </c:pt>
                <c:pt idx="277">
                  <c:v>0.1155909</c:v>
                </c:pt>
                <c:pt idx="278">
                  <c:v>0.11929480000000001</c:v>
                </c:pt>
                <c:pt idx="279">
                  <c:v>0.111138</c:v>
                </c:pt>
                <c:pt idx="280">
                  <c:v>0.1028821</c:v>
                </c:pt>
                <c:pt idx="281">
                  <c:v>9.5510339999999999E-2</c:v>
                </c:pt>
                <c:pt idx="282">
                  <c:v>9.5956269999999996E-2</c:v>
                </c:pt>
                <c:pt idx="283">
                  <c:v>0.1033723</c:v>
                </c:pt>
                <c:pt idx="284">
                  <c:v>9.4109810000000002E-2</c:v>
                </c:pt>
                <c:pt idx="285">
                  <c:v>7.9651319999999998E-2</c:v>
                </c:pt>
                <c:pt idx="286">
                  <c:v>8.1481319999999996E-2</c:v>
                </c:pt>
                <c:pt idx="287">
                  <c:v>8.7137660000000006E-2</c:v>
                </c:pt>
                <c:pt idx="288">
                  <c:v>9.1409219999999999E-2</c:v>
                </c:pt>
                <c:pt idx="289">
                  <c:v>9.1654680000000002E-2</c:v>
                </c:pt>
                <c:pt idx="290">
                  <c:v>8.5598679999999996E-2</c:v>
                </c:pt>
                <c:pt idx="291">
                  <c:v>8.1647499999999998E-2</c:v>
                </c:pt>
                <c:pt idx="292">
                  <c:v>7.7019699999999996E-2</c:v>
                </c:pt>
                <c:pt idx="293">
                  <c:v>7.7464099999999994E-2</c:v>
                </c:pt>
                <c:pt idx="294">
                  <c:v>8.3699289999999996E-2</c:v>
                </c:pt>
                <c:pt idx="295">
                  <c:v>8.124489E-2</c:v>
                </c:pt>
                <c:pt idx="296">
                  <c:v>8.2469029999999999E-2</c:v>
                </c:pt>
                <c:pt idx="297">
                  <c:v>8.8756740000000001E-2</c:v>
                </c:pt>
                <c:pt idx="298">
                  <c:v>8.4440479999999998E-2</c:v>
                </c:pt>
                <c:pt idx="299">
                  <c:v>8.5889049999999995E-2</c:v>
                </c:pt>
                <c:pt idx="300">
                  <c:v>9.2537590000000003E-2</c:v>
                </c:pt>
                <c:pt idx="301">
                  <c:v>8.1325499999999995E-2</c:v>
                </c:pt>
                <c:pt idx="302">
                  <c:v>6.5556199999999995E-2</c:v>
                </c:pt>
                <c:pt idx="303">
                  <c:v>6.3335420000000003E-2</c:v>
                </c:pt>
                <c:pt idx="304">
                  <c:v>6.873899E-2</c:v>
                </c:pt>
                <c:pt idx="305">
                  <c:v>7.2946490000000003E-2</c:v>
                </c:pt>
                <c:pt idx="306">
                  <c:v>7.4151190000000006E-2</c:v>
                </c:pt>
                <c:pt idx="307">
                  <c:v>7.8173740000000005E-2</c:v>
                </c:pt>
                <c:pt idx="308">
                  <c:v>8.1099379999999999E-2</c:v>
                </c:pt>
                <c:pt idx="309">
                  <c:v>7.7069070000000003E-2</c:v>
                </c:pt>
                <c:pt idx="310">
                  <c:v>7.3237910000000003E-2</c:v>
                </c:pt>
                <c:pt idx="311">
                  <c:v>7.5692079999999995E-2</c:v>
                </c:pt>
                <c:pt idx="312">
                  <c:v>8.3302790000000002E-2</c:v>
                </c:pt>
                <c:pt idx="313">
                  <c:v>8.3727709999999997E-2</c:v>
                </c:pt>
                <c:pt idx="314">
                  <c:v>7.3794830000000006E-2</c:v>
                </c:pt>
                <c:pt idx="315">
                  <c:v>6.6431420000000005E-2</c:v>
                </c:pt>
                <c:pt idx="316">
                  <c:v>6.7172590000000004E-2</c:v>
                </c:pt>
                <c:pt idx="317">
                  <c:v>7.4749780000000002E-2</c:v>
                </c:pt>
                <c:pt idx="318">
                  <c:v>7.9654900000000001E-2</c:v>
                </c:pt>
                <c:pt idx="319">
                  <c:v>7.7342079999999994E-2</c:v>
                </c:pt>
                <c:pt idx="320">
                  <c:v>7.6067979999999993E-2</c:v>
                </c:pt>
                <c:pt idx="321">
                  <c:v>7.4844179999999996E-2</c:v>
                </c:pt>
                <c:pt idx="322">
                  <c:v>7.4884530000000005E-2</c:v>
                </c:pt>
                <c:pt idx="323">
                  <c:v>7.9030939999999994E-2</c:v>
                </c:pt>
                <c:pt idx="324">
                  <c:v>7.6248640000000006E-2</c:v>
                </c:pt>
                <c:pt idx="325">
                  <c:v>7.0780789999999996E-2</c:v>
                </c:pt>
                <c:pt idx="326">
                  <c:v>7.3275919999999994E-2</c:v>
                </c:pt>
                <c:pt idx="327">
                  <c:v>7.1713860000000004E-2</c:v>
                </c:pt>
                <c:pt idx="328">
                  <c:v>6.0931899999999997E-2</c:v>
                </c:pt>
                <c:pt idx="329">
                  <c:v>5.3146520000000003E-2</c:v>
                </c:pt>
                <c:pt idx="330">
                  <c:v>5.7619240000000002E-2</c:v>
                </c:pt>
                <c:pt idx="331">
                  <c:v>7.0591409999999993E-2</c:v>
                </c:pt>
                <c:pt idx="332">
                  <c:v>7.2204009999999999E-2</c:v>
                </c:pt>
                <c:pt idx="333">
                  <c:v>6.1207299999999999E-2</c:v>
                </c:pt>
                <c:pt idx="334">
                  <c:v>6.2378179999999998E-2</c:v>
                </c:pt>
                <c:pt idx="335">
                  <c:v>7.1952059999999998E-2</c:v>
                </c:pt>
                <c:pt idx="336">
                  <c:v>6.7926260000000002E-2</c:v>
                </c:pt>
                <c:pt idx="337">
                  <c:v>5.6021599999999998E-2</c:v>
                </c:pt>
                <c:pt idx="338">
                  <c:v>5.5613879999999997E-2</c:v>
                </c:pt>
                <c:pt idx="339">
                  <c:v>6.8226599999999998E-2</c:v>
                </c:pt>
                <c:pt idx="340">
                  <c:v>7.3781609999999997E-2</c:v>
                </c:pt>
                <c:pt idx="341">
                  <c:v>6.7016290000000006E-2</c:v>
                </c:pt>
                <c:pt idx="342">
                  <c:v>6.3376119999999994E-2</c:v>
                </c:pt>
                <c:pt idx="343">
                  <c:v>6.097938E-2</c:v>
                </c:pt>
                <c:pt idx="344">
                  <c:v>4.9380479999999997E-2</c:v>
                </c:pt>
                <c:pt idx="345">
                  <c:v>3.6558849999999997E-2</c:v>
                </c:pt>
                <c:pt idx="346">
                  <c:v>3.9510339999999998E-2</c:v>
                </c:pt>
                <c:pt idx="347">
                  <c:v>5.3911519999999997E-2</c:v>
                </c:pt>
                <c:pt idx="348">
                  <c:v>5.2752540000000001E-2</c:v>
                </c:pt>
                <c:pt idx="349">
                  <c:v>3.8258880000000002E-2</c:v>
                </c:pt>
                <c:pt idx="350">
                  <c:v>4.2797540000000002E-2</c:v>
                </c:pt>
                <c:pt idx="351">
                  <c:v>5.8379420000000001E-2</c:v>
                </c:pt>
                <c:pt idx="352">
                  <c:v>5.2723260000000001E-2</c:v>
                </c:pt>
                <c:pt idx="353">
                  <c:v>3.4045150000000003E-2</c:v>
                </c:pt>
                <c:pt idx="354">
                  <c:v>2.927832E-2</c:v>
                </c:pt>
                <c:pt idx="355">
                  <c:v>4.2300329999999997E-2</c:v>
                </c:pt>
                <c:pt idx="356">
                  <c:v>5.5020029999999998E-2</c:v>
                </c:pt>
                <c:pt idx="357">
                  <c:v>5.5850160000000003E-2</c:v>
                </c:pt>
                <c:pt idx="358">
                  <c:v>5.176161E-2</c:v>
                </c:pt>
                <c:pt idx="359">
                  <c:v>4.7225759999999999E-2</c:v>
                </c:pt>
                <c:pt idx="360">
                  <c:v>4.3299999999999998E-2</c:v>
                </c:pt>
                <c:pt idx="361">
                  <c:v>4.2322930000000002E-2</c:v>
                </c:pt>
                <c:pt idx="362">
                  <c:v>4.3445850000000001E-2</c:v>
                </c:pt>
                <c:pt idx="363">
                  <c:v>4.7120000000000002E-2</c:v>
                </c:pt>
                <c:pt idx="364">
                  <c:v>4.8217790000000003E-2</c:v>
                </c:pt>
                <c:pt idx="365">
                  <c:v>4.4746840000000003E-2</c:v>
                </c:pt>
                <c:pt idx="366">
                  <c:v>4.3345639999999998E-2</c:v>
                </c:pt>
                <c:pt idx="367">
                  <c:v>4.2694129999999997E-2</c:v>
                </c:pt>
                <c:pt idx="368">
                  <c:v>3.8506609999999997E-2</c:v>
                </c:pt>
                <c:pt idx="369">
                  <c:v>3.4205039999999999E-2</c:v>
                </c:pt>
                <c:pt idx="370">
                  <c:v>3.776682E-2</c:v>
                </c:pt>
                <c:pt idx="371">
                  <c:v>4.7372690000000002E-2</c:v>
                </c:pt>
                <c:pt idx="372">
                  <c:v>5.2726530000000001E-2</c:v>
                </c:pt>
                <c:pt idx="373">
                  <c:v>4.7857869999999997E-2</c:v>
                </c:pt>
                <c:pt idx="374">
                  <c:v>3.9995370000000002E-2</c:v>
                </c:pt>
                <c:pt idx="375">
                  <c:v>4.2720210000000002E-2</c:v>
                </c:pt>
                <c:pt idx="376">
                  <c:v>4.6787660000000002E-2</c:v>
                </c:pt>
                <c:pt idx="377">
                  <c:v>4.177703E-2</c:v>
                </c:pt>
                <c:pt idx="378">
                  <c:v>3.9595970000000001E-2</c:v>
                </c:pt>
                <c:pt idx="379">
                  <c:v>3.8793960000000002E-2</c:v>
                </c:pt>
                <c:pt idx="380">
                  <c:v>3.2371289999999997E-2</c:v>
                </c:pt>
                <c:pt idx="381">
                  <c:v>3.0093089999999999E-2</c:v>
                </c:pt>
                <c:pt idx="382">
                  <c:v>3.5550150000000003E-2</c:v>
                </c:pt>
                <c:pt idx="383">
                  <c:v>4.3999139999999999E-2</c:v>
                </c:pt>
                <c:pt idx="384">
                  <c:v>4.6588089999999999E-2</c:v>
                </c:pt>
                <c:pt idx="385">
                  <c:v>3.5846580000000003E-2</c:v>
                </c:pt>
                <c:pt idx="386">
                  <c:v>2.669498E-2</c:v>
                </c:pt>
                <c:pt idx="387">
                  <c:v>3.1263180000000002E-2</c:v>
                </c:pt>
                <c:pt idx="388">
                  <c:v>3.9633170000000002E-2</c:v>
                </c:pt>
                <c:pt idx="389">
                  <c:v>4.7810709999999999E-2</c:v>
                </c:pt>
                <c:pt idx="390">
                  <c:v>5.0471429999999998E-2</c:v>
                </c:pt>
                <c:pt idx="391">
                  <c:v>4.1232150000000002E-2</c:v>
                </c:pt>
                <c:pt idx="392">
                  <c:v>3.4072039999999998E-2</c:v>
                </c:pt>
                <c:pt idx="393">
                  <c:v>3.7860209999999998E-2</c:v>
                </c:pt>
                <c:pt idx="394">
                  <c:v>4.2919720000000001E-2</c:v>
                </c:pt>
                <c:pt idx="395">
                  <c:v>4.1483140000000002E-2</c:v>
                </c:pt>
                <c:pt idx="396">
                  <c:v>3.5799449999999997E-2</c:v>
                </c:pt>
                <c:pt idx="397">
                  <c:v>3.0282480000000001E-2</c:v>
                </c:pt>
                <c:pt idx="398">
                  <c:v>2.914949E-2</c:v>
                </c:pt>
                <c:pt idx="399">
                  <c:v>3.6496609999999999E-2</c:v>
                </c:pt>
                <c:pt idx="400">
                  <c:v>4.2418369999999997E-2</c:v>
                </c:pt>
                <c:pt idx="401">
                  <c:v>3.6254189999999999E-2</c:v>
                </c:pt>
                <c:pt idx="402">
                  <c:v>3.0217339999999999E-2</c:v>
                </c:pt>
                <c:pt idx="403">
                  <c:v>3.2557620000000002E-2</c:v>
                </c:pt>
                <c:pt idx="404">
                  <c:v>3.2309820000000003E-2</c:v>
                </c:pt>
                <c:pt idx="405">
                  <c:v>2.488866E-2</c:v>
                </c:pt>
                <c:pt idx="406">
                  <c:v>2.0014029999999999E-2</c:v>
                </c:pt>
                <c:pt idx="407">
                  <c:v>2.573578E-2</c:v>
                </c:pt>
                <c:pt idx="408">
                  <c:v>2.9763410000000001E-2</c:v>
                </c:pt>
                <c:pt idx="409">
                  <c:v>2.425194E-2</c:v>
                </c:pt>
                <c:pt idx="410">
                  <c:v>2.8501019999999998E-2</c:v>
                </c:pt>
                <c:pt idx="411">
                  <c:v>4.2895969999999999E-2</c:v>
                </c:pt>
                <c:pt idx="412">
                  <c:v>4.1311180000000003E-2</c:v>
                </c:pt>
                <c:pt idx="413">
                  <c:v>2.5309149999999999E-2</c:v>
                </c:pt>
                <c:pt idx="414">
                  <c:v>2.2195779999999998E-2</c:v>
                </c:pt>
                <c:pt idx="415">
                  <c:v>3.0914230000000001E-2</c:v>
                </c:pt>
                <c:pt idx="416">
                  <c:v>3.0488890000000001E-2</c:v>
                </c:pt>
                <c:pt idx="417">
                  <c:v>2.3794550000000001E-2</c:v>
                </c:pt>
                <c:pt idx="418">
                  <c:v>2.5532679999999999E-2</c:v>
                </c:pt>
                <c:pt idx="419">
                  <c:v>3.9461379999999997E-2</c:v>
                </c:pt>
                <c:pt idx="420">
                  <c:v>4.6276749999999998E-2</c:v>
                </c:pt>
                <c:pt idx="421">
                  <c:v>3.2174149999999999E-2</c:v>
                </c:pt>
                <c:pt idx="422">
                  <c:v>2.630733E-2</c:v>
                </c:pt>
                <c:pt idx="423">
                  <c:v>4.2051100000000001E-2</c:v>
                </c:pt>
                <c:pt idx="424">
                  <c:v>4.9154589999999998E-2</c:v>
                </c:pt>
                <c:pt idx="425">
                  <c:v>3.833313E-2</c:v>
                </c:pt>
                <c:pt idx="426">
                  <c:v>3.0073059999999999E-2</c:v>
                </c:pt>
                <c:pt idx="427">
                  <c:v>3.3053289999999999E-2</c:v>
                </c:pt>
                <c:pt idx="428">
                  <c:v>3.7122479999999999E-2</c:v>
                </c:pt>
                <c:pt idx="429">
                  <c:v>3.5048940000000001E-2</c:v>
                </c:pt>
                <c:pt idx="430">
                  <c:v>3.1986970000000003E-2</c:v>
                </c:pt>
                <c:pt idx="431">
                  <c:v>3.0181719999999999E-2</c:v>
                </c:pt>
                <c:pt idx="432">
                  <c:v>2.214913E-2</c:v>
                </c:pt>
                <c:pt idx="433">
                  <c:v>6.2820890000000002E-3</c:v>
                </c:pt>
                <c:pt idx="434">
                  <c:v>2.2836480000000001E-3</c:v>
                </c:pt>
                <c:pt idx="435">
                  <c:v>2.0329280000000002E-2</c:v>
                </c:pt>
                <c:pt idx="436">
                  <c:v>3.4091730000000001E-2</c:v>
                </c:pt>
                <c:pt idx="437">
                  <c:v>2.8352539999999999E-2</c:v>
                </c:pt>
                <c:pt idx="438">
                  <c:v>1.9600989999999999E-2</c:v>
                </c:pt>
                <c:pt idx="439">
                  <c:v>2.3085069999999999E-2</c:v>
                </c:pt>
                <c:pt idx="440">
                  <c:v>3.3773869999999998E-2</c:v>
                </c:pt>
                <c:pt idx="441">
                  <c:v>3.406679E-2</c:v>
                </c:pt>
                <c:pt idx="442">
                  <c:v>2.8676460000000001E-2</c:v>
                </c:pt>
                <c:pt idx="443">
                  <c:v>3.1725910000000003E-2</c:v>
                </c:pt>
                <c:pt idx="444">
                  <c:v>2.84097E-2</c:v>
                </c:pt>
                <c:pt idx="445">
                  <c:v>1.012762E-2</c:v>
                </c:pt>
                <c:pt idx="446">
                  <c:v>1.7700309999999999E-4</c:v>
                </c:pt>
                <c:pt idx="447">
                  <c:v>9.9010569999999996E-3</c:v>
                </c:pt>
                <c:pt idx="448">
                  <c:v>1.7673379999999999E-2</c:v>
                </c:pt>
                <c:pt idx="449">
                  <c:v>1.3706919999999999E-2</c:v>
                </c:pt>
                <c:pt idx="450">
                  <c:v>1.529345E-2</c:v>
                </c:pt>
                <c:pt idx="451">
                  <c:v>2.2647509999999999E-2</c:v>
                </c:pt>
                <c:pt idx="452">
                  <c:v>1.8239229999999999E-2</c:v>
                </c:pt>
                <c:pt idx="453">
                  <c:v>7.7902620000000001E-3</c:v>
                </c:pt>
                <c:pt idx="454">
                  <c:v>1.2624659999999999E-2</c:v>
                </c:pt>
                <c:pt idx="455">
                  <c:v>2.510273E-2</c:v>
                </c:pt>
                <c:pt idx="456">
                  <c:v>2.3276419999999999E-2</c:v>
                </c:pt>
                <c:pt idx="457">
                  <c:v>1.3257710000000001E-2</c:v>
                </c:pt>
                <c:pt idx="458">
                  <c:v>1.3160959999999999E-2</c:v>
                </c:pt>
                <c:pt idx="459">
                  <c:v>2.368924E-2</c:v>
                </c:pt>
                <c:pt idx="460">
                  <c:v>2.8020079999999999E-2</c:v>
                </c:pt>
                <c:pt idx="461">
                  <c:v>1.8089250000000001E-2</c:v>
                </c:pt>
                <c:pt idx="462">
                  <c:v>9.9224570000000008E-3</c:v>
                </c:pt>
                <c:pt idx="463">
                  <c:v>1.4660289999999999E-2</c:v>
                </c:pt>
                <c:pt idx="464">
                  <c:v>1.913958E-2</c:v>
                </c:pt>
                <c:pt idx="465">
                  <c:v>1.499751E-2</c:v>
                </c:pt>
                <c:pt idx="466">
                  <c:v>1.684428E-2</c:v>
                </c:pt>
                <c:pt idx="467">
                  <c:v>2.7764779999999999E-2</c:v>
                </c:pt>
                <c:pt idx="468">
                  <c:v>2.718077E-2</c:v>
                </c:pt>
                <c:pt idx="469">
                  <c:v>9.3898469999999998E-3</c:v>
                </c:pt>
                <c:pt idx="470">
                  <c:v>-3.4284410000000001E-4</c:v>
                </c:pt>
                <c:pt idx="471">
                  <c:v>1.5832309999999999E-2</c:v>
                </c:pt>
                <c:pt idx="472">
                  <c:v>3.7629749999999997E-2</c:v>
                </c:pt>
                <c:pt idx="473">
                  <c:v>4.1856360000000002E-2</c:v>
                </c:pt>
                <c:pt idx="474">
                  <c:v>3.3494169999999997E-2</c:v>
                </c:pt>
                <c:pt idx="475">
                  <c:v>2.6159229999999999E-2</c:v>
                </c:pt>
                <c:pt idx="476">
                  <c:v>2.130251E-2</c:v>
                </c:pt>
                <c:pt idx="477">
                  <c:v>1.3154259999999999E-2</c:v>
                </c:pt>
                <c:pt idx="478">
                  <c:v>1.269499E-2</c:v>
                </c:pt>
                <c:pt idx="479">
                  <c:v>3.0626239999999999E-2</c:v>
                </c:pt>
                <c:pt idx="480">
                  <c:v>3.862268E-2</c:v>
                </c:pt>
                <c:pt idx="481">
                  <c:v>2.2375289999999999E-2</c:v>
                </c:pt>
                <c:pt idx="482">
                  <c:v>1.8853749999999999E-2</c:v>
                </c:pt>
                <c:pt idx="483">
                  <c:v>3.0021579999999999E-2</c:v>
                </c:pt>
                <c:pt idx="484">
                  <c:v>1.9881220000000002E-2</c:v>
                </c:pt>
                <c:pt idx="485">
                  <c:v>1.802166E-3</c:v>
                </c:pt>
                <c:pt idx="486">
                  <c:v>4.8657099999999997E-3</c:v>
                </c:pt>
                <c:pt idx="487">
                  <c:v>1.763342E-2</c:v>
                </c:pt>
                <c:pt idx="488">
                  <c:v>2.1869650000000001E-2</c:v>
                </c:pt>
                <c:pt idx="489">
                  <c:v>1.8371910000000002E-2</c:v>
                </c:pt>
                <c:pt idx="490">
                  <c:v>1.3872519999999999E-2</c:v>
                </c:pt>
                <c:pt idx="491">
                  <c:v>1.267972E-2</c:v>
                </c:pt>
                <c:pt idx="492">
                  <c:v>1.2991600000000001E-2</c:v>
                </c:pt>
                <c:pt idx="493">
                  <c:v>1.0606849999999999E-2</c:v>
                </c:pt>
                <c:pt idx="494">
                  <c:v>1.2076679999999999E-2</c:v>
                </c:pt>
                <c:pt idx="495">
                  <c:v>2.0398610000000001E-2</c:v>
                </c:pt>
                <c:pt idx="496">
                  <c:v>2.33785E-2</c:v>
                </c:pt>
                <c:pt idx="497">
                  <c:v>1.653802E-2</c:v>
                </c:pt>
                <c:pt idx="498">
                  <c:v>1.433856E-2</c:v>
                </c:pt>
                <c:pt idx="499">
                  <c:v>2.118331E-2</c:v>
                </c:pt>
                <c:pt idx="500">
                  <c:v>2.224361E-2</c:v>
                </c:pt>
                <c:pt idx="501">
                  <c:v>1.5731559999999999E-2</c:v>
                </c:pt>
                <c:pt idx="502">
                  <c:v>7.3759339999999998E-3</c:v>
                </c:pt>
                <c:pt idx="503">
                  <c:v>-3.0872220000000001E-3</c:v>
                </c:pt>
                <c:pt idx="504">
                  <c:v>-5.7936680000000001E-3</c:v>
                </c:pt>
                <c:pt idx="505">
                  <c:v>3.7530329999999998E-3</c:v>
                </c:pt>
                <c:pt idx="506">
                  <c:v>1.3814770000000001E-2</c:v>
                </c:pt>
                <c:pt idx="507">
                  <c:v>2.0189530000000001E-2</c:v>
                </c:pt>
                <c:pt idx="508">
                  <c:v>2.3857730000000001E-2</c:v>
                </c:pt>
                <c:pt idx="509">
                  <c:v>2.526022E-2</c:v>
                </c:pt>
                <c:pt idx="510">
                  <c:v>2.922102E-2</c:v>
                </c:pt>
                <c:pt idx="511">
                  <c:v>3.1201300000000001E-2</c:v>
                </c:pt>
                <c:pt idx="512">
                  <c:v>2.569403E-2</c:v>
                </c:pt>
                <c:pt idx="513">
                  <c:v>2.2205329999999999E-2</c:v>
                </c:pt>
                <c:pt idx="514">
                  <c:v>2.706971E-2</c:v>
                </c:pt>
                <c:pt idx="515">
                  <c:v>3.1686010000000001E-2</c:v>
                </c:pt>
                <c:pt idx="516">
                  <c:v>2.6876000000000001E-2</c:v>
                </c:pt>
                <c:pt idx="517">
                  <c:v>1.413556E-2</c:v>
                </c:pt>
                <c:pt idx="518">
                  <c:v>8.1680669999999993E-3</c:v>
                </c:pt>
                <c:pt idx="519">
                  <c:v>2.0358729999999998E-2</c:v>
                </c:pt>
                <c:pt idx="520">
                  <c:v>3.2705940000000003E-2</c:v>
                </c:pt>
                <c:pt idx="521">
                  <c:v>2.9929279999999999E-2</c:v>
                </c:pt>
                <c:pt idx="522">
                  <c:v>2.8717409999999999E-2</c:v>
                </c:pt>
                <c:pt idx="523">
                  <c:v>2.9800489999999999E-2</c:v>
                </c:pt>
                <c:pt idx="524">
                  <c:v>1.9643040000000001E-2</c:v>
                </c:pt>
                <c:pt idx="525">
                  <c:v>1.3069229999999999E-2</c:v>
                </c:pt>
                <c:pt idx="526">
                  <c:v>1.7899829999999999E-2</c:v>
                </c:pt>
                <c:pt idx="527">
                  <c:v>2.1068300000000002E-2</c:v>
                </c:pt>
                <c:pt idx="528">
                  <c:v>1.9743219999999999E-2</c:v>
                </c:pt>
                <c:pt idx="529">
                  <c:v>1.377517E-2</c:v>
                </c:pt>
                <c:pt idx="530">
                  <c:v>9.5332339999999998E-3</c:v>
                </c:pt>
                <c:pt idx="531">
                  <c:v>1.793223E-2</c:v>
                </c:pt>
                <c:pt idx="532">
                  <c:v>2.338254E-2</c:v>
                </c:pt>
                <c:pt idx="533">
                  <c:v>1.1141760000000001E-2</c:v>
                </c:pt>
                <c:pt idx="534">
                  <c:v>4.5040449999999999E-3</c:v>
                </c:pt>
                <c:pt idx="535">
                  <c:v>1.5711389999999999E-2</c:v>
                </c:pt>
                <c:pt idx="536">
                  <c:v>1.88223E-2</c:v>
                </c:pt>
                <c:pt idx="537">
                  <c:v>1.2544369999999999E-2</c:v>
                </c:pt>
                <c:pt idx="538">
                  <c:v>1.8481290000000001E-2</c:v>
                </c:pt>
                <c:pt idx="539">
                  <c:v>2.3138189999999999E-2</c:v>
                </c:pt>
                <c:pt idx="540">
                  <c:v>1.361008E-2</c:v>
                </c:pt>
                <c:pt idx="541">
                  <c:v>7.2195820000000004E-3</c:v>
                </c:pt>
                <c:pt idx="542">
                  <c:v>1.261135E-2</c:v>
                </c:pt>
                <c:pt idx="543">
                  <c:v>1.5551560000000001E-2</c:v>
                </c:pt>
                <c:pt idx="544">
                  <c:v>5.1546029999999998E-3</c:v>
                </c:pt>
                <c:pt idx="545">
                  <c:v>-1.019299E-3</c:v>
                </c:pt>
                <c:pt idx="546">
                  <c:v>1.0228920000000001E-2</c:v>
                </c:pt>
                <c:pt idx="547">
                  <c:v>1.9485519999999999E-2</c:v>
                </c:pt>
                <c:pt idx="548">
                  <c:v>1.0350379999999999E-2</c:v>
                </c:pt>
                <c:pt idx="549">
                  <c:v>1.27625E-4</c:v>
                </c:pt>
                <c:pt idx="550">
                  <c:v>8.4850930000000008E-3</c:v>
                </c:pt>
                <c:pt idx="551">
                  <c:v>2.2126409999999999E-2</c:v>
                </c:pt>
                <c:pt idx="552">
                  <c:v>2.4539600000000002E-2</c:v>
                </c:pt>
                <c:pt idx="553">
                  <c:v>1.838387E-2</c:v>
                </c:pt>
                <c:pt idx="554">
                  <c:v>1.506731E-2</c:v>
                </c:pt>
                <c:pt idx="555">
                  <c:v>1.7968209999999998E-2</c:v>
                </c:pt>
                <c:pt idx="556">
                  <c:v>1.380355E-2</c:v>
                </c:pt>
                <c:pt idx="557">
                  <c:v>6.9152630000000003E-4</c:v>
                </c:pt>
                <c:pt idx="558">
                  <c:v>-2.298371E-3</c:v>
                </c:pt>
                <c:pt idx="559">
                  <c:v>9.7550410000000008E-3</c:v>
                </c:pt>
                <c:pt idx="560">
                  <c:v>1.920094E-2</c:v>
                </c:pt>
                <c:pt idx="561">
                  <c:v>1.647523E-2</c:v>
                </c:pt>
                <c:pt idx="562">
                  <c:v>1.172948E-2</c:v>
                </c:pt>
                <c:pt idx="563">
                  <c:v>1.491585E-2</c:v>
                </c:pt>
                <c:pt idx="564">
                  <c:v>1.8324679999999999E-2</c:v>
                </c:pt>
                <c:pt idx="565">
                  <c:v>1.460846E-2</c:v>
                </c:pt>
                <c:pt idx="566">
                  <c:v>1.193432E-2</c:v>
                </c:pt>
                <c:pt idx="567">
                  <c:v>1.537088E-2</c:v>
                </c:pt>
                <c:pt idx="568">
                  <c:v>1.962204E-2</c:v>
                </c:pt>
                <c:pt idx="569">
                  <c:v>2.0172840000000001E-2</c:v>
                </c:pt>
              </c:numCache>
            </c:numRef>
          </c:yVal>
          <c:smooth val="0"/>
        </c:ser>
        <c:ser>
          <c:idx val="17"/>
          <c:order val="17"/>
          <c:tx>
            <c:v>+1000V (#18)</c:v>
          </c:tx>
          <c:spPr>
            <a:ln w="19050">
              <a:solidFill>
                <a:srgbClr val="0000FF"/>
              </a:solidFill>
            </a:ln>
          </c:spPr>
          <c:marker>
            <c:symbol val="none"/>
          </c:marker>
          <c:xVal>
            <c:numRef>
              <c:f>'HBM IV Curves Data'!$AJ$5:$AJ$574</c:f>
              <c:numCache>
                <c:formatCode>General</c:formatCode>
                <c:ptCount val="570"/>
                <c:pt idx="0">
                  <c:v>1.3980919999999999</c:v>
                </c:pt>
                <c:pt idx="1">
                  <c:v>1.990518</c:v>
                </c:pt>
                <c:pt idx="2">
                  <c:v>2.8813740000000001</c:v>
                </c:pt>
                <c:pt idx="3">
                  <c:v>2.9677829999999998</c:v>
                </c:pt>
                <c:pt idx="4">
                  <c:v>3.3237679999999998</c:v>
                </c:pt>
                <c:pt idx="5">
                  <c:v>3.3716379999999999</c:v>
                </c:pt>
                <c:pt idx="6">
                  <c:v>2.3965489999999998</c:v>
                </c:pt>
                <c:pt idx="7">
                  <c:v>2.422609</c:v>
                </c:pt>
                <c:pt idx="8">
                  <c:v>3.882755</c:v>
                </c:pt>
                <c:pt idx="9">
                  <c:v>3.8095029999999999</c:v>
                </c:pt>
                <c:pt idx="10">
                  <c:v>1.8735299999999999</c:v>
                </c:pt>
                <c:pt idx="11">
                  <c:v>1.556222</c:v>
                </c:pt>
                <c:pt idx="12">
                  <c:v>3.3037130000000001</c:v>
                </c:pt>
                <c:pt idx="13">
                  <c:v>3.586141</c:v>
                </c:pt>
                <c:pt idx="14">
                  <c:v>1.7838099999999999</c:v>
                </c:pt>
                <c:pt idx="15">
                  <c:v>0.91686259999999997</c:v>
                </c:pt>
                <c:pt idx="16">
                  <c:v>1.133197</c:v>
                </c:pt>
                <c:pt idx="17">
                  <c:v>0.6831585</c:v>
                </c:pt>
                <c:pt idx="18">
                  <c:v>0.53896160000000004</c:v>
                </c:pt>
                <c:pt idx="19">
                  <c:v>1.397416</c:v>
                </c:pt>
                <c:pt idx="20">
                  <c:v>1.863782</c:v>
                </c:pt>
                <c:pt idx="21">
                  <c:v>1.3425009999999999</c:v>
                </c:pt>
                <c:pt idx="22">
                  <c:v>1.002057</c:v>
                </c:pt>
                <c:pt idx="23">
                  <c:v>1.1326259999999999</c:v>
                </c:pt>
                <c:pt idx="24">
                  <c:v>1.045307</c:v>
                </c:pt>
                <c:pt idx="25">
                  <c:v>1.6421539999999999</c:v>
                </c:pt>
                <c:pt idx="26">
                  <c:v>2.5095239999999999</c:v>
                </c:pt>
                <c:pt idx="27">
                  <c:v>2.0237250000000002</c:v>
                </c:pt>
                <c:pt idx="28">
                  <c:v>1.1526810000000001</c:v>
                </c:pt>
                <c:pt idx="29">
                  <c:v>1.2204390000000001</c:v>
                </c:pt>
                <c:pt idx="30">
                  <c:v>1.7836479999999999</c:v>
                </c:pt>
                <c:pt idx="31">
                  <c:v>1.706537</c:v>
                </c:pt>
                <c:pt idx="32">
                  <c:v>1.3584560000000001</c:v>
                </c:pt>
                <c:pt idx="33">
                  <c:v>1.974602</c:v>
                </c:pt>
                <c:pt idx="34">
                  <c:v>2.7769400000000002</c:v>
                </c:pt>
                <c:pt idx="35">
                  <c:v>2.6051139999999999</c:v>
                </c:pt>
                <c:pt idx="36">
                  <c:v>1.9831749999999999</c:v>
                </c:pt>
                <c:pt idx="37">
                  <c:v>1.407146</c:v>
                </c:pt>
                <c:pt idx="38">
                  <c:v>0.44914219999999999</c:v>
                </c:pt>
                <c:pt idx="39">
                  <c:v>-0.38154860000000002</c:v>
                </c:pt>
                <c:pt idx="40">
                  <c:v>0.18228649999999999</c:v>
                </c:pt>
                <c:pt idx="41">
                  <c:v>1.185764</c:v>
                </c:pt>
                <c:pt idx="42">
                  <c:v>0.91757080000000002</c:v>
                </c:pt>
                <c:pt idx="43">
                  <c:v>0.47747509999999999</c:v>
                </c:pt>
                <c:pt idx="44">
                  <c:v>0.52131430000000001</c:v>
                </c:pt>
                <c:pt idx="45">
                  <c:v>0.17142660000000001</c:v>
                </c:pt>
                <c:pt idx="46">
                  <c:v>-8.4643709999999997E-2</c:v>
                </c:pt>
                <c:pt idx="47">
                  <c:v>0.19567609999999999</c:v>
                </c:pt>
                <c:pt idx="48">
                  <c:v>1.584379</c:v>
                </c:pt>
                <c:pt idx="49">
                  <c:v>3.245126</c:v>
                </c:pt>
                <c:pt idx="50">
                  <c:v>2.8820969999999999</c:v>
                </c:pt>
                <c:pt idx="51">
                  <c:v>1.8137779999999999</c:v>
                </c:pt>
                <c:pt idx="52">
                  <c:v>1.8418429999999999</c:v>
                </c:pt>
                <c:pt idx="53">
                  <c:v>1.9108879999999999</c:v>
                </c:pt>
                <c:pt idx="54">
                  <c:v>1.103982</c:v>
                </c:pt>
                <c:pt idx="55">
                  <c:v>-0.21621940000000001</c:v>
                </c:pt>
                <c:pt idx="56">
                  <c:v>-0.76240079999999999</c:v>
                </c:pt>
                <c:pt idx="57">
                  <c:v>-0.49197930000000001</c:v>
                </c:pt>
                <c:pt idx="58">
                  <c:v>-4.8089119999999999E-2</c:v>
                </c:pt>
                <c:pt idx="59">
                  <c:v>1.1029599999999999</c:v>
                </c:pt>
                <c:pt idx="60">
                  <c:v>2.002799</c:v>
                </c:pt>
                <c:pt idx="61">
                  <c:v>1.448558</c:v>
                </c:pt>
                <c:pt idx="62">
                  <c:v>0.92769979999999996</c:v>
                </c:pt>
                <c:pt idx="63">
                  <c:v>1.407173</c:v>
                </c:pt>
                <c:pt idx="64">
                  <c:v>1.7649140000000001</c:v>
                </c:pt>
                <c:pt idx="65">
                  <c:v>1.77851</c:v>
                </c:pt>
                <c:pt idx="66">
                  <c:v>1.6532709999999999</c:v>
                </c:pt>
                <c:pt idx="67">
                  <c:v>0.56274100000000005</c:v>
                </c:pt>
                <c:pt idx="68">
                  <c:v>-0.72061509999999995</c:v>
                </c:pt>
                <c:pt idx="69">
                  <c:v>-0.58378920000000001</c:v>
                </c:pt>
                <c:pt idx="70">
                  <c:v>-8.4943030000000003E-2</c:v>
                </c:pt>
                <c:pt idx="71">
                  <c:v>-3.2912789999999997E-2</c:v>
                </c:pt>
                <c:pt idx="72">
                  <c:v>-9.8354040000000004E-2</c:v>
                </c:pt>
                <c:pt idx="73">
                  <c:v>-0.7206418</c:v>
                </c:pt>
                <c:pt idx="74">
                  <c:v>-0.56513780000000002</c:v>
                </c:pt>
                <c:pt idx="75">
                  <c:v>0.55477080000000001</c:v>
                </c:pt>
                <c:pt idx="76">
                  <c:v>0.97222609999999998</c:v>
                </c:pt>
                <c:pt idx="77">
                  <c:v>0.63303739999999997</c:v>
                </c:pt>
                <c:pt idx="78">
                  <c:v>0.1402709</c:v>
                </c:pt>
                <c:pt idx="79">
                  <c:v>1.248456</c:v>
                </c:pt>
                <c:pt idx="80">
                  <c:v>3.3381669999999999</c:v>
                </c:pt>
                <c:pt idx="81">
                  <c:v>2.955295</c:v>
                </c:pt>
                <c:pt idx="82">
                  <c:v>0.97979450000000001</c:v>
                </c:pt>
                <c:pt idx="83">
                  <c:v>0.54502079999999997</c:v>
                </c:pt>
                <c:pt idx="84">
                  <c:v>0.72145919999999997</c:v>
                </c:pt>
                <c:pt idx="85">
                  <c:v>0.216943</c:v>
                </c:pt>
                <c:pt idx="86">
                  <c:v>0.72170140000000005</c:v>
                </c:pt>
                <c:pt idx="87">
                  <c:v>2.015215</c:v>
                </c:pt>
                <c:pt idx="88">
                  <c:v>2.1183040000000002</c:v>
                </c:pt>
                <c:pt idx="89">
                  <c:v>1.034181</c:v>
                </c:pt>
                <c:pt idx="90">
                  <c:v>-0.17195759999999999</c:v>
                </c:pt>
                <c:pt idx="91">
                  <c:v>-0.1735043</c:v>
                </c:pt>
                <c:pt idx="92">
                  <c:v>1.206491</c:v>
                </c:pt>
                <c:pt idx="93">
                  <c:v>1.756338</c:v>
                </c:pt>
                <c:pt idx="94">
                  <c:v>0.99328939999999999</c:v>
                </c:pt>
                <c:pt idx="95">
                  <c:v>1.0538380000000001</c:v>
                </c:pt>
                <c:pt idx="96">
                  <c:v>1.7391509999999999</c:v>
                </c:pt>
                <c:pt idx="97">
                  <c:v>1.720674</c:v>
                </c:pt>
                <c:pt idx="98">
                  <c:v>1.5787899999999999</c:v>
                </c:pt>
                <c:pt idx="99">
                  <c:v>1.8671</c:v>
                </c:pt>
                <c:pt idx="100">
                  <c:v>1.9898690000000001</c:v>
                </c:pt>
                <c:pt idx="101">
                  <c:v>1.3373440000000001</c:v>
                </c:pt>
                <c:pt idx="102">
                  <c:v>0.31498900000000002</c:v>
                </c:pt>
                <c:pt idx="103">
                  <c:v>0.31856479999999998</c:v>
                </c:pt>
                <c:pt idx="104">
                  <c:v>1.594659</c:v>
                </c:pt>
                <c:pt idx="105">
                  <c:v>1.849998</c:v>
                </c:pt>
                <c:pt idx="106">
                  <c:v>0.7545965</c:v>
                </c:pt>
                <c:pt idx="107">
                  <c:v>1.0231239999999999</c:v>
                </c:pt>
                <c:pt idx="108">
                  <c:v>1.8900380000000001</c:v>
                </c:pt>
                <c:pt idx="109">
                  <c:v>1.1831700000000001</c:v>
                </c:pt>
                <c:pt idx="110">
                  <c:v>0.4613215</c:v>
                </c:pt>
                <c:pt idx="111">
                  <c:v>0.58093729999999999</c:v>
                </c:pt>
                <c:pt idx="112">
                  <c:v>0.2024937</c:v>
                </c:pt>
                <c:pt idx="113">
                  <c:v>-1.1716880000000001</c:v>
                </c:pt>
                <c:pt idx="114">
                  <c:v>-2.4055270000000002</c:v>
                </c:pt>
                <c:pt idx="115">
                  <c:v>-1.690569</c:v>
                </c:pt>
                <c:pt idx="116">
                  <c:v>0.38945970000000002</c:v>
                </c:pt>
                <c:pt idx="117">
                  <c:v>1.9009849999999999</c:v>
                </c:pt>
                <c:pt idx="118">
                  <c:v>2.2701020000000001</c:v>
                </c:pt>
                <c:pt idx="119">
                  <c:v>1.61483</c:v>
                </c:pt>
                <c:pt idx="120">
                  <c:v>1.0446599999999999</c:v>
                </c:pt>
                <c:pt idx="121">
                  <c:v>0.94921390000000005</c:v>
                </c:pt>
                <c:pt idx="122">
                  <c:v>0.46817979999999998</c:v>
                </c:pt>
                <c:pt idx="123">
                  <c:v>3.6842159999999999E-2</c:v>
                </c:pt>
                <c:pt idx="124">
                  <c:v>-6.068718E-2</c:v>
                </c:pt>
                <c:pt idx="125">
                  <c:v>1.856812E-2</c:v>
                </c:pt>
                <c:pt idx="126">
                  <c:v>0.75960890000000003</c:v>
                </c:pt>
                <c:pt idx="127">
                  <c:v>1.4894879999999999</c:v>
                </c:pt>
                <c:pt idx="128">
                  <c:v>1.642566</c:v>
                </c:pt>
                <c:pt idx="129">
                  <c:v>1.656201</c:v>
                </c:pt>
                <c:pt idx="130">
                  <c:v>1.2553639999999999</c:v>
                </c:pt>
                <c:pt idx="131">
                  <c:v>1.475617</c:v>
                </c:pt>
                <c:pt idx="132">
                  <c:v>2.7522549999999999</c:v>
                </c:pt>
                <c:pt idx="133">
                  <c:v>2.5793010000000001</c:v>
                </c:pt>
                <c:pt idx="134">
                  <c:v>1.459568</c:v>
                </c:pt>
                <c:pt idx="135">
                  <c:v>2.2103060000000001</c:v>
                </c:pt>
                <c:pt idx="136">
                  <c:v>3.861488</c:v>
                </c:pt>
                <c:pt idx="137">
                  <c:v>3.5791059999999999</c:v>
                </c:pt>
                <c:pt idx="138">
                  <c:v>1.570533</c:v>
                </c:pt>
                <c:pt idx="139">
                  <c:v>-2.043246E-2</c:v>
                </c:pt>
                <c:pt idx="140">
                  <c:v>-0.81753160000000002</c:v>
                </c:pt>
                <c:pt idx="141">
                  <c:v>-0.54784619999999995</c:v>
                </c:pt>
                <c:pt idx="142">
                  <c:v>0.62561169999999999</c:v>
                </c:pt>
                <c:pt idx="143">
                  <c:v>0.86279159999999999</c:v>
                </c:pt>
                <c:pt idx="144">
                  <c:v>0.19882340000000001</c:v>
                </c:pt>
                <c:pt idx="145">
                  <c:v>-0.9217959</c:v>
                </c:pt>
                <c:pt idx="146">
                  <c:v>-1.796794</c:v>
                </c:pt>
                <c:pt idx="147">
                  <c:v>-0.4227477</c:v>
                </c:pt>
                <c:pt idx="148">
                  <c:v>1.186585</c:v>
                </c:pt>
                <c:pt idx="149">
                  <c:v>0.40182990000000002</c:v>
                </c:pt>
                <c:pt idx="150">
                  <c:v>-0.72807359999999999</c:v>
                </c:pt>
                <c:pt idx="151">
                  <c:v>-0.43034040000000001</c:v>
                </c:pt>
                <c:pt idx="152">
                  <c:v>0.36336560000000001</c:v>
                </c:pt>
                <c:pt idx="153">
                  <c:v>0.37748599999999999</c:v>
                </c:pt>
                <c:pt idx="154">
                  <c:v>4.8432080000000002E-2</c:v>
                </c:pt>
                <c:pt idx="155">
                  <c:v>0.4481251</c:v>
                </c:pt>
                <c:pt idx="156">
                  <c:v>0.45231769999999999</c:v>
                </c:pt>
                <c:pt idx="157">
                  <c:v>-0.7659783</c:v>
                </c:pt>
                <c:pt idx="158">
                  <c:v>-0.95416060000000003</c:v>
                </c:pt>
                <c:pt idx="159">
                  <c:v>0.58056470000000004</c:v>
                </c:pt>
                <c:pt idx="160">
                  <c:v>1.551053</c:v>
                </c:pt>
                <c:pt idx="161">
                  <c:v>1.171084</c:v>
                </c:pt>
                <c:pt idx="162">
                  <c:v>0.26448529999999998</c:v>
                </c:pt>
                <c:pt idx="163">
                  <c:v>9.2087569999999994E-2</c:v>
                </c:pt>
                <c:pt idx="164">
                  <c:v>0.94649930000000004</c:v>
                </c:pt>
                <c:pt idx="165">
                  <c:v>1.536931</c:v>
                </c:pt>
                <c:pt idx="166">
                  <c:v>1.302044</c:v>
                </c:pt>
                <c:pt idx="167">
                  <c:v>0.53364400000000001</c:v>
                </c:pt>
                <c:pt idx="168">
                  <c:v>0.22487180000000001</c:v>
                </c:pt>
                <c:pt idx="169">
                  <c:v>0.84243769999999996</c:v>
                </c:pt>
                <c:pt idx="170">
                  <c:v>1.3114349999999999</c:v>
                </c:pt>
                <c:pt idx="171">
                  <c:v>1.323628</c:v>
                </c:pt>
                <c:pt idx="172">
                  <c:v>0.86244589999999999</c:v>
                </c:pt>
                <c:pt idx="173">
                  <c:v>0.169735</c:v>
                </c:pt>
                <c:pt idx="174">
                  <c:v>0.59272360000000002</c:v>
                </c:pt>
                <c:pt idx="175">
                  <c:v>1.3919459999999999</c:v>
                </c:pt>
                <c:pt idx="176">
                  <c:v>0.59709080000000003</c:v>
                </c:pt>
                <c:pt idx="177">
                  <c:v>-1.13605</c:v>
                </c:pt>
                <c:pt idx="178">
                  <c:v>-1.9199029999999999</c:v>
                </c:pt>
                <c:pt idx="179">
                  <c:v>-1.3975569999999999</c:v>
                </c:pt>
                <c:pt idx="180">
                  <c:v>-0.46473379999999997</c:v>
                </c:pt>
                <c:pt idx="181">
                  <c:v>9.6457860000000006E-2</c:v>
                </c:pt>
                <c:pt idx="182">
                  <c:v>0.29857939999999999</c:v>
                </c:pt>
                <c:pt idx="183">
                  <c:v>0.46528940000000002</c:v>
                </c:pt>
                <c:pt idx="184">
                  <c:v>0.28189439999999999</c:v>
                </c:pt>
                <c:pt idx="185">
                  <c:v>-1.0368540000000001E-2</c:v>
                </c:pt>
                <c:pt idx="186">
                  <c:v>0.33092779999999999</c:v>
                </c:pt>
                <c:pt idx="187">
                  <c:v>0.74801479999999998</c:v>
                </c:pt>
                <c:pt idx="188">
                  <c:v>0.2879524</c:v>
                </c:pt>
                <c:pt idx="189">
                  <c:v>-0.44159759999999998</c:v>
                </c:pt>
                <c:pt idx="190">
                  <c:v>-5.4870790000000003E-2</c:v>
                </c:pt>
                <c:pt idx="191">
                  <c:v>1.167584</c:v>
                </c:pt>
                <c:pt idx="192">
                  <c:v>1.5935319999999999</c:v>
                </c:pt>
                <c:pt idx="193">
                  <c:v>0.45538329999999999</c:v>
                </c:pt>
                <c:pt idx="194">
                  <c:v>-0.73662799999999995</c:v>
                </c:pt>
                <c:pt idx="195">
                  <c:v>-0.33668609999999999</c:v>
                </c:pt>
                <c:pt idx="196">
                  <c:v>0.36438480000000001</c:v>
                </c:pt>
                <c:pt idx="197">
                  <c:v>-0.55827470000000001</c:v>
                </c:pt>
                <c:pt idx="198">
                  <c:v>-1.360411</c:v>
                </c:pt>
                <c:pt idx="199">
                  <c:v>0.15636420000000001</c:v>
                </c:pt>
                <c:pt idx="200">
                  <c:v>1.8566860000000001</c:v>
                </c:pt>
                <c:pt idx="201">
                  <c:v>2.1242939999999999</c:v>
                </c:pt>
                <c:pt idx="202">
                  <c:v>2.0313080000000001</c:v>
                </c:pt>
                <c:pt idx="203">
                  <c:v>1.634984</c:v>
                </c:pt>
                <c:pt idx="204">
                  <c:v>0.75462149999999995</c:v>
                </c:pt>
                <c:pt idx="205">
                  <c:v>-9.5844429999999994E-2</c:v>
                </c:pt>
                <c:pt idx="206">
                  <c:v>-0.27646549999999998</c:v>
                </c:pt>
                <c:pt idx="207">
                  <c:v>0.5165843</c:v>
                </c:pt>
                <c:pt idx="208">
                  <c:v>1.0954459999999999</c:v>
                </c:pt>
                <c:pt idx="209">
                  <c:v>0.83993660000000003</c:v>
                </c:pt>
                <c:pt idx="210">
                  <c:v>1.016229</c:v>
                </c:pt>
                <c:pt idx="211">
                  <c:v>1.506413</c:v>
                </c:pt>
                <c:pt idx="212">
                  <c:v>1.1429279999999999</c:v>
                </c:pt>
                <c:pt idx="213">
                  <c:v>0.63436150000000002</c:v>
                </c:pt>
                <c:pt idx="214">
                  <c:v>0.79088879999999995</c:v>
                </c:pt>
                <c:pt idx="215">
                  <c:v>0.5186326</c:v>
                </c:pt>
                <c:pt idx="216">
                  <c:v>-0.67501389999999994</c:v>
                </c:pt>
                <c:pt idx="217">
                  <c:v>-1.0555669999999999</c:v>
                </c:pt>
                <c:pt idx="218">
                  <c:v>0.26878220000000003</c:v>
                </c:pt>
                <c:pt idx="219">
                  <c:v>1.329882</c:v>
                </c:pt>
                <c:pt idx="220">
                  <c:v>1.210968</c:v>
                </c:pt>
                <c:pt idx="221">
                  <c:v>0.99592210000000003</c:v>
                </c:pt>
                <c:pt idx="222">
                  <c:v>-0.13767979999999999</c:v>
                </c:pt>
                <c:pt idx="223">
                  <c:v>-1.519514</c:v>
                </c:pt>
                <c:pt idx="224">
                  <c:v>-0.59390430000000005</c:v>
                </c:pt>
                <c:pt idx="225">
                  <c:v>1.32857</c:v>
                </c:pt>
                <c:pt idx="226">
                  <c:v>2.0687720000000001</c:v>
                </c:pt>
                <c:pt idx="227">
                  <c:v>1.381111</c:v>
                </c:pt>
                <c:pt idx="228">
                  <c:v>0.5535968</c:v>
                </c:pt>
                <c:pt idx="229">
                  <c:v>1.298907</c:v>
                </c:pt>
                <c:pt idx="230">
                  <c:v>2.5447199999999999</c:v>
                </c:pt>
                <c:pt idx="231">
                  <c:v>2.8166090000000001</c:v>
                </c:pt>
                <c:pt idx="232">
                  <c:v>2.3063060000000002</c:v>
                </c:pt>
                <c:pt idx="233">
                  <c:v>1.2840320000000001</c:v>
                </c:pt>
                <c:pt idx="234">
                  <c:v>0.49082809999999999</c:v>
                </c:pt>
                <c:pt idx="235">
                  <c:v>0.80768289999999998</c:v>
                </c:pt>
                <c:pt idx="236">
                  <c:v>1.859027</c:v>
                </c:pt>
                <c:pt idx="237">
                  <c:v>2.0638999999999998</c:v>
                </c:pt>
                <c:pt idx="238">
                  <c:v>0.49332999999999999</c:v>
                </c:pt>
                <c:pt idx="239">
                  <c:v>-1.1466130000000001</c:v>
                </c:pt>
                <c:pt idx="240">
                  <c:v>-1.122565</c:v>
                </c:pt>
                <c:pt idx="241">
                  <c:v>-0.73685489999999998</c:v>
                </c:pt>
                <c:pt idx="242">
                  <c:v>-0.82319560000000003</c:v>
                </c:pt>
                <c:pt idx="243">
                  <c:v>-0.16148270000000001</c:v>
                </c:pt>
                <c:pt idx="244">
                  <c:v>0.59178229999999998</c:v>
                </c:pt>
                <c:pt idx="245">
                  <c:v>-4.4445370000000001E-3</c:v>
                </c:pt>
                <c:pt idx="246">
                  <c:v>-0.73332330000000001</c:v>
                </c:pt>
                <c:pt idx="247">
                  <c:v>-0.76206050000000003</c:v>
                </c:pt>
                <c:pt idx="248">
                  <c:v>-1.0144249999999999</c:v>
                </c:pt>
                <c:pt idx="249">
                  <c:v>-1.341307</c:v>
                </c:pt>
                <c:pt idx="250">
                  <c:v>-0.84528329999999996</c:v>
                </c:pt>
                <c:pt idx="251">
                  <c:v>0.55781879999999995</c:v>
                </c:pt>
                <c:pt idx="252">
                  <c:v>1.611802</c:v>
                </c:pt>
                <c:pt idx="253">
                  <c:v>1.2723789999999999</c:v>
                </c:pt>
                <c:pt idx="254">
                  <c:v>0.1474859</c:v>
                </c:pt>
                <c:pt idx="255">
                  <c:v>-0.31682880000000002</c:v>
                </c:pt>
                <c:pt idx="256">
                  <c:v>0.34515390000000001</c:v>
                </c:pt>
                <c:pt idx="257">
                  <c:v>0.71277539999999995</c:v>
                </c:pt>
                <c:pt idx="258">
                  <c:v>0.66857509999999998</c:v>
                </c:pt>
                <c:pt idx="259">
                  <c:v>1.444477</c:v>
                </c:pt>
                <c:pt idx="260">
                  <c:v>1.797577</c:v>
                </c:pt>
                <c:pt idx="261">
                  <c:v>0.71857990000000005</c:v>
                </c:pt>
                <c:pt idx="262">
                  <c:v>0.22598869999999999</c:v>
                </c:pt>
                <c:pt idx="263">
                  <c:v>1.069312</c:v>
                </c:pt>
                <c:pt idx="264">
                  <c:v>1.5451539999999999</c:v>
                </c:pt>
                <c:pt idx="265">
                  <c:v>1.352026</c:v>
                </c:pt>
                <c:pt idx="266">
                  <c:v>1.2184649999999999</c:v>
                </c:pt>
                <c:pt idx="267">
                  <c:v>0.77443450000000003</c:v>
                </c:pt>
                <c:pt idx="268">
                  <c:v>0.58987769999999995</c:v>
                </c:pt>
                <c:pt idx="269">
                  <c:v>1.2465869999999999</c:v>
                </c:pt>
                <c:pt idx="270">
                  <c:v>1.4586650000000001</c:v>
                </c:pt>
                <c:pt idx="271">
                  <c:v>1.5776790000000001</c:v>
                </c:pt>
                <c:pt idx="272">
                  <c:v>1.9214990000000001</c:v>
                </c:pt>
                <c:pt idx="273">
                  <c:v>0.93284049999999996</c:v>
                </c:pt>
                <c:pt idx="274">
                  <c:v>-0.6360268</c:v>
                </c:pt>
                <c:pt idx="275">
                  <c:v>-0.92627119999999996</c:v>
                </c:pt>
                <c:pt idx="276">
                  <c:v>-0.2302276</c:v>
                </c:pt>
                <c:pt idx="277">
                  <c:v>0.12954089999999999</c:v>
                </c:pt>
                <c:pt idx="278">
                  <c:v>-0.39874920000000003</c:v>
                </c:pt>
                <c:pt idx="279">
                  <c:v>-1.286807</c:v>
                </c:pt>
                <c:pt idx="280">
                  <c:v>-1.395405</c:v>
                </c:pt>
                <c:pt idx="281">
                  <c:v>0.2054655</c:v>
                </c:pt>
                <c:pt idx="282">
                  <c:v>2.090398</c:v>
                </c:pt>
                <c:pt idx="283">
                  <c:v>1.804643</c:v>
                </c:pt>
                <c:pt idx="284">
                  <c:v>0.41442469999999998</c:v>
                </c:pt>
                <c:pt idx="285">
                  <c:v>0.20627039999999999</c:v>
                </c:pt>
                <c:pt idx="286">
                  <c:v>0.82302359999999997</c:v>
                </c:pt>
                <c:pt idx="287">
                  <c:v>0.99618119999999999</c:v>
                </c:pt>
                <c:pt idx="288">
                  <c:v>0.42573050000000001</c:v>
                </c:pt>
                <c:pt idx="289">
                  <c:v>9.2988520000000005E-2</c:v>
                </c:pt>
                <c:pt idx="290">
                  <c:v>0.90475340000000004</c:v>
                </c:pt>
                <c:pt idx="291">
                  <c:v>1.87921</c:v>
                </c:pt>
                <c:pt idx="292">
                  <c:v>1.2894350000000001</c:v>
                </c:pt>
                <c:pt idx="293">
                  <c:v>-0.36312549999999999</c:v>
                </c:pt>
                <c:pt idx="294">
                  <c:v>-1.1815580000000001</c:v>
                </c:pt>
                <c:pt idx="295">
                  <c:v>-1.385901</c:v>
                </c:pt>
                <c:pt idx="296">
                  <c:v>-1.8140689999999999</c:v>
                </c:pt>
                <c:pt idx="297">
                  <c:v>-1.881667</c:v>
                </c:pt>
                <c:pt idx="298">
                  <c:v>-1.276308</c:v>
                </c:pt>
                <c:pt idx="299">
                  <c:v>-7.8532779999999996E-2</c:v>
                </c:pt>
                <c:pt idx="300">
                  <c:v>0.37377320000000003</c:v>
                </c:pt>
                <c:pt idx="301">
                  <c:v>-0.71083470000000004</c:v>
                </c:pt>
                <c:pt idx="302">
                  <c:v>-0.92065330000000001</c:v>
                </c:pt>
                <c:pt idx="303">
                  <c:v>0.23803769999999999</c:v>
                </c:pt>
                <c:pt idx="304">
                  <c:v>0.84853880000000004</c:v>
                </c:pt>
                <c:pt idx="305">
                  <c:v>0.58820039999999996</c:v>
                </c:pt>
                <c:pt idx="306">
                  <c:v>-0.31247599999999998</c:v>
                </c:pt>
                <c:pt idx="307">
                  <c:v>-1.4646479999999999</c:v>
                </c:pt>
                <c:pt idx="308">
                  <c:v>-1.95807</c:v>
                </c:pt>
                <c:pt idx="309">
                  <c:v>-1.5916980000000001</c:v>
                </c:pt>
                <c:pt idx="310">
                  <c:v>-0.93769349999999996</c:v>
                </c:pt>
                <c:pt idx="311">
                  <c:v>-0.15766340000000001</c:v>
                </c:pt>
                <c:pt idx="312">
                  <c:v>0.66960679999999995</c:v>
                </c:pt>
                <c:pt idx="313">
                  <c:v>0.82474150000000002</c:v>
                </c:pt>
                <c:pt idx="314">
                  <c:v>0.31040180000000001</c:v>
                </c:pt>
                <c:pt idx="315">
                  <c:v>0.2785396</c:v>
                </c:pt>
                <c:pt idx="316">
                  <c:v>0.4453763</c:v>
                </c:pt>
                <c:pt idx="317">
                  <c:v>-0.47621200000000002</c:v>
                </c:pt>
                <c:pt idx="318">
                  <c:v>-1.235684</c:v>
                </c:pt>
                <c:pt idx="319">
                  <c:v>-0.57743390000000006</c:v>
                </c:pt>
                <c:pt idx="320">
                  <c:v>0.17593320000000001</c:v>
                </c:pt>
                <c:pt idx="321">
                  <c:v>0.27970699999999998</c:v>
                </c:pt>
                <c:pt idx="322">
                  <c:v>-0.29144779999999998</c:v>
                </c:pt>
                <c:pt idx="323">
                  <c:v>-0.71703159999999999</c:v>
                </c:pt>
                <c:pt idx="324">
                  <c:v>-0.34287570000000001</c:v>
                </c:pt>
                <c:pt idx="325">
                  <c:v>-0.95757340000000002</c:v>
                </c:pt>
                <c:pt idx="326">
                  <c:v>-2.121677</c:v>
                </c:pt>
                <c:pt idx="327">
                  <c:v>-1.3902570000000001</c:v>
                </c:pt>
                <c:pt idx="328">
                  <c:v>0.43985229999999997</c:v>
                </c:pt>
                <c:pt idx="329">
                  <c:v>0.8211041</c:v>
                </c:pt>
                <c:pt idx="330">
                  <c:v>-0.65771769999999996</c:v>
                </c:pt>
                <c:pt idx="331">
                  <c:v>-1.6485209999999999</c:v>
                </c:pt>
                <c:pt idx="332">
                  <c:v>-0.76563060000000005</c:v>
                </c:pt>
                <c:pt idx="333">
                  <c:v>0.45871020000000001</c:v>
                </c:pt>
                <c:pt idx="334">
                  <c:v>0.31391390000000002</c:v>
                </c:pt>
                <c:pt idx="335">
                  <c:v>-0.71105320000000005</c:v>
                </c:pt>
                <c:pt idx="336">
                  <c:v>-0.62995219999999996</c:v>
                </c:pt>
                <c:pt idx="337">
                  <c:v>7.3812820000000001E-2</c:v>
                </c:pt>
                <c:pt idx="338">
                  <c:v>-0.19315640000000001</c:v>
                </c:pt>
                <c:pt idx="339">
                  <c:v>-0.18226139999999999</c:v>
                </c:pt>
                <c:pt idx="340">
                  <c:v>3.9822059999999999E-2</c:v>
                </c:pt>
                <c:pt idx="341">
                  <c:v>-0.75444060000000002</c:v>
                </c:pt>
                <c:pt idx="342">
                  <c:v>-1.060575</c:v>
                </c:pt>
                <c:pt idx="343">
                  <c:v>-0.35486610000000002</c:v>
                </c:pt>
                <c:pt idx="344">
                  <c:v>-0.1307642</c:v>
                </c:pt>
                <c:pt idx="345">
                  <c:v>-0.5188644</c:v>
                </c:pt>
                <c:pt idx="346">
                  <c:v>-0.83424089999999995</c:v>
                </c:pt>
                <c:pt idx="347">
                  <c:v>-1.007312</c:v>
                </c:pt>
                <c:pt idx="348">
                  <c:v>-0.96814999999999996</c:v>
                </c:pt>
                <c:pt idx="349">
                  <c:v>-0.42520210000000003</c:v>
                </c:pt>
                <c:pt idx="350">
                  <c:v>-8.2150340000000002E-2</c:v>
                </c:pt>
                <c:pt idx="351">
                  <c:v>-0.95010850000000002</c:v>
                </c:pt>
                <c:pt idx="352">
                  <c:v>-1.078889</c:v>
                </c:pt>
                <c:pt idx="353">
                  <c:v>1.331388</c:v>
                </c:pt>
                <c:pt idx="354">
                  <c:v>3.2373859999999999</c:v>
                </c:pt>
                <c:pt idx="355">
                  <c:v>1.920064</c:v>
                </c:pt>
                <c:pt idx="356">
                  <c:v>-9.2240260000000004E-2</c:v>
                </c:pt>
                <c:pt idx="357">
                  <c:v>5.5491909999999998E-2</c:v>
                </c:pt>
                <c:pt idx="358">
                  <c:v>1.5947610000000001</c:v>
                </c:pt>
                <c:pt idx="359">
                  <c:v>2.6615899999999999</c:v>
                </c:pt>
                <c:pt idx="360">
                  <c:v>1.9273089999999999</c:v>
                </c:pt>
                <c:pt idx="361">
                  <c:v>0.1049614</c:v>
                </c:pt>
                <c:pt idx="362">
                  <c:v>-0.86438139999999997</c:v>
                </c:pt>
                <c:pt idx="363">
                  <c:v>-0.35403630000000003</c:v>
                </c:pt>
                <c:pt idx="364">
                  <c:v>0.77373740000000002</c:v>
                </c:pt>
                <c:pt idx="365">
                  <c:v>0.69841209999999998</c:v>
                </c:pt>
                <c:pt idx="366">
                  <c:v>0.1472919</c:v>
                </c:pt>
                <c:pt idx="367">
                  <c:v>0.63785550000000002</c:v>
                </c:pt>
                <c:pt idx="368">
                  <c:v>0.41021150000000001</c:v>
                </c:pt>
                <c:pt idx="369">
                  <c:v>-0.48732239999999999</c:v>
                </c:pt>
                <c:pt idx="370">
                  <c:v>0.1224261</c:v>
                </c:pt>
                <c:pt idx="371">
                  <c:v>0.70511279999999998</c:v>
                </c:pt>
                <c:pt idx="372">
                  <c:v>-0.44876769999999999</c:v>
                </c:pt>
                <c:pt idx="373">
                  <c:v>-0.91484069999999995</c:v>
                </c:pt>
                <c:pt idx="374">
                  <c:v>0.42385970000000001</c:v>
                </c:pt>
                <c:pt idx="375">
                  <c:v>1.2484139999999999</c:v>
                </c:pt>
                <c:pt idx="376">
                  <c:v>0.38386870000000001</c:v>
                </c:pt>
                <c:pt idx="377">
                  <c:v>-1.0590619999999999</c:v>
                </c:pt>
                <c:pt idx="378">
                  <c:v>-1.1129659999999999</c:v>
                </c:pt>
                <c:pt idx="379">
                  <c:v>0.42285410000000001</c:v>
                </c:pt>
                <c:pt idx="380">
                  <c:v>1.3931100000000001</c:v>
                </c:pt>
                <c:pt idx="381">
                  <c:v>1.0551740000000001</c:v>
                </c:pt>
                <c:pt idx="382">
                  <c:v>2.196333E-2</c:v>
                </c:pt>
                <c:pt idx="383">
                  <c:v>-1.2233499999999999</c:v>
                </c:pt>
                <c:pt idx="384">
                  <c:v>-1.486051</c:v>
                </c:pt>
                <c:pt idx="385">
                  <c:v>-1.0183519999999999</c:v>
                </c:pt>
                <c:pt idx="386">
                  <c:v>-0.9160355</c:v>
                </c:pt>
                <c:pt idx="387">
                  <c:v>-0.66854599999999997</c:v>
                </c:pt>
                <c:pt idx="388">
                  <c:v>-0.34677669999999999</c:v>
                </c:pt>
                <c:pt idx="389">
                  <c:v>-0.22746250000000001</c:v>
                </c:pt>
                <c:pt idx="390">
                  <c:v>0.1524171</c:v>
                </c:pt>
                <c:pt idx="391">
                  <c:v>0.5893912</c:v>
                </c:pt>
                <c:pt idx="392">
                  <c:v>0.65754489999999999</c:v>
                </c:pt>
                <c:pt idx="393">
                  <c:v>0.51935969999999998</c:v>
                </c:pt>
                <c:pt idx="394">
                  <c:v>0.71032949999999995</c:v>
                </c:pt>
                <c:pt idx="395">
                  <c:v>1.0230060000000001</c:v>
                </c:pt>
                <c:pt idx="396">
                  <c:v>1.2877639999999999</c:v>
                </c:pt>
                <c:pt idx="397">
                  <c:v>1.313418</c:v>
                </c:pt>
                <c:pt idx="398">
                  <c:v>0.35763679999999998</c:v>
                </c:pt>
                <c:pt idx="399">
                  <c:v>-0.39864250000000001</c:v>
                </c:pt>
                <c:pt idx="400">
                  <c:v>-0.35257300000000003</c:v>
                </c:pt>
                <c:pt idx="401">
                  <c:v>-1.253576</c:v>
                </c:pt>
                <c:pt idx="402">
                  <c:v>-2.5505990000000001</c:v>
                </c:pt>
                <c:pt idx="403">
                  <c:v>-2.1412800000000001</c:v>
                </c:pt>
                <c:pt idx="404">
                  <c:v>-0.40639029999999998</c:v>
                </c:pt>
                <c:pt idx="405">
                  <c:v>0.57536739999999997</c:v>
                </c:pt>
                <c:pt idx="406">
                  <c:v>0.40198289999999998</c:v>
                </c:pt>
                <c:pt idx="407">
                  <c:v>0.34185739999999998</c:v>
                </c:pt>
                <c:pt idx="408">
                  <c:v>0.26196239999999998</c:v>
                </c:pt>
                <c:pt idx="409">
                  <c:v>-0.3803182</c:v>
                </c:pt>
                <c:pt idx="410">
                  <c:v>-1.0090410000000001</c:v>
                </c:pt>
                <c:pt idx="411">
                  <c:v>-1.4223680000000001</c:v>
                </c:pt>
                <c:pt idx="412">
                  <c:v>-1.056937</c:v>
                </c:pt>
                <c:pt idx="413">
                  <c:v>0.42442540000000001</c:v>
                </c:pt>
                <c:pt idx="414">
                  <c:v>1.2129479999999999</c:v>
                </c:pt>
                <c:pt idx="415">
                  <c:v>1.280043</c:v>
                </c:pt>
                <c:pt idx="416">
                  <c:v>1.7648219999999999</c:v>
                </c:pt>
                <c:pt idx="417">
                  <c:v>1.458305</c:v>
                </c:pt>
                <c:pt idx="418">
                  <c:v>1.2328889999999999</c:v>
                </c:pt>
                <c:pt idx="419">
                  <c:v>2.0906419999999999</c:v>
                </c:pt>
                <c:pt idx="420">
                  <c:v>1.796721</c:v>
                </c:pt>
                <c:pt idx="421">
                  <c:v>0.51178270000000003</c:v>
                </c:pt>
                <c:pt idx="422">
                  <c:v>8.0896889999999999E-2</c:v>
                </c:pt>
                <c:pt idx="423">
                  <c:v>0.28260649999999998</c:v>
                </c:pt>
                <c:pt idx="424">
                  <c:v>0.71613479999999996</c:v>
                </c:pt>
                <c:pt idx="425">
                  <c:v>0.59731190000000001</c:v>
                </c:pt>
                <c:pt idx="426">
                  <c:v>-4.905313E-2</c:v>
                </c:pt>
                <c:pt idx="427">
                  <c:v>0.31194110000000003</c:v>
                </c:pt>
                <c:pt idx="428">
                  <c:v>0.7342784</c:v>
                </c:pt>
                <c:pt idx="429">
                  <c:v>0.1036738</c:v>
                </c:pt>
                <c:pt idx="430">
                  <c:v>-0.586009</c:v>
                </c:pt>
                <c:pt idx="431">
                  <c:v>-0.92895559999999999</c:v>
                </c:pt>
                <c:pt idx="432">
                  <c:v>-0.82711009999999996</c:v>
                </c:pt>
                <c:pt idx="433">
                  <c:v>-0.55612010000000001</c:v>
                </c:pt>
                <c:pt idx="434">
                  <c:v>-1.0340229999999999</c:v>
                </c:pt>
                <c:pt idx="435">
                  <c:v>-1.617934</c:v>
                </c:pt>
                <c:pt idx="436">
                  <c:v>-0.88801779999999997</c:v>
                </c:pt>
                <c:pt idx="437">
                  <c:v>0.27507229999999999</c:v>
                </c:pt>
                <c:pt idx="438">
                  <c:v>0.54532670000000005</c:v>
                </c:pt>
                <c:pt idx="439">
                  <c:v>0.50276050000000005</c:v>
                </c:pt>
                <c:pt idx="440">
                  <c:v>0.57424799999999998</c:v>
                </c:pt>
                <c:pt idx="441">
                  <c:v>0.45851249999999999</c:v>
                </c:pt>
                <c:pt idx="442">
                  <c:v>8.0625769999999999E-2</c:v>
                </c:pt>
                <c:pt idx="443">
                  <c:v>-0.7391451</c:v>
                </c:pt>
                <c:pt idx="444">
                  <c:v>-1.327974</c:v>
                </c:pt>
                <c:pt idx="445">
                  <c:v>-0.1768274</c:v>
                </c:pt>
                <c:pt idx="446">
                  <c:v>1.8540350000000001</c:v>
                </c:pt>
                <c:pt idx="447">
                  <c:v>2.7821880000000001</c:v>
                </c:pt>
                <c:pt idx="448">
                  <c:v>2.5603560000000001</c:v>
                </c:pt>
                <c:pt idx="449">
                  <c:v>1.1794500000000001</c:v>
                </c:pt>
                <c:pt idx="450">
                  <c:v>-0.2737214</c:v>
                </c:pt>
                <c:pt idx="451">
                  <c:v>-1.488743E-2</c:v>
                </c:pt>
                <c:pt idx="452">
                  <c:v>0.77631349999999999</c:v>
                </c:pt>
                <c:pt idx="453">
                  <c:v>1.336986</c:v>
                </c:pt>
                <c:pt idx="454">
                  <c:v>1.7126619999999999</c:v>
                </c:pt>
                <c:pt idx="455">
                  <c:v>0.97971600000000003</c:v>
                </c:pt>
                <c:pt idx="456">
                  <c:v>0.48155789999999998</c:v>
                </c:pt>
                <c:pt idx="457">
                  <c:v>1.398369</c:v>
                </c:pt>
                <c:pt idx="458">
                  <c:v>2.1927979999999998</c:v>
                </c:pt>
                <c:pt idx="459">
                  <c:v>1.5740719999999999</c:v>
                </c:pt>
                <c:pt idx="460">
                  <c:v>0.37470330000000002</c:v>
                </c:pt>
                <c:pt idx="461">
                  <c:v>0.21213019999999999</c:v>
                </c:pt>
                <c:pt idx="462">
                  <c:v>0.42698150000000001</c:v>
                </c:pt>
                <c:pt idx="463">
                  <c:v>0.2847596</c:v>
                </c:pt>
                <c:pt idx="464">
                  <c:v>0.52650430000000004</c:v>
                </c:pt>
                <c:pt idx="465">
                  <c:v>0.18600559999999999</c:v>
                </c:pt>
                <c:pt idx="466">
                  <c:v>-0.67906900000000003</c:v>
                </c:pt>
                <c:pt idx="467">
                  <c:v>-0.23109789999999999</c:v>
                </c:pt>
                <c:pt idx="468">
                  <c:v>0.71618519999999997</c:v>
                </c:pt>
                <c:pt idx="469">
                  <c:v>0.75128629999999996</c:v>
                </c:pt>
                <c:pt idx="470">
                  <c:v>0.41255829999999999</c:v>
                </c:pt>
                <c:pt idx="471">
                  <c:v>0.3400511</c:v>
                </c:pt>
                <c:pt idx="472">
                  <c:v>0.37782120000000002</c:v>
                </c:pt>
                <c:pt idx="473">
                  <c:v>0.39803290000000002</c:v>
                </c:pt>
                <c:pt idx="474">
                  <c:v>0.73059549999999995</c:v>
                </c:pt>
                <c:pt idx="475">
                  <c:v>0.73038990000000004</c:v>
                </c:pt>
                <c:pt idx="476">
                  <c:v>-4.7847479999999998E-2</c:v>
                </c:pt>
                <c:pt idx="477">
                  <c:v>2.044031E-2</c:v>
                </c:pt>
                <c:pt idx="478">
                  <c:v>0.85454810000000003</c:v>
                </c:pt>
                <c:pt idx="479">
                  <c:v>0.72267119999999996</c:v>
                </c:pt>
                <c:pt idx="480">
                  <c:v>0.19619519999999999</c:v>
                </c:pt>
                <c:pt idx="481">
                  <c:v>0.19543050000000001</c:v>
                </c:pt>
                <c:pt idx="482">
                  <c:v>0.38696449999999999</c:v>
                </c:pt>
                <c:pt idx="483">
                  <c:v>0.45438600000000001</c:v>
                </c:pt>
                <c:pt idx="484">
                  <c:v>0.30077359999999997</c:v>
                </c:pt>
                <c:pt idx="485">
                  <c:v>0.19950209999999999</c:v>
                </c:pt>
                <c:pt idx="486">
                  <c:v>0.26632139999999999</c:v>
                </c:pt>
                <c:pt idx="487">
                  <c:v>0.34161999999999998</c:v>
                </c:pt>
                <c:pt idx="488">
                  <c:v>0.41758450000000003</c:v>
                </c:pt>
                <c:pt idx="489">
                  <c:v>-0.22265769999999999</c:v>
                </c:pt>
                <c:pt idx="490">
                  <c:v>-1.318978</c:v>
                </c:pt>
                <c:pt idx="491">
                  <c:v>-1.425656</c:v>
                </c:pt>
                <c:pt idx="492">
                  <c:v>-0.34144770000000002</c:v>
                </c:pt>
                <c:pt idx="493">
                  <c:v>1.208912</c:v>
                </c:pt>
                <c:pt idx="494">
                  <c:v>1.473787</c:v>
                </c:pt>
                <c:pt idx="495">
                  <c:v>0.54929629999999996</c:v>
                </c:pt>
                <c:pt idx="496">
                  <c:v>0.2231264</c:v>
                </c:pt>
                <c:pt idx="497">
                  <c:v>0.24787999999999999</c:v>
                </c:pt>
                <c:pt idx="498">
                  <c:v>1.165532</c:v>
                </c:pt>
                <c:pt idx="499">
                  <c:v>2.516324</c:v>
                </c:pt>
                <c:pt idx="500">
                  <c:v>1.8104499999999999</c:v>
                </c:pt>
                <c:pt idx="501">
                  <c:v>0.13101699999999999</c:v>
                </c:pt>
                <c:pt idx="502">
                  <c:v>-0.5427111</c:v>
                </c:pt>
                <c:pt idx="503">
                  <c:v>-0.65839599999999998</c:v>
                </c:pt>
                <c:pt idx="504">
                  <c:v>-4.2094310000000003E-2</c:v>
                </c:pt>
                <c:pt idx="505">
                  <c:v>1.00932</c:v>
                </c:pt>
                <c:pt idx="506">
                  <c:v>0.74139529999999998</c:v>
                </c:pt>
                <c:pt idx="507">
                  <c:v>-0.23235639999999999</c:v>
                </c:pt>
                <c:pt idx="508">
                  <c:v>-0.52665859999999998</c:v>
                </c:pt>
                <c:pt idx="509">
                  <c:v>-0.51342929999999998</c:v>
                </c:pt>
                <c:pt idx="510">
                  <c:v>0.32316349999999999</c:v>
                </c:pt>
                <c:pt idx="511">
                  <c:v>1.4567639999999999</c:v>
                </c:pt>
                <c:pt idx="512">
                  <c:v>1.003039</c:v>
                </c:pt>
                <c:pt idx="513">
                  <c:v>-1.1371920000000001E-2</c:v>
                </c:pt>
                <c:pt idx="514">
                  <c:v>-0.26799279999999998</c:v>
                </c:pt>
                <c:pt idx="515">
                  <c:v>0.1394456</c:v>
                </c:pt>
                <c:pt idx="516">
                  <c:v>1.1975530000000001</c:v>
                </c:pt>
                <c:pt idx="517">
                  <c:v>1.2264060000000001</c:v>
                </c:pt>
                <c:pt idx="518">
                  <c:v>-0.25451489999999999</c:v>
                </c:pt>
                <c:pt idx="519">
                  <c:v>-0.63192979999999999</c:v>
                </c:pt>
                <c:pt idx="520">
                  <c:v>-2.7392649999999998E-3</c:v>
                </c:pt>
                <c:pt idx="521">
                  <c:v>-0.1939853</c:v>
                </c:pt>
                <c:pt idx="522">
                  <c:v>0.38217259999999997</c:v>
                </c:pt>
                <c:pt idx="523">
                  <c:v>1.8486659999999999</c:v>
                </c:pt>
                <c:pt idx="524">
                  <c:v>1.5169790000000001</c:v>
                </c:pt>
                <c:pt idx="525">
                  <c:v>0.60136869999999998</c:v>
                </c:pt>
                <c:pt idx="526">
                  <c:v>0.74325629999999998</c:v>
                </c:pt>
                <c:pt idx="527">
                  <c:v>0.46717069999999999</c:v>
                </c:pt>
                <c:pt idx="528">
                  <c:v>-8.0021220000000004E-2</c:v>
                </c:pt>
                <c:pt idx="529">
                  <c:v>1.8628499999999999E-2</c:v>
                </c:pt>
                <c:pt idx="530">
                  <c:v>0.62605420000000001</c:v>
                </c:pt>
                <c:pt idx="531">
                  <c:v>0.94749609999999995</c:v>
                </c:pt>
                <c:pt idx="532">
                  <c:v>0.41441660000000002</c:v>
                </c:pt>
                <c:pt idx="533">
                  <c:v>0.22575410000000001</c:v>
                </c:pt>
                <c:pt idx="534">
                  <c:v>0.6536208</c:v>
                </c:pt>
                <c:pt idx="535">
                  <c:v>0.31879930000000001</c:v>
                </c:pt>
                <c:pt idx="536">
                  <c:v>-0.43152859999999998</c:v>
                </c:pt>
                <c:pt idx="537">
                  <c:v>0.17923130000000001</c:v>
                </c:pt>
                <c:pt idx="538">
                  <c:v>1.3321670000000001</c:v>
                </c:pt>
                <c:pt idx="539">
                  <c:v>1.0508200000000001</c:v>
                </c:pt>
                <c:pt idx="540">
                  <c:v>0.28683629999999999</c:v>
                </c:pt>
                <c:pt idx="541">
                  <c:v>0.2561021</c:v>
                </c:pt>
                <c:pt idx="542">
                  <c:v>0.61557879999999998</c:v>
                </c:pt>
                <c:pt idx="543">
                  <c:v>1.1377919999999999</c:v>
                </c:pt>
                <c:pt idx="544">
                  <c:v>1.0513889999999999</c:v>
                </c:pt>
                <c:pt idx="545">
                  <c:v>-9.1356329999999999E-2</c:v>
                </c:pt>
                <c:pt idx="546">
                  <c:v>-0.56876930000000003</c:v>
                </c:pt>
                <c:pt idx="547">
                  <c:v>-0.32938590000000001</c:v>
                </c:pt>
                <c:pt idx="548">
                  <c:v>-0.53615179999999996</c:v>
                </c:pt>
                <c:pt idx="549">
                  <c:v>0.1097378</c:v>
                </c:pt>
                <c:pt idx="550">
                  <c:v>0.84234339999999996</c:v>
                </c:pt>
                <c:pt idx="551">
                  <c:v>-7.5637990000000002E-2</c:v>
                </c:pt>
                <c:pt idx="552">
                  <c:v>-0.79011039999999999</c:v>
                </c:pt>
                <c:pt idx="553">
                  <c:v>4.2360109999999999E-2</c:v>
                </c:pt>
                <c:pt idx="554">
                  <c:v>0.46071810000000002</c:v>
                </c:pt>
                <c:pt idx="555">
                  <c:v>-0.68070779999999997</c:v>
                </c:pt>
                <c:pt idx="556">
                  <c:v>-1.4027909999999999</c:v>
                </c:pt>
                <c:pt idx="557">
                  <c:v>-0.85087230000000003</c:v>
                </c:pt>
                <c:pt idx="558">
                  <c:v>3.899118E-2</c:v>
                </c:pt>
                <c:pt idx="559">
                  <c:v>1.019463</c:v>
                </c:pt>
                <c:pt idx="560">
                  <c:v>1.1045050000000001</c:v>
                </c:pt>
                <c:pt idx="561">
                  <c:v>-7.3314660000000004E-2</c:v>
                </c:pt>
                <c:pt idx="562">
                  <c:v>-0.77119979999999999</c:v>
                </c:pt>
                <c:pt idx="563">
                  <c:v>-0.43427339999999998</c:v>
                </c:pt>
                <c:pt idx="564">
                  <c:v>0.27167910000000001</c:v>
                </c:pt>
                <c:pt idx="565">
                  <c:v>0.37855480000000002</c:v>
                </c:pt>
                <c:pt idx="566">
                  <c:v>-0.5358001</c:v>
                </c:pt>
                <c:pt idx="567">
                  <c:v>-0.39353129999999997</c:v>
                </c:pt>
                <c:pt idx="568">
                  <c:v>0.47529500000000002</c:v>
                </c:pt>
                <c:pt idx="569">
                  <c:v>-0.49922509999999998</c:v>
                </c:pt>
              </c:numCache>
            </c:numRef>
          </c:xVal>
          <c:yVal>
            <c:numRef>
              <c:f>'HBM IV Curves Data'!$AK$5:$AK$574</c:f>
              <c:numCache>
                <c:formatCode>General</c:formatCode>
                <c:ptCount val="570"/>
                <c:pt idx="0">
                  <c:v>0.58735159999999997</c:v>
                </c:pt>
                <c:pt idx="1">
                  <c:v>0.58550720000000001</c:v>
                </c:pt>
                <c:pt idx="2">
                  <c:v>0.5841655</c:v>
                </c:pt>
                <c:pt idx="3">
                  <c:v>0.58441960000000004</c:v>
                </c:pt>
                <c:pt idx="4">
                  <c:v>0.58079040000000004</c:v>
                </c:pt>
                <c:pt idx="5">
                  <c:v>0.57170589999999999</c:v>
                </c:pt>
                <c:pt idx="6">
                  <c:v>0.57587120000000003</c:v>
                </c:pt>
                <c:pt idx="7">
                  <c:v>0.58839549999999996</c:v>
                </c:pt>
                <c:pt idx="8">
                  <c:v>0.5842195</c:v>
                </c:pt>
                <c:pt idx="9">
                  <c:v>0.57496930000000002</c:v>
                </c:pt>
                <c:pt idx="10">
                  <c:v>0.57689800000000002</c:v>
                </c:pt>
                <c:pt idx="11">
                  <c:v>0.56939280000000003</c:v>
                </c:pt>
                <c:pt idx="12">
                  <c:v>0.5498556</c:v>
                </c:pt>
                <c:pt idx="13">
                  <c:v>0.5395259</c:v>
                </c:pt>
                <c:pt idx="14">
                  <c:v>0.53943819999999998</c:v>
                </c:pt>
                <c:pt idx="15">
                  <c:v>0.54099750000000002</c:v>
                </c:pt>
                <c:pt idx="16">
                  <c:v>0.54156059999999995</c:v>
                </c:pt>
                <c:pt idx="17">
                  <c:v>0.53940069999999996</c:v>
                </c:pt>
                <c:pt idx="18">
                  <c:v>0.5382517</c:v>
                </c:pt>
                <c:pt idx="19">
                  <c:v>0.54267129999999997</c:v>
                </c:pt>
                <c:pt idx="20">
                  <c:v>0.54157160000000004</c:v>
                </c:pt>
                <c:pt idx="21">
                  <c:v>0.52878069999999999</c:v>
                </c:pt>
                <c:pt idx="22">
                  <c:v>0.51831879999999997</c:v>
                </c:pt>
                <c:pt idx="23">
                  <c:v>0.51824510000000001</c:v>
                </c:pt>
                <c:pt idx="24">
                  <c:v>0.52650730000000001</c:v>
                </c:pt>
                <c:pt idx="25">
                  <c:v>0.53564199999999995</c:v>
                </c:pt>
                <c:pt idx="26">
                  <c:v>0.52950960000000002</c:v>
                </c:pt>
                <c:pt idx="27">
                  <c:v>0.50981259999999995</c:v>
                </c:pt>
                <c:pt idx="28">
                  <c:v>0.49668990000000002</c:v>
                </c:pt>
                <c:pt idx="29">
                  <c:v>0.49421510000000002</c:v>
                </c:pt>
                <c:pt idx="30">
                  <c:v>0.490593</c:v>
                </c:pt>
                <c:pt idx="31">
                  <c:v>0.48223539999999998</c:v>
                </c:pt>
                <c:pt idx="32">
                  <c:v>0.4795914</c:v>
                </c:pt>
                <c:pt idx="33">
                  <c:v>0.48294540000000002</c:v>
                </c:pt>
                <c:pt idx="34">
                  <c:v>0.48299049999999999</c:v>
                </c:pt>
                <c:pt idx="35">
                  <c:v>0.48057949999999999</c:v>
                </c:pt>
                <c:pt idx="36">
                  <c:v>0.47919400000000001</c:v>
                </c:pt>
                <c:pt idx="37">
                  <c:v>0.47778039999999999</c:v>
                </c:pt>
                <c:pt idx="38">
                  <c:v>0.46830719999999998</c:v>
                </c:pt>
                <c:pt idx="39">
                  <c:v>0.45410899999999998</c:v>
                </c:pt>
                <c:pt idx="40">
                  <c:v>0.45702799999999999</c:v>
                </c:pt>
                <c:pt idx="41">
                  <c:v>0.47212349999999997</c:v>
                </c:pt>
                <c:pt idx="42">
                  <c:v>0.47581519999999999</c:v>
                </c:pt>
                <c:pt idx="43">
                  <c:v>0.47213929999999998</c:v>
                </c:pt>
                <c:pt idx="44">
                  <c:v>0.4707654</c:v>
                </c:pt>
                <c:pt idx="45">
                  <c:v>0.46888390000000002</c:v>
                </c:pt>
                <c:pt idx="46">
                  <c:v>0.46697709999999998</c:v>
                </c:pt>
                <c:pt idx="47">
                  <c:v>0.47016799999999997</c:v>
                </c:pt>
                <c:pt idx="48">
                  <c:v>0.47305380000000002</c:v>
                </c:pt>
                <c:pt idx="49">
                  <c:v>0.45995320000000001</c:v>
                </c:pt>
                <c:pt idx="50">
                  <c:v>0.4427005</c:v>
                </c:pt>
                <c:pt idx="51">
                  <c:v>0.44253910000000002</c:v>
                </c:pt>
                <c:pt idx="52">
                  <c:v>0.44247340000000002</c:v>
                </c:pt>
                <c:pt idx="53">
                  <c:v>0.43169479999999999</c:v>
                </c:pt>
                <c:pt idx="54">
                  <c:v>0.42698740000000002</c:v>
                </c:pt>
                <c:pt idx="55">
                  <c:v>0.43054170000000003</c:v>
                </c:pt>
                <c:pt idx="56">
                  <c:v>0.43305870000000002</c:v>
                </c:pt>
                <c:pt idx="57">
                  <c:v>0.43143389999999998</c:v>
                </c:pt>
                <c:pt idx="58">
                  <c:v>0.43057079999999998</c:v>
                </c:pt>
                <c:pt idx="59">
                  <c:v>0.42933300000000002</c:v>
                </c:pt>
                <c:pt idx="60">
                  <c:v>0.42129899999999998</c:v>
                </c:pt>
                <c:pt idx="61">
                  <c:v>0.41914499999999999</c:v>
                </c:pt>
                <c:pt idx="62">
                  <c:v>0.4279731</c:v>
                </c:pt>
                <c:pt idx="63">
                  <c:v>0.42678519999999998</c:v>
                </c:pt>
                <c:pt idx="64">
                  <c:v>0.41451189999999999</c:v>
                </c:pt>
                <c:pt idx="65">
                  <c:v>0.41107460000000001</c:v>
                </c:pt>
                <c:pt idx="66">
                  <c:v>0.41085270000000002</c:v>
                </c:pt>
                <c:pt idx="67">
                  <c:v>0.40540690000000001</c:v>
                </c:pt>
                <c:pt idx="68">
                  <c:v>0.40809810000000002</c:v>
                </c:pt>
                <c:pt idx="69">
                  <c:v>0.41372579999999998</c:v>
                </c:pt>
                <c:pt idx="70">
                  <c:v>0.41167120000000001</c:v>
                </c:pt>
                <c:pt idx="71">
                  <c:v>0.41287659999999998</c:v>
                </c:pt>
                <c:pt idx="72">
                  <c:v>0.41192139999999999</c:v>
                </c:pt>
                <c:pt idx="73">
                  <c:v>0.4025822</c:v>
                </c:pt>
                <c:pt idx="74">
                  <c:v>0.39691399999999999</c:v>
                </c:pt>
                <c:pt idx="75">
                  <c:v>0.38822980000000001</c:v>
                </c:pt>
                <c:pt idx="76">
                  <c:v>0.37568970000000002</c:v>
                </c:pt>
                <c:pt idx="77">
                  <c:v>0.37039349999999999</c:v>
                </c:pt>
                <c:pt idx="78">
                  <c:v>0.369255</c:v>
                </c:pt>
                <c:pt idx="79">
                  <c:v>0.37046699999999999</c:v>
                </c:pt>
                <c:pt idx="80">
                  <c:v>0.37196879999999999</c:v>
                </c:pt>
                <c:pt idx="81">
                  <c:v>0.37201220000000002</c:v>
                </c:pt>
                <c:pt idx="82">
                  <c:v>0.3718998</c:v>
                </c:pt>
                <c:pt idx="83">
                  <c:v>0.37215300000000001</c:v>
                </c:pt>
                <c:pt idx="84">
                  <c:v>0.37279190000000001</c:v>
                </c:pt>
                <c:pt idx="85">
                  <c:v>0.37405310000000003</c:v>
                </c:pt>
                <c:pt idx="86">
                  <c:v>0.37258530000000001</c:v>
                </c:pt>
                <c:pt idx="87">
                  <c:v>0.35970659999999999</c:v>
                </c:pt>
                <c:pt idx="88">
                  <c:v>0.34562720000000002</c:v>
                </c:pt>
                <c:pt idx="89">
                  <c:v>0.34732580000000002</c:v>
                </c:pt>
                <c:pt idx="90">
                  <c:v>0.36146139999999999</c:v>
                </c:pt>
                <c:pt idx="91">
                  <c:v>0.37065690000000001</c:v>
                </c:pt>
                <c:pt idx="92">
                  <c:v>0.36143750000000002</c:v>
                </c:pt>
                <c:pt idx="93">
                  <c:v>0.34832340000000001</c:v>
                </c:pt>
                <c:pt idx="94">
                  <c:v>0.35031250000000003</c:v>
                </c:pt>
                <c:pt idx="95">
                  <c:v>0.35592119999999999</c:v>
                </c:pt>
                <c:pt idx="96">
                  <c:v>0.34922160000000002</c:v>
                </c:pt>
                <c:pt idx="97">
                  <c:v>0.34224929999999998</c:v>
                </c:pt>
                <c:pt idx="98">
                  <c:v>0.34362549999999997</c:v>
                </c:pt>
                <c:pt idx="99">
                  <c:v>0.33964230000000001</c:v>
                </c:pt>
                <c:pt idx="100">
                  <c:v>0.3354898</c:v>
                </c:pt>
                <c:pt idx="101">
                  <c:v>0.33517079999999999</c:v>
                </c:pt>
                <c:pt idx="102">
                  <c:v>0.32860869999999998</c:v>
                </c:pt>
                <c:pt idx="103">
                  <c:v>0.32477909999999999</c:v>
                </c:pt>
                <c:pt idx="104">
                  <c:v>0.3250458</c:v>
                </c:pt>
                <c:pt idx="105">
                  <c:v>0.32428489999999999</c:v>
                </c:pt>
                <c:pt idx="106">
                  <c:v>0.32753149999999998</c:v>
                </c:pt>
                <c:pt idx="107">
                  <c:v>0.32883440000000003</c:v>
                </c:pt>
                <c:pt idx="108">
                  <c:v>0.3234785</c:v>
                </c:pt>
                <c:pt idx="109">
                  <c:v>0.31977319999999998</c:v>
                </c:pt>
                <c:pt idx="110">
                  <c:v>0.31767489999999998</c:v>
                </c:pt>
                <c:pt idx="111">
                  <c:v>0.31115340000000002</c:v>
                </c:pt>
                <c:pt idx="112">
                  <c:v>0.30562099999999998</c:v>
                </c:pt>
                <c:pt idx="113">
                  <c:v>0.30752800000000002</c:v>
                </c:pt>
                <c:pt idx="114">
                  <c:v>0.31481720000000002</c:v>
                </c:pt>
                <c:pt idx="115">
                  <c:v>0.31544410000000001</c:v>
                </c:pt>
                <c:pt idx="116">
                  <c:v>0.30585489999999999</c:v>
                </c:pt>
                <c:pt idx="117">
                  <c:v>0.30013030000000002</c:v>
                </c:pt>
                <c:pt idx="118">
                  <c:v>0.29460999999999998</c:v>
                </c:pt>
                <c:pt idx="119">
                  <c:v>0.28624699999999997</c:v>
                </c:pt>
                <c:pt idx="120">
                  <c:v>0.28976499999999999</c:v>
                </c:pt>
                <c:pt idx="121">
                  <c:v>0.29814099999999999</c:v>
                </c:pt>
                <c:pt idx="122">
                  <c:v>0.29733569999999998</c:v>
                </c:pt>
                <c:pt idx="123">
                  <c:v>0.2887808</c:v>
                </c:pt>
                <c:pt idx="124">
                  <c:v>0.27919359999999999</c:v>
                </c:pt>
                <c:pt idx="125">
                  <c:v>0.27578330000000001</c:v>
                </c:pt>
                <c:pt idx="126">
                  <c:v>0.27788940000000001</c:v>
                </c:pt>
                <c:pt idx="127">
                  <c:v>0.27581529999999999</c:v>
                </c:pt>
                <c:pt idx="128">
                  <c:v>0.26945780000000003</c:v>
                </c:pt>
                <c:pt idx="129">
                  <c:v>0.2727252</c:v>
                </c:pt>
                <c:pt idx="130">
                  <c:v>0.28165889999999999</c:v>
                </c:pt>
                <c:pt idx="131">
                  <c:v>0.2810549</c:v>
                </c:pt>
                <c:pt idx="132">
                  <c:v>0.27600599999999997</c:v>
                </c:pt>
                <c:pt idx="133">
                  <c:v>0.2742793</c:v>
                </c:pt>
                <c:pt idx="134">
                  <c:v>0.26897749999999998</c:v>
                </c:pt>
                <c:pt idx="135">
                  <c:v>0.2573608</c:v>
                </c:pt>
                <c:pt idx="136">
                  <c:v>0.25153370000000003</c:v>
                </c:pt>
                <c:pt idx="137">
                  <c:v>0.2560402</c:v>
                </c:pt>
                <c:pt idx="138">
                  <c:v>0.26123079999999999</c:v>
                </c:pt>
                <c:pt idx="139">
                  <c:v>0.26377250000000002</c:v>
                </c:pt>
                <c:pt idx="140">
                  <c:v>0.26950770000000002</c:v>
                </c:pt>
                <c:pt idx="141">
                  <c:v>0.2766748</c:v>
                </c:pt>
                <c:pt idx="142">
                  <c:v>0.26950079999999998</c:v>
                </c:pt>
                <c:pt idx="143">
                  <c:v>0.2509633</c:v>
                </c:pt>
                <c:pt idx="144">
                  <c:v>0.24659800000000001</c:v>
                </c:pt>
                <c:pt idx="145">
                  <c:v>0.25736290000000001</c:v>
                </c:pt>
                <c:pt idx="146">
                  <c:v>0.26761689999999999</c:v>
                </c:pt>
                <c:pt idx="147">
                  <c:v>0.26762839999999999</c:v>
                </c:pt>
                <c:pt idx="148">
                  <c:v>0.2592101</c:v>
                </c:pt>
                <c:pt idx="149">
                  <c:v>0.26108140000000002</c:v>
                </c:pt>
                <c:pt idx="150">
                  <c:v>0.26619480000000001</c:v>
                </c:pt>
                <c:pt idx="151">
                  <c:v>0.25083149999999999</c:v>
                </c:pt>
                <c:pt idx="152">
                  <c:v>0.23155480000000001</c:v>
                </c:pt>
                <c:pt idx="153">
                  <c:v>0.23132349999999999</c:v>
                </c:pt>
                <c:pt idx="154">
                  <c:v>0.23577219999999999</c:v>
                </c:pt>
                <c:pt idx="155">
                  <c:v>0.23189699999999999</c:v>
                </c:pt>
                <c:pt idx="156">
                  <c:v>0.23147529999999999</c:v>
                </c:pt>
                <c:pt idx="157">
                  <c:v>0.2382273</c:v>
                </c:pt>
                <c:pt idx="158">
                  <c:v>0.24115010000000001</c:v>
                </c:pt>
                <c:pt idx="159">
                  <c:v>0.238289</c:v>
                </c:pt>
                <c:pt idx="160">
                  <c:v>0.23567389999999999</c:v>
                </c:pt>
                <c:pt idx="161">
                  <c:v>0.23183409999999999</c:v>
                </c:pt>
                <c:pt idx="162">
                  <c:v>0.22406309999999999</c:v>
                </c:pt>
                <c:pt idx="163">
                  <c:v>0.21838869999999999</c:v>
                </c:pt>
                <c:pt idx="164">
                  <c:v>0.21947340000000001</c:v>
                </c:pt>
                <c:pt idx="165">
                  <c:v>0.2237113</c:v>
                </c:pt>
                <c:pt idx="166">
                  <c:v>0.2219873</c:v>
                </c:pt>
                <c:pt idx="167">
                  <c:v>0.20993510000000001</c:v>
                </c:pt>
                <c:pt idx="168">
                  <c:v>0.20206289999999999</c:v>
                </c:pt>
                <c:pt idx="169">
                  <c:v>0.20928150000000001</c:v>
                </c:pt>
                <c:pt idx="170">
                  <c:v>0.21820400000000001</c:v>
                </c:pt>
                <c:pt idx="171">
                  <c:v>0.21664420000000001</c:v>
                </c:pt>
                <c:pt idx="172">
                  <c:v>0.20684459999999999</c:v>
                </c:pt>
                <c:pt idx="173">
                  <c:v>0.2032668</c:v>
                </c:pt>
                <c:pt idx="174">
                  <c:v>0.2092338</c:v>
                </c:pt>
                <c:pt idx="175">
                  <c:v>0.20622380000000001</c:v>
                </c:pt>
                <c:pt idx="176">
                  <c:v>0.19981969999999999</c:v>
                </c:pt>
                <c:pt idx="177">
                  <c:v>0.20615539999999999</c:v>
                </c:pt>
                <c:pt idx="178">
                  <c:v>0.21366019999999999</c:v>
                </c:pt>
                <c:pt idx="179">
                  <c:v>0.21030489999999999</c:v>
                </c:pt>
                <c:pt idx="180">
                  <c:v>0.20313220000000001</c:v>
                </c:pt>
                <c:pt idx="181">
                  <c:v>0.20286709999999999</c:v>
                </c:pt>
                <c:pt idx="182">
                  <c:v>0.20591670000000001</c:v>
                </c:pt>
                <c:pt idx="183">
                  <c:v>0.20364889999999999</c:v>
                </c:pt>
                <c:pt idx="184">
                  <c:v>0.1983056</c:v>
                </c:pt>
                <c:pt idx="185">
                  <c:v>0.1945335</c:v>
                </c:pt>
                <c:pt idx="186">
                  <c:v>0.18988740000000001</c:v>
                </c:pt>
                <c:pt idx="187">
                  <c:v>0.18639149999999999</c:v>
                </c:pt>
                <c:pt idx="188">
                  <c:v>0.19220570000000001</c:v>
                </c:pt>
                <c:pt idx="189">
                  <c:v>0.20397000000000001</c:v>
                </c:pt>
                <c:pt idx="190">
                  <c:v>0.20367440000000001</c:v>
                </c:pt>
                <c:pt idx="191">
                  <c:v>0.18503900000000001</c:v>
                </c:pt>
                <c:pt idx="192">
                  <c:v>0.1670749</c:v>
                </c:pt>
                <c:pt idx="193">
                  <c:v>0.1602285</c:v>
                </c:pt>
                <c:pt idx="194">
                  <c:v>0.1621725</c:v>
                </c:pt>
                <c:pt idx="195">
                  <c:v>0.17584320000000001</c:v>
                </c:pt>
                <c:pt idx="196">
                  <c:v>0.18939149999999999</c:v>
                </c:pt>
                <c:pt idx="197">
                  <c:v>0.1849259</c:v>
                </c:pt>
                <c:pt idx="198">
                  <c:v>0.1721859</c:v>
                </c:pt>
                <c:pt idx="199">
                  <c:v>0.16711529999999999</c:v>
                </c:pt>
                <c:pt idx="200">
                  <c:v>0.16725670000000001</c:v>
                </c:pt>
                <c:pt idx="201">
                  <c:v>0.16654479999999999</c:v>
                </c:pt>
                <c:pt idx="202">
                  <c:v>0.16206010000000001</c:v>
                </c:pt>
                <c:pt idx="203">
                  <c:v>0.1541748</c:v>
                </c:pt>
                <c:pt idx="204">
                  <c:v>0.15177860000000001</c:v>
                </c:pt>
                <c:pt idx="205">
                  <c:v>0.16418569999999999</c:v>
                </c:pt>
                <c:pt idx="206">
                  <c:v>0.17592140000000001</c:v>
                </c:pt>
                <c:pt idx="207">
                  <c:v>0.1659824</c:v>
                </c:pt>
                <c:pt idx="208">
                  <c:v>0.1497116</c:v>
                </c:pt>
                <c:pt idx="209">
                  <c:v>0.1519218</c:v>
                </c:pt>
                <c:pt idx="210">
                  <c:v>0.1625037</c:v>
                </c:pt>
                <c:pt idx="211">
                  <c:v>0.15545590000000001</c:v>
                </c:pt>
                <c:pt idx="212">
                  <c:v>0.13809260000000001</c:v>
                </c:pt>
                <c:pt idx="213">
                  <c:v>0.1378741</c:v>
                </c:pt>
                <c:pt idx="214">
                  <c:v>0.1512617</c:v>
                </c:pt>
                <c:pt idx="215">
                  <c:v>0.1592103</c:v>
                </c:pt>
                <c:pt idx="216">
                  <c:v>0.16606770000000001</c:v>
                </c:pt>
                <c:pt idx="217">
                  <c:v>0.1761006</c:v>
                </c:pt>
                <c:pt idx="218">
                  <c:v>0.1718393</c:v>
                </c:pt>
                <c:pt idx="219">
                  <c:v>0.14928930000000001</c:v>
                </c:pt>
                <c:pt idx="220">
                  <c:v>0.1320392</c:v>
                </c:pt>
                <c:pt idx="221">
                  <c:v>0.1333683</c:v>
                </c:pt>
                <c:pt idx="222">
                  <c:v>0.14480560000000001</c:v>
                </c:pt>
                <c:pt idx="223">
                  <c:v>0.1549432</c:v>
                </c:pt>
                <c:pt idx="224">
                  <c:v>0.15537200000000001</c:v>
                </c:pt>
                <c:pt idx="225">
                  <c:v>0.1468149</c:v>
                </c:pt>
                <c:pt idx="226">
                  <c:v>0.13524030000000001</c:v>
                </c:pt>
                <c:pt idx="227">
                  <c:v>0.12806819999999999</c:v>
                </c:pt>
                <c:pt idx="228">
                  <c:v>0.1330518</c:v>
                </c:pt>
                <c:pt idx="229">
                  <c:v>0.1388365</c:v>
                </c:pt>
                <c:pt idx="230">
                  <c:v>0.13340060000000001</c:v>
                </c:pt>
                <c:pt idx="231">
                  <c:v>0.1303831</c:v>
                </c:pt>
                <c:pt idx="232">
                  <c:v>0.13640740000000001</c:v>
                </c:pt>
                <c:pt idx="233">
                  <c:v>0.1383877</c:v>
                </c:pt>
                <c:pt idx="234">
                  <c:v>0.13048650000000001</c:v>
                </c:pt>
                <c:pt idx="235">
                  <c:v>0.1223516</c:v>
                </c:pt>
                <c:pt idx="236">
                  <c:v>0.12310459999999999</c:v>
                </c:pt>
                <c:pt idx="237">
                  <c:v>0.1228296</c:v>
                </c:pt>
                <c:pt idx="238">
                  <c:v>0.1155788</c:v>
                </c:pt>
                <c:pt idx="239">
                  <c:v>0.11938360000000001</c:v>
                </c:pt>
                <c:pt idx="240">
                  <c:v>0.1330858</c:v>
                </c:pt>
                <c:pt idx="241">
                  <c:v>0.1335953</c:v>
                </c:pt>
                <c:pt idx="242">
                  <c:v>0.1245006</c:v>
                </c:pt>
                <c:pt idx="243">
                  <c:v>0.1157123</c:v>
                </c:pt>
                <c:pt idx="244">
                  <c:v>0.10528849999999999</c:v>
                </c:pt>
                <c:pt idx="245">
                  <c:v>0.1062183</c:v>
                </c:pt>
                <c:pt idx="246">
                  <c:v>0.1207178</c:v>
                </c:pt>
                <c:pt idx="247">
                  <c:v>0.1273744</c:v>
                </c:pt>
                <c:pt idx="248">
                  <c:v>0.1243571</c:v>
                </c:pt>
                <c:pt idx="249">
                  <c:v>0.1256882</c:v>
                </c:pt>
                <c:pt idx="250">
                  <c:v>0.12620319999999999</c:v>
                </c:pt>
                <c:pt idx="251">
                  <c:v>0.115254</c:v>
                </c:pt>
                <c:pt idx="252">
                  <c:v>0.10668809999999999</c:v>
                </c:pt>
                <c:pt idx="253">
                  <c:v>0.11730839999999999</c:v>
                </c:pt>
                <c:pt idx="254">
                  <c:v>0.13019720000000001</c:v>
                </c:pt>
                <c:pt idx="255">
                  <c:v>0.1276214</c:v>
                </c:pt>
                <c:pt idx="256">
                  <c:v>0.11761439999999999</c:v>
                </c:pt>
                <c:pt idx="257">
                  <c:v>0.1087095</c:v>
                </c:pt>
                <c:pt idx="258">
                  <c:v>0.10419340000000001</c:v>
                </c:pt>
                <c:pt idx="259">
                  <c:v>9.968428E-2</c:v>
                </c:pt>
                <c:pt idx="260">
                  <c:v>9.5197000000000004E-2</c:v>
                </c:pt>
                <c:pt idx="261">
                  <c:v>9.9241259999999998E-2</c:v>
                </c:pt>
                <c:pt idx="262">
                  <c:v>0.10525329999999999</c:v>
                </c:pt>
                <c:pt idx="263">
                  <c:v>9.9695539999999999E-2</c:v>
                </c:pt>
                <c:pt idx="264">
                  <c:v>9.2501609999999998E-2</c:v>
                </c:pt>
                <c:pt idx="265">
                  <c:v>0.1036261</c:v>
                </c:pt>
                <c:pt idx="266">
                  <c:v>0.1082849</c:v>
                </c:pt>
                <c:pt idx="267">
                  <c:v>8.4934700000000002E-2</c:v>
                </c:pt>
                <c:pt idx="268">
                  <c:v>7.5395149999999994E-2</c:v>
                </c:pt>
                <c:pt idx="269">
                  <c:v>9.3684539999999997E-2</c:v>
                </c:pt>
                <c:pt idx="270">
                  <c:v>0.1016894</c:v>
                </c:pt>
                <c:pt idx="271">
                  <c:v>9.0820830000000005E-2</c:v>
                </c:pt>
                <c:pt idx="272">
                  <c:v>8.2348950000000004E-2</c:v>
                </c:pt>
                <c:pt idx="273">
                  <c:v>8.93042E-2</c:v>
                </c:pt>
                <c:pt idx="274">
                  <c:v>0.10389760000000001</c:v>
                </c:pt>
                <c:pt idx="275">
                  <c:v>0.1118138</c:v>
                </c:pt>
                <c:pt idx="276">
                  <c:v>0.1077152</c:v>
                </c:pt>
                <c:pt idx="277">
                  <c:v>9.5003770000000001E-2</c:v>
                </c:pt>
                <c:pt idx="278">
                  <c:v>9.0476920000000002E-2</c:v>
                </c:pt>
                <c:pt idx="279">
                  <c:v>0.1008107</c:v>
                </c:pt>
                <c:pt idx="280">
                  <c:v>0.1089504</c:v>
                </c:pt>
                <c:pt idx="281">
                  <c:v>0.1076776</c:v>
                </c:pt>
                <c:pt idx="282">
                  <c:v>0.1005211</c:v>
                </c:pt>
                <c:pt idx="283">
                  <c:v>8.6743429999999996E-2</c:v>
                </c:pt>
                <c:pt idx="284">
                  <c:v>7.9158190000000003E-2</c:v>
                </c:pt>
                <c:pt idx="285">
                  <c:v>8.7430960000000002E-2</c:v>
                </c:pt>
                <c:pt idx="286">
                  <c:v>9.6455520000000003E-2</c:v>
                </c:pt>
                <c:pt idx="287">
                  <c:v>9.4081730000000002E-2</c:v>
                </c:pt>
                <c:pt idx="288">
                  <c:v>8.6709140000000004E-2</c:v>
                </c:pt>
                <c:pt idx="289">
                  <c:v>8.8962239999999998E-2</c:v>
                </c:pt>
                <c:pt idx="290">
                  <c:v>9.3324229999999994E-2</c:v>
                </c:pt>
                <c:pt idx="291">
                  <c:v>7.6820730000000004E-2</c:v>
                </c:pt>
                <c:pt idx="292">
                  <c:v>5.9553130000000003E-2</c:v>
                </c:pt>
                <c:pt idx="293">
                  <c:v>7.2097159999999993E-2</c:v>
                </c:pt>
                <c:pt idx="294">
                  <c:v>9.4666810000000004E-2</c:v>
                </c:pt>
                <c:pt idx="295">
                  <c:v>0.1017358</c:v>
                </c:pt>
                <c:pt idx="296">
                  <c:v>9.7198660000000006E-2</c:v>
                </c:pt>
                <c:pt idx="297">
                  <c:v>9.2075950000000004E-2</c:v>
                </c:pt>
                <c:pt idx="298">
                  <c:v>9.0362300000000007E-2</c:v>
                </c:pt>
                <c:pt idx="299">
                  <c:v>8.7393009999999993E-2</c:v>
                </c:pt>
                <c:pt idx="300">
                  <c:v>7.9165139999999995E-2</c:v>
                </c:pt>
                <c:pt idx="301">
                  <c:v>7.3524539999999999E-2</c:v>
                </c:pt>
                <c:pt idx="302">
                  <c:v>7.5362020000000002E-2</c:v>
                </c:pt>
                <c:pt idx="303">
                  <c:v>7.0497679999999993E-2</c:v>
                </c:pt>
                <c:pt idx="304">
                  <c:v>5.965206E-2</c:v>
                </c:pt>
                <c:pt idx="305">
                  <c:v>6.6039180000000003E-2</c:v>
                </c:pt>
                <c:pt idx="306">
                  <c:v>8.093069E-2</c:v>
                </c:pt>
                <c:pt idx="307">
                  <c:v>7.9329419999999998E-2</c:v>
                </c:pt>
                <c:pt idx="308">
                  <c:v>7.5844910000000001E-2</c:v>
                </c:pt>
                <c:pt idx="309">
                  <c:v>9.1430559999999994E-2</c:v>
                </c:pt>
                <c:pt idx="310">
                  <c:v>0.10373060000000001</c:v>
                </c:pt>
                <c:pt idx="311">
                  <c:v>9.0538939999999998E-2</c:v>
                </c:pt>
                <c:pt idx="312">
                  <c:v>7.5655420000000001E-2</c:v>
                </c:pt>
                <c:pt idx="313">
                  <c:v>7.6251059999999996E-2</c:v>
                </c:pt>
                <c:pt idx="314">
                  <c:v>7.4040850000000005E-2</c:v>
                </c:pt>
                <c:pt idx="315">
                  <c:v>6.2971719999999995E-2</c:v>
                </c:pt>
                <c:pt idx="316">
                  <c:v>5.6526109999999997E-2</c:v>
                </c:pt>
                <c:pt idx="317">
                  <c:v>6.7547070000000001E-2</c:v>
                </c:pt>
                <c:pt idx="318">
                  <c:v>9.0668310000000002E-2</c:v>
                </c:pt>
                <c:pt idx="319">
                  <c:v>9.5412289999999997E-2</c:v>
                </c:pt>
                <c:pt idx="320">
                  <c:v>7.9917100000000005E-2</c:v>
                </c:pt>
                <c:pt idx="321">
                  <c:v>7.4222620000000003E-2</c:v>
                </c:pt>
                <c:pt idx="322">
                  <c:v>8.0490850000000003E-2</c:v>
                </c:pt>
                <c:pt idx="323">
                  <c:v>8.4716109999999997E-2</c:v>
                </c:pt>
                <c:pt idx="324">
                  <c:v>8.0651929999999997E-2</c:v>
                </c:pt>
                <c:pt idx="325">
                  <c:v>7.2327440000000007E-2</c:v>
                </c:pt>
                <c:pt idx="326">
                  <c:v>7.0147769999999998E-2</c:v>
                </c:pt>
                <c:pt idx="327">
                  <c:v>6.8388160000000003E-2</c:v>
                </c:pt>
                <c:pt idx="328">
                  <c:v>6.1002540000000001E-2</c:v>
                </c:pt>
                <c:pt idx="329">
                  <c:v>5.5484150000000003E-2</c:v>
                </c:pt>
                <c:pt idx="330">
                  <c:v>5.7721040000000001E-2</c:v>
                </c:pt>
                <c:pt idx="331">
                  <c:v>6.4143839999999994E-2</c:v>
                </c:pt>
                <c:pt idx="332">
                  <c:v>6.7677039999999994E-2</c:v>
                </c:pt>
                <c:pt idx="333">
                  <c:v>7.3907860000000006E-2</c:v>
                </c:pt>
                <c:pt idx="334">
                  <c:v>7.9484819999999998E-2</c:v>
                </c:pt>
                <c:pt idx="335">
                  <c:v>6.9762190000000002E-2</c:v>
                </c:pt>
                <c:pt idx="336">
                  <c:v>5.5705709999999999E-2</c:v>
                </c:pt>
                <c:pt idx="337">
                  <c:v>5.2469010000000003E-2</c:v>
                </c:pt>
                <c:pt idx="338">
                  <c:v>5.5772160000000001E-2</c:v>
                </c:pt>
                <c:pt idx="339">
                  <c:v>5.8148900000000003E-2</c:v>
                </c:pt>
                <c:pt idx="340">
                  <c:v>5.5928930000000002E-2</c:v>
                </c:pt>
                <c:pt idx="341">
                  <c:v>5.2982840000000003E-2</c:v>
                </c:pt>
                <c:pt idx="342">
                  <c:v>5.3426290000000001E-2</c:v>
                </c:pt>
                <c:pt idx="343">
                  <c:v>5.4518459999999998E-2</c:v>
                </c:pt>
                <c:pt idx="344">
                  <c:v>5.4808309999999999E-2</c:v>
                </c:pt>
                <c:pt idx="345">
                  <c:v>5.3461519999999998E-2</c:v>
                </c:pt>
                <c:pt idx="346">
                  <c:v>5.4002620000000001E-2</c:v>
                </c:pt>
                <c:pt idx="347">
                  <c:v>5.8620520000000002E-2</c:v>
                </c:pt>
                <c:pt idx="348">
                  <c:v>5.6134009999999998E-2</c:v>
                </c:pt>
                <c:pt idx="349">
                  <c:v>4.8770099999999997E-2</c:v>
                </c:pt>
                <c:pt idx="350">
                  <c:v>4.5495550000000003E-2</c:v>
                </c:pt>
                <c:pt idx="351">
                  <c:v>4.0599669999999997E-2</c:v>
                </c:pt>
                <c:pt idx="352">
                  <c:v>4.2594559999999997E-2</c:v>
                </c:pt>
                <c:pt idx="353">
                  <c:v>5.2693589999999998E-2</c:v>
                </c:pt>
                <c:pt idx="354">
                  <c:v>4.9611089999999997E-2</c:v>
                </c:pt>
                <c:pt idx="355">
                  <c:v>3.6028810000000001E-2</c:v>
                </c:pt>
                <c:pt idx="356">
                  <c:v>3.6038819999999999E-2</c:v>
                </c:pt>
                <c:pt idx="357">
                  <c:v>5.3523420000000002E-2</c:v>
                </c:pt>
                <c:pt idx="358">
                  <c:v>6.65964E-2</c:v>
                </c:pt>
                <c:pt idx="359">
                  <c:v>5.9575929999999999E-2</c:v>
                </c:pt>
                <c:pt idx="360">
                  <c:v>4.0380069999999997E-2</c:v>
                </c:pt>
                <c:pt idx="361">
                  <c:v>3.2681750000000002E-2</c:v>
                </c:pt>
                <c:pt idx="362">
                  <c:v>4.4308680000000003E-2</c:v>
                </c:pt>
                <c:pt idx="363">
                  <c:v>5.1722200000000003E-2</c:v>
                </c:pt>
                <c:pt idx="364">
                  <c:v>4.5285249999999999E-2</c:v>
                </c:pt>
                <c:pt idx="365">
                  <c:v>4.4870199999999999E-2</c:v>
                </c:pt>
                <c:pt idx="366">
                  <c:v>5.0472120000000002E-2</c:v>
                </c:pt>
                <c:pt idx="367">
                  <c:v>4.5550119999999999E-2</c:v>
                </c:pt>
                <c:pt idx="368">
                  <c:v>4.0582239999999999E-2</c:v>
                </c:pt>
                <c:pt idx="369">
                  <c:v>4.8242710000000001E-2</c:v>
                </c:pt>
                <c:pt idx="370">
                  <c:v>5.6046260000000001E-2</c:v>
                </c:pt>
                <c:pt idx="371">
                  <c:v>5.1462229999999998E-2</c:v>
                </c:pt>
                <c:pt idx="372">
                  <c:v>4.3044480000000003E-2</c:v>
                </c:pt>
                <c:pt idx="373">
                  <c:v>4.2806719999999999E-2</c:v>
                </c:pt>
                <c:pt idx="374">
                  <c:v>4.506425E-2</c:v>
                </c:pt>
                <c:pt idx="375">
                  <c:v>3.9869219999999997E-2</c:v>
                </c:pt>
                <c:pt idx="376">
                  <c:v>2.8980559999999999E-2</c:v>
                </c:pt>
                <c:pt idx="377">
                  <c:v>2.647381E-2</c:v>
                </c:pt>
                <c:pt idx="378">
                  <c:v>3.5143670000000002E-2</c:v>
                </c:pt>
                <c:pt idx="379">
                  <c:v>3.742765E-2</c:v>
                </c:pt>
                <c:pt idx="380">
                  <c:v>3.0202050000000001E-2</c:v>
                </c:pt>
                <c:pt idx="381">
                  <c:v>2.9026300000000001E-2</c:v>
                </c:pt>
                <c:pt idx="382">
                  <c:v>3.5822100000000003E-2</c:v>
                </c:pt>
                <c:pt idx="383">
                  <c:v>3.9567190000000002E-2</c:v>
                </c:pt>
                <c:pt idx="384">
                  <c:v>4.2145340000000003E-2</c:v>
                </c:pt>
                <c:pt idx="385">
                  <c:v>4.7675370000000002E-2</c:v>
                </c:pt>
                <c:pt idx="386">
                  <c:v>5.0306780000000002E-2</c:v>
                </c:pt>
                <c:pt idx="387">
                  <c:v>5.2114380000000002E-2</c:v>
                </c:pt>
                <c:pt idx="388">
                  <c:v>5.3461439999999999E-2</c:v>
                </c:pt>
                <c:pt idx="389">
                  <c:v>5.2223430000000001E-2</c:v>
                </c:pt>
                <c:pt idx="390">
                  <c:v>5.246812E-2</c:v>
                </c:pt>
                <c:pt idx="391">
                  <c:v>4.715358E-2</c:v>
                </c:pt>
                <c:pt idx="392">
                  <c:v>3.409591E-2</c:v>
                </c:pt>
                <c:pt idx="393">
                  <c:v>2.7756099999999999E-2</c:v>
                </c:pt>
                <c:pt idx="394">
                  <c:v>3.029252E-2</c:v>
                </c:pt>
                <c:pt idx="395">
                  <c:v>3.2044690000000001E-2</c:v>
                </c:pt>
                <c:pt idx="396">
                  <c:v>3.208312E-2</c:v>
                </c:pt>
                <c:pt idx="397">
                  <c:v>2.634419E-2</c:v>
                </c:pt>
                <c:pt idx="398">
                  <c:v>1.3214E-2</c:v>
                </c:pt>
                <c:pt idx="399">
                  <c:v>1.0216279999999999E-2</c:v>
                </c:pt>
                <c:pt idx="400">
                  <c:v>2.0331479999999999E-2</c:v>
                </c:pt>
                <c:pt idx="401">
                  <c:v>3.0672230000000002E-2</c:v>
                </c:pt>
                <c:pt idx="402">
                  <c:v>4.6530639999999998E-2</c:v>
                </c:pt>
                <c:pt idx="403">
                  <c:v>6.3302399999999995E-2</c:v>
                </c:pt>
                <c:pt idx="404">
                  <c:v>5.4740740000000003E-2</c:v>
                </c:pt>
                <c:pt idx="405">
                  <c:v>2.8699789999999999E-2</c:v>
                </c:pt>
                <c:pt idx="406">
                  <c:v>1.971032E-2</c:v>
                </c:pt>
                <c:pt idx="407">
                  <c:v>2.3688049999999999E-2</c:v>
                </c:pt>
                <c:pt idx="408">
                  <c:v>2.1959490000000002E-2</c:v>
                </c:pt>
                <c:pt idx="409">
                  <c:v>2.4920589999999999E-2</c:v>
                </c:pt>
                <c:pt idx="410">
                  <c:v>3.5174539999999997E-2</c:v>
                </c:pt>
                <c:pt idx="411">
                  <c:v>4.1447299999999999E-2</c:v>
                </c:pt>
                <c:pt idx="412">
                  <c:v>4.3510750000000001E-2</c:v>
                </c:pt>
                <c:pt idx="413">
                  <c:v>3.9849420000000003E-2</c:v>
                </c:pt>
                <c:pt idx="414">
                  <c:v>2.991858E-2</c:v>
                </c:pt>
                <c:pt idx="415">
                  <c:v>2.086271E-2</c:v>
                </c:pt>
                <c:pt idx="416">
                  <c:v>1.8569019999999999E-2</c:v>
                </c:pt>
                <c:pt idx="417">
                  <c:v>2.7018110000000001E-2</c:v>
                </c:pt>
                <c:pt idx="418">
                  <c:v>3.5468060000000003E-2</c:v>
                </c:pt>
                <c:pt idx="419">
                  <c:v>2.4537989999999999E-2</c:v>
                </c:pt>
                <c:pt idx="420">
                  <c:v>7.210302E-3</c:v>
                </c:pt>
                <c:pt idx="421">
                  <c:v>8.9758089999999995E-3</c:v>
                </c:pt>
                <c:pt idx="422">
                  <c:v>2.1928019999999999E-2</c:v>
                </c:pt>
                <c:pt idx="423">
                  <c:v>3.2271769999999998E-2</c:v>
                </c:pt>
                <c:pt idx="424">
                  <c:v>3.5679130000000003E-2</c:v>
                </c:pt>
                <c:pt idx="425">
                  <c:v>2.957562E-2</c:v>
                </c:pt>
                <c:pt idx="426">
                  <c:v>2.4596429999999999E-2</c:v>
                </c:pt>
                <c:pt idx="427">
                  <c:v>2.2832020000000001E-2</c:v>
                </c:pt>
                <c:pt idx="428">
                  <c:v>2.0084749999999998E-2</c:v>
                </c:pt>
                <c:pt idx="429">
                  <c:v>2.4613619999999999E-2</c:v>
                </c:pt>
                <c:pt idx="430">
                  <c:v>2.9187149999999999E-2</c:v>
                </c:pt>
                <c:pt idx="431">
                  <c:v>1.8437430000000001E-2</c:v>
                </c:pt>
                <c:pt idx="432">
                  <c:v>6.2968130000000001E-3</c:v>
                </c:pt>
                <c:pt idx="433">
                  <c:v>1.284386E-2</c:v>
                </c:pt>
                <c:pt idx="434">
                  <c:v>2.802195E-2</c:v>
                </c:pt>
                <c:pt idx="435">
                  <c:v>3.1044510000000001E-2</c:v>
                </c:pt>
                <c:pt idx="436">
                  <c:v>2.354697E-2</c:v>
                </c:pt>
                <c:pt idx="437">
                  <c:v>2.0500540000000001E-2</c:v>
                </c:pt>
                <c:pt idx="438">
                  <c:v>2.7315849999999999E-2</c:v>
                </c:pt>
                <c:pt idx="439">
                  <c:v>4.0487389999999998E-2</c:v>
                </c:pt>
                <c:pt idx="440">
                  <c:v>4.4709260000000001E-2</c:v>
                </c:pt>
                <c:pt idx="441">
                  <c:v>3.226358E-2</c:v>
                </c:pt>
                <c:pt idx="442">
                  <c:v>2.28363E-2</c:v>
                </c:pt>
                <c:pt idx="443">
                  <c:v>2.679335E-2</c:v>
                </c:pt>
                <c:pt idx="444">
                  <c:v>3.3307120000000003E-2</c:v>
                </c:pt>
                <c:pt idx="445">
                  <c:v>3.5306200000000003E-2</c:v>
                </c:pt>
                <c:pt idx="446">
                  <c:v>3.1221100000000002E-2</c:v>
                </c:pt>
                <c:pt idx="447">
                  <c:v>2.3050870000000001E-2</c:v>
                </c:pt>
                <c:pt idx="448">
                  <c:v>1.6092240000000001E-2</c:v>
                </c:pt>
                <c:pt idx="449">
                  <c:v>1.8846399999999999E-2</c:v>
                </c:pt>
                <c:pt idx="450">
                  <c:v>3.2057009999999997E-2</c:v>
                </c:pt>
                <c:pt idx="451">
                  <c:v>3.2960620000000003E-2</c:v>
                </c:pt>
                <c:pt idx="452">
                  <c:v>1.967961E-2</c:v>
                </c:pt>
                <c:pt idx="453">
                  <c:v>1.897304E-2</c:v>
                </c:pt>
                <c:pt idx="454">
                  <c:v>2.0537630000000001E-2</c:v>
                </c:pt>
                <c:pt idx="455">
                  <c:v>7.8834579999999994E-3</c:v>
                </c:pt>
                <c:pt idx="456">
                  <c:v>6.2553930000000004E-4</c:v>
                </c:pt>
                <c:pt idx="457">
                  <c:v>8.8385870000000002E-3</c:v>
                </c:pt>
                <c:pt idx="458">
                  <c:v>1.7529860000000001E-2</c:v>
                </c:pt>
                <c:pt idx="459">
                  <c:v>1.5750299999999998E-2</c:v>
                </c:pt>
                <c:pt idx="460">
                  <c:v>1.3607350000000001E-2</c:v>
                </c:pt>
                <c:pt idx="461">
                  <c:v>1.918108E-2</c:v>
                </c:pt>
                <c:pt idx="462">
                  <c:v>2.4747129999999999E-2</c:v>
                </c:pt>
                <c:pt idx="463">
                  <c:v>2.4452979999999999E-2</c:v>
                </c:pt>
                <c:pt idx="464">
                  <c:v>2.0983700000000001E-2</c:v>
                </c:pt>
                <c:pt idx="465">
                  <c:v>2.5106150000000001E-2</c:v>
                </c:pt>
                <c:pt idx="466">
                  <c:v>3.5481199999999997E-2</c:v>
                </c:pt>
                <c:pt idx="467">
                  <c:v>3.5432180000000001E-2</c:v>
                </c:pt>
                <c:pt idx="468">
                  <c:v>2.6025340000000001E-2</c:v>
                </c:pt>
                <c:pt idx="469">
                  <c:v>2.1107839999999999E-2</c:v>
                </c:pt>
                <c:pt idx="470">
                  <c:v>2.2726739999999999E-2</c:v>
                </c:pt>
                <c:pt idx="471">
                  <c:v>2.2903179999999999E-2</c:v>
                </c:pt>
                <c:pt idx="472">
                  <c:v>1.8492080000000001E-2</c:v>
                </c:pt>
                <c:pt idx="473">
                  <c:v>1.7752E-2</c:v>
                </c:pt>
                <c:pt idx="474">
                  <c:v>1.9902719999999999E-2</c:v>
                </c:pt>
                <c:pt idx="475">
                  <c:v>1.79426E-2</c:v>
                </c:pt>
                <c:pt idx="476">
                  <c:v>1.9423260000000001E-2</c:v>
                </c:pt>
                <c:pt idx="477">
                  <c:v>2.9167930000000002E-2</c:v>
                </c:pt>
                <c:pt idx="478">
                  <c:v>3.4076660000000002E-2</c:v>
                </c:pt>
                <c:pt idx="479">
                  <c:v>2.4477929999999998E-2</c:v>
                </c:pt>
                <c:pt idx="480">
                  <c:v>1.6095849999999998E-2</c:v>
                </c:pt>
                <c:pt idx="481">
                  <c:v>2.365049E-2</c:v>
                </c:pt>
                <c:pt idx="482">
                  <c:v>3.082054E-2</c:v>
                </c:pt>
                <c:pt idx="483">
                  <c:v>2.0708859999999999E-2</c:v>
                </c:pt>
                <c:pt idx="484">
                  <c:v>7.7885910000000001E-3</c:v>
                </c:pt>
                <c:pt idx="485">
                  <c:v>1.3091739999999999E-2</c:v>
                </c:pt>
                <c:pt idx="486">
                  <c:v>3.2176860000000002E-2</c:v>
                </c:pt>
                <c:pt idx="487">
                  <c:v>4.1337810000000003E-2</c:v>
                </c:pt>
                <c:pt idx="488">
                  <c:v>2.8411510000000001E-2</c:v>
                </c:pt>
                <c:pt idx="489">
                  <c:v>1.7637549999999998E-2</c:v>
                </c:pt>
                <c:pt idx="490">
                  <c:v>2.8262590000000001E-2</c:v>
                </c:pt>
                <c:pt idx="491">
                  <c:v>3.279609E-2</c:v>
                </c:pt>
                <c:pt idx="492">
                  <c:v>2.022591E-2</c:v>
                </c:pt>
                <c:pt idx="493">
                  <c:v>1.011196E-2</c:v>
                </c:pt>
                <c:pt idx="494">
                  <c:v>3.8966999999999999E-3</c:v>
                </c:pt>
                <c:pt idx="495">
                  <c:v>3.558847E-3</c:v>
                </c:pt>
                <c:pt idx="496">
                  <c:v>1.039297E-2</c:v>
                </c:pt>
                <c:pt idx="497">
                  <c:v>1.787861E-2</c:v>
                </c:pt>
                <c:pt idx="498">
                  <c:v>2.2540999999999999E-2</c:v>
                </c:pt>
                <c:pt idx="499">
                  <c:v>1.6428849999999998E-2</c:v>
                </c:pt>
                <c:pt idx="500">
                  <c:v>1.0666470000000001E-2</c:v>
                </c:pt>
                <c:pt idx="501">
                  <c:v>2.276127E-2</c:v>
                </c:pt>
                <c:pt idx="502">
                  <c:v>3.1260749999999997E-2</c:v>
                </c:pt>
                <c:pt idx="503">
                  <c:v>1.7439909999999999E-2</c:v>
                </c:pt>
                <c:pt idx="504">
                  <c:v>6.6673030000000003E-3</c:v>
                </c:pt>
                <c:pt idx="505">
                  <c:v>1.182128E-2</c:v>
                </c:pt>
                <c:pt idx="506">
                  <c:v>1.1396440000000001E-2</c:v>
                </c:pt>
                <c:pt idx="507">
                  <c:v>6.8579970000000002E-3</c:v>
                </c:pt>
                <c:pt idx="508">
                  <c:v>1.817423E-2</c:v>
                </c:pt>
                <c:pt idx="509">
                  <c:v>3.2774749999999998E-2</c:v>
                </c:pt>
                <c:pt idx="510">
                  <c:v>2.704923E-2</c:v>
                </c:pt>
                <c:pt idx="511">
                  <c:v>7.1150600000000003E-3</c:v>
                </c:pt>
                <c:pt idx="512">
                  <c:v>-4.3696109999999998E-3</c:v>
                </c:pt>
                <c:pt idx="513">
                  <c:v>5.4878130000000002E-3</c:v>
                </c:pt>
                <c:pt idx="514">
                  <c:v>2.586917E-2</c:v>
                </c:pt>
                <c:pt idx="515">
                  <c:v>2.9929649999999999E-2</c:v>
                </c:pt>
                <c:pt idx="516">
                  <c:v>1.45963E-2</c:v>
                </c:pt>
                <c:pt idx="517">
                  <c:v>1.093542E-2</c:v>
                </c:pt>
                <c:pt idx="518">
                  <c:v>2.3542629999999998E-2</c:v>
                </c:pt>
                <c:pt idx="519">
                  <c:v>2.346908E-2</c:v>
                </c:pt>
                <c:pt idx="520">
                  <c:v>1.3415470000000001E-2</c:v>
                </c:pt>
                <c:pt idx="521">
                  <c:v>1.377838E-2</c:v>
                </c:pt>
                <c:pt idx="522">
                  <c:v>1.962351E-2</c:v>
                </c:pt>
                <c:pt idx="523">
                  <c:v>1.250325E-2</c:v>
                </c:pt>
                <c:pt idx="524">
                  <c:v>-6.4547789999999999E-3</c:v>
                </c:pt>
                <c:pt idx="525">
                  <c:v>-8.2348660000000004E-3</c:v>
                </c:pt>
                <c:pt idx="526">
                  <c:v>6.8244769999999998E-3</c:v>
                </c:pt>
                <c:pt idx="527">
                  <c:v>7.0162649999999998E-3</c:v>
                </c:pt>
                <c:pt idx="528">
                  <c:v>5.1687149999999997E-4</c:v>
                </c:pt>
                <c:pt idx="529">
                  <c:v>8.8657579999999996E-3</c:v>
                </c:pt>
                <c:pt idx="530">
                  <c:v>1.6324209999999999E-2</c:v>
                </c:pt>
                <c:pt idx="531">
                  <c:v>1.0458200000000001E-2</c:v>
                </c:pt>
                <c:pt idx="532">
                  <c:v>5.1236329999999998E-3</c:v>
                </c:pt>
                <c:pt idx="533">
                  <c:v>1.0588439999999999E-2</c:v>
                </c:pt>
                <c:pt idx="534">
                  <c:v>2.0011600000000001E-2</c:v>
                </c:pt>
                <c:pt idx="535">
                  <c:v>2.0268870000000001E-2</c:v>
                </c:pt>
                <c:pt idx="536">
                  <c:v>1.56683E-2</c:v>
                </c:pt>
                <c:pt idx="537">
                  <c:v>1.7317280000000001E-2</c:v>
                </c:pt>
                <c:pt idx="538">
                  <c:v>1.1854999999999999E-2</c:v>
                </c:pt>
                <c:pt idx="539">
                  <c:v>1.545311E-4</c:v>
                </c:pt>
                <c:pt idx="540">
                  <c:v>2.8208230000000001E-3</c:v>
                </c:pt>
                <c:pt idx="541">
                  <c:v>8.2522050000000003E-3</c:v>
                </c:pt>
                <c:pt idx="542">
                  <c:v>5.5466359999999998E-3</c:v>
                </c:pt>
                <c:pt idx="543">
                  <c:v>3.4378030000000001E-3</c:v>
                </c:pt>
                <c:pt idx="544">
                  <c:v>2.0656899999999998E-3</c:v>
                </c:pt>
                <c:pt idx="545">
                  <c:v>8.0381259999999996E-3</c:v>
                </c:pt>
                <c:pt idx="546">
                  <c:v>1.7498610000000001E-2</c:v>
                </c:pt>
                <c:pt idx="547">
                  <c:v>1.0427580000000001E-2</c:v>
                </c:pt>
                <c:pt idx="548">
                  <c:v>2.9890910000000001E-3</c:v>
                </c:pt>
                <c:pt idx="549">
                  <c:v>1.4495549999999999E-2</c:v>
                </c:pt>
                <c:pt idx="550">
                  <c:v>1.7147800000000001E-2</c:v>
                </c:pt>
                <c:pt idx="551">
                  <c:v>6.7723049999999997E-4</c:v>
                </c:pt>
                <c:pt idx="552">
                  <c:v>-3.8098350000000001E-3</c:v>
                </c:pt>
                <c:pt idx="553">
                  <c:v>5.4983970000000004E-3</c:v>
                </c:pt>
                <c:pt idx="554">
                  <c:v>4.7185359999999997E-3</c:v>
                </c:pt>
                <c:pt idx="555">
                  <c:v>-1.388441E-3</c:v>
                </c:pt>
                <c:pt idx="556">
                  <c:v>1.2013480000000001E-3</c:v>
                </c:pt>
                <c:pt idx="557">
                  <c:v>1.0546659999999999E-2</c:v>
                </c:pt>
                <c:pt idx="558">
                  <c:v>1.797561E-2</c:v>
                </c:pt>
                <c:pt idx="559">
                  <c:v>1.42875E-2</c:v>
                </c:pt>
                <c:pt idx="560">
                  <c:v>5.1832359999999999E-3</c:v>
                </c:pt>
                <c:pt idx="561">
                  <c:v>8.0698130000000003E-3</c:v>
                </c:pt>
                <c:pt idx="562">
                  <c:v>1.8925330000000001E-2</c:v>
                </c:pt>
                <c:pt idx="563">
                  <c:v>1.4943390000000001E-2</c:v>
                </c:pt>
                <c:pt idx="564">
                  <c:v>2.2698850000000001E-3</c:v>
                </c:pt>
                <c:pt idx="565">
                  <c:v>1.177766E-3</c:v>
                </c:pt>
                <c:pt idx="566">
                  <c:v>1.4222919999999999E-3</c:v>
                </c:pt>
                <c:pt idx="567">
                  <c:v>-4.7015650000000004E-3</c:v>
                </c:pt>
                <c:pt idx="568">
                  <c:v>-3.9696590000000004E-3</c:v>
                </c:pt>
                <c:pt idx="569">
                  <c:v>8.3788939999999996E-3</c:v>
                </c:pt>
              </c:numCache>
            </c:numRef>
          </c:yVal>
          <c:smooth val="0"/>
        </c:ser>
        <c:ser>
          <c:idx val="18"/>
          <c:order val="18"/>
          <c:tx>
            <c:v>+1000V (#19)</c:v>
          </c:tx>
          <c:spPr>
            <a:ln w="19050">
              <a:solidFill>
                <a:srgbClr val="0000FF"/>
              </a:solidFill>
            </a:ln>
          </c:spPr>
          <c:marker>
            <c:symbol val="none"/>
          </c:marker>
          <c:xVal>
            <c:numRef>
              <c:f>'HBM IV Curves Data'!$AL$5:$AL$574</c:f>
              <c:numCache>
                <c:formatCode>General</c:formatCode>
                <c:ptCount val="570"/>
                <c:pt idx="0">
                  <c:v>0.66364190000000001</c:v>
                </c:pt>
                <c:pt idx="1">
                  <c:v>1.629281</c:v>
                </c:pt>
                <c:pt idx="2">
                  <c:v>2.3868939999999998</c:v>
                </c:pt>
                <c:pt idx="3">
                  <c:v>1.069539</c:v>
                </c:pt>
                <c:pt idx="4">
                  <c:v>0.50390539999999995</c:v>
                </c:pt>
                <c:pt idx="5">
                  <c:v>1.640036</c:v>
                </c:pt>
                <c:pt idx="6">
                  <c:v>2.1605620000000001</c:v>
                </c:pt>
                <c:pt idx="7">
                  <c:v>1.858641</c:v>
                </c:pt>
                <c:pt idx="8">
                  <c:v>1.9317260000000001</c:v>
                </c:pt>
                <c:pt idx="9">
                  <c:v>2.244424</c:v>
                </c:pt>
                <c:pt idx="10">
                  <c:v>2.3355489999999999</c:v>
                </c:pt>
                <c:pt idx="11">
                  <c:v>2.2726920000000002</c:v>
                </c:pt>
                <c:pt idx="12">
                  <c:v>2.0557460000000001</c:v>
                </c:pt>
                <c:pt idx="13">
                  <c:v>1.4607920000000001</c:v>
                </c:pt>
                <c:pt idx="14">
                  <c:v>1.2509030000000001</c:v>
                </c:pt>
                <c:pt idx="15">
                  <c:v>1.5305390000000001</c:v>
                </c:pt>
                <c:pt idx="16">
                  <c:v>0.88583449999999997</c:v>
                </c:pt>
                <c:pt idx="17">
                  <c:v>0.1177035</c:v>
                </c:pt>
                <c:pt idx="18">
                  <c:v>0.61961759999999999</c:v>
                </c:pt>
                <c:pt idx="19">
                  <c:v>1.221355</c:v>
                </c:pt>
                <c:pt idx="20">
                  <c:v>1.140782</c:v>
                </c:pt>
                <c:pt idx="21">
                  <c:v>0.57097790000000004</c:v>
                </c:pt>
                <c:pt idx="22">
                  <c:v>-0.42576039999999998</c:v>
                </c:pt>
                <c:pt idx="23">
                  <c:v>-0.74740110000000004</c:v>
                </c:pt>
                <c:pt idx="24">
                  <c:v>-0.23302349999999999</c:v>
                </c:pt>
                <c:pt idx="25">
                  <c:v>0.28360160000000001</c:v>
                </c:pt>
                <c:pt idx="26">
                  <c:v>1.5176449999999999</c:v>
                </c:pt>
                <c:pt idx="27">
                  <c:v>2.8979170000000001</c:v>
                </c:pt>
                <c:pt idx="28">
                  <c:v>2.5612249999999999</c:v>
                </c:pt>
                <c:pt idx="29">
                  <c:v>1.5981559999999999</c:v>
                </c:pt>
                <c:pt idx="30">
                  <c:v>1.5860590000000001</c:v>
                </c:pt>
                <c:pt idx="31">
                  <c:v>1.6645110000000001</c:v>
                </c:pt>
                <c:pt idx="32">
                  <c:v>1.555264</c:v>
                </c:pt>
                <c:pt idx="33">
                  <c:v>1.53827</c:v>
                </c:pt>
                <c:pt idx="34">
                  <c:v>0.99216899999999997</c:v>
                </c:pt>
                <c:pt idx="35">
                  <c:v>0.45715230000000001</c:v>
                </c:pt>
                <c:pt idx="36">
                  <c:v>0.66757639999999996</c:v>
                </c:pt>
                <c:pt idx="37">
                  <c:v>0.41920459999999998</c:v>
                </c:pt>
                <c:pt idx="38">
                  <c:v>-0.59173849999999995</c:v>
                </c:pt>
                <c:pt idx="39">
                  <c:v>-0.4316739</c:v>
                </c:pt>
                <c:pt idx="40">
                  <c:v>0.73423479999999997</c:v>
                </c:pt>
                <c:pt idx="41">
                  <c:v>1.2051480000000001</c:v>
                </c:pt>
                <c:pt idx="42">
                  <c:v>1.3555429999999999</c:v>
                </c:pt>
                <c:pt idx="43">
                  <c:v>1.370951</c:v>
                </c:pt>
                <c:pt idx="44">
                  <c:v>1.0296810000000001</c:v>
                </c:pt>
                <c:pt idx="45">
                  <c:v>1.1854439999999999</c:v>
                </c:pt>
                <c:pt idx="46">
                  <c:v>1.761951</c:v>
                </c:pt>
                <c:pt idx="47">
                  <c:v>1.5881130000000001</c:v>
                </c:pt>
                <c:pt idx="48">
                  <c:v>0.89348870000000002</c:v>
                </c:pt>
                <c:pt idx="49">
                  <c:v>0.40725250000000002</c:v>
                </c:pt>
                <c:pt idx="50">
                  <c:v>-0.51719610000000005</c:v>
                </c:pt>
                <c:pt idx="51">
                  <c:v>-1.158253</c:v>
                </c:pt>
                <c:pt idx="52">
                  <c:v>-0.52885289999999996</c:v>
                </c:pt>
                <c:pt idx="53">
                  <c:v>0.1063635</c:v>
                </c:pt>
                <c:pt idx="54">
                  <c:v>0.36509180000000002</c:v>
                </c:pt>
                <c:pt idx="55">
                  <c:v>0.54133189999999998</c:v>
                </c:pt>
                <c:pt idx="56">
                  <c:v>0.51075320000000002</c:v>
                </c:pt>
                <c:pt idx="57">
                  <c:v>0.87451540000000005</c:v>
                </c:pt>
                <c:pt idx="58">
                  <c:v>0.89695639999999999</c:v>
                </c:pt>
                <c:pt idx="59">
                  <c:v>-0.45401029999999998</c:v>
                </c:pt>
                <c:pt idx="60">
                  <c:v>-1.845874</c:v>
                </c:pt>
                <c:pt idx="61">
                  <c:v>-2.0612469999999998</c:v>
                </c:pt>
                <c:pt idx="62">
                  <c:v>-1.0697350000000001</c:v>
                </c:pt>
                <c:pt idx="63">
                  <c:v>0.28937990000000002</c:v>
                </c:pt>
                <c:pt idx="64">
                  <c:v>0.48221760000000002</c:v>
                </c:pt>
                <c:pt idx="65">
                  <c:v>-0.50558349999999996</c:v>
                </c:pt>
                <c:pt idx="66">
                  <c:v>-0.84833440000000004</c:v>
                </c:pt>
                <c:pt idx="67">
                  <c:v>-0.14008480000000001</c:v>
                </c:pt>
                <c:pt idx="68">
                  <c:v>0.1806712</c:v>
                </c:pt>
                <c:pt idx="69">
                  <c:v>0.63857920000000001</c:v>
                </c:pt>
                <c:pt idx="70">
                  <c:v>1.838713</c:v>
                </c:pt>
                <c:pt idx="71">
                  <c:v>2.2873760000000001</c:v>
                </c:pt>
                <c:pt idx="72">
                  <c:v>1.970753</c:v>
                </c:pt>
                <c:pt idx="73">
                  <c:v>1.730723</c:v>
                </c:pt>
                <c:pt idx="74">
                  <c:v>1.6491180000000001</c:v>
                </c:pt>
                <c:pt idx="75">
                  <c:v>1.8511139999999999</c:v>
                </c:pt>
                <c:pt idx="76">
                  <c:v>1.8444670000000001</c:v>
                </c:pt>
                <c:pt idx="77">
                  <c:v>1.594759</c:v>
                </c:pt>
                <c:pt idx="78">
                  <c:v>1.298276</c:v>
                </c:pt>
                <c:pt idx="79">
                  <c:v>0.6275925</c:v>
                </c:pt>
                <c:pt idx="80">
                  <c:v>0.26477620000000002</c:v>
                </c:pt>
                <c:pt idx="81">
                  <c:v>7.568569E-2</c:v>
                </c:pt>
                <c:pt idx="82">
                  <c:v>-0.50486750000000002</c:v>
                </c:pt>
                <c:pt idx="83">
                  <c:v>8.9842649999999996E-2</c:v>
                </c:pt>
                <c:pt idx="84">
                  <c:v>1.8954740000000001</c:v>
                </c:pt>
                <c:pt idx="85">
                  <c:v>2.6027900000000002</c:v>
                </c:pt>
                <c:pt idx="86">
                  <c:v>1.9606429999999999</c:v>
                </c:pt>
                <c:pt idx="87">
                  <c:v>1.148641</c:v>
                </c:pt>
                <c:pt idx="88">
                  <c:v>0.57621180000000005</c:v>
                </c:pt>
                <c:pt idx="89">
                  <c:v>7.1179350000000002E-2</c:v>
                </c:pt>
                <c:pt idx="90">
                  <c:v>-0.11167050000000001</c:v>
                </c:pt>
                <c:pt idx="91">
                  <c:v>0.6377311</c:v>
                </c:pt>
                <c:pt idx="92">
                  <c:v>1.1685920000000001</c:v>
                </c:pt>
                <c:pt idx="93">
                  <c:v>0.37397639999999999</c:v>
                </c:pt>
                <c:pt idx="94">
                  <c:v>-0.2161728</c:v>
                </c:pt>
                <c:pt idx="95">
                  <c:v>0.66539780000000004</c:v>
                </c:pt>
                <c:pt idx="96">
                  <c:v>1.712898</c:v>
                </c:pt>
                <c:pt idx="97">
                  <c:v>1.9769620000000001</c:v>
                </c:pt>
                <c:pt idx="98">
                  <c:v>2.6360100000000002</c:v>
                </c:pt>
                <c:pt idx="99">
                  <c:v>3.15124</c:v>
                </c:pt>
                <c:pt idx="100">
                  <c:v>1.694278</c:v>
                </c:pt>
                <c:pt idx="101">
                  <c:v>-2.2905180000000001E-2</c:v>
                </c:pt>
                <c:pt idx="102">
                  <c:v>0.34111039999999998</c:v>
                </c:pt>
                <c:pt idx="103">
                  <c:v>1.3808450000000001</c:v>
                </c:pt>
                <c:pt idx="104">
                  <c:v>1.466567</c:v>
                </c:pt>
                <c:pt idx="105">
                  <c:v>1.17961</c:v>
                </c:pt>
                <c:pt idx="106">
                  <c:v>0.42959079999999999</c:v>
                </c:pt>
                <c:pt idx="107">
                  <c:v>-1.257495</c:v>
                </c:pt>
                <c:pt idx="108">
                  <c:v>-2.3540230000000002</c:v>
                </c:pt>
                <c:pt idx="109">
                  <c:v>-1.3486849999999999</c:v>
                </c:pt>
                <c:pt idx="110">
                  <c:v>0.51730860000000001</c:v>
                </c:pt>
                <c:pt idx="111">
                  <c:v>0.64796739999999997</c:v>
                </c:pt>
                <c:pt idx="112">
                  <c:v>-0.47648249999999998</c:v>
                </c:pt>
                <c:pt idx="113">
                  <c:v>0.12649070000000001</c:v>
                </c:pt>
                <c:pt idx="114">
                  <c:v>1.460032</c:v>
                </c:pt>
                <c:pt idx="115">
                  <c:v>0.83723749999999997</c:v>
                </c:pt>
                <c:pt idx="116">
                  <c:v>-0.23793139999999999</c:v>
                </c:pt>
                <c:pt idx="117">
                  <c:v>0.33128350000000001</c:v>
                </c:pt>
                <c:pt idx="118">
                  <c:v>1.300138</c:v>
                </c:pt>
                <c:pt idx="119">
                  <c:v>0.89865220000000001</c:v>
                </c:pt>
                <c:pt idx="120">
                  <c:v>4.7247610000000002E-2</c:v>
                </c:pt>
                <c:pt idx="121">
                  <c:v>-0.24476410000000001</c:v>
                </c:pt>
                <c:pt idx="122">
                  <c:v>-0.32610739999999999</c:v>
                </c:pt>
                <c:pt idx="123">
                  <c:v>-0.46820590000000001</c:v>
                </c:pt>
                <c:pt idx="124">
                  <c:v>-0.80750049999999995</c:v>
                </c:pt>
                <c:pt idx="125">
                  <c:v>-0.75643000000000005</c:v>
                </c:pt>
                <c:pt idx="126">
                  <c:v>-0.39165670000000002</c:v>
                </c:pt>
                <c:pt idx="127">
                  <c:v>-0.55343609999999999</c:v>
                </c:pt>
                <c:pt idx="128">
                  <c:v>-0.84174110000000002</c:v>
                </c:pt>
                <c:pt idx="129">
                  <c:v>-0.53111940000000002</c:v>
                </c:pt>
                <c:pt idx="130">
                  <c:v>0.3719076</c:v>
                </c:pt>
                <c:pt idx="131">
                  <c:v>1.065917</c:v>
                </c:pt>
                <c:pt idx="132">
                  <c:v>0.81340670000000004</c:v>
                </c:pt>
                <c:pt idx="133">
                  <c:v>0.42255599999999999</c:v>
                </c:pt>
                <c:pt idx="134">
                  <c:v>0.91472500000000001</c:v>
                </c:pt>
                <c:pt idx="135">
                  <c:v>1.656374</c:v>
                </c:pt>
                <c:pt idx="136">
                  <c:v>1.480194</c:v>
                </c:pt>
                <c:pt idx="137">
                  <c:v>0.43534850000000003</c:v>
                </c:pt>
                <c:pt idx="138">
                  <c:v>7.5262189999999996E-4</c:v>
                </c:pt>
                <c:pt idx="139">
                  <c:v>1.1649039999999999</c:v>
                </c:pt>
                <c:pt idx="140">
                  <c:v>2.3334160000000002</c:v>
                </c:pt>
                <c:pt idx="141">
                  <c:v>1.6864710000000001</c:v>
                </c:pt>
                <c:pt idx="142">
                  <c:v>0.61603699999999995</c:v>
                </c:pt>
                <c:pt idx="143">
                  <c:v>0.87745899999999999</c:v>
                </c:pt>
                <c:pt idx="144">
                  <c:v>1.531201</c:v>
                </c:pt>
                <c:pt idx="145">
                  <c:v>1.631067</c:v>
                </c:pt>
                <c:pt idx="146">
                  <c:v>1.514913</c:v>
                </c:pt>
                <c:pt idx="147">
                  <c:v>1.479473</c:v>
                </c:pt>
                <c:pt idx="148">
                  <c:v>1.547817</c:v>
                </c:pt>
                <c:pt idx="149">
                  <c:v>1.6440920000000001</c:v>
                </c:pt>
                <c:pt idx="150">
                  <c:v>1.7085269999999999</c:v>
                </c:pt>
                <c:pt idx="151">
                  <c:v>1.132997</c:v>
                </c:pt>
                <c:pt idx="152">
                  <c:v>0.18408440000000001</c:v>
                </c:pt>
                <c:pt idx="153">
                  <c:v>0.85788819999999999</c:v>
                </c:pt>
                <c:pt idx="154">
                  <c:v>2.3942480000000002</c:v>
                </c:pt>
                <c:pt idx="155">
                  <c:v>1.4985280000000001</c:v>
                </c:pt>
                <c:pt idx="156">
                  <c:v>-1.1771119999999999</c:v>
                </c:pt>
                <c:pt idx="157">
                  <c:v>-2.2465290000000002</c:v>
                </c:pt>
                <c:pt idx="158">
                  <c:v>-1.8951990000000001</c:v>
                </c:pt>
                <c:pt idx="159">
                  <c:v>-1.5390900000000001</c:v>
                </c:pt>
                <c:pt idx="160">
                  <c:v>-0.59314160000000005</c:v>
                </c:pt>
                <c:pt idx="161">
                  <c:v>-0.22021450000000001</c:v>
                </c:pt>
                <c:pt idx="162">
                  <c:v>-0.81540639999999998</c:v>
                </c:pt>
                <c:pt idx="163">
                  <c:v>-4.852037E-2</c:v>
                </c:pt>
                <c:pt idx="164">
                  <c:v>1.0388250000000001</c:v>
                </c:pt>
                <c:pt idx="165">
                  <c:v>0.32237969999999999</c:v>
                </c:pt>
                <c:pt idx="166">
                  <c:v>-0.89219570000000004</c:v>
                </c:pt>
                <c:pt idx="167">
                  <c:v>-1.086152</c:v>
                </c:pt>
                <c:pt idx="168">
                  <c:v>-0.2082695</c:v>
                </c:pt>
                <c:pt idx="169">
                  <c:v>0.54592039999999997</c:v>
                </c:pt>
                <c:pt idx="170">
                  <c:v>0.21102309999999999</c:v>
                </c:pt>
                <c:pt idx="171">
                  <c:v>9.8992179999999996E-3</c:v>
                </c:pt>
                <c:pt idx="172">
                  <c:v>0.62534959999999995</c:v>
                </c:pt>
                <c:pt idx="173">
                  <c:v>0.77299309999999999</c:v>
                </c:pt>
                <c:pt idx="174">
                  <c:v>0.65327519999999994</c:v>
                </c:pt>
                <c:pt idx="175">
                  <c:v>1.202847</c:v>
                </c:pt>
                <c:pt idx="176">
                  <c:v>0.85038550000000002</c:v>
                </c:pt>
                <c:pt idx="177">
                  <c:v>-0.55242259999999999</c:v>
                </c:pt>
                <c:pt idx="178">
                  <c:v>-0.88321249999999996</c:v>
                </c:pt>
                <c:pt idx="179">
                  <c:v>-0.43164799999999998</c:v>
                </c:pt>
                <c:pt idx="180">
                  <c:v>0.36808400000000002</c:v>
                </c:pt>
                <c:pt idx="181">
                  <c:v>1.106338</c:v>
                </c:pt>
                <c:pt idx="182">
                  <c:v>0.32702639999999999</c:v>
                </c:pt>
                <c:pt idx="183">
                  <c:v>-0.3122509</c:v>
                </c:pt>
                <c:pt idx="184">
                  <c:v>0.24516669999999999</c:v>
                </c:pt>
                <c:pt idx="185">
                  <c:v>1.506125E-2</c:v>
                </c:pt>
                <c:pt idx="186">
                  <c:v>-1.023568</c:v>
                </c:pt>
                <c:pt idx="187">
                  <c:v>-1.937103</c:v>
                </c:pt>
                <c:pt idx="188">
                  <c:v>-1.9362809999999999</c:v>
                </c:pt>
                <c:pt idx="189">
                  <c:v>-0.1524191</c:v>
                </c:pt>
                <c:pt idx="190">
                  <c:v>1.483201</c:v>
                </c:pt>
                <c:pt idx="191">
                  <c:v>0.59962610000000005</c:v>
                </c:pt>
                <c:pt idx="192">
                  <c:v>-0.82125360000000003</c:v>
                </c:pt>
                <c:pt idx="193">
                  <c:v>-0.3718842</c:v>
                </c:pt>
                <c:pt idx="194">
                  <c:v>-3.07669E-2</c:v>
                </c:pt>
                <c:pt idx="195">
                  <c:v>-0.72223559999999998</c:v>
                </c:pt>
                <c:pt idx="196">
                  <c:v>-0.67681970000000002</c:v>
                </c:pt>
                <c:pt idx="197">
                  <c:v>-0.1057748</c:v>
                </c:pt>
                <c:pt idx="198">
                  <c:v>0.27733069999999999</c:v>
                </c:pt>
                <c:pt idx="199">
                  <c:v>0.28049570000000001</c:v>
                </c:pt>
                <c:pt idx="200">
                  <c:v>-9.914721E-2</c:v>
                </c:pt>
                <c:pt idx="201">
                  <c:v>0.10194350000000001</c:v>
                </c:pt>
                <c:pt idx="202">
                  <c:v>0.73857079999999997</c:v>
                </c:pt>
                <c:pt idx="203">
                  <c:v>0.5386801</c:v>
                </c:pt>
                <c:pt idx="204">
                  <c:v>3.3651180000000003E-2</c:v>
                </c:pt>
                <c:pt idx="205">
                  <c:v>0.41445749999999998</c:v>
                </c:pt>
                <c:pt idx="206">
                  <c:v>0.54797960000000001</c:v>
                </c:pt>
                <c:pt idx="207">
                  <c:v>-9.8155999999999993E-2</c:v>
                </c:pt>
                <c:pt idx="208">
                  <c:v>0.1246435</c:v>
                </c:pt>
                <c:pt idx="209">
                  <c:v>0.72689649999999995</c:v>
                </c:pt>
                <c:pt idx="210">
                  <c:v>0.1691607</c:v>
                </c:pt>
                <c:pt idx="211">
                  <c:v>-0.88824340000000002</c:v>
                </c:pt>
                <c:pt idx="212">
                  <c:v>-1.7896099999999999</c:v>
                </c:pt>
                <c:pt idx="213">
                  <c:v>-1.641575</c:v>
                </c:pt>
                <c:pt idx="214">
                  <c:v>0.11533740000000001</c:v>
                </c:pt>
                <c:pt idx="215">
                  <c:v>1.0308870000000001</c:v>
                </c:pt>
                <c:pt idx="216">
                  <c:v>0.40460420000000002</c:v>
                </c:pt>
                <c:pt idx="217">
                  <c:v>0.34651670000000001</c:v>
                </c:pt>
                <c:pt idx="218">
                  <c:v>0.82422439999999997</c:v>
                </c:pt>
                <c:pt idx="219">
                  <c:v>1.0312520000000001</c:v>
                </c:pt>
                <c:pt idx="220">
                  <c:v>0.93993950000000004</c:v>
                </c:pt>
                <c:pt idx="221">
                  <c:v>0.208038</c:v>
                </c:pt>
                <c:pt idx="222">
                  <c:v>-0.87538499999999997</c:v>
                </c:pt>
                <c:pt idx="223">
                  <c:v>-1.479112</c:v>
                </c:pt>
                <c:pt idx="224">
                  <c:v>-1.286219</c:v>
                </c:pt>
                <c:pt idx="225">
                  <c:v>-0.38840409999999997</c:v>
                </c:pt>
                <c:pt idx="226">
                  <c:v>-7.2035529999999997E-3</c:v>
                </c:pt>
                <c:pt idx="227">
                  <c:v>-0.62420960000000003</c:v>
                </c:pt>
                <c:pt idx="228">
                  <c:v>-0.58951480000000001</c:v>
                </c:pt>
                <c:pt idx="229">
                  <c:v>-0.49595099999999998</c:v>
                </c:pt>
                <c:pt idx="230">
                  <c:v>-1.0059769999999999</c:v>
                </c:pt>
                <c:pt idx="231">
                  <c:v>0.41108319999999998</c:v>
                </c:pt>
                <c:pt idx="232">
                  <c:v>2.6598440000000001</c:v>
                </c:pt>
                <c:pt idx="233">
                  <c:v>2.1337929999999998</c:v>
                </c:pt>
                <c:pt idx="234">
                  <c:v>0.71068699999999996</c:v>
                </c:pt>
                <c:pt idx="235">
                  <c:v>0.81876389999999999</c:v>
                </c:pt>
                <c:pt idx="236">
                  <c:v>0.85088609999999998</c:v>
                </c:pt>
                <c:pt idx="237">
                  <c:v>0.76527069999999997</c:v>
                </c:pt>
                <c:pt idx="238">
                  <c:v>1.264947</c:v>
                </c:pt>
                <c:pt idx="239">
                  <c:v>1.237452</c:v>
                </c:pt>
                <c:pt idx="240">
                  <c:v>0.36154249999999999</c:v>
                </c:pt>
                <c:pt idx="241">
                  <c:v>-0.56869380000000003</c:v>
                </c:pt>
                <c:pt idx="242">
                  <c:v>-0.21699289999999999</c:v>
                </c:pt>
                <c:pt idx="243">
                  <c:v>1.263525</c:v>
                </c:pt>
                <c:pt idx="244">
                  <c:v>1.718148</c:v>
                </c:pt>
                <c:pt idx="245">
                  <c:v>1.182796</c:v>
                </c:pt>
                <c:pt idx="246">
                  <c:v>1.255158</c:v>
                </c:pt>
                <c:pt idx="247">
                  <c:v>0.86291799999999996</c:v>
                </c:pt>
                <c:pt idx="248">
                  <c:v>-0.3872758</c:v>
                </c:pt>
                <c:pt idx="249">
                  <c:v>-0.18750120000000001</c:v>
                </c:pt>
                <c:pt idx="250">
                  <c:v>1.149208</c:v>
                </c:pt>
                <c:pt idx="251">
                  <c:v>1.9778290000000001</c:v>
                </c:pt>
                <c:pt idx="252">
                  <c:v>2.0250680000000001</c:v>
                </c:pt>
                <c:pt idx="253">
                  <c:v>1.1197790000000001</c:v>
                </c:pt>
                <c:pt idx="254">
                  <c:v>0.52562900000000001</c:v>
                </c:pt>
                <c:pt idx="255">
                  <c:v>0.83895869999999995</c:v>
                </c:pt>
                <c:pt idx="256">
                  <c:v>0.49163059999999997</c:v>
                </c:pt>
                <c:pt idx="257">
                  <c:v>-0.62347730000000001</c:v>
                </c:pt>
                <c:pt idx="258">
                  <c:v>-0.53795579999999998</c:v>
                </c:pt>
                <c:pt idx="259">
                  <c:v>0.85771220000000004</c:v>
                </c:pt>
                <c:pt idx="260">
                  <c:v>0.74259580000000003</c:v>
                </c:pt>
                <c:pt idx="261">
                  <c:v>-0.75481330000000002</c:v>
                </c:pt>
                <c:pt idx="262">
                  <c:v>-0.33105459999999998</c:v>
                </c:pt>
                <c:pt idx="263">
                  <c:v>1.099213</c:v>
                </c:pt>
                <c:pt idx="264">
                  <c:v>0.73209429999999998</c:v>
                </c:pt>
                <c:pt idx="265">
                  <c:v>-0.13558539999999999</c:v>
                </c:pt>
                <c:pt idx="266">
                  <c:v>3.8344369999999999E-4</c:v>
                </c:pt>
                <c:pt idx="267">
                  <c:v>0.33325250000000001</c:v>
                </c:pt>
                <c:pt idx="268">
                  <c:v>0.53791440000000001</c:v>
                </c:pt>
                <c:pt idx="269">
                  <c:v>0.14371600000000001</c:v>
                </c:pt>
                <c:pt idx="270">
                  <c:v>-1.2542660000000001</c:v>
                </c:pt>
                <c:pt idx="271">
                  <c:v>-1.6325970000000001</c:v>
                </c:pt>
                <c:pt idx="272">
                  <c:v>-0.15702969999999999</c:v>
                </c:pt>
                <c:pt idx="273">
                  <c:v>0.96054360000000005</c:v>
                </c:pt>
                <c:pt idx="274">
                  <c:v>1.2057789999999999</c:v>
                </c:pt>
                <c:pt idx="275">
                  <c:v>0.89154199999999995</c:v>
                </c:pt>
                <c:pt idx="276">
                  <c:v>-0.4602733</c:v>
                </c:pt>
                <c:pt idx="277">
                  <c:v>-1.671119</c:v>
                </c:pt>
                <c:pt idx="278">
                  <c:v>-1.9446319999999999</c:v>
                </c:pt>
                <c:pt idx="279">
                  <c:v>-1.8351770000000001</c:v>
                </c:pt>
                <c:pt idx="280">
                  <c:v>-1.413001</c:v>
                </c:pt>
                <c:pt idx="281">
                  <c:v>-0.78191100000000002</c:v>
                </c:pt>
                <c:pt idx="282">
                  <c:v>-0.1667911</c:v>
                </c:pt>
                <c:pt idx="283">
                  <c:v>0.18271209999999999</c:v>
                </c:pt>
                <c:pt idx="284">
                  <c:v>8.8096670000000002E-2</c:v>
                </c:pt>
                <c:pt idx="285">
                  <c:v>-0.27372999999999997</c:v>
                </c:pt>
                <c:pt idx="286">
                  <c:v>-0.91976789999999997</c:v>
                </c:pt>
                <c:pt idx="287">
                  <c:v>-1.83755</c:v>
                </c:pt>
                <c:pt idx="288">
                  <c:v>-2.2265969999999999</c:v>
                </c:pt>
                <c:pt idx="289">
                  <c:v>-1.534527</c:v>
                </c:pt>
                <c:pt idx="290">
                  <c:v>-3.0282090000000001E-2</c:v>
                </c:pt>
                <c:pt idx="291">
                  <c:v>1.0426789999999999</c:v>
                </c:pt>
                <c:pt idx="292">
                  <c:v>-0.57032539999999998</c:v>
                </c:pt>
                <c:pt idx="293">
                  <c:v>-2.778025</c:v>
                </c:pt>
                <c:pt idx="294">
                  <c:v>-1.1827319999999999</c:v>
                </c:pt>
                <c:pt idx="295">
                  <c:v>1.532899</c:v>
                </c:pt>
                <c:pt idx="296">
                  <c:v>1.604867</c:v>
                </c:pt>
                <c:pt idx="297">
                  <c:v>0.8401845</c:v>
                </c:pt>
                <c:pt idx="298">
                  <c:v>0.40978009999999998</c:v>
                </c:pt>
                <c:pt idx="299">
                  <c:v>6.0483240000000001E-2</c:v>
                </c:pt>
                <c:pt idx="300">
                  <c:v>-0.1408372</c:v>
                </c:pt>
                <c:pt idx="301">
                  <c:v>-0.2092647</c:v>
                </c:pt>
                <c:pt idx="302">
                  <c:v>0.65131090000000003</c:v>
                </c:pt>
                <c:pt idx="303">
                  <c:v>1.410406</c:v>
                </c:pt>
                <c:pt idx="304">
                  <c:v>0.71619200000000005</c:v>
                </c:pt>
                <c:pt idx="305">
                  <c:v>-0.26066089999999997</c:v>
                </c:pt>
                <c:pt idx="306">
                  <c:v>-0.86278999999999995</c:v>
                </c:pt>
                <c:pt idx="307">
                  <c:v>-1.120466</c:v>
                </c:pt>
                <c:pt idx="308">
                  <c:v>-0.81195010000000001</c:v>
                </c:pt>
                <c:pt idx="309">
                  <c:v>-6.107609E-2</c:v>
                </c:pt>
                <c:pt idx="310">
                  <c:v>0.60559940000000001</c:v>
                </c:pt>
                <c:pt idx="311">
                  <c:v>-8.1226759999999995E-2</c:v>
                </c:pt>
                <c:pt idx="312">
                  <c:v>-1.144307</c:v>
                </c:pt>
                <c:pt idx="313">
                  <c:v>-0.59451370000000003</c:v>
                </c:pt>
                <c:pt idx="314">
                  <c:v>0.40531739999999999</c:v>
                </c:pt>
                <c:pt idx="315">
                  <c:v>1.2348760000000001</c:v>
                </c:pt>
                <c:pt idx="316">
                  <c:v>1.589604</c:v>
                </c:pt>
                <c:pt idx="317">
                  <c:v>0.23499970000000001</c:v>
                </c:pt>
                <c:pt idx="318">
                  <c:v>-1.4066259999999999</c:v>
                </c:pt>
                <c:pt idx="319">
                  <c:v>-1.7446630000000001</c:v>
                </c:pt>
                <c:pt idx="320">
                  <c:v>-1.34402</c:v>
                </c:pt>
                <c:pt idx="321">
                  <c:v>-1.106687</c:v>
                </c:pt>
                <c:pt idx="322">
                  <c:v>-1.120649</c:v>
                </c:pt>
                <c:pt idx="323">
                  <c:v>-0.51543799999999995</c:v>
                </c:pt>
                <c:pt idx="324">
                  <c:v>0.67835920000000005</c:v>
                </c:pt>
                <c:pt idx="325">
                  <c:v>1.15892</c:v>
                </c:pt>
                <c:pt idx="326">
                  <c:v>0.22153700000000001</c:v>
                </c:pt>
                <c:pt idx="327">
                  <c:v>-0.6622479</c:v>
                </c:pt>
                <c:pt idx="328">
                  <c:v>0.35342899999999999</c:v>
                </c:pt>
                <c:pt idx="329">
                  <c:v>1.1110910000000001</c:v>
                </c:pt>
                <c:pt idx="330">
                  <c:v>0.25361539999999999</c:v>
                </c:pt>
                <c:pt idx="331">
                  <c:v>0.25036150000000001</c:v>
                </c:pt>
                <c:pt idx="332">
                  <c:v>0.40689750000000002</c:v>
                </c:pt>
                <c:pt idx="333">
                  <c:v>-0.44994529999999999</c:v>
                </c:pt>
                <c:pt idx="334">
                  <c:v>-0.64692309999999997</c:v>
                </c:pt>
                <c:pt idx="335">
                  <c:v>-0.61863000000000001</c:v>
                </c:pt>
                <c:pt idx="336">
                  <c:v>-1.051166</c:v>
                </c:pt>
                <c:pt idx="337">
                  <c:v>-0.81271130000000003</c:v>
                </c:pt>
                <c:pt idx="338">
                  <c:v>-0.44845550000000001</c:v>
                </c:pt>
                <c:pt idx="339">
                  <c:v>-1.485859</c:v>
                </c:pt>
                <c:pt idx="340">
                  <c:v>-3.2776839999999998</c:v>
                </c:pt>
                <c:pt idx="341">
                  <c:v>-3.3809130000000001</c:v>
                </c:pt>
                <c:pt idx="342">
                  <c:v>-1.2587649999999999</c:v>
                </c:pt>
                <c:pt idx="343">
                  <c:v>0.61047839999999998</c:v>
                </c:pt>
                <c:pt idx="344">
                  <c:v>0.25646289999999999</c:v>
                </c:pt>
                <c:pt idx="345">
                  <c:v>-1.229457</c:v>
                </c:pt>
                <c:pt idx="346">
                  <c:v>-1.0371790000000001</c:v>
                </c:pt>
                <c:pt idx="347">
                  <c:v>0.44690740000000001</c:v>
                </c:pt>
                <c:pt idx="348">
                  <c:v>0.57091389999999997</c:v>
                </c:pt>
                <c:pt idx="349">
                  <c:v>-0.1241839</c:v>
                </c:pt>
                <c:pt idx="350">
                  <c:v>-0.4392548</c:v>
                </c:pt>
                <c:pt idx="351">
                  <c:v>-0.2026645</c:v>
                </c:pt>
                <c:pt idx="352">
                  <c:v>0.87062360000000005</c:v>
                </c:pt>
                <c:pt idx="353">
                  <c:v>1.729498</c:v>
                </c:pt>
                <c:pt idx="354">
                  <c:v>2.170585</c:v>
                </c:pt>
                <c:pt idx="355">
                  <c:v>2.3868079999999998</c:v>
                </c:pt>
                <c:pt idx="356">
                  <c:v>1.304324</c:v>
                </c:pt>
                <c:pt idx="357">
                  <c:v>-0.50457050000000003</c:v>
                </c:pt>
                <c:pt idx="358">
                  <c:v>-1.3849290000000001</c:v>
                </c:pt>
                <c:pt idx="359">
                  <c:v>-1.3066800000000001</c:v>
                </c:pt>
                <c:pt idx="360">
                  <c:v>-1.080017</c:v>
                </c:pt>
                <c:pt idx="361">
                  <c:v>-0.42867470000000002</c:v>
                </c:pt>
                <c:pt idx="362">
                  <c:v>0.26237850000000001</c:v>
                </c:pt>
                <c:pt idx="363">
                  <c:v>-0.13880129999999999</c:v>
                </c:pt>
                <c:pt idx="364">
                  <c:v>-1.211694</c:v>
                </c:pt>
                <c:pt idx="365">
                  <c:v>-2.2137159999999998</c:v>
                </c:pt>
                <c:pt idx="366">
                  <c:v>-2.256453</c:v>
                </c:pt>
                <c:pt idx="367">
                  <c:v>-0.67277050000000005</c:v>
                </c:pt>
                <c:pt idx="368">
                  <c:v>0.80661240000000001</c:v>
                </c:pt>
                <c:pt idx="369">
                  <c:v>0.74487530000000002</c:v>
                </c:pt>
                <c:pt idx="370">
                  <c:v>0.6606168</c:v>
                </c:pt>
                <c:pt idx="371">
                  <c:v>0.83946030000000005</c:v>
                </c:pt>
                <c:pt idx="372">
                  <c:v>0.2279651</c:v>
                </c:pt>
                <c:pt idx="373">
                  <c:v>-0.88040929999999995</c:v>
                </c:pt>
                <c:pt idx="374">
                  <c:v>-2.014173</c:v>
                </c:pt>
                <c:pt idx="375">
                  <c:v>-2.1031749999999998</c:v>
                </c:pt>
                <c:pt idx="376">
                  <c:v>-0.97541350000000004</c:v>
                </c:pt>
                <c:pt idx="377">
                  <c:v>-0.19433230000000001</c:v>
                </c:pt>
                <c:pt idx="378">
                  <c:v>-0.3306577</c:v>
                </c:pt>
                <c:pt idx="379">
                  <c:v>-0.59489650000000005</c:v>
                </c:pt>
                <c:pt idx="380">
                  <c:v>-0.90318330000000002</c:v>
                </c:pt>
                <c:pt idx="381">
                  <c:v>-1.4802310000000001</c:v>
                </c:pt>
                <c:pt idx="382">
                  <c:v>-1.3311360000000001</c:v>
                </c:pt>
                <c:pt idx="383">
                  <c:v>-0.63286710000000002</c:v>
                </c:pt>
                <c:pt idx="384">
                  <c:v>-0.75755939999999999</c:v>
                </c:pt>
                <c:pt idx="385">
                  <c:v>-1.1551009999999999</c:v>
                </c:pt>
                <c:pt idx="386">
                  <c:v>-1.2759750000000001</c:v>
                </c:pt>
                <c:pt idx="387">
                  <c:v>-1.229913</c:v>
                </c:pt>
                <c:pt idx="388">
                  <c:v>-0.76805389999999996</c:v>
                </c:pt>
                <c:pt idx="389">
                  <c:v>-1.1304080000000001</c:v>
                </c:pt>
                <c:pt idx="390">
                  <c:v>-1.583496</c:v>
                </c:pt>
                <c:pt idx="391">
                  <c:v>-0.40245700000000001</c:v>
                </c:pt>
                <c:pt idx="392">
                  <c:v>0.47831679999999999</c:v>
                </c:pt>
                <c:pt idx="393">
                  <c:v>9.144331E-2</c:v>
                </c:pt>
                <c:pt idx="394">
                  <c:v>-0.45246049999999999</c:v>
                </c:pt>
                <c:pt idx="395">
                  <c:v>-0.34319240000000001</c:v>
                </c:pt>
                <c:pt idx="396">
                  <c:v>0.40446939999999998</c:v>
                </c:pt>
                <c:pt idx="397">
                  <c:v>0.16434470000000001</c:v>
                </c:pt>
                <c:pt idx="398">
                  <c:v>-0.96224949999999998</c:v>
                </c:pt>
                <c:pt idx="399">
                  <c:v>-1.1475249999999999</c:v>
                </c:pt>
                <c:pt idx="400">
                  <c:v>-0.19719010000000001</c:v>
                </c:pt>
                <c:pt idx="401">
                  <c:v>0.72427370000000002</c:v>
                </c:pt>
                <c:pt idx="402">
                  <c:v>0.47932380000000002</c:v>
                </c:pt>
                <c:pt idx="403">
                  <c:v>0.47247129999999998</c:v>
                </c:pt>
                <c:pt idx="404">
                  <c:v>1.5535760000000001</c:v>
                </c:pt>
                <c:pt idx="405">
                  <c:v>1.4685029999999999</c:v>
                </c:pt>
                <c:pt idx="406">
                  <c:v>0.26373819999999998</c:v>
                </c:pt>
                <c:pt idx="407">
                  <c:v>-0.43159890000000001</c:v>
                </c:pt>
                <c:pt idx="408">
                  <c:v>-0.20714460000000001</c:v>
                </c:pt>
                <c:pt idx="409">
                  <c:v>0.27860560000000001</c:v>
                </c:pt>
                <c:pt idx="410">
                  <c:v>-6.1389649999999997E-2</c:v>
                </c:pt>
                <c:pt idx="411">
                  <c:v>-0.52703250000000001</c:v>
                </c:pt>
                <c:pt idx="412">
                  <c:v>-0.40141660000000001</c:v>
                </c:pt>
                <c:pt idx="413">
                  <c:v>0.1889786</c:v>
                </c:pt>
                <c:pt idx="414">
                  <c:v>0.83441489999999996</c:v>
                </c:pt>
                <c:pt idx="415">
                  <c:v>0.55107859999999997</c:v>
                </c:pt>
                <c:pt idx="416">
                  <c:v>-0.41179579999999999</c:v>
                </c:pt>
                <c:pt idx="417">
                  <c:v>-0.8166369</c:v>
                </c:pt>
                <c:pt idx="418">
                  <c:v>0.2018605</c:v>
                </c:pt>
                <c:pt idx="419">
                  <c:v>1.7540420000000001</c:v>
                </c:pt>
                <c:pt idx="420">
                  <c:v>1.590878</c:v>
                </c:pt>
                <c:pt idx="421">
                  <c:v>-0.4123502</c:v>
                </c:pt>
                <c:pt idx="422">
                  <c:v>-2.0467309999999999</c:v>
                </c:pt>
                <c:pt idx="423">
                  <c:v>-2.0909300000000002</c:v>
                </c:pt>
                <c:pt idx="424">
                  <c:v>-1.3033360000000001</c:v>
                </c:pt>
                <c:pt idx="425">
                  <c:v>-0.27232469999999998</c:v>
                </c:pt>
                <c:pt idx="426">
                  <c:v>0.95440029999999998</c:v>
                </c:pt>
                <c:pt idx="427">
                  <c:v>1.3640779999999999</c:v>
                </c:pt>
                <c:pt idx="428">
                  <c:v>0.16751269999999999</c:v>
                </c:pt>
                <c:pt idx="429">
                  <c:v>-1.056772</c:v>
                </c:pt>
                <c:pt idx="430">
                  <c:v>-0.70556249999999998</c:v>
                </c:pt>
                <c:pt idx="431">
                  <c:v>-3.1572540000000003E-2</c:v>
                </c:pt>
                <c:pt idx="432">
                  <c:v>-0.22857949999999999</c:v>
                </c:pt>
                <c:pt idx="433">
                  <c:v>-0.54725809999999997</c:v>
                </c:pt>
                <c:pt idx="434">
                  <c:v>-0.88633770000000001</c:v>
                </c:pt>
                <c:pt idx="435">
                  <c:v>-1.031083</c:v>
                </c:pt>
                <c:pt idx="436">
                  <c:v>-0.46061760000000002</c:v>
                </c:pt>
                <c:pt idx="437">
                  <c:v>-0.55956379999999994</c:v>
                </c:pt>
                <c:pt idx="438">
                  <c:v>-1.398957</c:v>
                </c:pt>
                <c:pt idx="439">
                  <c:v>-1.2969299999999999</c:v>
                </c:pt>
                <c:pt idx="440">
                  <c:v>-0.72564169999999995</c:v>
                </c:pt>
                <c:pt idx="441">
                  <c:v>-1.0634300000000001</c:v>
                </c:pt>
                <c:pt idx="442">
                  <c:v>-1.7920579999999999</c:v>
                </c:pt>
                <c:pt idx="443">
                  <c:v>-1.432615</c:v>
                </c:pt>
                <c:pt idx="444">
                  <c:v>-0.2085156</c:v>
                </c:pt>
                <c:pt idx="445">
                  <c:v>-0.26447789999999999</c:v>
                </c:pt>
                <c:pt idx="446">
                  <c:v>-1.9711689999999999</c:v>
                </c:pt>
                <c:pt idx="447">
                  <c:v>-2.2247370000000002</c:v>
                </c:pt>
                <c:pt idx="448">
                  <c:v>-0.21257039999999999</c:v>
                </c:pt>
                <c:pt idx="449">
                  <c:v>0.72079629999999995</c:v>
                </c:pt>
                <c:pt idx="450">
                  <c:v>-0.26898169999999999</c:v>
                </c:pt>
                <c:pt idx="451">
                  <c:v>-1.1574930000000001</c:v>
                </c:pt>
                <c:pt idx="452">
                  <c:v>-1.1202639999999999</c:v>
                </c:pt>
                <c:pt idx="453">
                  <c:v>-0.50443649999999995</c:v>
                </c:pt>
                <c:pt idx="454">
                  <c:v>-0.2070166</c:v>
                </c:pt>
                <c:pt idx="455">
                  <c:v>-7.6227439999999994E-2</c:v>
                </c:pt>
                <c:pt idx="456">
                  <c:v>1.2437780000000001E-2</c:v>
                </c:pt>
                <c:pt idx="457">
                  <c:v>-0.93619549999999996</c:v>
                </c:pt>
                <c:pt idx="458">
                  <c:v>-1.41459</c:v>
                </c:pt>
                <c:pt idx="459">
                  <c:v>-0.30405959999999999</c:v>
                </c:pt>
                <c:pt idx="460">
                  <c:v>0.1087901</c:v>
                </c:pt>
                <c:pt idx="461">
                  <c:v>-0.70687909999999998</c:v>
                </c:pt>
                <c:pt idx="462">
                  <c:v>-0.86436400000000002</c:v>
                </c:pt>
                <c:pt idx="463">
                  <c:v>-3.777585E-2</c:v>
                </c:pt>
                <c:pt idx="464">
                  <c:v>0.50400889999999998</c:v>
                </c:pt>
                <c:pt idx="465">
                  <c:v>0.37646649999999998</c:v>
                </c:pt>
                <c:pt idx="466">
                  <c:v>0.1470938</c:v>
                </c:pt>
                <c:pt idx="467">
                  <c:v>0.27727360000000001</c:v>
                </c:pt>
                <c:pt idx="468">
                  <c:v>0.58972869999999999</c:v>
                </c:pt>
                <c:pt idx="469">
                  <c:v>0.36396030000000001</c:v>
                </c:pt>
                <c:pt idx="470">
                  <c:v>-0.33724310000000002</c:v>
                </c:pt>
                <c:pt idx="471">
                  <c:v>-1.401294</c:v>
                </c:pt>
                <c:pt idx="472">
                  <c:v>-2.2720470000000001</c:v>
                </c:pt>
                <c:pt idx="473">
                  <c:v>-1.7195290000000001</c:v>
                </c:pt>
                <c:pt idx="474">
                  <c:v>-0.59104049999999997</c:v>
                </c:pt>
                <c:pt idx="475">
                  <c:v>-0.26486169999999998</c:v>
                </c:pt>
                <c:pt idx="476">
                  <c:v>-0.16516359999999999</c:v>
                </c:pt>
                <c:pt idx="477">
                  <c:v>-7.582237E-2</c:v>
                </c:pt>
                <c:pt idx="478">
                  <c:v>-0.23279069999999999</c:v>
                </c:pt>
                <c:pt idx="479">
                  <c:v>0.1904759</c:v>
                </c:pt>
                <c:pt idx="480">
                  <c:v>3.3537270000000001E-2</c:v>
                </c:pt>
                <c:pt idx="481">
                  <c:v>-1.4989030000000001</c:v>
                </c:pt>
                <c:pt idx="482">
                  <c:v>-1.69442</c:v>
                </c:pt>
                <c:pt idx="483">
                  <c:v>-0.5340433</c:v>
                </c:pt>
                <c:pt idx="484">
                  <c:v>-0.72505560000000002</c:v>
                </c:pt>
                <c:pt idx="485">
                  <c:v>-2.0364650000000002</c:v>
                </c:pt>
                <c:pt idx="486">
                  <c:v>-2.4665180000000002</c:v>
                </c:pt>
                <c:pt idx="487">
                  <c:v>-1.479738</c:v>
                </c:pt>
                <c:pt idx="488">
                  <c:v>-0.28263779999999999</c:v>
                </c:pt>
                <c:pt idx="489">
                  <c:v>8.4436899999999995E-2</c:v>
                </c:pt>
                <c:pt idx="490">
                  <c:v>-0.21979460000000001</c:v>
                </c:pt>
                <c:pt idx="491">
                  <c:v>-0.78758079999999997</c:v>
                </c:pt>
                <c:pt idx="492">
                  <c:v>-0.76565859999999997</c:v>
                </c:pt>
                <c:pt idx="493">
                  <c:v>1.510269E-2</c:v>
                </c:pt>
                <c:pt idx="494">
                  <c:v>0.52481719999999998</c:v>
                </c:pt>
                <c:pt idx="495">
                  <c:v>0.38030340000000001</c:v>
                </c:pt>
                <c:pt idx="496">
                  <c:v>-0.52988809999999997</c:v>
                </c:pt>
                <c:pt idx="497">
                  <c:v>-0.79164570000000001</c:v>
                </c:pt>
                <c:pt idx="498">
                  <c:v>0.64772110000000005</c:v>
                </c:pt>
                <c:pt idx="499">
                  <c:v>1.4313819999999999</c:v>
                </c:pt>
                <c:pt idx="500">
                  <c:v>0.47896660000000002</c:v>
                </c:pt>
                <c:pt idx="501">
                  <c:v>-0.74892150000000002</c:v>
                </c:pt>
                <c:pt idx="502">
                  <c:v>-1.20299</c:v>
                </c:pt>
                <c:pt idx="503">
                  <c:v>-0.78060629999999998</c:v>
                </c:pt>
                <c:pt idx="504">
                  <c:v>-0.498614</c:v>
                </c:pt>
                <c:pt idx="505">
                  <c:v>-1.067769</c:v>
                </c:pt>
                <c:pt idx="506">
                  <c:v>-1.156101</c:v>
                </c:pt>
                <c:pt idx="507">
                  <c:v>0.1269487</c:v>
                </c:pt>
                <c:pt idx="508">
                  <c:v>0.4498721</c:v>
                </c:pt>
                <c:pt idx="509">
                  <c:v>-1.162741</c:v>
                </c:pt>
                <c:pt idx="510">
                  <c:v>-1.5380879999999999</c:v>
                </c:pt>
                <c:pt idx="511">
                  <c:v>0.15120330000000001</c:v>
                </c:pt>
                <c:pt idx="512">
                  <c:v>1.026994</c:v>
                </c:pt>
                <c:pt idx="513">
                  <c:v>0.41972199999999998</c:v>
                </c:pt>
                <c:pt idx="514">
                  <c:v>0.12805549999999999</c:v>
                </c:pt>
                <c:pt idx="515">
                  <c:v>0.3252524</c:v>
                </c:pt>
                <c:pt idx="516">
                  <c:v>-1.104131E-2</c:v>
                </c:pt>
                <c:pt idx="517">
                  <c:v>-0.55876150000000002</c:v>
                </c:pt>
                <c:pt idx="518">
                  <c:v>-0.63339920000000005</c:v>
                </c:pt>
                <c:pt idx="519">
                  <c:v>-0.51752860000000001</c:v>
                </c:pt>
                <c:pt idx="520">
                  <c:v>-0.7484461</c:v>
                </c:pt>
                <c:pt idx="521">
                  <c:v>-0.53599439999999998</c:v>
                </c:pt>
                <c:pt idx="522">
                  <c:v>0.17110810000000001</c:v>
                </c:pt>
                <c:pt idx="523">
                  <c:v>-0.91042230000000002</c:v>
                </c:pt>
                <c:pt idx="524">
                  <c:v>-3.39228</c:v>
                </c:pt>
                <c:pt idx="525">
                  <c:v>-3.824125</c:v>
                </c:pt>
                <c:pt idx="526">
                  <c:v>-1.674696</c:v>
                </c:pt>
                <c:pt idx="527">
                  <c:v>-0.1939256</c:v>
                </c:pt>
                <c:pt idx="528">
                  <c:v>-0.85224370000000005</c:v>
                </c:pt>
                <c:pt idx="529">
                  <c:v>-1.5605450000000001</c:v>
                </c:pt>
                <c:pt idx="530">
                  <c:v>-1.0110079999999999</c:v>
                </c:pt>
                <c:pt idx="531">
                  <c:v>0.20315649999999999</c:v>
                </c:pt>
                <c:pt idx="532">
                  <c:v>0.79381840000000004</c:v>
                </c:pt>
                <c:pt idx="533">
                  <c:v>0.44305220000000001</c:v>
                </c:pt>
                <c:pt idx="534">
                  <c:v>0.48324509999999998</c:v>
                </c:pt>
                <c:pt idx="535">
                  <c:v>0.94308150000000002</c:v>
                </c:pt>
                <c:pt idx="536">
                  <c:v>0.97890900000000003</c:v>
                </c:pt>
                <c:pt idx="537">
                  <c:v>0.63214170000000003</c:v>
                </c:pt>
                <c:pt idx="538">
                  <c:v>6.4039540000000006E-2</c:v>
                </c:pt>
                <c:pt idx="539">
                  <c:v>-0.67040699999999998</c:v>
                </c:pt>
                <c:pt idx="540">
                  <c:v>-1.0696650000000001</c:v>
                </c:pt>
                <c:pt idx="541">
                  <c:v>-0.14816699999999999</c:v>
                </c:pt>
                <c:pt idx="542">
                  <c:v>0.82011780000000001</c:v>
                </c:pt>
                <c:pt idx="543">
                  <c:v>-9.9558289999999994E-2</c:v>
                </c:pt>
                <c:pt idx="544">
                  <c:v>-0.90655790000000003</c:v>
                </c:pt>
                <c:pt idx="545">
                  <c:v>-6.3003320000000002E-2</c:v>
                </c:pt>
                <c:pt idx="546">
                  <c:v>0.33883629999999998</c:v>
                </c:pt>
                <c:pt idx="547">
                  <c:v>-0.65068320000000002</c:v>
                </c:pt>
                <c:pt idx="548">
                  <c:v>-1.8769720000000001</c:v>
                </c:pt>
                <c:pt idx="549">
                  <c:v>-2.2936960000000002</c:v>
                </c:pt>
                <c:pt idx="550">
                  <c:v>-1.3806320000000001</c:v>
                </c:pt>
                <c:pt idx="551">
                  <c:v>9.6906900000000004E-2</c:v>
                </c:pt>
                <c:pt idx="552">
                  <c:v>0.41707759999999999</c:v>
                </c:pt>
                <c:pt idx="553">
                  <c:v>-0.66833770000000003</c:v>
                </c:pt>
                <c:pt idx="554">
                  <c:v>-1.4171640000000001</c:v>
                </c:pt>
                <c:pt idx="555">
                  <c:v>-1.0511159999999999</c:v>
                </c:pt>
                <c:pt idx="556">
                  <c:v>-0.95572190000000001</c:v>
                </c:pt>
                <c:pt idx="557">
                  <c:v>-0.84427700000000006</c:v>
                </c:pt>
                <c:pt idx="558">
                  <c:v>0.84419270000000002</c:v>
                </c:pt>
                <c:pt idx="559">
                  <c:v>1.798492</c:v>
                </c:pt>
                <c:pt idx="560">
                  <c:v>0.34948040000000002</c:v>
                </c:pt>
                <c:pt idx="561">
                  <c:v>-0.53938359999999996</c:v>
                </c:pt>
                <c:pt idx="562">
                  <c:v>-0.34616999999999998</c:v>
                </c:pt>
                <c:pt idx="563">
                  <c:v>-0.89394370000000001</c:v>
                </c:pt>
                <c:pt idx="564">
                  <c:v>-1.1899569999999999</c:v>
                </c:pt>
                <c:pt idx="565">
                  <c:v>-0.73597310000000005</c:v>
                </c:pt>
                <c:pt idx="566">
                  <c:v>-0.57315179999999999</c:v>
                </c:pt>
                <c:pt idx="567">
                  <c:v>-0.53615570000000001</c:v>
                </c:pt>
                <c:pt idx="568">
                  <c:v>-0.42914079999999999</c:v>
                </c:pt>
                <c:pt idx="569">
                  <c:v>-0.22222320000000001</c:v>
                </c:pt>
              </c:numCache>
            </c:numRef>
          </c:xVal>
          <c:yVal>
            <c:numRef>
              <c:f>'HBM IV Curves Data'!$AM$5:$AM$574</c:f>
              <c:numCache>
                <c:formatCode>General</c:formatCode>
                <c:ptCount val="570"/>
                <c:pt idx="0">
                  <c:v>0.60906190000000004</c:v>
                </c:pt>
                <c:pt idx="1">
                  <c:v>0.60729109999999997</c:v>
                </c:pt>
                <c:pt idx="2">
                  <c:v>0.60068129999999997</c:v>
                </c:pt>
                <c:pt idx="3">
                  <c:v>0.59481910000000005</c:v>
                </c:pt>
                <c:pt idx="4">
                  <c:v>0.60034580000000004</c:v>
                </c:pt>
                <c:pt idx="5">
                  <c:v>0.59567829999999999</c:v>
                </c:pt>
                <c:pt idx="6">
                  <c:v>0.57456470000000004</c:v>
                </c:pt>
                <c:pt idx="7">
                  <c:v>0.56160659999999996</c:v>
                </c:pt>
                <c:pt idx="8">
                  <c:v>0.56417360000000005</c:v>
                </c:pt>
                <c:pt idx="9">
                  <c:v>0.56423749999999995</c:v>
                </c:pt>
                <c:pt idx="10">
                  <c:v>0.55821310000000002</c:v>
                </c:pt>
                <c:pt idx="11">
                  <c:v>0.55578430000000001</c:v>
                </c:pt>
                <c:pt idx="12">
                  <c:v>0.55694900000000003</c:v>
                </c:pt>
                <c:pt idx="13">
                  <c:v>0.55870430000000004</c:v>
                </c:pt>
                <c:pt idx="14">
                  <c:v>0.55612669999999997</c:v>
                </c:pt>
                <c:pt idx="15">
                  <c:v>0.54664109999999999</c:v>
                </c:pt>
                <c:pt idx="16">
                  <c:v>0.53752230000000001</c:v>
                </c:pt>
                <c:pt idx="17">
                  <c:v>0.53560560000000002</c:v>
                </c:pt>
                <c:pt idx="18">
                  <c:v>0.54060019999999998</c:v>
                </c:pt>
                <c:pt idx="19">
                  <c:v>0.54945180000000005</c:v>
                </c:pt>
                <c:pt idx="20">
                  <c:v>0.55101259999999996</c:v>
                </c:pt>
                <c:pt idx="21">
                  <c:v>0.53692499999999999</c:v>
                </c:pt>
                <c:pt idx="22">
                  <c:v>0.52432109999999998</c:v>
                </c:pt>
                <c:pt idx="23">
                  <c:v>0.52577719999999994</c:v>
                </c:pt>
                <c:pt idx="24">
                  <c:v>0.52626519999999999</c:v>
                </c:pt>
                <c:pt idx="25">
                  <c:v>0.51927060000000003</c:v>
                </c:pt>
                <c:pt idx="26">
                  <c:v>0.51450709999999999</c:v>
                </c:pt>
                <c:pt idx="27">
                  <c:v>0.51321110000000003</c:v>
                </c:pt>
                <c:pt idx="28">
                  <c:v>0.50898900000000002</c:v>
                </c:pt>
                <c:pt idx="29">
                  <c:v>0.500726</c:v>
                </c:pt>
                <c:pt idx="30">
                  <c:v>0.4961758</c:v>
                </c:pt>
                <c:pt idx="31">
                  <c:v>0.49629640000000003</c:v>
                </c:pt>
                <c:pt idx="32">
                  <c:v>0.49354720000000002</c:v>
                </c:pt>
                <c:pt idx="33">
                  <c:v>0.490201</c:v>
                </c:pt>
                <c:pt idx="34">
                  <c:v>0.49527349999999998</c:v>
                </c:pt>
                <c:pt idx="35">
                  <c:v>0.50870700000000002</c:v>
                </c:pt>
                <c:pt idx="36">
                  <c:v>0.51259569999999999</c:v>
                </c:pt>
                <c:pt idx="37">
                  <c:v>0.4962995</c:v>
                </c:pt>
                <c:pt idx="38">
                  <c:v>0.4790278</c:v>
                </c:pt>
                <c:pt idx="39">
                  <c:v>0.47571459999999999</c:v>
                </c:pt>
                <c:pt idx="40">
                  <c:v>0.47671069999999999</c:v>
                </c:pt>
                <c:pt idx="41">
                  <c:v>0.47220099999999998</c:v>
                </c:pt>
                <c:pt idx="42">
                  <c:v>0.46505160000000001</c:v>
                </c:pt>
                <c:pt idx="43">
                  <c:v>0.46578000000000003</c:v>
                </c:pt>
                <c:pt idx="44">
                  <c:v>0.47094130000000001</c:v>
                </c:pt>
                <c:pt idx="45">
                  <c:v>0.46597369999999999</c:v>
                </c:pt>
                <c:pt idx="46">
                  <c:v>0.45855970000000001</c:v>
                </c:pt>
                <c:pt idx="47">
                  <c:v>0.45711079999999998</c:v>
                </c:pt>
                <c:pt idx="48">
                  <c:v>0.45638469999999998</c:v>
                </c:pt>
                <c:pt idx="49">
                  <c:v>0.46127629999999997</c:v>
                </c:pt>
                <c:pt idx="50">
                  <c:v>0.46765030000000002</c:v>
                </c:pt>
                <c:pt idx="51">
                  <c:v>0.460984</c:v>
                </c:pt>
                <c:pt idx="52">
                  <c:v>0.44468160000000001</c:v>
                </c:pt>
                <c:pt idx="53">
                  <c:v>0.43008180000000001</c:v>
                </c:pt>
                <c:pt idx="54">
                  <c:v>0.4251355</c:v>
                </c:pt>
                <c:pt idx="55">
                  <c:v>0.43434669999999997</c:v>
                </c:pt>
                <c:pt idx="56">
                  <c:v>0.44619760000000003</c:v>
                </c:pt>
                <c:pt idx="57">
                  <c:v>0.44340570000000001</c:v>
                </c:pt>
                <c:pt idx="58">
                  <c:v>0.4276876</c:v>
                </c:pt>
                <c:pt idx="59">
                  <c:v>0.41600749999999997</c:v>
                </c:pt>
                <c:pt idx="60">
                  <c:v>0.42061199999999999</c:v>
                </c:pt>
                <c:pt idx="61">
                  <c:v>0.42777910000000002</c:v>
                </c:pt>
                <c:pt idx="62">
                  <c:v>0.41882789999999998</c:v>
                </c:pt>
                <c:pt idx="63">
                  <c:v>0.40888079999999999</c:v>
                </c:pt>
                <c:pt idx="64">
                  <c:v>0.41296919999999998</c:v>
                </c:pt>
                <c:pt idx="65">
                  <c:v>0.41803620000000002</c:v>
                </c:pt>
                <c:pt idx="66">
                  <c:v>0.4159388</c:v>
                </c:pt>
                <c:pt idx="67">
                  <c:v>0.40772849999999999</c:v>
                </c:pt>
                <c:pt idx="68">
                  <c:v>0.39564349999999998</c:v>
                </c:pt>
                <c:pt idx="69">
                  <c:v>0.39354040000000001</c:v>
                </c:pt>
                <c:pt idx="70">
                  <c:v>0.39933730000000001</c:v>
                </c:pt>
                <c:pt idx="71">
                  <c:v>0.39498820000000001</c:v>
                </c:pt>
                <c:pt idx="72">
                  <c:v>0.38844659999999998</c:v>
                </c:pt>
                <c:pt idx="73">
                  <c:v>0.39466050000000003</c:v>
                </c:pt>
                <c:pt idx="74">
                  <c:v>0.40509220000000001</c:v>
                </c:pt>
                <c:pt idx="75">
                  <c:v>0.40435310000000002</c:v>
                </c:pt>
                <c:pt idx="76">
                  <c:v>0.39098729999999998</c:v>
                </c:pt>
                <c:pt idx="77">
                  <c:v>0.37661549999999999</c:v>
                </c:pt>
                <c:pt idx="78">
                  <c:v>0.37396509999999999</c:v>
                </c:pt>
                <c:pt idx="79">
                  <c:v>0.3810615</c:v>
                </c:pt>
                <c:pt idx="80">
                  <c:v>0.38327460000000002</c:v>
                </c:pt>
                <c:pt idx="81">
                  <c:v>0.37777899999999998</c:v>
                </c:pt>
                <c:pt idx="82">
                  <c:v>0.37267</c:v>
                </c:pt>
                <c:pt idx="83">
                  <c:v>0.36962919999999999</c:v>
                </c:pt>
                <c:pt idx="84">
                  <c:v>0.36309920000000001</c:v>
                </c:pt>
                <c:pt idx="85">
                  <c:v>0.34991699999999998</c:v>
                </c:pt>
                <c:pt idx="86">
                  <c:v>0.33679720000000002</c:v>
                </c:pt>
                <c:pt idx="87">
                  <c:v>0.33645599999999998</c:v>
                </c:pt>
                <c:pt idx="88">
                  <c:v>0.3508985</c:v>
                </c:pt>
                <c:pt idx="89">
                  <c:v>0.36427510000000002</c:v>
                </c:pt>
                <c:pt idx="90">
                  <c:v>0.36723070000000002</c:v>
                </c:pt>
                <c:pt idx="91">
                  <c:v>0.36638110000000002</c:v>
                </c:pt>
                <c:pt idx="92">
                  <c:v>0.36373119999999998</c:v>
                </c:pt>
                <c:pt idx="93">
                  <c:v>0.35874640000000002</c:v>
                </c:pt>
                <c:pt idx="94">
                  <c:v>0.35362850000000001</c:v>
                </c:pt>
                <c:pt idx="95">
                  <c:v>0.34471459999999998</c:v>
                </c:pt>
                <c:pt idx="96">
                  <c:v>0.33433560000000001</c:v>
                </c:pt>
                <c:pt idx="97">
                  <c:v>0.3286328</c:v>
                </c:pt>
                <c:pt idx="98">
                  <c:v>0.32580710000000002</c:v>
                </c:pt>
                <c:pt idx="99">
                  <c:v>0.32698300000000002</c:v>
                </c:pt>
                <c:pt idx="100">
                  <c:v>0.3379373</c:v>
                </c:pt>
                <c:pt idx="101">
                  <c:v>0.35157090000000002</c:v>
                </c:pt>
                <c:pt idx="102">
                  <c:v>0.34854069999999998</c:v>
                </c:pt>
                <c:pt idx="103">
                  <c:v>0.33347290000000002</c:v>
                </c:pt>
                <c:pt idx="104">
                  <c:v>0.32491619999999999</c:v>
                </c:pt>
                <c:pt idx="105">
                  <c:v>0.3219921</c:v>
                </c:pt>
                <c:pt idx="106">
                  <c:v>0.31930989999999998</c:v>
                </c:pt>
                <c:pt idx="107">
                  <c:v>0.32068720000000001</c:v>
                </c:pt>
                <c:pt idx="108">
                  <c:v>0.32965349999999999</c:v>
                </c:pt>
                <c:pt idx="109">
                  <c:v>0.33032440000000002</c:v>
                </c:pt>
                <c:pt idx="110">
                  <c:v>0.31323810000000002</c:v>
                </c:pt>
                <c:pt idx="111">
                  <c:v>0.30250339999999998</c:v>
                </c:pt>
                <c:pt idx="112">
                  <c:v>0.31163410000000002</c:v>
                </c:pt>
                <c:pt idx="113">
                  <c:v>0.31911030000000001</c:v>
                </c:pt>
                <c:pt idx="114">
                  <c:v>0.30923230000000002</c:v>
                </c:pt>
                <c:pt idx="115">
                  <c:v>0.30134810000000001</c:v>
                </c:pt>
                <c:pt idx="116">
                  <c:v>0.30714340000000001</c:v>
                </c:pt>
                <c:pt idx="117">
                  <c:v>0.30954670000000001</c:v>
                </c:pt>
                <c:pt idx="118">
                  <c:v>0.30167110000000003</c:v>
                </c:pt>
                <c:pt idx="119">
                  <c:v>0.29221180000000002</c:v>
                </c:pt>
                <c:pt idx="120">
                  <c:v>0.28872510000000001</c:v>
                </c:pt>
                <c:pt idx="121">
                  <c:v>0.28790830000000001</c:v>
                </c:pt>
                <c:pt idx="122">
                  <c:v>0.28855059999999999</c:v>
                </c:pt>
                <c:pt idx="123">
                  <c:v>0.29784300000000002</c:v>
                </c:pt>
                <c:pt idx="124">
                  <c:v>0.30701270000000003</c:v>
                </c:pt>
                <c:pt idx="125">
                  <c:v>0.30066579999999998</c:v>
                </c:pt>
                <c:pt idx="126">
                  <c:v>0.28161429999999998</c:v>
                </c:pt>
                <c:pt idx="127">
                  <c:v>0.26971129999999999</c:v>
                </c:pt>
                <c:pt idx="128">
                  <c:v>0.27444540000000001</c:v>
                </c:pt>
                <c:pt idx="129">
                  <c:v>0.28428009999999998</c:v>
                </c:pt>
                <c:pt idx="130">
                  <c:v>0.28996909999999998</c:v>
                </c:pt>
                <c:pt idx="131">
                  <c:v>0.28535650000000001</c:v>
                </c:pt>
                <c:pt idx="132">
                  <c:v>0.2774761</c:v>
                </c:pt>
                <c:pt idx="133">
                  <c:v>0.27894550000000001</c:v>
                </c:pt>
                <c:pt idx="134">
                  <c:v>0.2733295</c:v>
                </c:pt>
                <c:pt idx="135">
                  <c:v>0.2573472</c:v>
                </c:pt>
                <c:pt idx="136">
                  <c:v>0.25589089999999998</c:v>
                </c:pt>
                <c:pt idx="137">
                  <c:v>0.26799859999999998</c:v>
                </c:pt>
                <c:pt idx="138">
                  <c:v>0.27457930000000003</c:v>
                </c:pt>
                <c:pt idx="139">
                  <c:v>0.27029009999999998</c:v>
                </c:pt>
                <c:pt idx="140">
                  <c:v>0.262486</c:v>
                </c:pt>
                <c:pt idx="141">
                  <c:v>0.25931080000000001</c:v>
                </c:pt>
                <c:pt idx="142">
                  <c:v>0.26179980000000003</c:v>
                </c:pt>
                <c:pt idx="143">
                  <c:v>0.26337549999999998</c:v>
                </c:pt>
                <c:pt idx="144">
                  <c:v>0.26102700000000001</c:v>
                </c:pt>
                <c:pt idx="145">
                  <c:v>0.25857590000000003</c:v>
                </c:pt>
                <c:pt idx="146">
                  <c:v>0.25330770000000002</c:v>
                </c:pt>
                <c:pt idx="147">
                  <c:v>0.25062050000000002</c:v>
                </c:pt>
                <c:pt idx="148">
                  <c:v>0.25783990000000001</c:v>
                </c:pt>
                <c:pt idx="149">
                  <c:v>0.25811699999999999</c:v>
                </c:pt>
                <c:pt idx="150">
                  <c:v>0.2458274</c:v>
                </c:pt>
                <c:pt idx="151">
                  <c:v>0.23631240000000001</c:v>
                </c:pt>
                <c:pt idx="152">
                  <c:v>0.22951350000000001</c:v>
                </c:pt>
                <c:pt idx="153">
                  <c:v>0.22467780000000001</c:v>
                </c:pt>
                <c:pt idx="154">
                  <c:v>0.22894510000000001</c:v>
                </c:pt>
                <c:pt idx="155">
                  <c:v>0.2385678</c:v>
                </c:pt>
                <c:pt idx="156">
                  <c:v>0.248755</c:v>
                </c:pt>
                <c:pt idx="157">
                  <c:v>0.25402049999999998</c:v>
                </c:pt>
                <c:pt idx="158">
                  <c:v>0.24515219999999999</c:v>
                </c:pt>
                <c:pt idx="159">
                  <c:v>0.23219500000000001</c:v>
                </c:pt>
                <c:pt idx="160">
                  <c:v>0.22845850000000001</c:v>
                </c:pt>
                <c:pt idx="161">
                  <c:v>0.2259244</c:v>
                </c:pt>
                <c:pt idx="162">
                  <c:v>0.22692470000000001</c:v>
                </c:pt>
                <c:pt idx="163">
                  <c:v>0.2318751</c:v>
                </c:pt>
                <c:pt idx="164">
                  <c:v>0.22542280000000001</c:v>
                </c:pt>
                <c:pt idx="165">
                  <c:v>0.21710860000000001</c:v>
                </c:pt>
                <c:pt idx="166">
                  <c:v>0.22067049999999999</c:v>
                </c:pt>
                <c:pt idx="167">
                  <c:v>0.2261891</c:v>
                </c:pt>
                <c:pt idx="168">
                  <c:v>0.21989649999999999</c:v>
                </c:pt>
                <c:pt idx="169">
                  <c:v>0.20709179999999999</c:v>
                </c:pt>
                <c:pt idx="170">
                  <c:v>0.20737900000000001</c:v>
                </c:pt>
                <c:pt idx="171">
                  <c:v>0.2181024</c:v>
                </c:pt>
                <c:pt idx="172">
                  <c:v>0.22516130000000001</c:v>
                </c:pt>
                <c:pt idx="173">
                  <c:v>0.22575709999999999</c:v>
                </c:pt>
                <c:pt idx="174">
                  <c:v>0.21782090000000001</c:v>
                </c:pt>
                <c:pt idx="175">
                  <c:v>0.20676839999999999</c:v>
                </c:pt>
                <c:pt idx="176">
                  <c:v>0.20076830000000001</c:v>
                </c:pt>
                <c:pt idx="177">
                  <c:v>0.19826820000000001</c:v>
                </c:pt>
                <c:pt idx="178">
                  <c:v>0.1937304</c:v>
                </c:pt>
                <c:pt idx="179">
                  <c:v>0.1889671</c:v>
                </c:pt>
                <c:pt idx="180">
                  <c:v>0.1864082</c:v>
                </c:pt>
                <c:pt idx="181">
                  <c:v>0.17577619999999999</c:v>
                </c:pt>
                <c:pt idx="182">
                  <c:v>0.16941500000000001</c:v>
                </c:pt>
                <c:pt idx="183">
                  <c:v>0.18744379999999999</c:v>
                </c:pt>
                <c:pt idx="184">
                  <c:v>0.2045448</c:v>
                </c:pt>
                <c:pt idx="185">
                  <c:v>0.2029628</c:v>
                </c:pt>
                <c:pt idx="186">
                  <c:v>0.19678899999999999</c:v>
                </c:pt>
                <c:pt idx="187">
                  <c:v>0.1949118</c:v>
                </c:pt>
                <c:pt idx="188">
                  <c:v>0.20382220000000001</c:v>
                </c:pt>
                <c:pt idx="189">
                  <c:v>0.207123</c:v>
                </c:pt>
                <c:pt idx="190">
                  <c:v>0.18315629999999999</c:v>
                </c:pt>
                <c:pt idx="191">
                  <c:v>0.16196640000000001</c:v>
                </c:pt>
                <c:pt idx="192">
                  <c:v>0.1724241</c:v>
                </c:pt>
                <c:pt idx="193">
                  <c:v>0.18452840000000001</c:v>
                </c:pt>
                <c:pt idx="194">
                  <c:v>0.17840049999999999</c:v>
                </c:pt>
                <c:pt idx="195">
                  <c:v>0.1782628</c:v>
                </c:pt>
                <c:pt idx="196">
                  <c:v>0.18683179999999999</c:v>
                </c:pt>
                <c:pt idx="197">
                  <c:v>0.18535560000000001</c:v>
                </c:pt>
                <c:pt idx="198">
                  <c:v>0.1733654</c:v>
                </c:pt>
                <c:pt idx="199">
                  <c:v>0.15870580000000001</c:v>
                </c:pt>
                <c:pt idx="200">
                  <c:v>0.15434709999999999</c:v>
                </c:pt>
                <c:pt idx="201">
                  <c:v>0.16655020000000001</c:v>
                </c:pt>
                <c:pt idx="202">
                  <c:v>0.17735770000000001</c:v>
                </c:pt>
                <c:pt idx="203">
                  <c:v>0.1751038</c:v>
                </c:pt>
                <c:pt idx="204">
                  <c:v>0.1691754</c:v>
                </c:pt>
                <c:pt idx="205">
                  <c:v>0.164824</c:v>
                </c:pt>
                <c:pt idx="206">
                  <c:v>0.1645461</c:v>
                </c:pt>
                <c:pt idx="207">
                  <c:v>0.16992489999999999</c:v>
                </c:pt>
                <c:pt idx="208">
                  <c:v>0.16765289999999999</c:v>
                </c:pt>
                <c:pt idx="209">
                  <c:v>0.15578159999999999</c:v>
                </c:pt>
                <c:pt idx="210">
                  <c:v>0.153253</c:v>
                </c:pt>
                <c:pt idx="211">
                  <c:v>0.15862380000000001</c:v>
                </c:pt>
                <c:pt idx="212">
                  <c:v>0.15996279999999999</c:v>
                </c:pt>
                <c:pt idx="213">
                  <c:v>0.16176969999999999</c:v>
                </c:pt>
                <c:pt idx="214">
                  <c:v>0.15917220000000001</c:v>
                </c:pt>
                <c:pt idx="215">
                  <c:v>0.15025040000000001</c:v>
                </c:pt>
                <c:pt idx="216">
                  <c:v>0.15169450000000001</c:v>
                </c:pt>
                <c:pt idx="217">
                  <c:v>0.15546509999999999</c:v>
                </c:pt>
                <c:pt idx="218">
                  <c:v>0.14737430000000001</c:v>
                </c:pt>
                <c:pt idx="219">
                  <c:v>0.14537050000000001</c:v>
                </c:pt>
                <c:pt idx="220">
                  <c:v>0.15286430000000001</c:v>
                </c:pt>
                <c:pt idx="221">
                  <c:v>0.15465019999999999</c:v>
                </c:pt>
                <c:pt idx="222">
                  <c:v>0.15428819999999999</c:v>
                </c:pt>
                <c:pt idx="223">
                  <c:v>0.1533475</c:v>
                </c:pt>
                <c:pt idx="224">
                  <c:v>0.15007970000000001</c:v>
                </c:pt>
                <c:pt idx="225">
                  <c:v>0.14762990000000001</c:v>
                </c:pt>
                <c:pt idx="226">
                  <c:v>0.1411229</c:v>
                </c:pt>
                <c:pt idx="227">
                  <c:v>0.13449410000000001</c:v>
                </c:pt>
                <c:pt idx="228">
                  <c:v>0.13382830000000001</c:v>
                </c:pt>
                <c:pt idx="229">
                  <c:v>0.1294602</c:v>
                </c:pt>
                <c:pt idx="230">
                  <c:v>0.12493</c:v>
                </c:pt>
                <c:pt idx="231">
                  <c:v>0.12855929999999999</c:v>
                </c:pt>
                <c:pt idx="232">
                  <c:v>0.127163</c:v>
                </c:pt>
                <c:pt idx="233">
                  <c:v>0.1179624</c:v>
                </c:pt>
                <c:pt idx="234">
                  <c:v>0.1148324</c:v>
                </c:pt>
                <c:pt idx="235">
                  <c:v>0.1230595</c:v>
                </c:pt>
                <c:pt idx="236">
                  <c:v>0.13555690000000001</c:v>
                </c:pt>
                <c:pt idx="237">
                  <c:v>0.13731080000000001</c:v>
                </c:pt>
                <c:pt idx="238">
                  <c:v>0.1241733</c:v>
                </c:pt>
                <c:pt idx="239">
                  <c:v>0.112141</c:v>
                </c:pt>
                <c:pt idx="240">
                  <c:v>0.1138899</c:v>
                </c:pt>
                <c:pt idx="241">
                  <c:v>0.1243964</c:v>
                </c:pt>
                <c:pt idx="242">
                  <c:v>0.13367399999999999</c:v>
                </c:pt>
                <c:pt idx="243">
                  <c:v>0.13400519999999999</c:v>
                </c:pt>
                <c:pt idx="244">
                  <c:v>0.1268773</c:v>
                </c:pt>
                <c:pt idx="245">
                  <c:v>0.1234331</c:v>
                </c:pt>
                <c:pt idx="246">
                  <c:v>0.1237325</c:v>
                </c:pt>
                <c:pt idx="247">
                  <c:v>0.12517800000000001</c:v>
                </c:pt>
                <c:pt idx="248">
                  <c:v>0.1291572</c:v>
                </c:pt>
                <c:pt idx="249">
                  <c:v>0.12619150000000001</c:v>
                </c:pt>
                <c:pt idx="250">
                  <c:v>0.11643199999999999</c:v>
                </c:pt>
                <c:pt idx="251">
                  <c:v>0.1087765</c:v>
                </c:pt>
                <c:pt idx="252">
                  <c:v>0.10318819999999999</c:v>
                </c:pt>
                <c:pt idx="253">
                  <c:v>0.1049552</c:v>
                </c:pt>
                <c:pt idx="254">
                  <c:v>0.10688830000000001</c:v>
                </c:pt>
                <c:pt idx="255">
                  <c:v>9.8612329999999998E-2</c:v>
                </c:pt>
                <c:pt idx="256">
                  <c:v>9.5027929999999997E-2</c:v>
                </c:pt>
                <c:pt idx="257">
                  <c:v>0.10150389999999999</c:v>
                </c:pt>
                <c:pt idx="258">
                  <c:v>0.1118107</c:v>
                </c:pt>
                <c:pt idx="259">
                  <c:v>0.1170683</c:v>
                </c:pt>
                <c:pt idx="260">
                  <c:v>0.1073793</c:v>
                </c:pt>
                <c:pt idx="261">
                  <c:v>9.9938799999999994E-2</c:v>
                </c:pt>
                <c:pt idx="262">
                  <c:v>0.1067046</c:v>
                </c:pt>
                <c:pt idx="263">
                  <c:v>0.1096665</c:v>
                </c:pt>
                <c:pt idx="264">
                  <c:v>0.10869760000000001</c:v>
                </c:pt>
                <c:pt idx="265">
                  <c:v>0.1114299</c:v>
                </c:pt>
                <c:pt idx="266">
                  <c:v>0.1071139</c:v>
                </c:pt>
                <c:pt idx="267">
                  <c:v>9.7161919999999999E-2</c:v>
                </c:pt>
                <c:pt idx="268">
                  <c:v>8.8563279999999994E-2</c:v>
                </c:pt>
                <c:pt idx="269">
                  <c:v>8.6202399999999998E-2</c:v>
                </c:pt>
                <c:pt idx="270">
                  <c:v>9.5393729999999996E-2</c:v>
                </c:pt>
                <c:pt idx="271">
                  <c:v>0.10518089999999999</c:v>
                </c:pt>
                <c:pt idx="272">
                  <c:v>0.100747</c:v>
                </c:pt>
                <c:pt idx="273">
                  <c:v>9.0080869999999993E-2</c:v>
                </c:pt>
                <c:pt idx="274">
                  <c:v>9.0856619999999999E-2</c:v>
                </c:pt>
                <c:pt idx="275">
                  <c:v>9.593604E-2</c:v>
                </c:pt>
                <c:pt idx="276">
                  <c:v>0.1007931</c:v>
                </c:pt>
                <c:pt idx="277">
                  <c:v>0.11227769999999999</c:v>
                </c:pt>
                <c:pt idx="278">
                  <c:v>0.11384089999999999</c:v>
                </c:pt>
                <c:pt idx="279">
                  <c:v>9.8450399999999993E-2</c:v>
                </c:pt>
                <c:pt idx="280">
                  <c:v>8.8223759999999998E-2</c:v>
                </c:pt>
                <c:pt idx="281">
                  <c:v>9.3701880000000001E-2</c:v>
                </c:pt>
                <c:pt idx="282">
                  <c:v>0.1015751</c:v>
                </c:pt>
                <c:pt idx="283">
                  <c:v>0.1033477</c:v>
                </c:pt>
                <c:pt idx="284">
                  <c:v>0.10184989999999999</c:v>
                </c:pt>
                <c:pt idx="285">
                  <c:v>9.3969869999999997E-2</c:v>
                </c:pt>
                <c:pt idx="286">
                  <c:v>8.6095630000000006E-2</c:v>
                </c:pt>
                <c:pt idx="287">
                  <c:v>8.8458590000000004E-2</c:v>
                </c:pt>
                <c:pt idx="288">
                  <c:v>9.0500250000000004E-2</c:v>
                </c:pt>
                <c:pt idx="289">
                  <c:v>8.6345870000000005E-2</c:v>
                </c:pt>
                <c:pt idx="290">
                  <c:v>8.2308859999999998E-2</c:v>
                </c:pt>
                <c:pt idx="291">
                  <c:v>8.0254839999999994E-2</c:v>
                </c:pt>
                <c:pt idx="292">
                  <c:v>8.1964309999999999E-2</c:v>
                </c:pt>
                <c:pt idx="293">
                  <c:v>9.1052850000000005E-2</c:v>
                </c:pt>
                <c:pt idx="294">
                  <c:v>0.1034296</c:v>
                </c:pt>
                <c:pt idx="295">
                  <c:v>0.1044474</c:v>
                </c:pt>
                <c:pt idx="296">
                  <c:v>8.9672039999999995E-2</c:v>
                </c:pt>
                <c:pt idx="297">
                  <c:v>7.4198600000000003E-2</c:v>
                </c:pt>
                <c:pt idx="298">
                  <c:v>7.3566839999999994E-2</c:v>
                </c:pt>
                <c:pt idx="299">
                  <c:v>8.476997E-2</c:v>
                </c:pt>
                <c:pt idx="300">
                  <c:v>9.2468690000000006E-2</c:v>
                </c:pt>
                <c:pt idx="301">
                  <c:v>9.3088619999999997E-2</c:v>
                </c:pt>
                <c:pt idx="302">
                  <c:v>8.6957220000000002E-2</c:v>
                </c:pt>
                <c:pt idx="303">
                  <c:v>7.3687600000000006E-2</c:v>
                </c:pt>
                <c:pt idx="304">
                  <c:v>6.748179E-2</c:v>
                </c:pt>
                <c:pt idx="305">
                  <c:v>6.9667779999999999E-2</c:v>
                </c:pt>
                <c:pt idx="306">
                  <c:v>6.7921140000000005E-2</c:v>
                </c:pt>
                <c:pt idx="307">
                  <c:v>6.9681170000000001E-2</c:v>
                </c:pt>
                <c:pt idx="308">
                  <c:v>7.7047229999999994E-2</c:v>
                </c:pt>
                <c:pt idx="309">
                  <c:v>7.8349290000000002E-2</c:v>
                </c:pt>
                <c:pt idx="310">
                  <c:v>7.1395669999999994E-2</c:v>
                </c:pt>
                <c:pt idx="311">
                  <c:v>6.0046839999999997E-2</c:v>
                </c:pt>
                <c:pt idx="312">
                  <c:v>5.8795149999999997E-2</c:v>
                </c:pt>
                <c:pt idx="313">
                  <c:v>7.2806490000000001E-2</c:v>
                </c:pt>
                <c:pt idx="314">
                  <c:v>8.4115809999999999E-2</c:v>
                </c:pt>
                <c:pt idx="315">
                  <c:v>8.3168179999999994E-2</c:v>
                </c:pt>
                <c:pt idx="316">
                  <c:v>7.7123819999999996E-2</c:v>
                </c:pt>
                <c:pt idx="317">
                  <c:v>7.7843910000000002E-2</c:v>
                </c:pt>
                <c:pt idx="318">
                  <c:v>7.9932740000000002E-2</c:v>
                </c:pt>
                <c:pt idx="319">
                  <c:v>7.296416E-2</c:v>
                </c:pt>
                <c:pt idx="320">
                  <c:v>7.1530200000000002E-2</c:v>
                </c:pt>
                <c:pt idx="321">
                  <c:v>8.0152950000000001E-2</c:v>
                </c:pt>
                <c:pt idx="322">
                  <c:v>8.2907330000000001E-2</c:v>
                </c:pt>
                <c:pt idx="323">
                  <c:v>7.5904620000000006E-2</c:v>
                </c:pt>
                <c:pt idx="324">
                  <c:v>6.2551560000000006E-2</c:v>
                </c:pt>
                <c:pt idx="325">
                  <c:v>4.8609149999999997E-2</c:v>
                </c:pt>
                <c:pt idx="326">
                  <c:v>4.173354E-2</c:v>
                </c:pt>
                <c:pt idx="327">
                  <c:v>4.4200150000000001E-2</c:v>
                </c:pt>
                <c:pt idx="328">
                  <c:v>5.1912689999999997E-2</c:v>
                </c:pt>
                <c:pt idx="329">
                  <c:v>5.2061950000000003E-2</c:v>
                </c:pt>
                <c:pt idx="330">
                  <c:v>4.8566110000000003E-2</c:v>
                </c:pt>
                <c:pt idx="331">
                  <c:v>5.5084880000000003E-2</c:v>
                </c:pt>
                <c:pt idx="332">
                  <c:v>5.8766039999999999E-2</c:v>
                </c:pt>
                <c:pt idx="333">
                  <c:v>5.3730649999999998E-2</c:v>
                </c:pt>
                <c:pt idx="334">
                  <c:v>4.7264639999999997E-2</c:v>
                </c:pt>
                <c:pt idx="335">
                  <c:v>4.1386569999999998E-2</c:v>
                </c:pt>
                <c:pt idx="336">
                  <c:v>4.6360499999999999E-2</c:v>
                </c:pt>
                <c:pt idx="337">
                  <c:v>5.9900780000000001E-2</c:v>
                </c:pt>
                <c:pt idx="338">
                  <c:v>6.7600060000000003E-2</c:v>
                </c:pt>
                <c:pt idx="339">
                  <c:v>6.7610320000000002E-2</c:v>
                </c:pt>
                <c:pt idx="340">
                  <c:v>6.8278210000000006E-2</c:v>
                </c:pt>
                <c:pt idx="341">
                  <c:v>7.1798559999999997E-2</c:v>
                </c:pt>
                <c:pt idx="342">
                  <c:v>6.8122329999999995E-2</c:v>
                </c:pt>
                <c:pt idx="343">
                  <c:v>5.6133330000000002E-2</c:v>
                </c:pt>
                <c:pt idx="344">
                  <c:v>4.6303419999999998E-2</c:v>
                </c:pt>
                <c:pt idx="345">
                  <c:v>4.426103E-2</c:v>
                </c:pt>
                <c:pt idx="346">
                  <c:v>4.4629809999999999E-2</c:v>
                </c:pt>
                <c:pt idx="347">
                  <c:v>4.2738119999999998E-2</c:v>
                </c:pt>
                <c:pt idx="348">
                  <c:v>4.790937E-2</c:v>
                </c:pt>
                <c:pt idx="349">
                  <c:v>5.7094369999999998E-2</c:v>
                </c:pt>
                <c:pt idx="350">
                  <c:v>5.5700569999999998E-2</c:v>
                </c:pt>
                <c:pt idx="351">
                  <c:v>5.1439980000000003E-2</c:v>
                </c:pt>
                <c:pt idx="352">
                  <c:v>5.7196799999999999E-2</c:v>
                </c:pt>
                <c:pt idx="353">
                  <c:v>6.6654530000000003E-2</c:v>
                </c:pt>
                <c:pt idx="354">
                  <c:v>6.3887949999999999E-2</c:v>
                </c:pt>
                <c:pt idx="355">
                  <c:v>4.4506289999999997E-2</c:v>
                </c:pt>
                <c:pt idx="356">
                  <c:v>2.5856000000000001E-2</c:v>
                </c:pt>
                <c:pt idx="357">
                  <c:v>2.5425759999999999E-2</c:v>
                </c:pt>
                <c:pt idx="358">
                  <c:v>3.8375220000000002E-2</c:v>
                </c:pt>
                <c:pt idx="359">
                  <c:v>4.9696369999999997E-2</c:v>
                </c:pt>
                <c:pt idx="360">
                  <c:v>5.3157980000000001E-2</c:v>
                </c:pt>
                <c:pt idx="361">
                  <c:v>5.1258940000000003E-2</c:v>
                </c:pt>
                <c:pt idx="362">
                  <c:v>4.6676519999999999E-2</c:v>
                </c:pt>
                <c:pt idx="363">
                  <c:v>4.2599249999999998E-2</c:v>
                </c:pt>
                <c:pt idx="364">
                  <c:v>4.2093709999999999E-2</c:v>
                </c:pt>
                <c:pt idx="365">
                  <c:v>4.4848079999999999E-2</c:v>
                </c:pt>
                <c:pt idx="366">
                  <c:v>5.0812749999999997E-2</c:v>
                </c:pt>
                <c:pt idx="367">
                  <c:v>5.3095719999999999E-2</c:v>
                </c:pt>
                <c:pt idx="368">
                  <c:v>4.2987589999999999E-2</c:v>
                </c:pt>
                <c:pt idx="369">
                  <c:v>3.374191E-2</c:v>
                </c:pt>
                <c:pt idx="370">
                  <c:v>3.7769249999999997E-2</c:v>
                </c:pt>
                <c:pt idx="371">
                  <c:v>3.5533139999999998E-2</c:v>
                </c:pt>
                <c:pt idx="372">
                  <c:v>2.6573099999999999E-2</c:v>
                </c:pt>
                <c:pt idx="373">
                  <c:v>3.4078909999999997E-2</c:v>
                </c:pt>
                <c:pt idx="374">
                  <c:v>4.21109E-2</c:v>
                </c:pt>
                <c:pt idx="375">
                  <c:v>3.7894539999999997E-2</c:v>
                </c:pt>
                <c:pt idx="376">
                  <c:v>4.4982290000000001E-2</c:v>
                </c:pt>
                <c:pt idx="377">
                  <c:v>5.8158950000000001E-2</c:v>
                </c:pt>
                <c:pt idx="378">
                  <c:v>5.2505040000000003E-2</c:v>
                </c:pt>
                <c:pt idx="379">
                  <c:v>4.1997859999999998E-2</c:v>
                </c:pt>
                <c:pt idx="380">
                  <c:v>4.3744320000000003E-2</c:v>
                </c:pt>
                <c:pt idx="381">
                  <c:v>4.8422229999999997E-2</c:v>
                </c:pt>
                <c:pt idx="382">
                  <c:v>4.9342070000000002E-2</c:v>
                </c:pt>
                <c:pt idx="383">
                  <c:v>4.4282189999999999E-2</c:v>
                </c:pt>
                <c:pt idx="384">
                  <c:v>4.18445E-2</c:v>
                </c:pt>
                <c:pt idx="385">
                  <c:v>4.8341460000000003E-2</c:v>
                </c:pt>
                <c:pt idx="386">
                  <c:v>4.5837250000000003E-2</c:v>
                </c:pt>
                <c:pt idx="387">
                  <c:v>3.6529539999999999E-2</c:v>
                </c:pt>
                <c:pt idx="388">
                  <c:v>3.9168979999999999E-2</c:v>
                </c:pt>
                <c:pt idx="389">
                  <c:v>4.5629860000000001E-2</c:v>
                </c:pt>
                <c:pt idx="390">
                  <c:v>4.8119889999999998E-2</c:v>
                </c:pt>
                <c:pt idx="391">
                  <c:v>4.4037989999999999E-2</c:v>
                </c:pt>
                <c:pt idx="392">
                  <c:v>3.125584E-2</c:v>
                </c:pt>
                <c:pt idx="393">
                  <c:v>2.6947740000000001E-2</c:v>
                </c:pt>
                <c:pt idx="394">
                  <c:v>3.1062880000000001E-2</c:v>
                </c:pt>
                <c:pt idx="395">
                  <c:v>3.018001E-2</c:v>
                </c:pt>
                <c:pt idx="396">
                  <c:v>3.1389210000000001E-2</c:v>
                </c:pt>
                <c:pt idx="397">
                  <c:v>3.4792820000000002E-2</c:v>
                </c:pt>
                <c:pt idx="398">
                  <c:v>3.5771039999999997E-2</c:v>
                </c:pt>
                <c:pt idx="399">
                  <c:v>3.767624E-2</c:v>
                </c:pt>
                <c:pt idx="400">
                  <c:v>3.7250970000000001E-2</c:v>
                </c:pt>
                <c:pt idx="401">
                  <c:v>3.454252E-2</c:v>
                </c:pt>
                <c:pt idx="402">
                  <c:v>3.5886670000000002E-2</c:v>
                </c:pt>
                <c:pt idx="403">
                  <c:v>3.2363709999999997E-2</c:v>
                </c:pt>
                <c:pt idx="404">
                  <c:v>1.848561E-2</c:v>
                </c:pt>
                <c:pt idx="405">
                  <c:v>1.332E-2</c:v>
                </c:pt>
                <c:pt idx="406">
                  <c:v>1.7866389999999999E-2</c:v>
                </c:pt>
                <c:pt idx="407">
                  <c:v>2.201606E-2</c:v>
                </c:pt>
                <c:pt idx="408">
                  <c:v>3.1726589999999999E-2</c:v>
                </c:pt>
                <c:pt idx="409">
                  <c:v>3.6765720000000002E-2</c:v>
                </c:pt>
                <c:pt idx="410">
                  <c:v>3.0905269999999999E-2</c:v>
                </c:pt>
                <c:pt idx="411">
                  <c:v>2.8277469999999999E-2</c:v>
                </c:pt>
                <c:pt idx="412">
                  <c:v>2.9236359999999999E-2</c:v>
                </c:pt>
                <c:pt idx="413">
                  <c:v>2.9250990000000001E-2</c:v>
                </c:pt>
                <c:pt idx="414">
                  <c:v>2.708959E-2</c:v>
                </c:pt>
                <c:pt idx="415">
                  <c:v>2.4140789999999999E-2</c:v>
                </c:pt>
                <c:pt idx="416">
                  <c:v>2.7011779999999999E-2</c:v>
                </c:pt>
                <c:pt idx="417">
                  <c:v>3.110957E-2</c:v>
                </c:pt>
                <c:pt idx="418">
                  <c:v>3.0324460000000001E-2</c:v>
                </c:pt>
                <c:pt idx="419">
                  <c:v>2.828056E-2</c:v>
                </c:pt>
                <c:pt idx="420">
                  <c:v>2.7649509999999999E-2</c:v>
                </c:pt>
                <c:pt idx="421">
                  <c:v>2.602289E-2</c:v>
                </c:pt>
                <c:pt idx="422">
                  <c:v>2.1951729999999999E-2</c:v>
                </c:pt>
                <c:pt idx="423">
                  <c:v>2.1371959999999999E-2</c:v>
                </c:pt>
                <c:pt idx="424">
                  <c:v>2.8623019999999999E-2</c:v>
                </c:pt>
                <c:pt idx="425">
                  <c:v>3.6535529999999997E-2</c:v>
                </c:pt>
                <c:pt idx="426">
                  <c:v>3.5451299999999998E-2</c:v>
                </c:pt>
                <c:pt idx="427">
                  <c:v>2.6586749999999999E-2</c:v>
                </c:pt>
                <c:pt idx="428">
                  <c:v>1.9773900000000001E-2</c:v>
                </c:pt>
                <c:pt idx="429">
                  <c:v>1.8265279999999998E-2</c:v>
                </c:pt>
                <c:pt idx="430">
                  <c:v>1.5651950000000001E-2</c:v>
                </c:pt>
                <c:pt idx="431">
                  <c:v>1.5553910000000001E-2</c:v>
                </c:pt>
                <c:pt idx="432">
                  <c:v>2.8022149999999999E-2</c:v>
                </c:pt>
                <c:pt idx="433">
                  <c:v>4.343611E-2</c:v>
                </c:pt>
                <c:pt idx="434">
                  <c:v>4.3883129999999999E-2</c:v>
                </c:pt>
                <c:pt idx="435">
                  <c:v>3.107561E-2</c:v>
                </c:pt>
                <c:pt idx="436">
                  <c:v>2.2383489999999999E-2</c:v>
                </c:pt>
                <c:pt idx="437">
                  <c:v>2.5165590000000002E-2</c:v>
                </c:pt>
                <c:pt idx="438">
                  <c:v>2.8800119999999998E-2</c:v>
                </c:pt>
                <c:pt idx="439">
                  <c:v>2.7523720000000002E-2</c:v>
                </c:pt>
                <c:pt idx="440">
                  <c:v>2.81783E-2</c:v>
                </c:pt>
                <c:pt idx="441">
                  <c:v>3.0364840000000001E-2</c:v>
                </c:pt>
                <c:pt idx="442">
                  <c:v>2.9559040000000002E-2</c:v>
                </c:pt>
                <c:pt idx="443">
                  <c:v>3.0267700000000002E-2</c:v>
                </c:pt>
                <c:pt idx="444">
                  <c:v>3.125766E-2</c:v>
                </c:pt>
                <c:pt idx="445">
                  <c:v>2.633433E-2</c:v>
                </c:pt>
                <c:pt idx="446">
                  <c:v>2.6667400000000001E-2</c:v>
                </c:pt>
                <c:pt idx="447">
                  <c:v>3.4150319999999998E-2</c:v>
                </c:pt>
                <c:pt idx="448">
                  <c:v>2.927397E-2</c:v>
                </c:pt>
                <c:pt idx="449">
                  <c:v>1.4634960000000001E-2</c:v>
                </c:pt>
                <c:pt idx="450">
                  <c:v>8.2615740000000007E-3</c:v>
                </c:pt>
                <c:pt idx="451">
                  <c:v>1.5132420000000001E-2</c:v>
                </c:pt>
                <c:pt idx="452">
                  <c:v>2.6575580000000001E-2</c:v>
                </c:pt>
                <c:pt idx="453">
                  <c:v>2.962849E-2</c:v>
                </c:pt>
                <c:pt idx="454">
                  <c:v>2.7090679999999999E-2</c:v>
                </c:pt>
                <c:pt idx="455">
                  <c:v>2.659394E-2</c:v>
                </c:pt>
                <c:pt idx="456">
                  <c:v>2.1231440000000001E-2</c:v>
                </c:pt>
                <c:pt idx="457">
                  <c:v>1.40752E-2</c:v>
                </c:pt>
                <c:pt idx="458">
                  <c:v>1.8306139999999999E-2</c:v>
                </c:pt>
                <c:pt idx="459">
                  <c:v>2.3817540000000002E-2</c:v>
                </c:pt>
                <c:pt idx="460">
                  <c:v>2.099883E-2</c:v>
                </c:pt>
                <c:pt idx="461">
                  <c:v>2.0918579999999999E-2</c:v>
                </c:pt>
                <c:pt idx="462">
                  <c:v>2.4180940000000001E-2</c:v>
                </c:pt>
                <c:pt idx="463">
                  <c:v>2.294407E-2</c:v>
                </c:pt>
                <c:pt idx="464">
                  <c:v>2.1319629999999999E-2</c:v>
                </c:pt>
                <c:pt idx="465">
                  <c:v>2.491049E-2</c:v>
                </c:pt>
                <c:pt idx="466">
                  <c:v>2.5846239999999999E-2</c:v>
                </c:pt>
                <c:pt idx="467">
                  <c:v>1.7894750000000001E-2</c:v>
                </c:pt>
                <c:pt idx="468">
                  <c:v>1.3010799999999999E-2</c:v>
                </c:pt>
                <c:pt idx="469">
                  <c:v>1.9198E-2</c:v>
                </c:pt>
                <c:pt idx="470">
                  <c:v>2.3527180000000002E-2</c:v>
                </c:pt>
                <c:pt idx="471">
                  <c:v>2.1159899999999999E-2</c:v>
                </c:pt>
                <c:pt idx="472">
                  <c:v>2.7407239999999999E-2</c:v>
                </c:pt>
                <c:pt idx="473">
                  <c:v>3.8148439999999999E-2</c:v>
                </c:pt>
                <c:pt idx="474">
                  <c:v>3.1136170000000001E-2</c:v>
                </c:pt>
                <c:pt idx="475">
                  <c:v>1.2408229999999999E-2</c:v>
                </c:pt>
                <c:pt idx="476">
                  <c:v>7.3156779999999999E-3</c:v>
                </c:pt>
                <c:pt idx="477">
                  <c:v>1.557273E-2</c:v>
                </c:pt>
                <c:pt idx="478">
                  <c:v>1.8891410000000001E-2</c:v>
                </c:pt>
                <c:pt idx="479">
                  <c:v>1.371255E-2</c:v>
                </c:pt>
                <c:pt idx="480">
                  <c:v>9.4402219999999998E-3</c:v>
                </c:pt>
                <c:pt idx="481">
                  <c:v>1.629775E-2</c:v>
                </c:pt>
                <c:pt idx="482">
                  <c:v>2.696372E-2</c:v>
                </c:pt>
                <c:pt idx="483">
                  <c:v>2.153907E-2</c:v>
                </c:pt>
                <c:pt idx="484">
                  <c:v>1.12324E-2</c:v>
                </c:pt>
                <c:pt idx="485">
                  <c:v>1.7976530000000001E-2</c:v>
                </c:pt>
                <c:pt idx="486">
                  <c:v>2.6461140000000001E-2</c:v>
                </c:pt>
                <c:pt idx="487">
                  <c:v>2.4690489999999999E-2</c:v>
                </c:pt>
                <c:pt idx="488">
                  <c:v>2.2760800000000001E-2</c:v>
                </c:pt>
                <c:pt idx="489">
                  <c:v>1.9727060000000001E-2</c:v>
                </c:pt>
                <c:pt idx="490">
                  <c:v>1.732918E-2</c:v>
                </c:pt>
                <c:pt idx="491">
                  <c:v>1.6549930000000001E-2</c:v>
                </c:pt>
                <c:pt idx="492">
                  <c:v>9.5727169999999997E-3</c:v>
                </c:pt>
                <c:pt idx="493">
                  <c:v>3.4597920000000002E-3</c:v>
                </c:pt>
                <c:pt idx="494">
                  <c:v>6.7631480000000001E-3</c:v>
                </c:pt>
                <c:pt idx="495">
                  <c:v>1.111348E-2</c:v>
                </c:pt>
                <c:pt idx="496">
                  <c:v>9.4803490000000008E-3</c:v>
                </c:pt>
                <c:pt idx="497">
                  <c:v>6.6084660000000003E-3</c:v>
                </c:pt>
                <c:pt idx="498">
                  <c:v>4.5082300000000002E-3</c:v>
                </c:pt>
                <c:pt idx="499">
                  <c:v>4.6816619999999996E-3</c:v>
                </c:pt>
                <c:pt idx="500">
                  <c:v>1.041916E-2</c:v>
                </c:pt>
                <c:pt idx="501">
                  <c:v>1.4869479999999999E-2</c:v>
                </c:pt>
                <c:pt idx="502">
                  <c:v>1.691256E-2</c:v>
                </c:pt>
                <c:pt idx="503">
                  <c:v>1.8220400000000001E-2</c:v>
                </c:pt>
                <c:pt idx="504">
                  <c:v>1.1373060000000001E-2</c:v>
                </c:pt>
                <c:pt idx="505">
                  <c:v>1.0505769999999999E-2</c:v>
                </c:pt>
                <c:pt idx="506">
                  <c:v>2.278117E-2</c:v>
                </c:pt>
                <c:pt idx="507">
                  <c:v>2.3317060000000001E-2</c:v>
                </c:pt>
                <c:pt idx="508">
                  <c:v>1.3505090000000001E-2</c:v>
                </c:pt>
                <c:pt idx="509">
                  <c:v>1.191943E-2</c:v>
                </c:pt>
                <c:pt idx="510">
                  <c:v>1.564867E-2</c:v>
                </c:pt>
                <c:pt idx="511">
                  <c:v>1.7397039999999999E-2</c:v>
                </c:pt>
                <c:pt idx="512">
                  <c:v>1.781597E-2</c:v>
                </c:pt>
                <c:pt idx="513">
                  <c:v>1.9298289999999999E-2</c:v>
                </c:pt>
                <c:pt idx="514">
                  <c:v>1.411161E-2</c:v>
                </c:pt>
                <c:pt idx="515">
                  <c:v>1.259884E-3</c:v>
                </c:pt>
                <c:pt idx="516">
                  <c:v>2.0046349999999998E-3</c:v>
                </c:pt>
                <c:pt idx="517">
                  <c:v>1.5787309999999999E-2</c:v>
                </c:pt>
                <c:pt idx="518">
                  <c:v>1.7503049999999999E-2</c:v>
                </c:pt>
                <c:pt idx="519">
                  <c:v>8.4974260000000006E-3</c:v>
                </c:pt>
                <c:pt idx="520">
                  <c:v>4.7275859999999998E-3</c:v>
                </c:pt>
                <c:pt idx="521">
                  <c:v>5.2485730000000003E-3</c:v>
                </c:pt>
                <c:pt idx="522">
                  <c:v>3.6267949999999999E-3</c:v>
                </c:pt>
                <c:pt idx="523">
                  <c:v>6.8393109999999998E-3</c:v>
                </c:pt>
                <c:pt idx="524">
                  <c:v>1.9263700000000002E-2</c:v>
                </c:pt>
                <c:pt idx="525">
                  <c:v>2.9491679999999999E-2</c:v>
                </c:pt>
                <c:pt idx="526">
                  <c:v>2.950825E-2</c:v>
                </c:pt>
                <c:pt idx="527">
                  <c:v>2.082432E-2</c:v>
                </c:pt>
                <c:pt idx="528">
                  <c:v>1.379112E-2</c:v>
                </c:pt>
                <c:pt idx="529">
                  <c:v>1.445902E-2</c:v>
                </c:pt>
                <c:pt idx="530">
                  <c:v>1.200359E-2</c:v>
                </c:pt>
                <c:pt idx="531">
                  <c:v>4.7764950000000004E-3</c:v>
                </c:pt>
                <c:pt idx="532">
                  <c:v>2.6175539999999998E-3</c:v>
                </c:pt>
                <c:pt idx="533">
                  <c:v>3.343398E-3</c:v>
                </c:pt>
                <c:pt idx="534">
                  <c:v>1.760712E-3</c:v>
                </c:pt>
                <c:pt idx="535">
                  <c:v>1.2895280000000001E-3</c:v>
                </c:pt>
                <c:pt idx="536">
                  <c:v>6.1619470000000001E-3</c:v>
                </c:pt>
                <c:pt idx="537">
                  <c:v>1.216682E-2</c:v>
                </c:pt>
                <c:pt idx="538">
                  <c:v>1.028781E-2</c:v>
                </c:pt>
                <c:pt idx="539">
                  <c:v>3.2603509999999999E-3</c:v>
                </c:pt>
                <c:pt idx="540">
                  <c:v>6.1016280000000004E-3</c:v>
                </c:pt>
                <c:pt idx="541">
                  <c:v>1.5341789999999999E-2</c:v>
                </c:pt>
                <c:pt idx="542">
                  <c:v>9.9061779999999999E-3</c:v>
                </c:pt>
                <c:pt idx="543">
                  <c:v>-8.6632470000000004E-4</c:v>
                </c:pt>
                <c:pt idx="544">
                  <c:v>6.4487959999999997E-3</c:v>
                </c:pt>
                <c:pt idx="545">
                  <c:v>1.519794E-2</c:v>
                </c:pt>
                <c:pt idx="546">
                  <c:v>6.0688840000000001E-3</c:v>
                </c:pt>
                <c:pt idx="547">
                  <c:v>3.8164750000000001E-5</c:v>
                </c:pt>
                <c:pt idx="548">
                  <c:v>8.2609450000000004E-3</c:v>
                </c:pt>
                <c:pt idx="549">
                  <c:v>1.341118E-2</c:v>
                </c:pt>
                <c:pt idx="550">
                  <c:v>9.0096910000000002E-3</c:v>
                </c:pt>
                <c:pt idx="551">
                  <c:v>6.7942070000000001E-6</c:v>
                </c:pt>
                <c:pt idx="552">
                  <c:v>-4.1307330000000001E-3</c:v>
                </c:pt>
                <c:pt idx="553">
                  <c:v>2.46547E-3</c:v>
                </c:pt>
                <c:pt idx="554">
                  <c:v>7.295635E-3</c:v>
                </c:pt>
                <c:pt idx="555">
                  <c:v>6.1160030000000001E-3</c:v>
                </c:pt>
                <c:pt idx="556">
                  <c:v>1.063998E-2</c:v>
                </c:pt>
                <c:pt idx="557">
                  <c:v>1.634089E-2</c:v>
                </c:pt>
                <c:pt idx="558">
                  <c:v>1.082763E-2</c:v>
                </c:pt>
                <c:pt idx="559">
                  <c:v>-3.067143E-3</c:v>
                </c:pt>
                <c:pt idx="560">
                  <c:v>-8.0224960000000005E-3</c:v>
                </c:pt>
                <c:pt idx="561">
                  <c:v>5.6799449999999996E-3</c:v>
                </c:pt>
                <c:pt idx="562">
                  <c:v>1.4638709999999999E-2</c:v>
                </c:pt>
                <c:pt idx="563">
                  <c:v>9.1099690000000007E-3</c:v>
                </c:pt>
                <c:pt idx="564">
                  <c:v>1.2973520000000001E-2</c:v>
                </c:pt>
                <c:pt idx="565">
                  <c:v>2.2366759999999999E-2</c:v>
                </c:pt>
                <c:pt idx="566">
                  <c:v>1.7716880000000001E-2</c:v>
                </c:pt>
                <c:pt idx="567">
                  <c:v>5.4166329999999997E-3</c:v>
                </c:pt>
                <c:pt idx="568">
                  <c:v>1.199835E-3</c:v>
                </c:pt>
                <c:pt idx="569">
                  <c:v>5.0264059999999998E-3</c:v>
                </c:pt>
              </c:numCache>
            </c:numRef>
          </c:yVal>
          <c:smooth val="0"/>
        </c:ser>
        <c:ser>
          <c:idx val="19"/>
          <c:order val="19"/>
          <c:tx>
            <c:v>+1000V (#20)</c:v>
          </c:tx>
          <c:spPr>
            <a:ln w="19050">
              <a:solidFill>
                <a:srgbClr val="0000FF"/>
              </a:solidFill>
            </a:ln>
          </c:spPr>
          <c:marker>
            <c:symbol val="none"/>
          </c:marker>
          <c:xVal>
            <c:numRef>
              <c:f>'HBM IV Curves Data'!$AN$5:$AN$574</c:f>
              <c:numCache>
                <c:formatCode>General</c:formatCode>
                <c:ptCount val="570"/>
                <c:pt idx="0">
                  <c:v>2.346263</c:v>
                </c:pt>
                <c:pt idx="1">
                  <c:v>2.0179969999999998</c:v>
                </c:pt>
                <c:pt idx="2">
                  <c:v>0.88194700000000004</c:v>
                </c:pt>
                <c:pt idx="3">
                  <c:v>0.68923769999999995</c:v>
                </c:pt>
                <c:pt idx="4">
                  <c:v>1.09457</c:v>
                </c:pt>
                <c:pt idx="5">
                  <c:v>1.4068369999999999</c:v>
                </c:pt>
                <c:pt idx="6">
                  <c:v>2.0029590000000002</c:v>
                </c:pt>
                <c:pt idx="7">
                  <c:v>3.2700140000000002</c:v>
                </c:pt>
                <c:pt idx="8">
                  <c:v>3.814435</c:v>
                </c:pt>
                <c:pt idx="9">
                  <c:v>3.0992320000000002</c:v>
                </c:pt>
                <c:pt idx="10">
                  <c:v>2.8883990000000002</c:v>
                </c:pt>
                <c:pt idx="11">
                  <c:v>3.201301</c:v>
                </c:pt>
                <c:pt idx="12">
                  <c:v>2.0359950000000002</c:v>
                </c:pt>
                <c:pt idx="13">
                  <c:v>0.16212499999999999</c:v>
                </c:pt>
                <c:pt idx="14">
                  <c:v>9.1551090000000002E-2</c:v>
                </c:pt>
                <c:pt idx="15">
                  <c:v>0.87780060000000004</c:v>
                </c:pt>
                <c:pt idx="16">
                  <c:v>0.64948919999999999</c:v>
                </c:pt>
                <c:pt idx="17">
                  <c:v>0.14292299999999999</c:v>
                </c:pt>
                <c:pt idx="18">
                  <c:v>3.0007329999999999E-2</c:v>
                </c:pt>
                <c:pt idx="19">
                  <c:v>0.50356639999999997</c:v>
                </c:pt>
                <c:pt idx="20">
                  <c:v>1.4678</c:v>
                </c:pt>
                <c:pt idx="21">
                  <c:v>1.598041</c:v>
                </c:pt>
                <c:pt idx="22">
                  <c:v>1.0018849999999999</c:v>
                </c:pt>
                <c:pt idx="23">
                  <c:v>0.85132099999999999</c:v>
                </c:pt>
                <c:pt idx="24">
                  <c:v>1.073307</c:v>
                </c:pt>
                <c:pt idx="25">
                  <c:v>2.054522</c:v>
                </c:pt>
                <c:pt idx="26">
                  <c:v>3.0860820000000002</c:v>
                </c:pt>
                <c:pt idx="27">
                  <c:v>2.4201109999999999</c:v>
                </c:pt>
                <c:pt idx="28">
                  <c:v>1.7831900000000001</c:v>
                </c:pt>
                <c:pt idx="29">
                  <c:v>3.0131429999999999</c:v>
                </c:pt>
                <c:pt idx="30">
                  <c:v>3.7141299999999999</c:v>
                </c:pt>
                <c:pt idx="31">
                  <c:v>2.7291500000000002</c:v>
                </c:pt>
                <c:pt idx="32">
                  <c:v>2.530948</c:v>
                </c:pt>
                <c:pt idx="33">
                  <c:v>2.5395379999999999</c:v>
                </c:pt>
                <c:pt idx="34">
                  <c:v>0.80256190000000005</c:v>
                </c:pt>
                <c:pt idx="35">
                  <c:v>-0.40400340000000001</c:v>
                </c:pt>
                <c:pt idx="36">
                  <c:v>0.46313559999999998</c:v>
                </c:pt>
                <c:pt idx="37">
                  <c:v>2.024715</c:v>
                </c:pt>
                <c:pt idx="38">
                  <c:v>3.1882990000000002</c:v>
                </c:pt>
                <c:pt idx="39">
                  <c:v>3.1873279999999999</c:v>
                </c:pt>
                <c:pt idx="40">
                  <c:v>1.9939899999999999</c:v>
                </c:pt>
                <c:pt idx="41">
                  <c:v>0.72550369999999997</c:v>
                </c:pt>
                <c:pt idx="42">
                  <c:v>0.18989839999999999</c:v>
                </c:pt>
                <c:pt idx="43">
                  <c:v>0.59889420000000004</c:v>
                </c:pt>
                <c:pt idx="44">
                  <c:v>1.3539079999999999</c:v>
                </c:pt>
                <c:pt idx="45">
                  <c:v>1.128511</c:v>
                </c:pt>
                <c:pt idx="46">
                  <c:v>0.56322930000000004</c:v>
                </c:pt>
                <c:pt idx="47">
                  <c:v>1.0533570000000001</c:v>
                </c:pt>
                <c:pt idx="48">
                  <c:v>1.6911750000000001</c:v>
                </c:pt>
                <c:pt idx="49">
                  <c:v>1.4409110000000001</c:v>
                </c:pt>
                <c:pt idx="50">
                  <c:v>0.3511415</c:v>
                </c:pt>
                <c:pt idx="51">
                  <c:v>-0.87744409999999995</c:v>
                </c:pt>
                <c:pt idx="52">
                  <c:v>-1.1322099999999999</c:v>
                </c:pt>
                <c:pt idx="53">
                  <c:v>-0.63810299999999998</c:v>
                </c:pt>
                <c:pt idx="54">
                  <c:v>-0.35686069999999998</c:v>
                </c:pt>
                <c:pt idx="55">
                  <c:v>8.5816199999999995E-2</c:v>
                </c:pt>
                <c:pt idx="56">
                  <c:v>1.2027600000000001</c:v>
                </c:pt>
                <c:pt idx="57">
                  <c:v>2.0884339999999999</c:v>
                </c:pt>
                <c:pt idx="58">
                  <c:v>2.720377</c:v>
                </c:pt>
                <c:pt idx="59">
                  <c:v>3.4725169999999999</c:v>
                </c:pt>
                <c:pt idx="60">
                  <c:v>2.8514729999999999</c:v>
                </c:pt>
                <c:pt idx="61">
                  <c:v>1.4458690000000001</c:v>
                </c:pt>
                <c:pt idx="62">
                  <c:v>1.4585189999999999</c:v>
                </c:pt>
                <c:pt idx="63">
                  <c:v>1.5125679999999999</c:v>
                </c:pt>
                <c:pt idx="64">
                  <c:v>0.83293649999999997</c:v>
                </c:pt>
                <c:pt idx="65">
                  <c:v>1.643332</c:v>
                </c:pt>
                <c:pt idx="66">
                  <c:v>2.5356209999999999</c:v>
                </c:pt>
                <c:pt idx="67">
                  <c:v>1.304899</c:v>
                </c:pt>
                <c:pt idx="68">
                  <c:v>0.90198710000000004</c:v>
                </c:pt>
                <c:pt idx="69">
                  <c:v>2.2065290000000002</c:v>
                </c:pt>
                <c:pt idx="70">
                  <c:v>2.1213839999999999</c:v>
                </c:pt>
                <c:pt idx="71">
                  <c:v>1.466526</c:v>
                </c:pt>
                <c:pt idx="72">
                  <c:v>1.611672</c:v>
                </c:pt>
                <c:pt idx="73">
                  <c:v>0.9155356</c:v>
                </c:pt>
                <c:pt idx="74">
                  <c:v>0.25935580000000003</c:v>
                </c:pt>
                <c:pt idx="75">
                  <c:v>0.78289909999999996</c:v>
                </c:pt>
                <c:pt idx="76">
                  <c:v>1.169184</c:v>
                </c:pt>
                <c:pt idx="77">
                  <c:v>0.62615860000000001</c:v>
                </c:pt>
                <c:pt idx="78">
                  <c:v>-0.31741009999999997</c:v>
                </c:pt>
                <c:pt idx="79">
                  <c:v>0.1111592</c:v>
                </c:pt>
                <c:pt idx="80">
                  <c:v>1.765763</c:v>
                </c:pt>
                <c:pt idx="81">
                  <c:v>1.687737</c:v>
                </c:pt>
                <c:pt idx="82">
                  <c:v>-8.1891229999999995E-2</c:v>
                </c:pt>
                <c:pt idx="83">
                  <c:v>5.983927E-2</c:v>
                </c:pt>
                <c:pt idx="84">
                  <c:v>2.217673</c:v>
                </c:pt>
                <c:pt idx="85">
                  <c:v>2.796907</c:v>
                </c:pt>
                <c:pt idx="86">
                  <c:v>0.96939909999999996</c:v>
                </c:pt>
                <c:pt idx="87">
                  <c:v>-0.30545689999999998</c:v>
                </c:pt>
                <c:pt idx="88">
                  <c:v>1.227625</c:v>
                </c:pt>
                <c:pt idx="89">
                  <c:v>3.4044699999999999</c:v>
                </c:pt>
                <c:pt idx="90">
                  <c:v>3.6318519999999999</c:v>
                </c:pt>
                <c:pt idx="91">
                  <c:v>2.708078</c:v>
                </c:pt>
                <c:pt idx="92">
                  <c:v>1.96363</c:v>
                </c:pt>
                <c:pt idx="93">
                  <c:v>1.610182</c:v>
                </c:pt>
                <c:pt idx="94">
                  <c:v>1.229171</c:v>
                </c:pt>
                <c:pt idx="95">
                  <c:v>1.1349830000000001</c:v>
                </c:pt>
                <c:pt idx="96">
                  <c:v>1.590727</c:v>
                </c:pt>
                <c:pt idx="97">
                  <c:v>1.7534719999999999</c:v>
                </c:pt>
                <c:pt idx="98">
                  <c:v>1.3687260000000001</c:v>
                </c:pt>
                <c:pt idx="99">
                  <c:v>0.8402695</c:v>
                </c:pt>
                <c:pt idx="100">
                  <c:v>0.66874290000000003</c:v>
                </c:pt>
                <c:pt idx="101">
                  <c:v>1.012427</c:v>
                </c:pt>
                <c:pt idx="102">
                  <c:v>1.6040209999999999</c:v>
                </c:pt>
                <c:pt idx="103">
                  <c:v>2.057534</c:v>
                </c:pt>
                <c:pt idx="104">
                  <c:v>1.89632</c:v>
                </c:pt>
                <c:pt idx="105">
                  <c:v>1.1173690000000001</c:v>
                </c:pt>
                <c:pt idx="106">
                  <c:v>-0.17213990000000001</c:v>
                </c:pt>
                <c:pt idx="107">
                  <c:v>-0.62904260000000001</c:v>
                </c:pt>
                <c:pt idx="108">
                  <c:v>0.9192806</c:v>
                </c:pt>
                <c:pt idx="109">
                  <c:v>2.1493169999999999</c:v>
                </c:pt>
                <c:pt idx="110">
                  <c:v>1.6112200000000001</c:v>
                </c:pt>
                <c:pt idx="111">
                  <c:v>1.061588</c:v>
                </c:pt>
                <c:pt idx="112">
                  <c:v>0.80796250000000003</c:v>
                </c:pt>
                <c:pt idx="113">
                  <c:v>-0.194968</c:v>
                </c:pt>
                <c:pt idx="114">
                  <c:v>-0.44358540000000002</c:v>
                </c:pt>
                <c:pt idx="115">
                  <c:v>1.253199</c:v>
                </c:pt>
                <c:pt idx="116">
                  <c:v>2.2233779999999999</c:v>
                </c:pt>
                <c:pt idx="117">
                  <c:v>1.4459090000000001</c:v>
                </c:pt>
                <c:pt idx="118">
                  <c:v>1.2053750000000001</c:v>
                </c:pt>
                <c:pt idx="119">
                  <c:v>1.8406819999999999</c:v>
                </c:pt>
                <c:pt idx="120">
                  <c:v>1.7742739999999999</c:v>
                </c:pt>
                <c:pt idx="121">
                  <c:v>0.81059250000000005</c:v>
                </c:pt>
                <c:pt idx="122">
                  <c:v>0.15775339999999999</c:v>
                </c:pt>
                <c:pt idx="123">
                  <c:v>-0.2862634</c:v>
                </c:pt>
                <c:pt idx="124">
                  <c:v>-0.95893910000000004</c:v>
                </c:pt>
                <c:pt idx="125">
                  <c:v>-0.72760009999999997</c:v>
                </c:pt>
                <c:pt idx="126">
                  <c:v>0.39506229999999998</c:v>
                </c:pt>
                <c:pt idx="127">
                  <c:v>0.92866420000000005</c:v>
                </c:pt>
                <c:pt idx="128">
                  <c:v>0.87463519999999995</c:v>
                </c:pt>
                <c:pt idx="129">
                  <c:v>1.324325</c:v>
                </c:pt>
                <c:pt idx="130">
                  <c:v>1.522967</c:v>
                </c:pt>
                <c:pt idx="131">
                  <c:v>0.40050950000000002</c:v>
                </c:pt>
                <c:pt idx="132">
                  <c:v>-0.53870079999999998</c:v>
                </c:pt>
                <c:pt idx="133">
                  <c:v>-0.41008679999999997</c:v>
                </c:pt>
                <c:pt idx="134">
                  <c:v>-0.3140057</c:v>
                </c:pt>
                <c:pt idx="135">
                  <c:v>-0.4219291</c:v>
                </c:pt>
                <c:pt idx="136">
                  <c:v>-0.25540869999999999</c:v>
                </c:pt>
                <c:pt idx="137">
                  <c:v>-1.70457E-2</c:v>
                </c:pt>
                <c:pt idx="138">
                  <c:v>-0.24067250000000001</c:v>
                </c:pt>
                <c:pt idx="139">
                  <c:v>-0.54726569999999997</c:v>
                </c:pt>
                <c:pt idx="140">
                  <c:v>0.37107050000000003</c:v>
                </c:pt>
                <c:pt idx="141">
                  <c:v>1.744505</c:v>
                </c:pt>
                <c:pt idx="142">
                  <c:v>1.9110560000000001</c:v>
                </c:pt>
                <c:pt idx="143">
                  <c:v>1.687168</c:v>
                </c:pt>
                <c:pt idx="144">
                  <c:v>1.774095</c:v>
                </c:pt>
                <c:pt idx="145">
                  <c:v>1.4975419999999999</c:v>
                </c:pt>
                <c:pt idx="146">
                  <c:v>0.1599247</c:v>
                </c:pt>
                <c:pt idx="147">
                  <c:v>-1.427621</c:v>
                </c:pt>
                <c:pt idx="148">
                  <c:v>-1.0543260000000001</c:v>
                </c:pt>
                <c:pt idx="149">
                  <c:v>0.37193029999999999</c:v>
                </c:pt>
                <c:pt idx="150">
                  <c:v>1.0138499999999999</c:v>
                </c:pt>
                <c:pt idx="151">
                  <c:v>1.757657</c:v>
                </c:pt>
                <c:pt idx="152">
                  <c:v>2.3611270000000002</c:v>
                </c:pt>
                <c:pt idx="153">
                  <c:v>1.9714689999999999</c:v>
                </c:pt>
                <c:pt idx="154">
                  <c:v>1.516467</c:v>
                </c:pt>
                <c:pt idx="155">
                  <c:v>1.8122400000000001</c:v>
                </c:pt>
                <c:pt idx="156">
                  <c:v>1.7778389999999999</c:v>
                </c:pt>
                <c:pt idx="157">
                  <c:v>0.60107279999999996</c:v>
                </c:pt>
                <c:pt idx="158">
                  <c:v>-0.21962000000000001</c:v>
                </c:pt>
                <c:pt idx="159">
                  <c:v>-0.26439200000000002</c:v>
                </c:pt>
                <c:pt idx="160">
                  <c:v>-0.2690575</c:v>
                </c:pt>
                <c:pt idx="161">
                  <c:v>-0.90032389999999995</c:v>
                </c:pt>
                <c:pt idx="162">
                  <c:v>-2.2807629999999999</c:v>
                </c:pt>
                <c:pt idx="163">
                  <c:v>-2.1735880000000001</c:v>
                </c:pt>
                <c:pt idx="164">
                  <c:v>-0.2274477</c:v>
                </c:pt>
                <c:pt idx="165">
                  <c:v>0.71241049999999995</c:v>
                </c:pt>
                <c:pt idx="166">
                  <c:v>-0.25783060000000002</c:v>
                </c:pt>
                <c:pt idx="167">
                  <c:v>-1.203891</c:v>
                </c:pt>
                <c:pt idx="168">
                  <c:v>-1.0134380000000001</c:v>
                </c:pt>
                <c:pt idx="169">
                  <c:v>-0.57320510000000002</c:v>
                </c:pt>
                <c:pt idx="170">
                  <c:v>-0.19380790000000001</c:v>
                </c:pt>
                <c:pt idx="171">
                  <c:v>0.28382010000000002</c:v>
                </c:pt>
                <c:pt idx="172">
                  <c:v>0.30657139999999999</c:v>
                </c:pt>
                <c:pt idx="173">
                  <c:v>0.39469749999999998</c:v>
                </c:pt>
                <c:pt idx="174">
                  <c:v>0.89533940000000001</c:v>
                </c:pt>
                <c:pt idx="175">
                  <c:v>0.4560823</c:v>
                </c:pt>
                <c:pt idx="176">
                  <c:v>4.6369069999999998E-2</c:v>
                </c:pt>
                <c:pt idx="177">
                  <c:v>0.74836610000000003</c:v>
                </c:pt>
                <c:pt idx="178">
                  <c:v>0.18594569999999999</c:v>
                </c:pt>
                <c:pt idx="179">
                  <c:v>-0.99236809999999998</c:v>
                </c:pt>
                <c:pt idx="180">
                  <c:v>-8.7465230000000005E-2</c:v>
                </c:pt>
                <c:pt idx="181">
                  <c:v>0.69829160000000001</c:v>
                </c:pt>
                <c:pt idx="182">
                  <c:v>-0.65460119999999999</c:v>
                </c:pt>
                <c:pt idx="183">
                  <c:v>-1.0624819999999999</c:v>
                </c:pt>
                <c:pt idx="184">
                  <c:v>0.78583130000000001</c:v>
                </c:pt>
                <c:pt idx="185">
                  <c:v>1.4677389999999999</c:v>
                </c:pt>
                <c:pt idx="186">
                  <c:v>0.4656459</c:v>
                </c:pt>
                <c:pt idx="187">
                  <c:v>0.49717869999999997</c:v>
                </c:pt>
                <c:pt idx="188">
                  <c:v>1.330201</c:v>
                </c:pt>
                <c:pt idx="189">
                  <c:v>1.5975140000000001</c:v>
                </c:pt>
                <c:pt idx="190">
                  <c:v>1.6789890000000001</c:v>
                </c:pt>
                <c:pt idx="191">
                  <c:v>2.3005420000000001</c:v>
                </c:pt>
                <c:pt idx="192">
                  <c:v>2.7895159999999999</c:v>
                </c:pt>
                <c:pt idx="193">
                  <c:v>1.329639</c:v>
                </c:pt>
                <c:pt idx="194">
                  <c:v>-1.360978</c:v>
                </c:pt>
                <c:pt idx="195">
                  <c:v>-1.988507</c:v>
                </c:pt>
                <c:pt idx="196">
                  <c:v>0.12946279999999999</c:v>
                </c:pt>
                <c:pt idx="197">
                  <c:v>1.9528209999999999</c:v>
                </c:pt>
                <c:pt idx="198">
                  <c:v>1.2476039999999999</c:v>
                </c:pt>
                <c:pt idx="199">
                  <c:v>0.1236998</c:v>
                </c:pt>
                <c:pt idx="200">
                  <c:v>0.87042169999999996</c:v>
                </c:pt>
                <c:pt idx="201">
                  <c:v>1.597343</c:v>
                </c:pt>
                <c:pt idx="202">
                  <c:v>1.088652</c:v>
                </c:pt>
                <c:pt idx="203">
                  <c:v>0.55345860000000002</c:v>
                </c:pt>
                <c:pt idx="204">
                  <c:v>0.77693120000000004</c:v>
                </c:pt>
                <c:pt idx="205">
                  <c:v>1.892012</c:v>
                </c:pt>
                <c:pt idx="206">
                  <c:v>1.8480190000000001</c:v>
                </c:pt>
                <c:pt idx="207">
                  <c:v>-0.26669039999999999</c:v>
                </c:pt>
                <c:pt idx="208">
                  <c:v>-1.4779530000000001</c:v>
                </c:pt>
                <c:pt idx="209">
                  <c:v>-0.43530600000000003</c:v>
                </c:pt>
                <c:pt idx="210">
                  <c:v>0.96219100000000002</c:v>
                </c:pt>
                <c:pt idx="211">
                  <c:v>1.300773</c:v>
                </c:pt>
                <c:pt idx="212">
                  <c:v>0.96359790000000001</c:v>
                </c:pt>
                <c:pt idx="213">
                  <c:v>6.6661460000000006E-2</c:v>
                </c:pt>
                <c:pt idx="214">
                  <c:v>-0.74252110000000004</c:v>
                </c:pt>
                <c:pt idx="215">
                  <c:v>3.9284760000000002E-2</c:v>
                </c:pt>
                <c:pt idx="216">
                  <c:v>1.224429</c:v>
                </c:pt>
                <c:pt idx="217">
                  <c:v>0.97027289999999999</c:v>
                </c:pt>
                <c:pt idx="218">
                  <c:v>-0.1937381</c:v>
                </c:pt>
                <c:pt idx="219">
                  <c:v>-0.84947859999999997</c:v>
                </c:pt>
                <c:pt idx="220">
                  <c:v>-0.39480359999999998</c:v>
                </c:pt>
                <c:pt idx="221">
                  <c:v>0.22318070000000001</c:v>
                </c:pt>
                <c:pt idx="222">
                  <c:v>-5.2719209999999997E-3</c:v>
                </c:pt>
                <c:pt idx="223">
                  <c:v>-0.57913910000000002</c:v>
                </c:pt>
                <c:pt idx="224">
                  <c:v>-0.42785250000000002</c:v>
                </c:pt>
                <c:pt idx="225">
                  <c:v>6.9497310000000007E-2</c:v>
                </c:pt>
                <c:pt idx="226">
                  <c:v>8.7555839999999996E-2</c:v>
                </c:pt>
                <c:pt idx="227">
                  <c:v>3.6342489999999998E-2</c:v>
                </c:pt>
                <c:pt idx="228">
                  <c:v>-0.16220319999999999</c:v>
                </c:pt>
                <c:pt idx="229">
                  <c:v>-0.1372671</c:v>
                </c:pt>
                <c:pt idx="230">
                  <c:v>0.81752729999999996</c:v>
                </c:pt>
                <c:pt idx="231">
                  <c:v>0.74285009999999996</c:v>
                </c:pt>
                <c:pt idx="232">
                  <c:v>-0.5913853</c:v>
                </c:pt>
                <c:pt idx="233">
                  <c:v>-0.33895180000000003</c:v>
                </c:pt>
                <c:pt idx="234">
                  <c:v>1.131041</c:v>
                </c:pt>
                <c:pt idx="235">
                  <c:v>1.3722319999999999</c:v>
                </c:pt>
                <c:pt idx="236">
                  <c:v>4.2552939999999997E-2</c:v>
                </c:pt>
                <c:pt idx="237">
                  <c:v>-2.0404640000000001</c:v>
                </c:pt>
                <c:pt idx="238">
                  <c:v>-3.3556680000000001</c:v>
                </c:pt>
                <c:pt idx="239">
                  <c:v>-2.3242720000000001</c:v>
                </c:pt>
                <c:pt idx="240">
                  <c:v>-9.1966930000000002E-2</c:v>
                </c:pt>
                <c:pt idx="241">
                  <c:v>1.083909</c:v>
                </c:pt>
                <c:pt idx="242">
                  <c:v>1.6319539999999999</c:v>
                </c:pt>
                <c:pt idx="243">
                  <c:v>2.0059309999999999</c:v>
                </c:pt>
                <c:pt idx="244">
                  <c:v>1.255843</c:v>
                </c:pt>
                <c:pt idx="245">
                  <c:v>0.51416499999999998</c:v>
                </c:pt>
                <c:pt idx="246">
                  <c:v>0.37834390000000001</c:v>
                </c:pt>
                <c:pt idx="247">
                  <c:v>-0.3082434</c:v>
                </c:pt>
                <c:pt idx="248">
                  <c:v>-0.70534240000000004</c:v>
                </c:pt>
                <c:pt idx="249">
                  <c:v>0.1346617</c:v>
                </c:pt>
                <c:pt idx="250">
                  <c:v>1.319369</c:v>
                </c:pt>
                <c:pt idx="251">
                  <c:v>1.3907499999999999</c:v>
                </c:pt>
                <c:pt idx="252">
                  <c:v>8.0520270000000005E-2</c:v>
                </c:pt>
                <c:pt idx="253">
                  <c:v>-0.75384510000000005</c:v>
                </c:pt>
                <c:pt idx="254">
                  <c:v>-0.43597799999999998</c:v>
                </c:pt>
                <c:pt idx="255">
                  <c:v>7.7208659999999998E-2</c:v>
                </c:pt>
                <c:pt idx="256">
                  <c:v>1.083566</c:v>
                </c:pt>
                <c:pt idx="257">
                  <c:v>1.603145</c:v>
                </c:pt>
                <c:pt idx="258">
                  <c:v>0.42472110000000002</c:v>
                </c:pt>
                <c:pt idx="259">
                  <c:v>-0.20253370000000001</c:v>
                </c:pt>
                <c:pt idx="260">
                  <c:v>0.86894700000000002</c:v>
                </c:pt>
                <c:pt idx="261">
                  <c:v>1.53244</c:v>
                </c:pt>
                <c:pt idx="262">
                  <c:v>0.71406970000000003</c:v>
                </c:pt>
                <c:pt idx="263">
                  <c:v>-0.2544304</c:v>
                </c:pt>
                <c:pt idx="264">
                  <c:v>-0.84100620000000004</c:v>
                </c:pt>
                <c:pt idx="265">
                  <c:v>-1.8676489999999999</c:v>
                </c:pt>
                <c:pt idx="266">
                  <c:v>-2.1804709999999998</c:v>
                </c:pt>
                <c:pt idx="267">
                  <c:v>-0.57494350000000005</c:v>
                </c:pt>
                <c:pt idx="268">
                  <c:v>0.87686410000000004</c:v>
                </c:pt>
                <c:pt idx="269">
                  <c:v>0.63497820000000005</c:v>
                </c:pt>
                <c:pt idx="270">
                  <c:v>1.542609E-2</c:v>
                </c:pt>
                <c:pt idx="271">
                  <c:v>0.2210144</c:v>
                </c:pt>
                <c:pt idx="272">
                  <c:v>1.363464</c:v>
                </c:pt>
                <c:pt idx="273">
                  <c:v>1.9552590000000001</c:v>
                </c:pt>
                <c:pt idx="274">
                  <c:v>0.39519870000000001</c:v>
                </c:pt>
                <c:pt idx="275">
                  <c:v>-0.92114980000000002</c:v>
                </c:pt>
                <c:pt idx="276">
                  <c:v>0.66220230000000002</c:v>
                </c:pt>
                <c:pt idx="277">
                  <c:v>2.4473850000000001</c:v>
                </c:pt>
                <c:pt idx="278">
                  <c:v>1.4829349999999999</c:v>
                </c:pt>
                <c:pt idx="279">
                  <c:v>-0.34398699999999999</c:v>
                </c:pt>
                <c:pt idx="280">
                  <c:v>-0.50461679999999998</c:v>
                </c:pt>
                <c:pt idx="281">
                  <c:v>-5.4164190000000001E-2</c:v>
                </c:pt>
                <c:pt idx="282">
                  <c:v>-0.44666280000000003</c:v>
                </c:pt>
                <c:pt idx="283">
                  <c:v>-9.5462160000000004E-2</c:v>
                </c:pt>
                <c:pt idx="284">
                  <c:v>1.1902839999999999</c:v>
                </c:pt>
                <c:pt idx="285">
                  <c:v>1.065043</c:v>
                </c:pt>
                <c:pt idx="286">
                  <c:v>-8.8496459999999999E-2</c:v>
                </c:pt>
                <c:pt idx="287">
                  <c:v>-1.8443919999999999E-2</c:v>
                </c:pt>
                <c:pt idx="288">
                  <c:v>0.99894740000000004</c:v>
                </c:pt>
                <c:pt idx="289">
                  <c:v>1.0374719999999999</c:v>
                </c:pt>
                <c:pt idx="290">
                  <c:v>1.4333800000000001E-2</c:v>
                </c:pt>
                <c:pt idx="291">
                  <c:v>-0.52052560000000003</c:v>
                </c:pt>
                <c:pt idx="292">
                  <c:v>-0.2467049</c:v>
                </c:pt>
                <c:pt idx="293">
                  <c:v>-0.53992739999999995</c:v>
                </c:pt>
                <c:pt idx="294">
                  <c:v>-1.279239</c:v>
                </c:pt>
                <c:pt idx="295">
                  <c:v>-1.0738890000000001</c:v>
                </c:pt>
                <c:pt idx="296">
                  <c:v>-7.9772599999999999E-2</c:v>
                </c:pt>
                <c:pt idx="297">
                  <c:v>0.66368510000000003</c:v>
                </c:pt>
                <c:pt idx="298">
                  <c:v>0.51680389999999998</c:v>
                </c:pt>
                <c:pt idx="299">
                  <c:v>0.1277644</c:v>
                </c:pt>
                <c:pt idx="300">
                  <c:v>-3.9179729999999999E-3</c:v>
                </c:pt>
                <c:pt idx="301">
                  <c:v>-0.4040608</c:v>
                </c:pt>
                <c:pt idx="302">
                  <c:v>-9.0838630000000004E-2</c:v>
                </c:pt>
                <c:pt idx="303">
                  <c:v>1.3692869999999999</c:v>
                </c:pt>
                <c:pt idx="304">
                  <c:v>1.863146</c:v>
                </c:pt>
                <c:pt idx="305">
                  <c:v>0.78022650000000004</c:v>
                </c:pt>
                <c:pt idx="306">
                  <c:v>-0.53869999999999996</c:v>
                </c:pt>
                <c:pt idx="307">
                  <c:v>-1.3102290000000001</c:v>
                </c:pt>
                <c:pt idx="308">
                  <c:v>-1.43706</c:v>
                </c:pt>
                <c:pt idx="309">
                  <c:v>-0.99955680000000002</c:v>
                </c:pt>
                <c:pt idx="310">
                  <c:v>-0.3463041</c:v>
                </c:pt>
                <c:pt idx="311">
                  <c:v>5.603959E-2</c:v>
                </c:pt>
                <c:pt idx="312">
                  <c:v>0.34102559999999998</c:v>
                </c:pt>
                <c:pt idx="313">
                  <c:v>0.41438170000000002</c:v>
                </c:pt>
                <c:pt idx="314">
                  <c:v>0.58193879999999998</c:v>
                </c:pt>
                <c:pt idx="315">
                  <c:v>1.484667</c:v>
                </c:pt>
                <c:pt idx="316">
                  <c:v>1.924992</c:v>
                </c:pt>
                <c:pt idx="317">
                  <c:v>1.124479</c:v>
                </c:pt>
                <c:pt idx="318">
                  <c:v>0.45134649999999998</c:v>
                </c:pt>
                <c:pt idx="319">
                  <c:v>0.56128889999999998</c:v>
                </c:pt>
                <c:pt idx="320">
                  <c:v>0.61982769999999998</c:v>
                </c:pt>
                <c:pt idx="321">
                  <c:v>0.2020969</c:v>
                </c:pt>
                <c:pt idx="322">
                  <c:v>-0.29031499999999999</c:v>
                </c:pt>
                <c:pt idx="323">
                  <c:v>-0.1916108</c:v>
                </c:pt>
                <c:pt idx="324">
                  <c:v>0.21950449999999999</c:v>
                </c:pt>
                <c:pt idx="325">
                  <c:v>-0.24663669999999999</c:v>
                </c:pt>
                <c:pt idx="326">
                  <c:v>-0.72945470000000001</c:v>
                </c:pt>
                <c:pt idx="327">
                  <c:v>0.24801049999999999</c:v>
                </c:pt>
                <c:pt idx="328">
                  <c:v>0.88887850000000002</c:v>
                </c:pt>
                <c:pt idx="329">
                  <c:v>-0.18447340000000001</c:v>
                </c:pt>
                <c:pt idx="330">
                  <c:v>-0.51470280000000002</c:v>
                </c:pt>
                <c:pt idx="331">
                  <c:v>1.120576</c:v>
                </c:pt>
                <c:pt idx="332">
                  <c:v>2.1669260000000001</c:v>
                </c:pt>
                <c:pt idx="333">
                  <c:v>1.520575</c:v>
                </c:pt>
                <c:pt idx="334">
                  <c:v>0.63933039999999997</c:v>
                </c:pt>
                <c:pt idx="335">
                  <c:v>-0.1952132</c:v>
                </c:pt>
                <c:pt idx="336">
                  <c:v>-0.935747</c:v>
                </c:pt>
                <c:pt idx="337">
                  <c:v>-1.083852</c:v>
                </c:pt>
                <c:pt idx="338">
                  <c:v>-1.4679629999999999</c:v>
                </c:pt>
                <c:pt idx="339">
                  <c:v>-1.7066429999999999</c:v>
                </c:pt>
                <c:pt idx="340">
                  <c:v>-8.2975049999999995E-2</c:v>
                </c:pt>
                <c:pt idx="341">
                  <c:v>1.7069049999999999</c:v>
                </c:pt>
                <c:pt idx="342">
                  <c:v>1.5287299999999999</c:v>
                </c:pt>
                <c:pt idx="343">
                  <c:v>1.0129269999999999</c:v>
                </c:pt>
                <c:pt idx="344">
                  <c:v>0.97742260000000003</c:v>
                </c:pt>
                <c:pt idx="345">
                  <c:v>0.25174859999999999</c:v>
                </c:pt>
                <c:pt idx="346">
                  <c:v>-0.66958859999999998</c:v>
                </c:pt>
                <c:pt idx="347">
                  <c:v>-0.43909799999999999</c:v>
                </c:pt>
                <c:pt idx="348">
                  <c:v>0.32287260000000001</c:v>
                </c:pt>
                <c:pt idx="349">
                  <c:v>0.1148696</c:v>
                </c:pt>
                <c:pt idx="350">
                  <c:v>-0.62245499999999998</c:v>
                </c:pt>
                <c:pt idx="351">
                  <c:v>-0.33768890000000001</c:v>
                </c:pt>
                <c:pt idx="352">
                  <c:v>0.95477259999999997</c:v>
                </c:pt>
                <c:pt idx="353">
                  <c:v>1.5683260000000001</c:v>
                </c:pt>
                <c:pt idx="354">
                  <c:v>0.81882580000000005</c:v>
                </c:pt>
                <c:pt idx="355">
                  <c:v>0.1840735</c:v>
                </c:pt>
                <c:pt idx="356">
                  <c:v>0.64242849999999996</c:v>
                </c:pt>
                <c:pt idx="357">
                  <c:v>0.86097950000000001</c:v>
                </c:pt>
                <c:pt idx="358">
                  <c:v>-0.22050230000000001</c:v>
                </c:pt>
                <c:pt idx="359">
                  <c:v>-0.79588250000000005</c:v>
                </c:pt>
                <c:pt idx="360">
                  <c:v>0.34213120000000002</c:v>
                </c:pt>
                <c:pt idx="361">
                  <c:v>0.46430539999999998</c:v>
                </c:pt>
                <c:pt idx="362">
                  <c:v>-1.2911729999999999</c:v>
                </c:pt>
                <c:pt idx="363">
                  <c:v>-1.407049</c:v>
                </c:pt>
                <c:pt idx="364">
                  <c:v>5.3572590000000003E-2</c:v>
                </c:pt>
                <c:pt idx="365">
                  <c:v>-0.23489860000000001</c:v>
                </c:pt>
                <c:pt idx="366">
                  <c:v>-1.1414059999999999</c:v>
                </c:pt>
                <c:pt idx="367">
                  <c:v>-0.29165849999999999</c:v>
                </c:pt>
                <c:pt idx="368">
                  <c:v>0.97590659999999996</c:v>
                </c:pt>
                <c:pt idx="369">
                  <c:v>1.2637039999999999</c:v>
                </c:pt>
                <c:pt idx="370">
                  <c:v>1.1720759999999999</c:v>
                </c:pt>
                <c:pt idx="371">
                  <c:v>1.283981</c:v>
                </c:pt>
                <c:pt idx="372">
                  <c:v>1.1269769999999999</c:v>
                </c:pt>
                <c:pt idx="373">
                  <c:v>0.47176170000000001</c:v>
                </c:pt>
                <c:pt idx="374">
                  <c:v>-8.8289090000000001E-2</c:v>
                </c:pt>
                <c:pt idx="375">
                  <c:v>-0.30846810000000002</c:v>
                </c:pt>
                <c:pt idx="376">
                  <c:v>5.6239919999999999E-2</c:v>
                </c:pt>
                <c:pt idx="377">
                  <c:v>1.2182379999999999</c:v>
                </c:pt>
                <c:pt idx="378">
                  <c:v>1.869402</c:v>
                </c:pt>
                <c:pt idx="379">
                  <c:v>0.76229800000000003</c:v>
                </c:pt>
                <c:pt idx="380">
                  <c:v>-0.36330380000000001</c:v>
                </c:pt>
                <c:pt idx="381">
                  <c:v>7.0629280000000003E-2</c:v>
                </c:pt>
                <c:pt idx="382">
                  <c:v>0.91563910000000004</c:v>
                </c:pt>
                <c:pt idx="383">
                  <c:v>1.326692</c:v>
                </c:pt>
                <c:pt idx="384">
                  <c:v>1.1329130000000001</c:v>
                </c:pt>
                <c:pt idx="385">
                  <c:v>0.34449730000000001</c:v>
                </c:pt>
                <c:pt idx="386">
                  <c:v>-0.41497479999999998</c:v>
                </c:pt>
                <c:pt idx="387">
                  <c:v>-0.42542869999999999</c:v>
                </c:pt>
                <c:pt idx="388">
                  <c:v>7.7331250000000004E-2</c:v>
                </c:pt>
                <c:pt idx="389">
                  <c:v>-0.23648150000000001</c:v>
                </c:pt>
                <c:pt idx="390">
                  <c:v>-0.63906039999999997</c:v>
                </c:pt>
                <c:pt idx="391">
                  <c:v>4.4818419999999998E-2</c:v>
                </c:pt>
                <c:pt idx="392">
                  <c:v>-3.4705380000000001E-2</c:v>
                </c:pt>
                <c:pt idx="393">
                  <c:v>-1.1419170000000001</c:v>
                </c:pt>
                <c:pt idx="394">
                  <c:v>-0.95574519999999996</c:v>
                </c:pt>
                <c:pt idx="395">
                  <c:v>0.49617559999999999</c:v>
                </c:pt>
                <c:pt idx="396">
                  <c:v>0.96020399999999995</c:v>
                </c:pt>
                <c:pt idx="397">
                  <c:v>-0.14738399999999999</c:v>
                </c:pt>
                <c:pt idx="398">
                  <c:v>-0.63826939999999999</c:v>
                </c:pt>
                <c:pt idx="399">
                  <c:v>-8.587156E-2</c:v>
                </c:pt>
                <c:pt idx="400">
                  <c:v>0.12935150000000001</c:v>
                </c:pt>
                <c:pt idx="401">
                  <c:v>0.1866236</c:v>
                </c:pt>
                <c:pt idx="402">
                  <c:v>-0.51647900000000002</c:v>
                </c:pt>
                <c:pt idx="403">
                  <c:v>-1.610036</c:v>
                </c:pt>
                <c:pt idx="404">
                  <c:v>-1.073996</c:v>
                </c:pt>
                <c:pt idx="405">
                  <c:v>0.33913749999999998</c:v>
                </c:pt>
                <c:pt idx="406">
                  <c:v>0.61768579999999995</c:v>
                </c:pt>
                <c:pt idx="407">
                  <c:v>-0.52235929999999997</c:v>
                </c:pt>
                <c:pt idx="408">
                  <c:v>-1.1669339999999999</c:v>
                </c:pt>
                <c:pt idx="409">
                  <c:v>-0.31470559999999997</c:v>
                </c:pt>
                <c:pt idx="410">
                  <c:v>0.5722296</c:v>
                </c:pt>
                <c:pt idx="411">
                  <c:v>0.93171250000000005</c:v>
                </c:pt>
                <c:pt idx="412">
                  <c:v>1.038343</c:v>
                </c:pt>
                <c:pt idx="413">
                  <c:v>1.134676</c:v>
                </c:pt>
                <c:pt idx="414">
                  <c:v>1.5013030000000001</c:v>
                </c:pt>
                <c:pt idx="415">
                  <c:v>1.7314050000000001</c:v>
                </c:pt>
                <c:pt idx="416">
                  <c:v>1.0292840000000001</c:v>
                </c:pt>
                <c:pt idx="417">
                  <c:v>-0.1943954</c:v>
                </c:pt>
                <c:pt idx="418">
                  <c:v>2.3836429999999999E-2</c:v>
                </c:pt>
                <c:pt idx="419">
                  <c:v>1.636204</c:v>
                </c:pt>
                <c:pt idx="420">
                  <c:v>2.0486870000000001</c:v>
                </c:pt>
                <c:pt idx="421">
                  <c:v>0.60054280000000004</c:v>
                </c:pt>
                <c:pt idx="422">
                  <c:v>-0.9751744</c:v>
                </c:pt>
                <c:pt idx="423">
                  <c:v>-1.4398489999999999</c:v>
                </c:pt>
                <c:pt idx="424">
                  <c:v>-1.0596140000000001</c:v>
                </c:pt>
                <c:pt idx="425">
                  <c:v>-1.2555400000000001</c:v>
                </c:pt>
                <c:pt idx="426">
                  <c:v>-2.2380260000000001</c:v>
                </c:pt>
                <c:pt idx="427">
                  <c:v>-2.0642320000000001</c:v>
                </c:pt>
                <c:pt idx="428">
                  <c:v>-3.104078E-2</c:v>
                </c:pt>
                <c:pt idx="429">
                  <c:v>1.571483</c:v>
                </c:pt>
                <c:pt idx="430">
                  <c:v>1.1508100000000001</c:v>
                </c:pt>
                <c:pt idx="431">
                  <c:v>0.32118550000000001</c:v>
                </c:pt>
                <c:pt idx="432">
                  <c:v>0.70235829999999999</c:v>
                </c:pt>
                <c:pt idx="433">
                  <c:v>1.3255840000000001</c:v>
                </c:pt>
                <c:pt idx="434">
                  <c:v>1.03139</c:v>
                </c:pt>
                <c:pt idx="435">
                  <c:v>0.54382209999999997</c:v>
                </c:pt>
                <c:pt idx="436">
                  <c:v>0.2321174</c:v>
                </c:pt>
                <c:pt idx="437">
                  <c:v>-7.7440770000000003E-3</c:v>
                </c:pt>
                <c:pt idx="438">
                  <c:v>0.42735400000000001</c:v>
                </c:pt>
                <c:pt idx="439">
                  <c:v>1.1885810000000001</c:v>
                </c:pt>
                <c:pt idx="440">
                  <c:v>1.3333349999999999</c:v>
                </c:pt>
                <c:pt idx="441">
                  <c:v>0.86984680000000003</c:v>
                </c:pt>
                <c:pt idx="442">
                  <c:v>5.9361400000000002E-2</c:v>
                </c:pt>
                <c:pt idx="443">
                  <c:v>-0.65977830000000004</c:v>
                </c:pt>
                <c:pt idx="444">
                  <c:v>-0.2321626</c:v>
                </c:pt>
                <c:pt idx="445">
                  <c:v>0.76774580000000003</c:v>
                </c:pt>
                <c:pt idx="446">
                  <c:v>1.229803</c:v>
                </c:pt>
                <c:pt idx="447">
                  <c:v>1.8119749999999999</c:v>
                </c:pt>
                <c:pt idx="448">
                  <c:v>2.4178600000000001</c:v>
                </c:pt>
                <c:pt idx="449">
                  <c:v>1.873227</c:v>
                </c:pt>
                <c:pt idx="450">
                  <c:v>0.61971759999999998</c:v>
                </c:pt>
                <c:pt idx="451">
                  <c:v>0.56705649999999996</c:v>
                </c:pt>
                <c:pt idx="452">
                  <c:v>1.7001189999999999</c:v>
                </c:pt>
                <c:pt idx="453">
                  <c:v>2.0176020000000001</c:v>
                </c:pt>
                <c:pt idx="454">
                  <c:v>0.94705689999999998</c:v>
                </c:pt>
                <c:pt idx="455">
                  <c:v>0.21088489999999999</c:v>
                </c:pt>
                <c:pt idx="456">
                  <c:v>0.92955010000000005</c:v>
                </c:pt>
                <c:pt idx="457">
                  <c:v>1.0855859999999999</c:v>
                </c:pt>
                <c:pt idx="458">
                  <c:v>-0.5255533</c:v>
                </c:pt>
                <c:pt idx="459">
                  <c:v>-1.419748</c:v>
                </c:pt>
                <c:pt idx="460">
                  <c:v>-0.56762489999999999</c:v>
                </c:pt>
                <c:pt idx="461">
                  <c:v>9.1772679999999995E-2</c:v>
                </c:pt>
                <c:pt idx="462">
                  <c:v>1.723949E-2</c:v>
                </c:pt>
                <c:pt idx="463">
                  <c:v>0.1268685</c:v>
                </c:pt>
                <c:pt idx="464">
                  <c:v>0.30977260000000001</c:v>
                </c:pt>
                <c:pt idx="465">
                  <c:v>0.24069950000000001</c:v>
                </c:pt>
                <c:pt idx="466">
                  <c:v>0.13993820000000001</c:v>
                </c:pt>
                <c:pt idx="467">
                  <c:v>-0.49480170000000001</c:v>
                </c:pt>
                <c:pt idx="468">
                  <c:v>-1.1871400000000001</c:v>
                </c:pt>
                <c:pt idx="469">
                  <c:v>-0.75982830000000001</c:v>
                </c:pt>
                <c:pt idx="470">
                  <c:v>-0.89923549999999997</c:v>
                </c:pt>
                <c:pt idx="471">
                  <c:v>-2.2267329999999999</c:v>
                </c:pt>
                <c:pt idx="472">
                  <c:v>-1.993128</c:v>
                </c:pt>
                <c:pt idx="473">
                  <c:v>5.1111690000000001E-2</c:v>
                </c:pt>
                <c:pt idx="474">
                  <c:v>1.418409</c:v>
                </c:pt>
                <c:pt idx="475">
                  <c:v>0.87668219999999997</c:v>
                </c:pt>
                <c:pt idx="476">
                  <c:v>-0.7154433</c:v>
                </c:pt>
                <c:pt idx="477">
                  <c:v>-1.4849019999999999</c:v>
                </c:pt>
                <c:pt idx="478">
                  <c:v>-1.161697</c:v>
                </c:pt>
                <c:pt idx="479">
                  <c:v>-0.94308000000000003</c:v>
                </c:pt>
                <c:pt idx="480">
                  <c:v>-0.86929109999999998</c:v>
                </c:pt>
                <c:pt idx="481">
                  <c:v>-7.698961E-2</c:v>
                </c:pt>
                <c:pt idx="482">
                  <c:v>1.0152289999999999</c:v>
                </c:pt>
                <c:pt idx="483">
                  <c:v>1.130228</c:v>
                </c:pt>
                <c:pt idx="484">
                  <c:v>0.39167809999999997</c:v>
                </c:pt>
                <c:pt idx="485">
                  <c:v>-0.47625390000000001</c:v>
                </c:pt>
                <c:pt idx="486">
                  <c:v>-0.90012530000000002</c:v>
                </c:pt>
                <c:pt idx="487">
                  <c:v>-0.42688110000000001</c:v>
                </c:pt>
                <c:pt idx="488">
                  <c:v>8.6602910000000005E-2</c:v>
                </c:pt>
                <c:pt idx="489">
                  <c:v>-0.18602489999999999</c:v>
                </c:pt>
                <c:pt idx="490">
                  <c:v>-0.58830970000000005</c:v>
                </c:pt>
                <c:pt idx="491">
                  <c:v>-0.67408959999999996</c:v>
                </c:pt>
                <c:pt idx="492">
                  <c:v>-0.9653408</c:v>
                </c:pt>
                <c:pt idx="493">
                  <c:v>-0.84144750000000001</c:v>
                </c:pt>
                <c:pt idx="494">
                  <c:v>0.74870479999999995</c:v>
                </c:pt>
                <c:pt idx="495">
                  <c:v>2.2713510000000001</c:v>
                </c:pt>
                <c:pt idx="496">
                  <c:v>1.673289</c:v>
                </c:pt>
                <c:pt idx="497">
                  <c:v>-0.65611189999999997</c:v>
                </c:pt>
                <c:pt idx="498">
                  <c:v>-2.957525</c:v>
                </c:pt>
                <c:pt idx="499">
                  <c:v>-3.5814300000000001</c:v>
                </c:pt>
                <c:pt idx="500">
                  <c:v>-2.5717379999999999</c:v>
                </c:pt>
                <c:pt idx="501">
                  <c:v>-1.685249</c:v>
                </c:pt>
                <c:pt idx="502">
                  <c:v>-1.1544319999999999</c:v>
                </c:pt>
                <c:pt idx="503">
                  <c:v>-0.4206974</c:v>
                </c:pt>
                <c:pt idx="504">
                  <c:v>-0.45031130000000003</c:v>
                </c:pt>
                <c:pt idx="505">
                  <c:v>-0.99338190000000004</c:v>
                </c:pt>
                <c:pt idx="506">
                  <c:v>-1.0463309999999999</c:v>
                </c:pt>
                <c:pt idx="507">
                  <c:v>-0.7258675</c:v>
                </c:pt>
                <c:pt idx="508">
                  <c:v>0.30130059999999997</c:v>
                </c:pt>
                <c:pt idx="509">
                  <c:v>0.94251300000000005</c:v>
                </c:pt>
                <c:pt idx="510">
                  <c:v>-0.49048580000000003</c:v>
                </c:pt>
                <c:pt idx="511">
                  <c:v>-2.0976360000000001</c:v>
                </c:pt>
                <c:pt idx="512">
                  <c:v>-2.017817</c:v>
                </c:pt>
                <c:pt idx="513">
                  <c:v>-1.392296</c:v>
                </c:pt>
                <c:pt idx="514">
                  <c:v>-1.219384</c:v>
                </c:pt>
                <c:pt idx="515">
                  <c:v>-1.047714</c:v>
                </c:pt>
                <c:pt idx="516">
                  <c:v>-0.16657259999999999</c:v>
                </c:pt>
                <c:pt idx="517">
                  <c:v>0.80981329999999996</c:v>
                </c:pt>
                <c:pt idx="518">
                  <c:v>0.44315919999999998</c:v>
                </c:pt>
                <c:pt idx="519">
                  <c:v>-1.0436380000000001</c:v>
                </c:pt>
                <c:pt idx="520">
                  <c:v>-0.99254439999999999</c:v>
                </c:pt>
                <c:pt idx="521">
                  <c:v>0.81427459999999996</c:v>
                </c:pt>
                <c:pt idx="522">
                  <c:v>1.0491740000000001</c:v>
                </c:pt>
                <c:pt idx="523">
                  <c:v>-9.1939699999999999E-2</c:v>
                </c:pt>
                <c:pt idx="524">
                  <c:v>-0.21347869999999999</c:v>
                </c:pt>
                <c:pt idx="525">
                  <c:v>0.38339620000000002</c:v>
                </c:pt>
                <c:pt idx="526">
                  <c:v>0.64781160000000004</c:v>
                </c:pt>
                <c:pt idx="527">
                  <c:v>0.55148759999999997</c:v>
                </c:pt>
                <c:pt idx="528">
                  <c:v>0.65513540000000003</c:v>
                </c:pt>
                <c:pt idx="529">
                  <c:v>0.47134959999999998</c:v>
                </c:pt>
                <c:pt idx="530">
                  <c:v>0.23362669999999999</c:v>
                </c:pt>
                <c:pt idx="531">
                  <c:v>1.441459</c:v>
                </c:pt>
                <c:pt idx="532">
                  <c:v>1.89802</c:v>
                </c:pt>
                <c:pt idx="533">
                  <c:v>-2.8667270000000002E-2</c:v>
                </c:pt>
                <c:pt idx="534">
                  <c:v>-1.142474</c:v>
                </c:pt>
                <c:pt idx="535">
                  <c:v>-0.47262720000000003</c:v>
                </c:pt>
                <c:pt idx="536">
                  <c:v>0.1978442</c:v>
                </c:pt>
                <c:pt idx="537">
                  <c:v>0.29894219999999999</c:v>
                </c:pt>
                <c:pt idx="538">
                  <c:v>-0.25540059999999998</c:v>
                </c:pt>
                <c:pt idx="539">
                  <c:v>-0.9326025</c:v>
                </c:pt>
                <c:pt idx="540">
                  <c:v>-1.064392</c:v>
                </c:pt>
                <c:pt idx="541">
                  <c:v>-1.01193</c:v>
                </c:pt>
                <c:pt idx="542">
                  <c:v>-0.35099629999999998</c:v>
                </c:pt>
                <c:pt idx="543">
                  <c:v>1.392992</c:v>
                </c:pt>
                <c:pt idx="544">
                  <c:v>1.724944</c:v>
                </c:pt>
                <c:pt idx="545">
                  <c:v>-0.1368103</c:v>
                </c:pt>
                <c:pt idx="546">
                  <c:v>-0.80764199999999997</c:v>
                </c:pt>
                <c:pt idx="547">
                  <c:v>0.19972790000000001</c:v>
                </c:pt>
                <c:pt idx="548">
                  <c:v>0.66059199999999996</c:v>
                </c:pt>
                <c:pt idx="549">
                  <c:v>0.41644100000000001</c:v>
                </c:pt>
                <c:pt idx="550">
                  <c:v>0.1635704</c:v>
                </c:pt>
                <c:pt idx="551">
                  <c:v>0.2637487</c:v>
                </c:pt>
                <c:pt idx="552">
                  <c:v>0.86044089999999995</c:v>
                </c:pt>
                <c:pt idx="553">
                  <c:v>1.1516500000000001</c:v>
                </c:pt>
                <c:pt idx="554">
                  <c:v>0.69599129999999998</c:v>
                </c:pt>
                <c:pt idx="555">
                  <c:v>0.83089659999999999</c:v>
                </c:pt>
                <c:pt idx="556">
                  <c:v>1.135027</c:v>
                </c:pt>
                <c:pt idx="557">
                  <c:v>0.81241390000000002</c:v>
                </c:pt>
                <c:pt idx="558">
                  <c:v>1.7437050000000001</c:v>
                </c:pt>
                <c:pt idx="559">
                  <c:v>2.8725309999999999</c:v>
                </c:pt>
                <c:pt idx="560">
                  <c:v>2.489239</c:v>
                </c:pt>
                <c:pt idx="561">
                  <c:v>1.673251</c:v>
                </c:pt>
                <c:pt idx="562">
                  <c:v>5.2971259999999999E-2</c:v>
                </c:pt>
                <c:pt idx="563">
                  <c:v>-1.0969070000000001</c:v>
                </c:pt>
                <c:pt idx="564">
                  <c:v>-3.3402349999999997E-2</c:v>
                </c:pt>
                <c:pt idx="565">
                  <c:v>0.80736280000000005</c:v>
                </c:pt>
                <c:pt idx="566">
                  <c:v>-4.9459589999999998E-2</c:v>
                </c:pt>
                <c:pt idx="567">
                  <c:v>-1.2140569999999999</c:v>
                </c:pt>
                <c:pt idx="568">
                  <c:v>-1.111542</c:v>
                </c:pt>
                <c:pt idx="569">
                  <c:v>0.46529609999999999</c:v>
                </c:pt>
              </c:numCache>
            </c:numRef>
          </c:xVal>
          <c:yVal>
            <c:numRef>
              <c:f>'HBM IV Curves Data'!$AO$5:$AO$574</c:f>
              <c:numCache>
                <c:formatCode>General</c:formatCode>
                <c:ptCount val="570"/>
                <c:pt idx="0">
                  <c:v>0.60955890000000001</c:v>
                </c:pt>
                <c:pt idx="1">
                  <c:v>0.59333880000000006</c:v>
                </c:pt>
                <c:pt idx="2">
                  <c:v>0.59126840000000003</c:v>
                </c:pt>
                <c:pt idx="3">
                  <c:v>0.59466889999999994</c:v>
                </c:pt>
                <c:pt idx="4">
                  <c:v>0.59286519999999998</c:v>
                </c:pt>
                <c:pt idx="5">
                  <c:v>0.58719109999999997</c:v>
                </c:pt>
                <c:pt idx="6">
                  <c:v>0.58048109999999997</c:v>
                </c:pt>
                <c:pt idx="7">
                  <c:v>0.57559340000000003</c:v>
                </c:pt>
                <c:pt idx="8">
                  <c:v>0.56800360000000005</c:v>
                </c:pt>
                <c:pt idx="9">
                  <c:v>0.55863070000000004</c:v>
                </c:pt>
                <c:pt idx="10">
                  <c:v>0.5615561</c:v>
                </c:pt>
                <c:pt idx="11">
                  <c:v>0.56618919999999995</c:v>
                </c:pt>
                <c:pt idx="12">
                  <c:v>0.558033</c:v>
                </c:pt>
                <c:pt idx="13">
                  <c:v>0.55450310000000003</c:v>
                </c:pt>
                <c:pt idx="14">
                  <c:v>0.56465390000000004</c:v>
                </c:pt>
                <c:pt idx="15">
                  <c:v>0.56935089999999999</c:v>
                </c:pt>
                <c:pt idx="16">
                  <c:v>0.56208789999999997</c:v>
                </c:pt>
                <c:pt idx="17">
                  <c:v>0.55606219999999995</c:v>
                </c:pt>
                <c:pt idx="18">
                  <c:v>0.55161420000000005</c:v>
                </c:pt>
                <c:pt idx="19">
                  <c:v>0.54482220000000003</c:v>
                </c:pt>
                <c:pt idx="20">
                  <c:v>0.53872419999999999</c:v>
                </c:pt>
                <c:pt idx="21">
                  <c:v>0.52855350000000001</c:v>
                </c:pt>
                <c:pt idx="22">
                  <c:v>0.51610290000000003</c:v>
                </c:pt>
                <c:pt idx="23">
                  <c:v>0.51142790000000005</c:v>
                </c:pt>
                <c:pt idx="24">
                  <c:v>0.51115180000000005</c:v>
                </c:pt>
                <c:pt idx="25">
                  <c:v>0.51136490000000001</c:v>
                </c:pt>
                <c:pt idx="26">
                  <c:v>0.50722920000000005</c:v>
                </c:pt>
                <c:pt idx="27">
                  <c:v>0.49343779999999998</c:v>
                </c:pt>
                <c:pt idx="28">
                  <c:v>0.48632520000000001</c:v>
                </c:pt>
                <c:pt idx="29">
                  <c:v>0.49133139999999997</c:v>
                </c:pt>
                <c:pt idx="30">
                  <c:v>0.48931730000000001</c:v>
                </c:pt>
                <c:pt idx="31">
                  <c:v>0.4795297</c:v>
                </c:pt>
                <c:pt idx="32">
                  <c:v>0.47589799999999999</c:v>
                </c:pt>
                <c:pt idx="33">
                  <c:v>0.47616510000000001</c:v>
                </c:pt>
                <c:pt idx="34">
                  <c:v>0.4746899</c:v>
                </c:pt>
                <c:pt idx="35">
                  <c:v>0.478661</c:v>
                </c:pt>
                <c:pt idx="36">
                  <c:v>0.48483720000000002</c:v>
                </c:pt>
                <c:pt idx="37">
                  <c:v>0.4833614</c:v>
                </c:pt>
                <c:pt idx="38">
                  <c:v>0.47958109999999998</c:v>
                </c:pt>
                <c:pt idx="39">
                  <c:v>0.4738271</c:v>
                </c:pt>
                <c:pt idx="40">
                  <c:v>0.46737269999999997</c:v>
                </c:pt>
                <c:pt idx="41">
                  <c:v>0.46731650000000002</c:v>
                </c:pt>
                <c:pt idx="42">
                  <c:v>0.46438160000000001</c:v>
                </c:pt>
                <c:pt idx="43">
                  <c:v>0.46404410000000001</c:v>
                </c:pt>
                <c:pt idx="44">
                  <c:v>0.47052349999999998</c:v>
                </c:pt>
                <c:pt idx="45">
                  <c:v>0.46023839999999999</c:v>
                </c:pt>
                <c:pt idx="46">
                  <c:v>0.4458202</c:v>
                </c:pt>
                <c:pt idx="47">
                  <c:v>0.44893569999999999</c:v>
                </c:pt>
                <c:pt idx="48">
                  <c:v>0.45141589999999998</c:v>
                </c:pt>
                <c:pt idx="49">
                  <c:v>0.44763219999999998</c:v>
                </c:pt>
                <c:pt idx="50">
                  <c:v>0.44697360000000003</c:v>
                </c:pt>
                <c:pt idx="51">
                  <c:v>0.44983210000000001</c:v>
                </c:pt>
                <c:pt idx="52">
                  <c:v>0.45379209999999998</c:v>
                </c:pt>
                <c:pt idx="53">
                  <c:v>0.4516172</c:v>
                </c:pt>
                <c:pt idx="54">
                  <c:v>0.44166440000000001</c:v>
                </c:pt>
                <c:pt idx="55">
                  <c:v>0.4310601</c:v>
                </c:pt>
                <c:pt idx="56">
                  <c:v>0.4251799</c:v>
                </c:pt>
                <c:pt idx="57">
                  <c:v>0.42719289999999999</c:v>
                </c:pt>
                <c:pt idx="58">
                  <c:v>0.4291835</c:v>
                </c:pt>
                <c:pt idx="59">
                  <c:v>0.42098760000000002</c:v>
                </c:pt>
                <c:pt idx="60">
                  <c:v>0.41416140000000001</c:v>
                </c:pt>
                <c:pt idx="61">
                  <c:v>0.41843409999999998</c:v>
                </c:pt>
                <c:pt idx="62">
                  <c:v>0.42331429999999998</c:v>
                </c:pt>
                <c:pt idx="63">
                  <c:v>0.42083110000000001</c:v>
                </c:pt>
                <c:pt idx="64">
                  <c:v>0.41178759999999998</c:v>
                </c:pt>
                <c:pt idx="65">
                  <c:v>0.39889940000000002</c:v>
                </c:pt>
                <c:pt idx="66">
                  <c:v>0.38721470000000002</c:v>
                </c:pt>
                <c:pt idx="67">
                  <c:v>0.3849881</c:v>
                </c:pt>
                <c:pt idx="68">
                  <c:v>0.3903162</c:v>
                </c:pt>
                <c:pt idx="69">
                  <c:v>0.39145380000000002</c:v>
                </c:pt>
                <c:pt idx="70">
                  <c:v>0.39165369999999999</c:v>
                </c:pt>
                <c:pt idx="71">
                  <c:v>0.39566770000000001</c:v>
                </c:pt>
                <c:pt idx="72">
                  <c:v>0.39390950000000002</c:v>
                </c:pt>
                <c:pt idx="73">
                  <c:v>0.38951150000000001</c:v>
                </c:pt>
                <c:pt idx="74">
                  <c:v>0.38997530000000002</c:v>
                </c:pt>
                <c:pt idx="75">
                  <c:v>0.38612170000000001</c:v>
                </c:pt>
                <c:pt idx="76">
                  <c:v>0.37751050000000003</c:v>
                </c:pt>
                <c:pt idx="77">
                  <c:v>0.37457000000000001</c:v>
                </c:pt>
                <c:pt idx="78">
                  <c:v>0.38049729999999998</c:v>
                </c:pt>
                <c:pt idx="79">
                  <c:v>0.38943040000000001</c:v>
                </c:pt>
                <c:pt idx="80">
                  <c:v>0.383909</c:v>
                </c:pt>
                <c:pt idx="81">
                  <c:v>0.36613459999999998</c:v>
                </c:pt>
                <c:pt idx="82">
                  <c:v>0.36924469999999998</c:v>
                </c:pt>
                <c:pt idx="83">
                  <c:v>0.3882758</c:v>
                </c:pt>
                <c:pt idx="84">
                  <c:v>0.3846735</c:v>
                </c:pt>
                <c:pt idx="85">
                  <c:v>0.36651050000000002</c:v>
                </c:pt>
                <c:pt idx="86">
                  <c:v>0.36326819999999999</c:v>
                </c:pt>
                <c:pt idx="87">
                  <c:v>0.37511860000000002</c:v>
                </c:pt>
                <c:pt idx="88">
                  <c:v>0.38370310000000002</c:v>
                </c:pt>
                <c:pt idx="89">
                  <c:v>0.36934040000000001</c:v>
                </c:pt>
                <c:pt idx="90">
                  <c:v>0.34709659999999998</c:v>
                </c:pt>
                <c:pt idx="91">
                  <c:v>0.34891090000000002</c:v>
                </c:pt>
                <c:pt idx="92">
                  <c:v>0.35850939999999998</c:v>
                </c:pt>
                <c:pt idx="93">
                  <c:v>0.35247309999999998</c:v>
                </c:pt>
                <c:pt idx="94">
                  <c:v>0.34716449999999999</c:v>
                </c:pt>
                <c:pt idx="95">
                  <c:v>0.34886739999999999</c:v>
                </c:pt>
                <c:pt idx="96">
                  <c:v>0.34200789999999998</c:v>
                </c:pt>
                <c:pt idx="97">
                  <c:v>0.3316384</c:v>
                </c:pt>
                <c:pt idx="98">
                  <c:v>0.33731270000000002</c:v>
                </c:pt>
                <c:pt idx="99">
                  <c:v>0.3482227</c:v>
                </c:pt>
                <c:pt idx="100">
                  <c:v>0.34398020000000001</c:v>
                </c:pt>
                <c:pt idx="101">
                  <c:v>0.33619969999999999</c:v>
                </c:pt>
                <c:pt idx="102">
                  <c:v>0.33738679999999999</c:v>
                </c:pt>
                <c:pt idx="103">
                  <c:v>0.34151749999999997</c:v>
                </c:pt>
                <c:pt idx="104">
                  <c:v>0.34174389999999999</c:v>
                </c:pt>
                <c:pt idx="105">
                  <c:v>0.33419670000000001</c:v>
                </c:pt>
                <c:pt idx="106">
                  <c:v>0.32676169999999999</c:v>
                </c:pt>
                <c:pt idx="107">
                  <c:v>0.33522770000000002</c:v>
                </c:pt>
                <c:pt idx="108">
                  <c:v>0.34240900000000002</c:v>
                </c:pt>
                <c:pt idx="109">
                  <c:v>0.32604630000000001</c:v>
                </c:pt>
                <c:pt idx="110">
                  <c:v>0.3105986</c:v>
                </c:pt>
                <c:pt idx="111">
                  <c:v>0.3084673</c:v>
                </c:pt>
                <c:pt idx="112">
                  <c:v>0.3053458</c:v>
                </c:pt>
                <c:pt idx="113">
                  <c:v>0.30540800000000001</c:v>
                </c:pt>
                <c:pt idx="114">
                  <c:v>0.31126759999999998</c:v>
                </c:pt>
                <c:pt idx="115">
                  <c:v>0.30798819999999999</c:v>
                </c:pt>
                <c:pt idx="116">
                  <c:v>0.28776689999999999</c:v>
                </c:pt>
                <c:pt idx="117">
                  <c:v>0.27669899999999997</c:v>
                </c:pt>
                <c:pt idx="118">
                  <c:v>0.29096290000000002</c:v>
                </c:pt>
                <c:pt idx="119">
                  <c:v>0.29975410000000002</c:v>
                </c:pt>
                <c:pt idx="120">
                  <c:v>0.28966710000000001</c:v>
                </c:pt>
                <c:pt idx="121">
                  <c:v>0.28373670000000001</c:v>
                </c:pt>
                <c:pt idx="122">
                  <c:v>0.28958679999999998</c:v>
                </c:pt>
                <c:pt idx="123">
                  <c:v>0.29274480000000003</c:v>
                </c:pt>
                <c:pt idx="124">
                  <c:v>0.29258000000000001</c:v>
                </c:pt>
                <c:pt idx="125">
                  <c:v>0.29902699999999999</c:v>
                </c:pt>
                <c:pt idx="126">
                  <c:v>0.30048180000000002</c:v>
                </c:pt>
                <c:pt idx="127">
                  <c:v>0.28341339999999998</c:v>
                </c:pt>
                <c:pt idx="128">
                  <c:v>0.26410280000000003</c:v>
                </c:pt>
                <c:pt idx="129">
                  <c:v>0.26021309999999997</c:v>
                </c:pt>
                <c:pt idx="130">
                  <c:v>0.26338070000000002</c:v>
                </c:pt>
                <c:pt idx="131">
                  <c:v>0.26843810000000001</c:v>
                </c:pt>
                <c:pt idx="132">
                  <c:v>0.27604309999999999</c:v>
                </c:pt>
                <c:pt idx="133">
                  <c:v>0.27570689999999998</c:v>
                </c:pt>
                <c:pt idx="134">
                  <c:v>0.27070739999999999</c:v>
                </c:pt>
                <c:pt idx="135">
                  <c:v>0.27280149999999997</c:v>
                </c:pt>
                <c:pt idx="136">
                  <c:v>0.27589439999999998</c:v>
                </c:pt>
                <c:pt idx="137">
                  <c:v>0.27166190000000001</c:v>
                </c:pt>
                <c:pt idx="138">
                  <c:v>0.26732159999999999</c:v>
                </c:pt>
                <c:pt idx="139">
                  <c:v>0.26976250000000002</c:v>
                </c:pt>
                <c:pt idx="140">
                  <c:v>0.26666400000000001</c:v>
                </c:pt>
                <c:pt idx="141">
                  <c:v>0.25120239999999999</c:v>
                </c:pt>
                <c:pt idx="142">
                  <c:v>0.2422386</c:v>
                </c:pt>
                <c:pt idx="143">
                  <c:v>0.2479094</c:v>
                </c:pt>
                <c:pt idx="144">
                  <c:v>0.2493127</c:v>
                </c:pt>
                <c:pt idx="145">
                  <c:v>0.2406913</c:v>
                </c:pt>
                <c:pt idx="146">
                  <c:v>0.24305650000000001</c:v>
                </c:pt>
                <c:pt idx="147">
                  <c:v>0.25883469999999997</c:v>
                </c:pt>
                <c:pt idx="148">
                  <c:v>0.26266919999999999</c:v>
                </c:pt>
                <c:pt idx="149">
                  <c:v>0.25183359999999999</c:v>
                </c:pt>
                <c:pt idx="150">
                  <c:v>0.24619150000000001</c:v>
                </c:pt>
                <c:pt idx="151">
                  <c:v>0.24528520000000001</c:v>
                </c:pt>
                <c:pt idx="152">
                  <c:v>0.23902470000000001</c:v>
                </c:pt>
                <c:pt idx="153">
                  <c:v>0.2341221</c:v>
                </c:pt>
                <c:pt idx="154">
                  <c:v>0.23438310000000001</c:v>
                </c:pt>
                <c:pt idx="155">
                  <c:v>0.22923189999999999</c:v>
                </c:pt>
                <c:pt idx="156">
                  <c:v>0.21853520000000001</c:v>
                </c:pt>
                <c:pt idx="157">
                  <c:v>0.22033459999999999</c:v>
                </c:pt>
                <c:pt idx="158">
                  <c:v>0.23331379999999999</c:v>
                </c:pt>
                <c:pt idx="159">
                  <c:v>0.2347465</c:v>
                </c:pt>
                <c:pt idx="160">
                  <c:v>0.2263857</c:v>
                </c:pt>
                <c:pt idx="161">
                  <c:v>0.2222063</c:v>
                </c:pt>
                <c:pt idx="162">
                  <c:v>0.22589919999999999</c:v>
                </c:pt>
                <c:pt idx="163">
                  <c:v>0.2308055</c:v>
                </c:pt>
                <c:pt idx="164">
                  <c:v>0.2225625</c:v>
                </c:pt>
                <c:pt idx="165">
                  <c:v>0.21491289999999999</c:v>
                </c:pt>
                <c:pt idx="166">
                  <c:v>0.22701270000000001</c:v>
                </c:pt>
                <c:pt idx="167">
                  <c:v>0.2349193</c:v>
                </c:pt>
                <c:pt idx="168">
                  <c:v>0.2212221</c:v>
                </c:pt>
                <c:pt idx="169">
                  <c:v>0.20427919999999999</c:v>
                </c:pt>
                <c:pt idx="170">
                  <c:v>0.19773579999999999</c:v>
                </c:pt>
                <c:pt idx="171">
                  <c:v>0.2011732</c:v>
                </c:pt>
                <c:pt idx="172">
                  <c:v>0.20626939999999999</c:v>
                </c:pt>
                <c:pt idx="173">
                  <c:v>0.20545720000000001</c:v>
                </c:pt>
                <c:pt idx="174">
                  <c:v>0.2011558</c:v>
                </c:pt>
                <c:pt idx="175">
                  <c:v>0.19954379999999999</c:v>
                </c:pt>
                <c:pt idx="176">
                  <c:v>0.20081099999999999</c:v>
                </c:pt>
                <c:pt idx="177">
                  <c:v>0.19652059999999999</c:v>
                </c:pt>
                <c:pt idx="178">
                  <c:v>0.194859</c:v>
                </c:pt>
                <c:pt idx="179">
                  <c:v>0.2036126</c:v>
                </c:pt>
                <c:pt idx="180">
                  <c:v>0.20005990000000001</c:v>
                </c:pt>
                <c:pt idx="181">
                  <c:v>0.18641530000000001</c:v>
                </c:pt>
                <c:pt idx="182">
                  <c:v>0.19010540000000001</c:v>
                </c:pt>
                <c:pt idx="183">
                  <c:v>0.2010913</c:v>
                </c:pt>
                <c:pt idx="184">
                  <c:v>0.19447510000000001</c:v>
                </c:pt>
                <c:pt idx="185">
                  <c:v>0.17922260000000001</c:v>
                </c:pt>
                <c:pt idx="186">
                  <c:v>0.18480440000000001</c:v>
                </c:pt>
                <c:pt idx="187">
                  <c:v>0.20580470000000001</c:v>
                </c:pt>
                <c:pt idx="188">
                  <c:v>0.20504729999999999</c:v>
                </c:pt>
                <c:pt idx="189">
                  <c:v>0.1857414</c:v>
                </c:pt>
                <c:pt idx="190">
                  <c:v>0.17856859999999999</c:v>
                </c:pt>
                <c:pt idx="191">
                  <c:v>0.1780448</c:v>
                </c:pt>
                <c:pt idx="192">
                  <c:v>0.17019110000000001</c:v>
                </c:pt>
                <c:pt idx="193">
                  <c:v>0.16776430000000001</c:v>
                </c:pt>
                <c:pt idx="194">
                  <c:v>0.18265149999999999</c:v>
                </c:pt>
                <c:pt idx="195">
                  <c:v>0.19873689999999999</c:v>
                </c:pt>
                <c:pt idx="196">
                  <c:v>0.19689319999999999</c:v>
                </c:pt>
                <c:pt idx="197">
                  <c:v>0.18433160000000001</c:v>
                </c:pt>
                <c:pt idx="198">
                  <c:v>0.17088249999999999</c:v>
                </c:pt>
                <c:pt idx="199">
                  <c:v>0.15950300000000001</c:v>
                </c:pt>
                <c:pt idx="200">
                  <c:v>0.15345829999999999</c:v>
                </c:pt>
                <c:pt idx="201">
                  <c:v>0.1530772</c:v>
                </c:pt>
                <c:pt idx="202">
                  <c:v>0.1604614</c:v>
                </c:pt>
                <c:pt idx="203">
                  <c:v>0.17180300000000001</c:v>
                </c:pt>
                <c:pt idx="204">
                  <c:v>0.1761028</c:v>
                </c:pt>
                <c:pt idx="205">
                  <c:v>0.17082739999999999</c:v>
                </c:pt>
                <c:pt idx="206">
                  <c:v>0.16414380000000001</c:v>
                </c:pt>
                <c:pt idx="207">
                  <c:v>0.1606244</c:v>
                </c:pt>
                <c:pt idx="208">
                  <c:v>0.15810650000000001</c:v>
                </c:pt>
                <c:pt idx="209">
                  <c:v>0.1573435</c:v>
                </c:pt>
                <c:pt idx="210">
                  <c:v>0.15992770000000001</c:v>
                </c:pt>
                <c:pt idx="211">
                  <c:v>0.1633812</c:v>
                </c:pt>
                <c:pt idx="212">
                  <c:v>0.15818850000000001</c:v>
                </c:pt>
                <c:pt idx="213">
                  <c:v>0.14593719999999999</c:v>
                </c:pt>
                <c:pt idx="214">
                  <c:v>0.1494182</c:v>
                </c:pt>
                <c:pt idx="215">
                  <c:v>0.16093730000000001</c:v>
                </c:pt>
                <c:pt idx="216">
                  <c:v>0.15007419999999999</c:v>
                </c:pt>
                <c:pt idx="217">
                  <c:v>0.13153509999999999</c:v>
                </c:pt>
                <c:pt idx="218">
                  <c:v>0.133989</c:v>
                </c:pt>
                <c:pt idx="219">
                  <c:v>0.14507049999999999</c:v>
                </c:pt>
                <c:pt idx="220">
                  <c:v>0.141567</c:v>
                </c:pt>
                <c:pt idx="221">
                  <c:v>0.13060659999999999</c:v>
                </c:pt>
                <c:pt idx="222">
                  <c:v>0.13119529999999999</c:v>
                </c:pt>
                <c:pt idx="223">
                  <c:v>0.1423085</c:v>
                </c:pt>
                <c:pt idx="224">
                  <c:v>0.14876020000000001</c:v>
                </c:pt>
                <c:pt idx="225">
                  <c:v>0.14700820000000001</c:v>
                </c:pt>
                <c:pt idx="226">
                  <c:v>0.14850360000000001</c:v>
                </c:pt>
                <c:pt idx="227">
                  <c:v>0.1496729</c:v>
                </c:pt>
                <c:pt idx="228">
                  <c:v>0.14327519999999999</c:v>
                </c:pt>
                <c:pt idx="229">
                  <c:v>0.14225550000000001</c:v>
                </c:pt>
                <c:pt idx="230">
                  <c:v>0.14036000000000001</c:v>
                </c:pt>
                <c:pt idx="231">
                  <c:v>0.12358769999999999</c:v>
                </c:pt>
                <c:pt idx="232">
                  <c:v>0.115012</c:v>
                </c:pt>
                <c:pt idx="233">
                  <c:v>0.1271505</c:v>
                </c:pt>
                <c:pt idx="234">
                  <c:v>0.1363597</c:v>
                </c:pt>
                <c:pt idx="235">
                  <c:v>0.13327990000000001</c:v>
                </c:pt>
                <c:pt idx="236">
                  <c:v>0.12818260000000001</c:v>
                </c:pt>
                <c:pt idx="237">
                  <c:v>0.1243652</c:v>
                </c:pt>
                <c:pt idx="238">
                  <c:v>0.125999</c:v>
                </c:pt>
                <c:pt idx="239">
                  <c:v>0.13465479999999999</c:v>
                </c:pt>
                <c:pt idx="240">
                  <c:v>0.13290840000000001</c:v>
                </c:pt>
                <c:pt idx="241">
                  <c:v>0.11718820000000001</c:v>
                </c:pt>
                <c:pt idx="242">
                  <c:v>0.11172559999999999</c:v>
                </c:pt>
                <c:pt idx="243">
                  <c:v>0.11915050000000001</c:v>
                </c:pt>
                <c:pt idx="244">
                  <c:v>0.1237475</c:v>
                </c:pt>
                <c:pt idx="245">
                  <c:v>0.1249324</c:v>
                </c:pt>
                <c:pt idx="246">
                  <c:v>0.1248538</c:v>
                </c:pt>
                <c:pt idx="247">
                  <c:v>0.12295200000000001</c:v>
                </c:pt>
                <c:pt idx="248">
                  <c:v>0.1188703</c:v>
                </c:pt>
                <c:pt idx="249">
                  <c:v>0.1187491</c:v>
                </c:pt>
                <c:pt idx="250">
                  <c:v>0.1229442</c:v>
                </c:pt>
                <c:pt idx="251">
                  <c:v>0.1148367</c:v>
                </c:pt>
                <c:pt idx="252">
                  <c:v>0.1018328</c:v>
                </c:pt>
                <c:pt idx="253">
                  <c:v>0.1072664</c:v>
                </c:pt>
                <c:pt idx="254">
                  <c:v>0.121125</c:v>
                </c:pt>
                <c:pt idx="255">
                  <c:v>0.12196220000000001</c:v>
                </c:pt>
                <c:pt idx="256">
                  <c:v>0.112599</c:v>
                </c:pt>
                <c:pt idx="257">
                  <c:v>0.1033927</c:v>
                </c:pt>
                <c:pt idx="258">
                  <c:v>0.10146769999999999</c:v>
                </c:pt>
                <c:pt idx="259">
                  <c:v>0.10673100000000001</c:v>
                </c:pt>
                <c:pt idx="260">
                  <c:v>0.1032947</c:v>
                </c:pt>
                <c:pt idx="261">
                  <c:v>8.9147870000000004E-2</c:v>
                </c:pt>
                <c:pt idx="262">
                  <c:v>8.3474389999999996E-2</c:v>
                </c:pt>
                <c:pt idx="263">
                  <c:v>9.1203359999999997E-2</c:v>
                </c:pt>
                <c:pt idx="264">
                  <c:v>0.10020809999999999</c:v>
                </c:pt>
                <c:pt idx="265">
                  <c:v>0.1040271</c:v>
                </c:pt>
                <c:pt idx="266">
                  <c:v>0.10811560000000001</c:v>
                </c:pt>
                <c:pt idx="267">
                  <c:v>0.1108333</c:v>
                </c:pt>
                <c:pt idx="268">
                  <c:v>0.1024491</c:v>
                </c:pt>
                <c:pt idx="269">
                  <c:v>9.4247600000000001E-2</c:v>
                </c:pt>
                <c:pt idx="270">
                  <c:v>9.6878679999999995E-2</c:v>
                </c:pt>
                <c:pt idx="271">
                  <c:v>0.1005205</c:v>
                </c:pt>
                <c:pt idx="272">
                  <c:v>0.100674</c:v>
                </c:pt>
                <c:pt idx="273">
                  <c:v>9.1556979999999996E-2</c:v>
                </c:pt>
                <c:pt idx="274">
                  <c:v>7.6997070000000001E-2</c:v>
                </c:pt>
                <c:pt idx="275">
                  <c:v>7.9441880000000006E-2</c:v>
                </c:pt>
                <c:pt idx="276">
                  <c:v>8.9346389999999998E-2</c:v>
                </c:pt>
                <c:pt idx="277">
                  <c:v>8.0338480000000004E-2</c:v>
                </c:pt>
                <c:pt idx="278">
                  <c:v>7.1897470000000005E-2</c:v>
                </c:pt>
                <c:pt idx="279">
                  <c:v>8.8824730000000005E-2</c:v>
                </c:pt>
                <c:pt idx="280">
                  <c:v>0.10745639999999999</c:v>
                </c:pt>
                <c:pt idx="281">
                  <c:v>0.10600560000000001</c:v>
                </c:pt>
                <c:pt idx="282">
                  <c:v>0.10263849999999999</c:v>
                </c:pt>
                <c:pt idx="283">
                  <c:v>0.10485609999999999</c:v>
                </c:pt>
                <c:pt idx="284">
                  <c:v>9.1396839999999993E-2</c:v>
                </c:pt>
                <c:pt idx="285">
                  <c:v>7.0831210000000006E-2</c:v>
                </c:pt>
                <c:pt idx="286">
                  <c:v>7.6213929999999999E-2</c:v>
                </c:pt>
                <c:pt idx="287">
                  <c:v>9.5422690000000004E-2</c:v>
                </c:pt>
                <c:pt idx="288">
                  <c:v>9.1312760000000007E-2</c:v>
                </c:pt>
                <c:pt idx="289">
                  <c:v>7.2260790000000005E-2</c:v>
                </c:pt>
                <c:pt idx="290">
                  <c:v>7.1038009999999999E-2</c:v>
                </c:pt>
                <c:pt idx="291">
                  <c:v>8.4809570000000001E-2</c:v>
                </c:pt>
                <c:pt idx="292">
                  <c:v>8.9258799999999999E-2</c:v>
                </c:pt>
                <c:pt idx="293">
                  <c:v>8.1998719999999997E-2</c:v>
                </c:pt>
                <c:pt idx="294">
                  <c:v>7.4482199999999998E-2</c:v>
                </c:pt>
                <c:pt idx="295">
                  <c:v>7.4704359999999997E-2</c:v>
                </c:pt>
                <c:pt idx="296">
                  <c:v>8.3269949999999995E-2</c:v>
                </c:pt>
                <c:pt idx="297">
                  <c:v>8.55688E-2</c:v>
                </c:pt>
                <c:pt idx="298">
                  <c:v>8.0713800000000002E-2</c:v>
                </c:pt>
                <c:pt idx="299">
                  <c:v>7.8203629999999996E-2</c:v>
                </c:pt>
                <c:pt idx="300">
                  <c:v>6.9841500000000001E-2</c:v>
                </c:pt>
                <c:pt idx="301">
                  <c:v>6.2565770000000007E-2</c:v>
                </c:pt>
                <c:pt idx="302">
                  <c:v>6.9748640000000001E-2</c:v>
                </c:pt>
                <c:pt idx="303">
                  <c:v>7.6069880000000006E-2</c:v>
                </c:pt>
                <c:pt idx="304">
                  <c:v>7.0637909999999998E-2</c:v>
                </c:pt>
                <c:pt idx="305">
                  <c:v>6.6633020000000001E-2</c:v>
                </c:pt>
                <c:pt idx="306">
                  <c:v>7.4274359999999998E-2</c:v>
                </c:pt>
                <c:pt idx="307">
                  <c:v>8.4445149999999997E-2</c:v>
                </c:pt>
                <c:pt idx="308">
                  <c:v>8.2285910000000004E-2</c:v>
                </c:pt>
                <c:pt idx="309">
                  <c:v>7.1650859999999997E-2</c:v>
                </c:pt>
                <c:pt idx="310">
                  <c:v>6.0878080000000001E-2</c:v>
                </c:pt>
                <c:pt idx="311">
                  <c:v>5.1237779999999997E-2</c:v>
                </c:pt>
                <c:pt idx="312">
                  <c:v>4.9706439999999998E-2</c:v>
                </c:pt>
                <c:pt idx="313">
                  <c:v>5.6402960000000002E-2</c:v>
                </c:pt>
                <c:pt idx="314">
                  <c:v>6.6718310000000003E-2</c:v>
                </c:pt>
                <c:pt idx="315">
                  <c:v>7.458555E-2</c:v>
                </c:pt>
                <c:pt idx="316">
                  <c:v>7.143186E-2</c:v>
                </c:pt>
                <c:pt idx="317">
                  <c:v>6.6426499999999999E-2</c:v>
                </c:pt>
                <c:pt idx="318">
                  <c:v>6.9336629999999996E-2</c:v>
                </c:pt>
                <c:pt idx="319">
                  <c:v>7.0438559999999997E-2</c:v>
                </c:pt>
                <c:pt idx="320">
                  <c:v>6.3519930000000002E-2</c:v>
                </c:pt>
                <c:pt idx="321">
                  <c:v>5.8579279999999997E-2</c:v>
                </c:pt>
                <c:pt idx="322">
                  <c:v>6.620877E-2</c:v>
                </c:pt>
                <c:pt idx="323">
                  <c:v>7.5813640000000002E-2</c:v>
                </c:pt>
                <c:pt idx="324">
                  <c:v>6.9201789999999999E-2</c:v>
                </c:pt>
                <c:pt idx="325">
                  <c:v>5.711695E-2</c:v>
                </c:pt>
                <c:pt idx="326">
                  <c:v>5.989978E-2</c:v>
                </c:pt>
                <c:pt idx="327">
                  <c:v>6.6645449999999995E-2</c:v>
                </c:pt>
                <c:pt idx="328">
                  <c:v>6.0674819999999997E-2</c:v>
                </c:pt>
                <c:pt idx="329">
                  <c:v>5.4672430000000001E-2</c:v>
                </c:pt>
                <c:pt idx="330">
                  <c:v>6.0494230000000003E-2</c:v>
                </c:pt>
                <c:pt idx="331">
                  <c:v>6.4218830000000005E-2</c:v>
                </c:pt>
                <c:pt idx="332">
                  <c:v>5.8935540000000002E-2</c:v>
                </c:pt>
                <c:pt idx="333">
                  <c:v>5.6417370000000001E-2</c:v>
                </c:pt>
                <c:pt idx="334">
                  <c:v>5.7212800000000001E-2</c:v>
                </c:pt>
                <c:pt idx="335">
                  <c:v>5.2138070000000002E-2</c:v>
                </c:pt>
                <c:pt idx="336">
                  <c:v>4.262763E-2</c:v>
                </c:pt>
                <c:pt idx="337">
                  <c:v>4.0327590000000003E-2</c:v>
                </c:pt>
                <c:pt idx="338">
                  <c:v>5.1820520000000002E-2</c:v>
                </c:pt>
                <c:pt idx="339">
                  <c:v>6.3302010000000006E-2</c:v>
                </c:pt>
                <c:pt idx="340">
                  <c:v>6.0275700000000001E-2</c:v>
                </c:pt>
                <c:pt idx="341">
                  <c:v>5.2498059999999999E-2</c:v>
                </c:pt>
                <c:pt idx="342">
                  <c:v>5.4418809999999998E-2</c:v>
                </c:pt>
                <c:pt idx="343">
                  <c:v>6.1958079999999999E-2</c:v>
                </c:pt>
                <c:pt idx="344">
                  <c:v>5.8896419999999998E-2</c:v>
                </c:pt>
                <c:pt idx="345">
                  <c:v>3.916911E-2</c:v>
                </c:pt>
                <c:pt idx="346">
                  <c:v>2.5324490000000002E-2</c:v>
                </c:pt>
                <c:pt idx="347">
                  <c:v>3.604044E-2</c:v>
                </c:pt>
                <c:pt idx="348">
                  <c:v>4.805885E-2</c:v>
                </c:pt>
                <c:pt idx="349">
                  <c:v>4.727145E-2</c:v>
                </c:pt>
                <c:pt idx="350">
                  <c:v>4.8346430000000003E-2</c:v>
                </c:pt>
                <c:pt idx="351">
                  <c:v>4.6329700000000001E-2</c:v>
                </c:pt>
                <c:pt idx="352">
                  <c:v>4.0235880000000002E-2</c:v>
                </c:pt>
                <c:pt idx="353">
                  <c:v>4.1445610000000001E-2</c:v>
                </c:pt>
                <c:pt idx="354">
                  <c:v>4.2067729999999998E-2</c:v>
                </c:pt>
                <c:pt idx="355">
                  <c:v>4.0238059999999999E-2</c:v>
                </c:pt>
                <c:pt idx="356">
                  <c:v>3.8731019999999998E-2</c:v>
                </c:pt>
                <c:pt idx="357">
                  <c:v>3.3161059999999999E-2</c:v>
                </c:pt>
                <c:pt idx="358">
                  <c:v>3.4603410000000001E-2</c:v>
                </c:pt>
                <c:pt idx="359">
                  <c:v>4.5327279999999998E-2</c:v>
                </c:pt>
                <c:pt idx="360">
                  <c:v>4.6337919999999998E-2</c:v>
                </c:pt>
                <c:pt idx="361">
                  <c:v>3.7799949999999999E-2</c:v>
                </c:pt>
                <c:pt idx="362">
                  <c:v>3.7399019999999998E-2</c:v>
                </c:pt>
                <c:pt idx="363">
                  <c:v>4.5628630000000003E-2</c:v>
                </c:pt>
                <c:pt idx="364">
                  <c:v>4.7977029999999997E-2</c:v>
                </c:pt>
                <c:pt idx="365">
                  <c:v>4.5314390000000003E-2</c:v>
                </c:pt>
                <c:pt idx="366">
                  <c:v>4.8567449999999998E-2</c:v>
                </c:pt>
                <c:pt idx="367">
                  <c:v>4.8399789999999998E-2</c:v>
                </c:pt>
                <c:pt idx="368">
                  <c:v>3.8551450000000001E-2</c:v>
                </c:pt>
                <c:pt idx="369">
                  <c:v>3.4322499999999999E-2</c:v>
                </c:pt>
                <c:pt idx="370">
                  <c:v>3.9523049999999997E-2</c:v>
                </c:pt>
                <c:pt idx="371">
                  <c:v>4.4263660000000003E-2</c:v>
                </c:pt>
                <c:pt idx="372">
                  <c:v>3.8433509999999997E-2</c:v>
                </c:pt>
                <c:pt idx="373">
                  <c:v>2.7419969999999998E-2</c:v>
                </c:pt>
                <c:pt idx="374">
                  <c:v>3.6717479999999997E-2</c:v>
                </c:pt>
                <c:pt idx="375">
                  <c:v>5.7404110000000001E-2</c:v>
                </c:pt>
                <c:pt idx="376">
                  <c:v>5.8923129999999997E-2</c:v>
                </c:pt>
                <c:pt idx="377">
                  <c:v>4.713063E-2</c:v>
                </c:pt>
                <c:pt idx="378">
                  <c:v>3.8923149999999997E-2</c:v>
                </c:pt>
                <c:pt idx="379">
                  <c:v>4.0816499999999999E-2</c:v>
                </c:pt>
                <c:pt idx="380">
                  <c:v>4.617421E-2</c:v>
                </c:pt>
                <c:pt idx="381">
                  <c:v>3.9309169999999997E-2</c:v>
                </c:pt>
                <c:pt idx="382">
                  <c:v>3.012987E-2</c:v>
                </c:pt>
                <c:pt idx="383">
                  <c:v>3.5459930000000001E-2</c:v>
                </c:pt>
                <c:pt idx="384">
                  <c:v>3.9627830000000003E-2</c:v>
                </c:pt>
                <c:pt idx="385">
                  <c:v>2.9937399999999999E-2</c:v>
                </c:pt>
                <c:pt idx="386">
                  <c:v>2.5550819999999998E-2</c:v>
                </c:pt>
                <c:pt idx="387">
                  <c:v>3.6447649999999998E-2</c:v>
                </c:pt>
                <c:pt idx="388">
                  <c:v>3.8949919999999999E-2</c:v>
                </c:pt>
                <c:pt idx="389">
                  <c:v>2.6766939999999999E-2</c:v>
                </c:pt>
                <c:pt idx="390">
                  <c:v>2.7813859999999999E-2</c:v>
                </c:pt>
                <c:pt idx="391">
                  <c:v>4.2151040000000001E-2</c:v>
                </c:pt>
                <c:pt idx="392">
                  <c:v>4.498253E-2</c:v>
                </c:pt>
                <c:pt idx="393">
                  <c:v>3.6871090000000002E-2</c:v>
                </c:pt>
                <c:pt idx="394">
                  <c:v>3.2307410000000002E-2</c:v>
                </c:pt>
                <c:pt idx="395">
                  <c:v>2.9994440000000001E-2</c:v>
                </c:pt>
                <c:pt idx="396">
                  <c:v>2.2456170000000001E-2</c:v>
                </c:pt>
                <c:pt idx="397">
                  <c:v>1.930751E-2</c:v>
                </c:pt>
                <c:pt idx="398">
                  <c:v>2.843803E-2</c:v>
                </c:pt>
                <c:pt idx="399">
                  <c:v>3.5114630000000001E-2</c:v>
                </c:pt>
                <c:pt idx="400">
                  <c:v>3.3040350000000003E-2</c:v>
                </c:pt>
                <c:pt idx="401">
                  <c:v>2.9972760000000001E-2</c:v>
                </c:pt>
                <c:pt idx="402">
                  <c:v>2.524475E-2</c:v>
                </c:pt>
                <c:pt idx="403">
                  <c:v>2.2710770000000002E-2</c:v>
                </c:pt>
                <c:pt idx="404">
                  <c:v>2.582272E-2</c:v>
                </c:pt>
                <c:pt idx="405">
                  <c:v>2.530949E-2</c:v>
                </c:pt>
                <c:pt idx="406">
                  <c:v>2.52391E-2</c:v>
                </c:pt>
                <c:pt idx="407">
                  <c:v>3.5933079999999999E-2</c:v>
                </c:pt>
                <c:pt idx="408">
                  <c:v>4.2357600000000002E-2</c:v>
                </c:pt>
                <c:pt idx="409">
                  <c:v>2.8631980000000001E-2</c:v>
                </c:pt>
                <c:pt idx="410">
                  <c:v>1.43789E-2</c:v>
                </c:pt>
                <c:pt idx="411">
                  <c:v>1.538427E-2</c:v>
                </c:pt>
                <c:pt idx="412">
                  <c:v>1.1137289999999999E-2</c:v>
                </c:pt>
                <c:pt idx="413">
                  <c:v>2.479934E-3</c:v>
                </c:pt>
                <c:pt idx="414">
                  <c:v>1.2960289999999999E-2</c:v>
                </c:pt>
                <c:pt idx="415">
                  <c:v>2.9685599999999999E-2</c:v>
                </c:pt>
                <c:pt idx="416">
                  <c:v>2.914713E-2</c:v>
                </c:pt>
                <c:pt idx="417">
                  <c:v>2.147775E-2</c:v>
                </c:pt>
                <c:pt idx="418">
                  <c:v>2.8655190000000001E-2</c:v>
                </c:pt>
                <c:pt idx="419">
                  <c:v>4.0467349999999999E-2</c:v>
                </c:pt>
                <c:pt idx="420">
                  <c:v>3.0543689999999998E-2</c:v>
                </c:pt>
                <c:pt idx="421">
                  <c:v>1.4231270000000001E-2</c:v>
                </c:pt>
                <c:pt idx="422">
                  <c:v>2.0624469999999999E-2</c:v>
                </c:pt>
                <c:pt idx="423">
                  <c:v>3.7607590000000003E-2</c:v>
                </c:pt>
                <c:pt idx="424">
                  <c:v>3.9182109999999999E-2</c:v>
                </c:pt>
                <c:pt idx="425">
                  <c:v>3.1657659999999997E-2</c:v>
                </c:pt>
                <c:pt idx="426">
                  <c:v>4.375184E-2</c:v>
                </c:pt>
                <c:pt idx="427">
                  <c:v>6.3294359999999994E-2</c:v>
                </c:pt>
                <c:pt idx="428">
                  <c:v>5.031128E-2</c:v>
                </c:pt>
                <c:pt idx="429">
                  <c:v>2.2653429999999999E-2</c:v>
                </c:pt>
                <c:pt idx="430">
                  <c:v>2.0678539999999999E-2</c:v>
                </c:pt>
                <c:pt idx="431">
                  <c:v>3.4523570000000003E-2</c:v>
                </c:pt>
                <c:pt idx="432">
                  <c:v>4.0470079999999999E-2</c:v>
                </c:pt>
                <c:pt idx="433">
                  <c:v>3.6191960000000002E-2</c:v>
                </c:pt>
                <c:pt idx="434">
                  <c:v>2.9023340000000002E-2</c:v>
                </c:pt>
                <c:pt idx="435">
                  <c:v>2.4980059999999998E-2</c:v>
                </c:pt>
                <c:pt idx="436">
                  <c:v>2.3641880000000001E-2</c:v>
                </c:pt>
                <c:pt idx="437">
                  <c:v>2.2039929999999999E-2</c:v>
                </c:pt>
                <c:pt idx="438">
                  <c:v>2.0874420000000001E-2</c:v>
                </c:pt>
                <c:pt idx="439">
                  <c:v>2.203484E-2</c:v>
                </c:pt>
                <c:pt idx="440">
                  <c:v>2.3820689999999999E-2</c:v>
                </c:pt>
                <c:pt idx="441">
                  <c:v>2.1279449999999998E-2</c:v>
                </c:pt>
                <c:pt idx="442">
                  <c:v>1.7913410000000001E-2</c:v>
                </c:pt>
                <c:pt idx="443">
                  <c:v>1.9695540000000001E-2</c:v>
                </c:pt>
                <c:pt idx="444">
                  <c:v>1.6992090000000001E-2</c:v>
                </c:pt>
                <c:pt idx="445">
                  <c:v>7.6539090000000004E-3</c:v>
                </c:pt>
                <c:pt idx="446">
                  <c:v>5.3030020000000002E-3</c:v>
                </c:pt>
                <c:pt idx="447">
                  <c:v>1.0484739999999999E-2</c:v>
                </c:pt>
                <c:pt idx="448">
                  <c:v>1.141931E-2</c:v>
                </c:pt>
                <c:pt idx="449">
                  <c:v>1.1948810000000001E-2</c:v>
                </c:pt>
                <c:pt idx="450">
                  <c:v>2.006399E-2</c:v>
                </c:pt>
                <c:pt idx="451">
                  <c:v>2.1799389999999998E-2</c:v>
                </c:pt>
                <c:pt idx="452">
                  <c:v>1.5637669999999999E-2</c:v>
                </c:pt>
                <c:pt idx="453">
                  <c:v>1.4647179999999999E-2</c:v>
                </c:pt>
                <c:pt idx="454">
                  <c:v>1.4208780000000001E-2</c:v>
                </c:pt>
                <c:pt idx="455">
                  <c:v>1.414319E-2</c:v>
                </c:pt>
                <c:pt idx="456">
                  <c:v>1.824375E-2</c:v>
                </c:pt>
                <c:pt idx="457">
                  <c:v>1.878467E-2</c:v>
                </c:pt>
                <c:pt idx="458">
                  <c:v>2.182243E-2</c:v>
                </c:pt>
                <c:pt idx="459">
                  <c:v>3.2655299999999998E-2</c:v>
                </c:pt>
                <c:pt idx="460">
                  <c:v>2.8872209999999999E-2</c:v>
                </c:pt>
                <c:pt idx="461">
                  <c:v>1.6604520000000001E-2</c:v>
                </c:pt>
                <c:pt idx="462">
                  <c:v>2.4345869999999999E-2</c:v>
                </c:pt>
                <c:pt idx="463">
                  <c:v>3.4135659999999998E-2</c:v>
                </c:pt>
                <c:pt idx="464">
                  <c:v>2.7505180000000001E-2</c:v>
                </c:pt>
                <c:pt idx="465">
                  <c:v>1.8332279999999999E-2</c:v>
                </c:pt>
                <c:pt idx="466">
                  <c:v>1.699297E-2</c:v>
                </c:pt>
                <c:pt idx="467">
                  <c:v>2.0034739999999999E-2</c:v>
                </c:pt>
                <c:pt idx="468">
                  <c:v>1.9202469999999999E-2</c:v>
                </c:pt>
                <c:pt idx="469">
                  <c:v>1.823907E-2</c:v>
                </c:pt>
                <c:pt idx="470">
                  <c:v>2.202289E-2</c:v>
                </c:pt>
                <c:pt idx="471">
                  <c:v>3.1061450000000001E-2</c:v>
                </c:pt>
                <c:pt idx="472">
                  <c:v>3.9818989999999999E-2</c:v>
                </c:pt>
                <c:pt idx="473">
                  <c:v>3.0604180000000002E-2</c:v>
                </c:pt>
                <c:pt idx="474">
                  <c:v>1.5607299999999999E-2</c:v>
                </c:pt>
                <c:pt idx="475">
                  <c:v>1.872478E-2</c:v>
                </c:pt>
                <c:pt idx="476">
                  <c:v>2.1226160000000001E-2</c:v>
                </c:pt>
                <c:pt idx="477">
                  <c:v>8.9499390000000005E-3</c:v>
                </c:pt>
                <c:pt idx="478">
                  <c:v>6.1029400000000003E-3</c:v>
                </c:pt>
                <c:pt idx="479">
                  <c:v>2.3814829999999999E-2</c:v>
                </c:pt>
                <c:pt idx="480">
                  <c:v>3.6694459999999998E-2</c:v>
                </c:pt>
                <c:pt idx="481">
                  <c:v>2.9247499999999999E-2</c:v>
                </c:pt>
                <c:pt idx="482">
                  <c:v>1.9282580000000001E-2</c:v>
                </c:pt>
                <c:pt idx="483">
                  <c:v>1.2810190000000001E-2</c:v>
                </c:pt>
                <c:pt idx="484">
                  <c:v>-1.710254E-3</c:v>
                </c:pt>
                <c:pt idx="485">
                  <c:v>-1.0366220000000001E-2</c:v>
                </c:pt>
                <c:pt idx="486">
                  <c:v>3.0651609999999998E-3</c:v>
                </c:pt>
                <c:pt idx="487">
                  <c:v>1.8979929999999999E-2</c:v>
                </c:pt>
                <c:pt idx="488">
                  <c:v>1.458549E-2</c:v>
                </c:pt>
                <c:pt idx="489">
                  <c:v>4.8404299999999997E-3</c:v>
                </c:pt>
                <c:pt idx="490">
                  <c:v>1.220687E-2</c:v>
                </c:pt>
                <c:pt idx="491">
                  <c:v>1.9672530000000001E-2</c:v>
                </c:pt>
                <c:pt idx="492">
                  <c:v>1.3988759999999999E-2</c:v>
                </c:pt>
                <c:pt idx="493">
                  <c:v>1.475079E-2</c:v>
                </c:pt>
                <c:pt idx="494">
                  <c:v>2.1301609999999999E-2</c:v>
                </c:pt>
                <c:pt idx="495">
                  <c:v>1.278348E-2</c:v>
                </c:pt>
                <c:pt idx="496">
                  <c:v>-2.6222839999999999E-3</c:v>
                </c:pt>
                <c:pt idx="497">
                  <c:v>5.4486389999999999E-3</c:v>
                </c:pt>
                <c:pt idx="498">
                  <c:v>3.4137580000000001E-2</c:v>
                </c:pt>
                <c:pt idx="499">
                  <c:v>4.9627869999999998E-2</c:v>
                </c:pt>
                <c:pt idx="500">
                  <c:v>3.9508620000000001E-2</c:v>
                </c:pt>
                <c:pt idx="501">
                  <c:v>2.266379E-2</c:v>
                </c:pt>
                <c:pt idx="502">
                  <c:v>2.4620340000000001E-2</c:v>
                </c:pt>
                <c:pt idx="503">
                  <c:v>3.5838080000000001E-2</c:v>
                </c:pt>
                <c:pt idx="504">
                  <c:v>2.9748739999999999E-2</c:v>
                </c:pt>
                <c:pt idx="505">
                  <c:v>2.2053260000000002E-2</c:v>
                </c:pt>
                <c:pt idx="506">
                  <c:v>3.028668E-2</c:v>
                </c:pt>
                <c:pt idx="507">
                  <c:v>3.7460479999999997E-2</c:v>
                </c:pt>
                <c:pt idx="508">
                  <c:v>2.7448529999999999E-2</c:v>
                </c:pt>
                <c:pt idx="509">
                  <c:v>7.0374849999999996E-3</c:v>
                </c:pt>
                <c:pt idx="510">
                  <c:v>3.9452810000000001E-3</c:v>
                </c:pt>
                <c:pt idx="511">
                  <c:v>2.2568370000000001E-2</c:v>
                </c:pt>
                <c:pt idx="512">
                  <c:v>3.1860979999999997E-2</c:v>
                </c:pt>
                <c:pt idx="513">
                  <c:v>2.1773540000000001E-2</c:v>
                </c:pt>
                <c:pt idx="514">
                  <c:v>1.16682E-2</c:v>
                </c:pt>
                <c:pt idx="515">
                  <c:v>1.475283E-2</c:v>
                </c:pt>
                <c:pt idx="516">
                  <c:v>2.4007049999999999E-2</c:v>
                </c:pt>
                <c:pt idx="517">
                  <c:v>2.1313140000000001E-2</c:v>
                </c:pt>
                <c:pt idx="518">
                  <c:v>6.8354100000000001E-3</c:v>
                </c:pt>
                <c:pt idx="519">
                  <c:v>3.561009E-3</c:v>
                </c:pt>
                <c:pt idx="520">
                  <c:v>1.547492E-2</c:v>
                </c:pt>
                <c:pt idx="521">
                  <c:v>1.6403049999999999E-2</c:v>
                </c:pt>
                <c:pt idx="522">
                  <c:v>5.9745620000000001E-3</c:v>
                </c:pt>
                <c:pt idx="523">
                  <c:v>7.0980310000000003E-3</c:v>
                </c:pt>
                <c:pt idx="524">
                  <c:v>7.8132570000000005E-3</c:v>
                </c:pt>
                <c:pt idx="525">
                  <c:v>-1.7446829999999999E-3</c:v>
                </c:pt>
                <c:pt idx="526">
                  <c:v>8.3274819999999998E-4</c:v>
                </c:pt>
                <c:pt idx="527">
                  <c:v>1.454797E-2</c:v>
                </c:pt>
                <c:pt idx="528">
                  <c:v>1.392203E-2</c:v>
                </c:pt>
                <c:pt idx="529">
                  <c:v>4.6918419999999999E-3</c:v>
                </c:pt>
                <c:pt idx="530">
                  <c:v>1.152155E-2</c:v>
                </c:pt>
                <c:pt idx="531">
                  <c:v>2.1716780000000001E-2</c:v>
                </c:pt>
                <c:pt idx="532">
                  <c:v>1.159839E-2</c:v>
                </c:pt>
                <c:pt idx="533">
                  <c:v>2.7226730000000002E-4</c:v>
                </c:pt>
                <c:pt idx="534">
                  <c:v>6.1879730000000003E-3</c:v>
                </c:pt>
                <c:pt idx="535">
                  <c:v>1.192704E-2</c:v>
                </c:pt>
                <c:pt idx="536">
                  <c:v>6.1901949999999999E-3</c:v>
                </c:pt>
                <c:pt idx="537">
                  <c:v>-3.0060629999999998E-3</c:v>
                </c:pt>
                <c:pt idx="538">
                  <c:v>-1.308872E-3</c:v>
                </c:pt>
                <c:pt idx="539">
                  <c:v>1.3760359999999999E-2</c:v>
                </c:pt>
                <c:pt idx="540">
                  <c:v>2.1746399999999999E-2</c:v>
                </c:pt>
                <c:pt idx="541">
                  <c:v>1.889689E-2</c:v>
                </c:pt>
                <c:pt idx="542">
                  <c:v>2.0990990000000001E-2</c:v>
                </c:pt>
                <c:pt idx="543">
                  <c:v>1.8522480000000001E-2</c:v>
                </c:pt>
                <c:pt idx="544">
                  <c:v>2.0837479999999999E-3</c:v>
                </c:pt>
                <c:pt idx="545">
                  <c:v>-4.1232380000000004E-3</c:v>
                </c:pt>
                <c:pt idx="546">
                  <c:v>6.1563030000000001E-3</c:v>
                </c:pt>
                <c:pt idx="547">
                  <c:v>7.0781890000000004E-3</c:v>
                </c:pt>
                <c:pt idx="548">
                  <c:v>-2.3296660000000001E-5</c:v>
                </c:pt>
                <c:pt idx="549">
                  <c:v>2.5152870000000002E-3</c:v>
                </c:pt>
                <c:pt idx="550">
                  <c:v>1.0392449999999999E-2</c:v>
                </c:pt>
                <c:pt idx="551">
                  <c:v>1.4037279999999999E-2</c:v>
                </c:pt>
                <c:pt idx="552">
                  <c:v>6.836244E-3</c:v>
                </c:pt>
                <c:pt idx="553">
                  <c:v>-5.7365089999999999E-3</c:v>
                </c:pt>
                <c:pt idx="554">
                  <c:v>-8.9377999999999992E-3</c:v>
                </c:pt>
                <c:pt idx="555">
                  <c:v>-6.5195449999999999E-3</c:v>
                </c:pt>
                <c:pt idx="556">
                  <c:v>-5.2659650000000001E-3</c:v>
                </c:pt>
                <c:pt idx="557">
                  <c:v>1.7856520000000001E-4</c:v>
                </c:pt>
                <c:pt idx="558">
                  <c:v>4.0487199999999996E-3</c:v>
                </c:pt>
                <c:pt idx="559">
                  <c:v>-3.009346E-3</c:v>
                </c:pt>
                <c:pt idx="560">
                  <c:v>-1.099371E-2</c:v>
                </c:pt>
                <c:pt idx="561">
                  <c:v>-1.0620279999999999E-2</c:v>
                </c:pt>
                <c:pt idx="562">
                  <c:v>-2.7351459999999999E-3</c:v>
                </c:pt>
                <c:pt idx="563">
                  <c:v>1.215074E-2</c:v>
                </c:pt>
                <c:pt idx="564">
                  <c:v>2.100517E-2</c:v>
                </c:pt>
                <c:pt idx="565">
                  <c:v>1.1788379999999999E-2</c:v>
                </c:pt>
                <c:pt idx="566">
                  <c:v>-4.7692289999999999E-4</c:v>
                </c:pt>
                <c:pt idx="567">
                  <c:v>1.4718330000000001E-3</c:v>
                </c:pt>
                <c:pt idx="568">
                  <c:v>5.2013240000000002E-3</c:v>
                </c:pt>
                <c:pt idx="569">
                  <c:v>-1.939418E-3</c:v>
                </c:pt>
              </c:numCache>
            </c:numRef>
          </c:yVal>
          <c:smooth val="0"/>
        </c:ser>
        <c:dLbls>
          <c:showLegendKey val="0"/>
          <c:showVal val="0"/>
          <c:showCatName val="0"/>
          <c:showSerName val="0"/>
          <c:showPercent val="0"/>
          <c:showBubbleSize val="0"/>
        </c:dLbls>
        <c:axId val="85204992"/>
        <c:axId val="85206912"/>
      </c:scatterChart>
      <c:valAx>
        <c:axId val="85204992"/>
        <c:scaling>
          <c:orientation val="minMax"/>
        </c:scaling>
        <c:delete val="0"/>
        <c:axPos val="b"/>
        <c:majorGridlines>
          <c:spPr>
            <a:ln>
              <a:solidFill>
                <a:schemeClr val="bg1">
                  <a:lumMod val="85000"/>
                </a:schemeClr>
              </a:solidFill>
            </a:ln>
          </c:spPr>
        </c:majorGridlines>
        <c:title>
          <c:tx>
            <c:rich>
              <a:bodyPr/>
              <a:lstStyle/>
              <a:p>
                <a:pPr>
                  <a:defRPr sz="1000" b="1" i="0" u="none" strike="noStrike" baseline="0">
                    <a:solidFill>
                      <a:srgbClr val="000000"/>
                    </a:solidFill>
                    <a:latin typeface="Calibri"/>
                    <a:ea typeface="Calibri"/>
                    <a:cs typeface="Calibri"/>
                  </a:defRPr>
                </a:pPr>
                <a:r>
                  <a:rPr lang="en-US"/>
                  <a:t>Measured Voltage</a:t>
                </a:r>
              </a:p>
            </c:rich>
          </c:tx>
          <c:layout/>
          <c:overlay val="0"/>
        </c:title>
        <c:numFmt formatCode="General"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85206912"/>
        <c:crossesAt val="-99999"/>
        <c:crossBetween val="midCat"/>
        <c:minorUnit val="1"/>
      </c:valAx>
      <c:valAx>
        <c:axId val="85206912"/>
        <c:scaling>
          <c:orientation val="minMax"/>
        </c:scaling>
        <c:delete val="0"/>
        <c:axPos val="l"/>
        <c:majorGridlines>
          <c:spPr>
            <a:ln>
              <a:solidFill>
                <a:schemeClr val="bg1">
                  <a:lumMod val="85000"/>
                </a:schemeClr>
              </a:solidFill>
            </a:ln>
          </c:spPr>
        </c:majorGridlines>
        <c:title>
          <c:tx>
            <c:rich>
              <a:bodyPr/>
              <a:lstStyle/>
              <a:p>
                <a:pPr>
                  <a:defRPr sz="1000" b="1" i="0" u="none" strike="noStrike" baseline="0">
                    <a:solidFill>
                      <a:srgbClr val="000000"/>
                    </a:solidFill>
                    <a:latin typeface="Calibri"/>
                    <a:ea typeface="Calibri"/>
                    <a:cs typeface="Calibri"/>
                  </a:defRPr>
                </a:pPr>
                <a:r>
                  <a:rPr lang="en-US"/>
                  <a:t>Measured Current</a:t>
                </a:r>
              </a:p>
            </c:rich>
          </c:tx>
          <c:layout/>
          <c:overlay val="0"/>
        </c:title>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204992"/>
        <c:crossesAt val="-99999"/>
        <c:crossBetween val="midCat"/>
      </c:valAx>
    </c:plotArea>
    <c:legend>
      <c:legendPos val="r"/>
      <c:layout/>
      <c:overlay val="0"/>
      <c:txPr>
        <a:bodyPr/>
        <a:lstStyle/>
        <a:p>
          <a:pPr>
            <a:defRPr sz="920" b="0" i="0" u="none" strike="noStrike" baseline="0">
              <a:solidFill>
                <a:srgbClr val="000000"/>
              </a:solidFill>
              <a:latin typeface="Calibri"/>
              <a:ea typeface="Calibri"/>
              <a:cs typeface="Calibri"/>
            </a:defRPr>
          </a:pPr>
          <a:endParaRPr lang="en-US"/>
        </a:p>
      </c:txPr>
    </c:legend>
    <c:plotVisOnly val="0"/>
    <c:dispBlanksAs val="span"/>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a:t>1kV_SHORT</a:t>
            </a:r>
          </a:p>
        </c:rich>
      </c:tx>
      <c:overlay val="0"/>
    </c:title>
    <c:autoTitleDeleted val="0"/>
    <c:plotArea>
      <c:layout/>
      <c:barChart>
        <c:barDir val="col"/>
        <c:grouping val="clustered"/>
        <c:varyColors val="0"/>
        <c:ser>
          <c:idx val="0"/>
          <c:order val="0"/>
          <c:tx>
            <c:strRef>
              <c:f>'Event Timeline Data'!$B$1</c:f>
              <c:strCache>
                <c:ptCount val="1"/>
                <c:pt idx="0">
                  <c:v>+ HBM</c:v>
                </c:pt>
              </c:strCache>
            </c:strRef>
          </c:tx>
          <c:invertIfNegative val="0"/>
          <c:cat>
            <c:numRef>
              <c:f>'Event Timeline Data'!$A$2:$A$21</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'Event Timeline Data'!$B$2:$B$21</c:f>
              <c:numCache>
                <c:formatCode>General</c:formatCode>
                <c:ptCount val="20"/>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numCache>
            </c:numRef>
          </c:val>
        </c:ser>
        <c:ser>
          <c:idx val="1"/>
          <c:order val="1"/>
          <c:tx>
            <c:strRef>
              <c:f>'Event Timeline Data'!$C$1</c:f>
              <c:strCache>
                <c:ptCount val="1"/>
                <c:pt idx="0">
                  <c:v>- HBM</c:v>
                </c:pt>
              </c:strCache>
            </c:strRef>
          </c:tx>
          <c:invertIfNegative val="0"/>
          <c:cat>
            <c:numRef>
              <c:f>'Event Timeline Data'!$A$2:$A$21</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'Event Timeline Data'!$C$2:$C$21</c:f>
              <c:numCache>
                <c:formatCode>General</c:formatCode>
                <c:ptCount val="20"/>
              </c:numCache>
            </c:numRef>
          </c:val>
        </c:ser>
        <c:dLbls>
          <c:showLegendKey val="0"/>
          <c:showVal val="0"/>
          <c:showCatName val="0"/>
          <c:showSerName val="0"/>
          <c:showPercent val="0"/>
          <c:showBubbleSize val="0"/>
        </c:dLbls>
        <c:gapWidth val="20"/>
        <c:overlap val="100"/>
        <c:axId val="65743872"/>
        <c:axId val="65754240"/>
      </c:barChart>
      <c:catAx>
        <c:axId val="6574387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Event Timeline</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65754240"/>
        <c:crosses val="autoZero"/>
        <c:auto val="0"/>
        <c:lblAlgn val="ctr"/>
        <c:lblOffset val="50"/>
        <c:tickMarkSkip val="1"/>
        <c:noMultiLvlLbl val="0"/>
      </c:catAx>
      <c:valAx>
        <c:axId val="6575424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a:t>HBM Amplitude</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5743872"/>
        <c:crosses val="autoZero"/>
        <c:crossBetween val="between"/>
      </c:valAx>
    </c:plotArea>
    <c:legend>
      <c:legendPos val="b"/>
      <c:overlay val="0"/>
      <c:txPr>
        <a:bodyPr/>
        <a:lstStyle/>
        <a:p>
          <a:pPr>
            <a:defRPr sz="920" b="0" i="0" u="none" strike="noStrike" baseline="0">
              <a:solidFill>
                <a:srgbClr val="000000"/>
              </a:solidFill>
              <a:latin typeface="Calibri"/>
              <a:ea typeface="Calibri"/>
              <a:cs typeface="Calibri"/>
            </a:defRPr>
          </a:pPr>
          <a:endParaRPr lang="en-US"/>
        </a:p>
      </c:txPr>
    </c:legend>
    <c:plotVisOnly val="0"/>
    <c:dispBlanksAs val="span"/>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a:t>Measured Voltage Waveforms</a:t>
            </a:r>
          </a:p>
        </c:rich>
      </c:tx>
      <c:layout/>
      <c:overlay val="0"/>
    </c:title>
    <c:autoTitleDeleted val="0"/>
    <c:plotArea>
      <c:layout/>
      <c:scatterChart>
        <c:scatterStyle val="lineMarker"/>
        <c:varyColors val="0"/>
        <c:ser>
          <c:idx val="0"/>
          <c:order val="0"/>
          <c:tx>
            <c:v>+1000V (#1)</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Data'!$B$5:$B$1003</c:f>
              <c:numCache>
                <c:formatCode>General</c:formatCode>
                <c:ptCount val="999"/>
                <c:pt idx="0">
                  <c:v>-4.4599510000000002E-2</c:v>
                </c:pt>
                <c:pt idx="1">
                  <c:v>-0.47371530000000001</c:v>
                </c:pt>
                <c:pt idx="2">
                  <c:v>-0.2240055</c:v>
                </c:pt>
                <c:pt idx="3">
                  <c:v>0.66920710000000005</c:v>
                </c:pt>
                <c:pt idx="4">
                  <c:v>0.7354387</c:v>
                </c:pt>
                <c:pt idx="5">
                  <c:v>-0.19848930000000001</c:v>
                </c:pt>
                <c:pt idx="6">
                  <c:v>-1.284152</c:v>
                </c:pt>
                <c:pt idx="7">
                  <c:v>-1.420075</c:v>
                </c:pt>
                <c:pt idx="8">
                  <c:v>-0.22653480000000001</c:v>
                </c:pt>
                <c:pt idx="9">
                  <c:v>0.39334819999999998</c:v>
                </c:pt>
                <c:pt idx="10">
                  <c:v>-3.6679259999999998E-2</c:v>
                </c:pt>
                <c:pt idx="11">
                  <c:v>0.21497730000000001</c:v>
                </c:pt>
                <c:pt idx="12">
                  <c:v>1.246712</c:v>
                </c:pt>
                <c:pt idx="13">
                  <c:v>1.516132</c:v>
                </c:pt>
                <c:pt idx="14">
                  <c:v>0.1769135</c:v>
                </c:pt>
                <c:pt idx="15">
                  <c:v>-1.2019150000000001</c:v>
                </c:pt>
                <c:pt idx="16">
                  <c:v>-1.2963519999999999</c:v>
                </c:pt>
                <c:pt idx="17">
                  <c:v>-0.87887879999999996</c:v>
                </c:pt>
                <c:pt idx="18">
                  <c:v>0.19753989999999999</c:v>
                </c:pt>
                <c:pt idx="19">
                  <c:v>1.6060350000000001</c:v>
                </c:pt>
                <c:pt idx="20">
                  <c:v>2.0339930000000002</c:v>
                </c:pt>
                <c:pt idx="21">
                  <c:v>1.758958</c:v>
                </c:pt>
                <c:pt idx="22">
                  <c:v>0.85045309999999996</c:v>
                </c:pt>
                <c:pt idx="23">
                  <c:v>-0.39231650000000001</c:v>
                </c:pt>
                <c:pt idx="24">
                  <c:v>-0.72274490000000002</c:v>
                </c:pt>
                <c:pt idx="25">
                  <c:v>-0.70039680000000004</c:v>
                </c:pt>
                <c:pt idx="26">
                  <c:v>-1.040983</c:v>
                </c:pt>
                <c:pt idx="27">
                  <c:v>-0.27103759999999999</c:v>
                </c:pt>
                <c:pt idx="28">
                  <c:v>1.417238</c:v>
                </c:pt>
                <c:pt idx="29">
                  <c:v>1.7420389999999999</c:v>
                </c:pt>
                <c:pt idx="30">
                  <c:v>0.7335218</c:v>
                </c:pt>
                <c:pt idx="31">
                  <c:v>-8.9931010000000006E-2</c:v>
                </c:pt>
                <c:pt idx="32">
                  <c:v>-0.11486499999999999</c:v>
                </c:pt>
                <c:pt idx="33">
                  <c:v>0.26053789999999999</c:v>
                </c:pt>
                <c:pt idx="34">
                  <c:v>0.54428350000000003</c:v>
                </c:pt>
                <c:pt idx="35">
                  <c:v>0.51506450000000004</c:v>
                </c:pt>
                <c:pt idx="36">
                  <c:v>-0.2877227</c:v>
                </c:pt>
                <c:pt idx="37">
                  <c:v>-1.3762939999999999</c:v>
                </c:pt>
                <c:pt idx="38">
                  <c:v>-1.5813349999999999</c:v>
                </c:pt>
                <c:pt idx="39">
                  <c:v>-0.86393249999999999</c:v>
                </c:pt>
                <c:pt idx="40">
                  <c:v>-6.8352300000000005E-2</c:v>
                </c:pt>
                <c:pt idx="41">
                  <c:v>0.12547990000000001</c:v>
                </c:pt>
                <c:pt idx="42">
                  <c:v>-8.4500990000000008E-3</c:v>
                </c:pt>
                <c:pt idx="43">
                  <c:v>0.15343290000000001</c:v>
                </c:pt>
                <c:pt idx="44">
                  <c:v>0.4144602</c:v>
                </c:pt>
                <c:pt idx="45">
                  <c:v>0.2359397</c:v>
                </c:pt>
                <c:pt idx="46">
                  <c:v>-9.3098600000000004E-2</c:v>
                </c:pt>
                <c:pt idx="47">
                  <c:v>0.37113309999999999</c:v>
                </c:pt>
                <c:pt idx="48">
                  <c:v>0.76881299999999997</c:v>
                </c:pt>
                <c:pt idx="49">
                  <c:v>-0.39267340000000001</c:v>
                </c:pt>
                <c:pt idx="50">
                  <c:v>-1.563517</c:v>
                </c:pt>
                <c:pt idx="51">
                  <c:v>-1.1616709999999999</c:v>
                </c:pt>
                <c:pt idx="52">
                  <c:v>-0.4791822</c:v>
                </c:pt>
                <c:pt idx="53">
                  <c:v>-0.41892940000000001</c:v>
                </c:pt>
                <c:pt idx="54">
                  <c:v>-0.144813</c:v>
                </c:pt>
                <c:pt idx="55">
                  <c:v>0.79774509999999998</c:v>
                </c:pt>
                <c:pt idx="56">
                  <c:v>1.410005</c:v>
                </c:pt>
                <c:pt idx="57">
                  <c:v>0.56968410000000003</c:v>
                </c:pt>
                <c:pt idx="58">
                  <c:v>-0.13654559999999999</c:v>
                </c:pt>
                <c:pt idx="59">
                  <c:v>0.94073819999999997</c:v>
                </c:pt>
                <c:pt idx="60">
                  <c:v>1.4958769999999999</c:v>
                </c:pt>
                <c:pt idx="61">
                  <c:v>0.2026385</c:v>
                </c:pt>
                <c:pt idx="62">
                  <c:v>-0.75160389999999999</c:v>
                </c:pt>
                <c:pt idx="63">
                  <c:v>-0.14996609999999999</c:v>
                </c:pt>
                <c:pt idx="64">
                  <c:v>1.264518</c:v>
                </c:pt>
                <c:pt idx="65">
                  <c:v>2.0163720000000001</c:v>
                </c:pt>
                <c:pt idx="66">
                  <c:v>1.0421940000000001</c:v>
                </c:pt>
                <c:pt idx="67">
                  <c:v>-0.40226529999999999</c:v>
                </c:pt>
                <c:pt idx="68">
                  <c:v>-0.64536669999999996</c:v>
                </c:pt>
                <c:pt idx="69">
                  <c:v>-0.63063570000000002</c:v>
                </c:pt>
                <c:pt idx="70">
                  <c:v>-0.99266220000000005</c:v>
                </c:pt>
                <c:pt idx="71">
                  <c:v>-0.80510950000000003</c:v>
                </c:pt>
                <c:pt idx="72">
                  <c:v>-0.88113129999999995</c:v>
                </c:pt>
                <c:pt idx="73">
                  <c:v>-1.9865440000000001</c:v>
                </c:pt>
                <c:pt idx="74">
                  <c:v>-2.5047540000000001</c:v>
                </c:pt>
                <c:pt idx="75">
                  <c:v>-1.233595</c:v>
                </c:pt>
                <c:pt idx="76">
                  <c:v>0.28260879999999999</c:v>
                </c:pt>
                <c:pt idx="77">
                  <c:v>0.2296145</c:v>
                </c:pt>
                <c:pt idx="78">
                  <c:v>-0.485018</c:v>
                </c:pt>
                <c:pt idx="79">
                  <c:v>-0.58456359999999996</c:v>
                </c:pt>
                <c:pt idx="80">
                  <c:v>-0.3608481</c:v>
                </c:pt>
                <c:pt idx="81">
                  <c:v>-0.61391260000000003</c:v>
                </c:pt>
                <c:pt idx="82">
                  <c:v>-1.7094670000000001</c:v>
                </c:pt>
                <c:pt idx="83">
                  <c:v>-2.484299</c:v>
                </c:pt>
                <c:pt idx="84">
                  <c:v>-1.499633</c:v>
                </c:pt>
                <c:pt idx="85">
                  <c:v>0.72220930000000005</c:v>
                </c:pt>
                <c:pt idx="86">
                  <c:v>2.2618209999999999</c:v>
                </c:pt>
                <c:pt idx="87">
                  <c:v>1.757997</c:v>
                </c:pt>
                <c:pt idx="88">
                  <c:v>-0.35959449999999998</c:v>
                </c:pt>
                <c:pt idx="89">
                  <c:v>-2.3371810000000002</c:v>
                </c:pt>
                <c:pt idx="90">
                  <c:v>-2.690099</c:v>
                </c:pt>
                <c:pt idx="91">
                  <c:v>-1.492005</c:v>
                </c:pt>
                <c:pt idx="92">
                  <c:v>-0.20917160000000001</c:v>
                </c:pt>
                <c:pt idx="93">
                  <c:v>5.9858889999999998E-2</c:v>
                </c:pt>
                <c:pt idx="94">
                  <c:v>-0.28758119999999998</c:v>
                </c:pt>
                <c:pt idx="95">
                  <c:v>-0.50647209999999998</c:v>
                </c:pt>
                <c:pt idx="96">
                  <c:v>-0.28058060000000001</c:v>
                </c:pt>
                <c:pt idx="97">
                  <c:v>-3.664732E-3</c:v>
                </c:pt>
                <c:pt idx="98">
                  <c:v>-0.72667409999999999</c:v>
                </c:pt>
                <c:pt idx="99">
                  <c:v>-1.3399209999999999</c:v>
                </c:pt>
                <c:pt idx="100">
                  <c:v>5.0419480000000001E-3</c:v>
                </c:pt>
                <c:pt idx="101">
                  <c:v>1.490696</c:v>
                </c:pt>
                <c:pt idx="102">
                  <c:v>1.208313</c:v>
                </c:pt>
                <c:pt idx="103">
                  <c:v>0.1311754</c:v>
                </c:pt>
                <c:pt idx="104">
                  <c:v>-0.60151370000000004</c:v>
                </c:pt>
                <c:pt idx="105">
                  <c:v>-0.86186390000000002</c:v>
                </c:pt>
                <c:pt idx="106">
                  <c:v>-1.061801</c:v>
                </c:pt>
                <c:pt idx="107">
                  <c:v>-0.74917069999999997</c:v>
                </c:pt>
                <c:pt idx="108">
                  <c:v>-0.1555358</c:v>
                </c:pt>
                <c:pt idx="109">
                  <c:v>-0.30843759999999998</c:v>
                </c:pt>
                <c:pt idx="110">
                  <c:v>-0.30838729999999998</c:v>
                </c:pt>
                <c:pt idx="111">
                  <c:v>0.27162920000000002</c:v>
                </c:pt>
                <c:pt idx="112">
                  <c:v>0.73644880000000001</c:v>
                </c:pt>
                <c:pt idx="113">
                  <c:v>0.84830859999999997</c:v>
                </c:pt>
                <c:pt idx="114">
                  <c:v>0.20093630000000001</c:v>
                </c:pt>
                <c:pt idx="115">
                  <c:v>-0.32905899999999999</c:v>
                </c:pt>
                <c:pt idx="116">
                  <c:v>0.41310629999999998</c:v>
                </c:pt>
                <c:pt idx="117">
                  <c:v>0.55497419999999997</c:v>
                </c:pt>
                <c:pt idx="118">
                  <c:v>-0.6320422</c:v>
                </c:pt>
                <c:pt idx="119">
                  <c:v>-0.53328370000000003</c:v>
                </c:pt>
                <c:pt idx="120">
                  <c:v>0.4677906</c:v>
                </c:pt>
                <c:pt idx="121">
                  <c:v>-0.38004569999999999</c:v>
                </c:pt>
                <c:pt idx="122">
                  <c:v>-2.049976</c:v>
                </c:pt>
                <c:pt idx="123">
                  <c:v>-1.8398110000000001</c:v>
                </c:pt>
                <c:pt idx="124">
                  <c:v>-0.42577530000000002</c:v>
                </c:pt>
                <c:pt idx="125">
                  <c:v>-1.009499E-2</c:v>
                </c:pt>
                <c:pt idx="126">
                  <c:v>-0.3916598</c:v>
                </c:pt>
                <c:pt idx="127">
                  <c:v>-0.27155780000000002</c:v>
                </c:pt>
                <c:pt idx="128">
                  <c:v>-1.7549849999999999E-2</c:v>
                </c:pt>
                <c:pt idx="129">
                  <c:v>-5.229222E-2</c:v>
                </c:pt>
                <c:pt idx="130">
                  <c:v>0.45684269999999999</c:v>
                </c:pt>
                <c:pt idx="131">
                  <c:v>1.2654730000000001</c:v>
                </c:pt>
                <c:pt idx="132">
                  <c:v>1.3753550000000001</c:v>
                </c:pt>
                <c:pt idx="133">
                  <c:v>0.73346650000000002</c:v>
                </c:pt>
                <c:pt idx="134">
                  <c:v>0.41052709999999998</c:v>
                </c:pt>
                <c:pt idx="135">
                  <c:v>1.414326</c:v>
                </c:pt>
                <c:pt idx="136">
                  <c:v>1.655289</c:v>
                </c:pt>
                <c:pt idx="137">
                  <c:v>0.1808004</c:v>
                </c:pt>
                <c:pt idx="138">
                  <c:v>-0.65654290000000004</c:v>
                </c:pt>
                <c:pt idx="139">
                  <c:v>-1.3504659999999999</c:v>
                </c:pt>
                <c:pt idx="140">
                  <c:v>-1.9153020000000001</c:v>
                </c:pt>
                <c:pt idx="141">
                  <c:v>-0.54006810000000005</c:v>
                </c:pt>
                <c:pt idx="142">
                  <c:v>1.117435</c:v>
                </c:pt>
                <c:pt idx="143">
                  <c:v>1.271309</c:v>
                </c:pt>
                <c:pt idx="144">
                  <c:v>0.96785520000000003</c:v>
                </c:pt>
                <c:pt idx="145">
                  <c:v>1.3047070000000001</c:v>
                </c:pt>
                <c:pt idx="146">
                  <c:v>1.5492410000000001</c:v>
                </c:pt>
                <c:pt idx="147">
                  <c:v>0.98266140000000002</c:v>
                </c:pt>
                <c:pt idx="148">
                  <c:v>0.51021380000000005</c:v>
                </c:pt>
                <c:pt idx="149">
                  <c:v>0.90610199999999996</c:v>
                </c:pt>
                <c:pt idx="150">
                  <c:v>1.5015130000000001</c:v>
                </c:pt>
                <c:pt idx="151">
                  <c:v>1.0712759999999999</c:v>
                </c:pt>
                <c:pt idx="152">
                  <c:v>0.55033399999999999</c:v>
                </c:pt>
                <c:pt idx="153">
                  <c:v>0.92726330000000001</c:v>
                </c:pt>
                <c:pt idx="154">
                  <c:v>0.94216750000000005</c:v>
                </c:pt>
                <c:pt idx="155">
                  <c:v>1.047525</c:v>
                </c:pt>
                <c:pt idx="156">
                  <c:v>1.3274280000000001</c:v>
                </c:pt>
                <c:pt idx="157">
                  <c:v>0.40528229999999998</c:v>
                </c:pt>
                <c:pt idx="158">
                  <c:v>-0.44395200000000001</c:v>
                </c:pt>
                <c:pt idx="159">
                  <c:v>-0.316021</c:v>
                </c:pt>
                <c:pt idx="160">
                  <c:v>6.1677639999999999E-2</c:v>
                </c:pt>
                <c:pt idx="161">
                  <c:v>0.66808330000000005</c:v>
                </c:pt>
                <c:pt idx="162">
                  <c:v>0.90061250000000004</c:v>
                </c:pt>
                <c:pt idx="163">
                  <c:v>0.19521340000000001</c:v>
                </c:pt>
                <c:pt idx="164">
                  <c:v>-0.66691069999999997</c:v>
                </c:pt>
                <c:pt idx="165">
                  <c:v>-0.68282600000000004</c:v>
                </c:pt>
                <c:pt idx="166">
                  <c:v>-2.7401709999999999E-2</c:v>
                </c:pt>
                <c:pt idx="167">
                  <c:v>0.60217419999999999</c:v>
                </c:pt>
                <c:pt idx="168">
                  <c:v>0.87307380000000001</c:v>
                </c:pt>
                <c:pt idx="169">
                  <c:v>5.1465950000000003E-2</c:v>
                </c:pt>
                <c:pt idx="170">
                  <c:v>-0.77576230000000002</c:v>
                </c:pt>
                <c:pt idx="171">
                  <c:v>-0.41117720000000002</c:v>
                </c:pt>
                <c:pt idx="172">
                  <c:v>-0.51081790000000005</c:v>
                </c:pt>
                <c:pt idx="173">
                  <c:v>-1.2359830000000001</c:v>
                </c:pt>
                <c:pt idx="174">
                  <c:v>-0.65318339999999997</c:v>
                </c:pt>
                <c:pt idx="175">
                  <c:v>1.4606209999999999</c:v>
                </c:pt>
                <c:pt idx="176">
                  <c:v>3.048826</c:v>
                </c:pt>
                <c:pt idx="177">
                  <c:v>5.0984559999999997</c:v>
                </c:pt>
                <c:pt idx="178">
                  <c:v>8.9405769999999993</c:v>
                </c:pt>
                <c:pt idx="179">
                  <c:v>11.424720000000001</c:v>
                </c:pt>
                <c:pt idx="180">
                  <c:v>15.9543</c:v>
                </c:pt>
                <c:pt idx="181">
                  <c:v>25.59442</c:v>
                </c:pt>
                <c:pt idx="182">
                  <c:v>30.853079999999999</c:v>
                </c:pt>
                <c:pt idx="183">
                  <c:v>28.02242</c:v>
                </c:pt>
                <c:pt idx="184">
                  <c:v>24.675190000000001</c:v>
                </c:pt>
                <c:pt idx="185">
                  <c:v>22.845759999999999</c:v>
                </c:pt>
                <c:pt idx="186">
                  <c:v>19.16846</c:v>
                </c:pt>
                <c:pt idx="187">
                  <c:v>13.621370000000001</c:v>
                </c:pt>
                <c:pt idx="188">
                  <c:v>7.7484169999999999</c:v>
                </c:pt>
                <c:pt idx="189">
                  <c:v>3.71143</c:v>
                </c:pt>
                <c:pt idx="190">
                  <c:v>2.992909</c:v>
                </c:pt>
                <c:pt idx="191">
                  <c:v>1.8203100000000001</c:v>
                </c:pt>
                <c:pt idx="192">
                  <c:v>-1.2293430000000001</c:v>
                </c:pt>
                <c:pt idx="193">
                  <c:v>-0.85450720000000002</c:v>
                </c:pt>
                <c:pt idx="194">
                  <c:v>2.645454</c:v>
                </c:pt>
                <c:pt idx="195">
                  <c:v>3.2077300000000002</c:v>
                </c:pt>
                <c:pt idx="196">
                  <c:v>0.85286600000000001</c:v>
                </c:pt>
                <c:pt idx="197">
                  <c:v>-0.79995320000000003</c:v>
                </c:pt>
                <c:pt idx="198">
                  <c:v>-1.4443090000000001</c:v>
                </c:pt>
                <c:pt idx="199">
                  <c:v>-1.3889579999999999</c:v>
                </c:pt>
                <c:pt idx="200">
                  <c:v>-1.0182500000000001</c:v>
                </c:pt>
                <c:pt idx="201">
                  <c:v>-1.605799</c:v>
                </c:pt>
                <c:pt idx="202">
                  <c:v>-2.0611999999999999</c:v>
                </c:pt>
                <c:pt idx="203">
                  <c:v>-1.701031</c:v>
                </c:pt>
                <c:pt idx="204">
                  <c:v>-1.758138</c:v>
                </c:pt>
                <c:pt idx="205">
                  <c:v>-1.768877</c:v>
                </c:pt>
                <c:pt idx="206">
                  <c:v>-0.81135449999999998</c:v>
                </c:pt>
                <c:pt idx="207">
                  <c:v>0.51927210000000001</c:v>
                </c:pt>
                <c:pt idx="208">
                  <c:v>0.99425859999999999</c:v>
                </c:pt>
                <c:pt idx="209">
                  <c:v>0.57524090000000005</c:v>
                </c:pt>
                <c:pt idx="210">
                  <c:v>0.3159864</c:v>
                </c:pt>
                <c:pt idx="211">
                  <c:v>0.92936410000000003</c:v>
                </c:pt>
                <c:pt idx="212">
                  <c:v>1.788008</c:v>
                </c:pt>
                <c:pt idx="213">
                  <c:v>1.8511690000000001</c:v>
                </c:pt>
                <c:pt idx="214">
                  <c:v>1.8610549999999999</c:v>
                </c:pt>
                <c:pt idx="215">
                  <c:v>2.243817</c:v>
                </c:pt>
                <c:pt idx="216">
                  <c:v>1.9538420000000001</c:v>
                </c:pt>
                <c:pt idx="217">
                  <c:v>0.8900228</c:v>
                </c:pt>
                <c:pt idx="218">
                  <c:v>0.67854780000000003</c:v>
                </c:pt>
                <c:pt idx="219">
                  <c:v>2.5254409999999998</c:v>
                </c:pt>
                <c:pt idx="220">
                  <c:v>3.7914949999999998</c:v>
                </c:pt>
                <c:pt idx="221">
                  <c:v>1.8741810000000001</c:v>
                </c:pt>
                <c:pt idx="222">
                  <c:v>-0.25237910000000002</c:v>
                </c:pt>
                <c:pt idx="223">
                  <c:v>0.30541610000000002</c:v>
                </c:pt>
                <c:pt idx="224">
                  <c:v>1.6627110000000001</c:v>
                </c:pt>
                <c:pt idx="225">
                  <c:v>1.6286080000000001</c:v>
                </c:pt>
                <c:pt idx="226">
                  <c:v>0.59417929999999997</c:v>
                </c:pt>
                <c:pt idx="227">
                  <c:v>-0.1012908</c:v>
                </c:pt>
                <c:pt idx="228">
                  <c:v>0.1097317</c:v>
                </c:pt>
                <c:pt idx="229">
                  <c:v>0.70445190000000002</c:v>
                </c:pt>
                <c:pt idx="230">
                  <c:v>1.2422770000000001</c:v>
                </c:pt>
                <c:pt idx="231">
                  <c:v>1.5211250000000001</c:v>
                </c:pt>
                <c:pt idx="232">
                  <c:v>0.87737529999999997</c:v>
                </c:pt>
                <c:pt idx="233">
                  <c:v>-0.13511809999999999</c:v>
                </c:pt>
                <c:pt idx="234">
                  <c:v>-0.1145009</c:v>
                </c:pt>
                <c:pt idx="235">
                  <c:v>0.72816239999999999</c:v>
                </c:pt>
                <c:pt idx="236">
                  <c:v>1.3299799999999999</c:v>
                </c:pt>
                <c:pt idx="237">
                  <c:v>1.2170289999999999</c:v>
                </c:pt>
                <c:pt idx="238">
                  <c:v>0.66618719999999998</c:v>
                </c:pt>
                <c:pt idx="239">
                  <c:v>0.40689150000000002</c:v>
                </c:pt>
                <c:pt idx="240">
                  <c:v>0.76994269999999998</c:v>
                </c:pt>
                <c:pt idx="241">
                  <c:v>1.142023</c:v>
                </c:pt>
                <c:pt idx="242">
                  <c:v>1.0252209999999999</c:v>
                </c:pt>
                <c:pt idx="243">
                  <c:v>1.047139</c:v>
                </c:pt>
                <c:pt idx="244">
                  <c:v>1.3912709999999999</c:v>
                </c:pt>
                <c:pt idx="245">
                  <c:v>1.502834</c:v>
                </c:pt>
                <c:pt idx="246">
                  <c:v>1.840347</c:v>
                </c:pt>
                <c:pt idx="247">
                  <c:v>2.5367769999999998</c:v>
                </c:pt>
                <c:pt idx="248">
                  <c:v>2.3604069999999999</c:v>
                </c:pt>
                <c:pt idx="249">
                  <c:v>1.245814</c:v>
                </c:pt>
                <c:pt idx="250">
                  <c:v>0.63360830000000001</c:v>
                </c:pt>
                <c:pt idx="251">
                  <c:v>1.4835389999999999</c:v>
                </c:pt>
                <c:pt idx="252">
                  <c:v>3.2319369999999998</c:v>
                </c:pt>
                <c:pt idx="253">
                  <c:v>3.41554</c:v>
                </c:pt>
                <c:pt idx="254">
                  <c:v>1.3174520000000001</c:v>
                </c:pt>
                <c:pt idx="255">
                  <c:v>-0.17907919999999999</c:v>
                </c:pt>
                <c:pt idx="256">
                  <c:v>7.6724650000000005E-2</c:v>
                </c:pt>
                <c:pt idx="257">
                  <c:v>0.64943759999999995</c:v>
                </c:pt>
                <c:pt idx="258">
                  <c:v>1.289466</c:v>
                </c:pt>
                <c:pt idx="259">
                  <c:v>2.0414759999999998</c:v>
                </c:pt>
                <c:pt idx="260">
                  <c:v>2.381189</c:v>
                </c:pt>
                <c:pt idx="261">
                  <c:v>2.65842</c:v>
                </c:pt>
                <c:pt idx="262">
                  <c:v>2.4570620000000001</c:v>
                </c:pt>
                <c:pt idx="263">
                  <c:v>1.4381060000000001</c:v>
                </c:pt>
                <c:pt idx="264">
                  <c:v>0.99807360000000001</c:v>
                </c:pt>
                <c:pt idx="265">
                  <c:v>0.35523539999999998</c:v>
                </c:pt>
                <c:pt idx="266">
                  <c:v>-1.3217220000000001</c:v>
                </c:pt>
                <c:pt idx="267">
                  <c:v>-1.035004</c:v>
                </c:pt>
                <c:pt idx="268">
                  <c:v>1.591731</c:v>
                </c:pt>
                <c:pt idx="269">
                  <c:v>2.4508519999999998</c:v>
                </c:pt>
                <c:pt idx="270">
                  <c:v>0.91085139999999998</c:v>
                </c:pt>
                <c:pt idx="271">
                  <c:v>-0.1627101</c:v>
                </c:pt>
                <c:pt idx="272">
                  <c:v>0.2387087</c:v>
                </c:pt>
                <c:pt idx="273">
                  <c:v>1.3768750000000001</c:v>
                </c:pt>
                <c:pt idx="274">
                  <c:v>1.9572160000000001</c:v>
                </c:pt>
                <c:pt idx="275">
                  <c:v>2.2208559999999999</c:v>
                </c:pt>
                <c:pt idx="276">
                  <c:v>2.6973449999999999</c:v>
                </c:pt>
                <c:pt idx="277">
                  <c:v>2.6276700000000002</c:v>
                </c:pt>
                <c:pt idx="278">
                  <c:v>2.4302999999999999</c:v>
                </c:pt>
                <c:pt idx="279">
                  <c:v>1.7375879999999999</c:v>
                </c:pt>
                <c:pt idx="280">
                  <c:v>0.33947040000000001</c:v>
                </c:pt>
                <c:pt idx="281">
                  <c:v>-0.2664532</c:v>
                </c:pt>
                <c:pt idx="282">
                  <c:v>0.1267519</c:v>
                </c:pt>
                <c:pt idx="283">
                  <c:v>0.95154349999999999</c:v>
                </c:pt>
                <c:pt idx="284">
                  <c:v>1.365774</c:v>
                </c:pt>
                <c:pt idx="285">
                  <c:v>0.53546300000000002</c:v>
                </c:pt>
                <c:pt idx="286">
                  <c:v>-0.65108560000000004</c:v>
                </c:pt>
                <c:pt idx="287">
                  <c:v>-0.15355170000000001</c:v>
                </c:pt>
                <c:pt idx="288">
                  <c:v>1.3509629999999999</c:v>
                </c:pt>
                <c:pt idx="289">
                  <c:v>1.073469</c:v>
                </c:pt>
                <c:pt idx="290">
                  <c:v>4.0841719999999998E-2</c:v>
                </c:pt>
                <c:pt idx="291">
                  <c:v>0.86260420000000004</c:v>
                </c:pt>
                <c:pt idx="292">
                  <c:v>2.1783039999999998</c:v>
                </c:pt>
                <c:pt idx="293">
                  <c:v>1.4281459999999999</c:v>
                </c:pt>
                <c:pt idx="294">
                  <c:v>-0.37057210000000002</c:v>
                </c:pt>
                <c:pt idx="295">
                  <c:v>-0.65066460000000004</c:v>
                </c:pt>
                <c:pt idx="296">
                  <c:v>0.1127456</c:v>
                </c:pt>
                <c:pt idx="297">
                  <c:v>0.14469470000000001</c:v>
                </c:pt>
                <c:pt idx="298">
                  <c:v>-0.26289699999999999</c:v>
                </c:pt>
                <c:pt idx="299">
                  <c:v>6.8749359999999995E-4</c:v>
                </c:pt>
                <c:pt idx="300">
                  <c:v>1.1298459999999999</c:v>
                </c:pt>
                <c:pt idx="301">
                  <c:v>2.2892269999999999</c:v>
                </c:pt>
                <c:pt idx="302">
                  <c:v>2.565569</c:v>
                </c:pt>
                <c:pt idx="303">
                  <c:v>2.3431419999999998</c:v>
                </c:pt>
                <c:pt idx="304">
                  <c:v>2.0049969999999999</c:v>
                </c:pt>
                <c:pt idx="305">
                  <c:v>0.84718360000000004</c:v>
                </c:pt>
                <c:pt idx="306">
                  <c:v>-0.36472110000000002</c:v>
                </c:pt>
                <c:pt idx="307">
                  <c:v>7.62425E-3</c:v>
                </c:pt>
                <c:pt idx="308">
                  <c:v>0.91738690000000001</c:v>
                </c:pt>
                <c:pt idx="309">
                  <c:v>0.25473489999999999</c:v>
                </c:pt>
                <c:pt idx="310">
                  <c:v>-1.055766</c:v>
                </c:pt>
                <c:pt idx="311">
                  <c:v>-0.8069771</c:v>
                </c:pt>
                <c:pt idx="312">
                  <c:v>0.15519910000000001</c:v>
                </c:pt>
                <c:pt idx="313">
                  <c:v>0.39917950000000002</c:v>
                </c:pt>
                <c:pt idx="314">
                  <c:v>0.52276299999999998</c:v>
                </c:pt>
                <c:pt idx="315">
                  <c:v>0.27330510000000002</c:v>
                </c:pt>
                <c:pt idx="316">
                  <c:v>-0.78332230000000003</c:v>
                </c:pt>
                <c:pt idx="317">
                  <c:v>-1.153675</c:v>
                </c:pt>
                <c:pt idx="318">
                  <c:v>-1.284939E-2</c:v>
                </c:pt>
                <c:pt idx="319">
                  <c:v>1.5184340000000001</c:v>
                </c:pt>
                <c:pt idx="320">
                  <c:v>2.151678</c:v>
                </c:pt>
                <c:pt idx="321">
                  <c:v>1.385723</c:v>
                </c:pt>
                <c:pt idx="322">
                  <c:v>0.34879640000000001</c:v>
                </c:pt>
                <c:pt idx="323">
                  <c:v>0.4189581</c:v>
                </c:pt>
                <c:pt idx="324">
                  <c:v>0.8413969</c:v>
                </c:pt>
                <c:pt idx="325">
                  <c:v>0.90624199999999999</c:v>
                </c:pt>
                <c:pt idx="326">
                  <c:v>0.83382710000000004</c:v>
                </c:pt>
                <c:pt idx="327">
                  <c:v>-0.2848347</c:v>
                </c:pt>
                <c:pt idx="328">
                  <c:v>-1.7442249999999999</c:v>
                </c:pt>
                <c:pt idx="329">
                  <c:v>-1.1812689999999999</c:v>
                </c:pt>
                <c:pt idx="330">
                  <c:v>0.26179730000000001</c:v>
                </c:pt>
                <c:pt idx="331">
                  <c:v>0.56022720000000004</c:v>
                </c:pt>
                <c:pt idx="332">
                  <c:v>0.54738089999999995</c:v>
                </c:pt>
                <c:pt idx="333">
                  <c:v>0.67512660000000002</c:v>
                </c:pt>
                <c:pt idx="334">
                  <c:v>0.31151129999999999</c:v>
                </c:pt>
                <c:pt idx="335">
                  <c:v>0.54870929999999996</c:v>
                </c:pt>
                <c:pt idx="336">
                  <c:v>1.7197480000000001</c:v>
                </c:pt>
                <c:pt idx="337">
                  <c:v>1.4722649999999999</c:v>
                </c:pt>
                <c:pt idx="338">
                  <c:v>-0.19575400000000001</c:v>
                </c:pt>
                <c:pt idx="339">
                  <c:v>-1.1720440000000001</c:v>
                </c:pt>
                <c:pt idx="340">
                  <c:v>-0.58723570000000003</c:v>
                </c:pt>
                <c:pt idx="341">
                  <c:v>0.57889429999999997</c:v>
                </c:pt>
                <c:pt idx="342">
                  <c:v>0.62053460000000005</c:v>
                </c:pt>
                <c:pt idx="343">
                  <c:v>0.36402709999999999</c:v>
                </c:pt>
                <c:pt idx="344">
                  <c:v>0.3606143</c:v>
                </c:pt>
                <c:pt idx="345">
                  <c:v>-0.41093190000000002</c:v>
                </c:pt>
                <c:pt idx="346">
                  <c:v>-0.73107659999999997</c:v>
                </c:pt>
                <c:pt idx="347">
                  <c:v>0.2481652</c:v>
                </c:pt>
                <c:pt idx="348">
                  <c:v>0.5970316</c:v>
                </c:pt>
                <c:pt idx="349">
                  <c:v>-0.176728</c:v>
                </c:pt>
                <c:pt idx="350">
                  <c:v>-0.56635599999999997</c:v>
                </c:pt>
                <c:pt idx="351">
                  <c:v>-0.59711139999999996</c:v>
                </c:pt>
                <c:pt idx="352">
                  <c:v>-0.50736460000000005</c:v>
                </c:pt>
                <c:pt idx="353">
                  <c:v>0.1107284</c:v>
                </c:pt>
                <c:pt idx="354">
                  <c:v>0.7705187</c:v>
                </c:pt>
                <c:pt idx="355">
                  <c:v>0.91303999999999996</c:v>
                </c:pt>
                <c:pt idx="356">
                  <c:v>0.57753650000000001</c:v>
                </c:pt>
                <c:pt idx="357">
                  <c:v>0.4129217</c:v>
                </c:pt>
                <c:pt idx="358">
                  <c:v>0.58982579999999996</c:v>
                </c:pt>
                <c:pt idx="359">
                  <c:v>0.42134070000000001</c:v>
                </c:pt>
                <c:pt idx="360">
                  <c:v>0.27840749999999997</c:v>
                </c:pt>
                <c:pt idx="361">
                  <c:v>1.0011319999999999</c:v>
                </c:pt>
                <c:pt idx="362">
                  <c:v>1.1062110000000001</c:v>
                </c:pt>
                <c:pt idx="363">
                  <c:v>-0.32193739999999998</c:v>
                </c:pt>
                <c:pt idx="364">
                  <c:v>-0.2749991</c:v>
                </c:pt>
                <c:pt idx="365">
                  <c:v>1.025793</c:v>
                </c:pt>
                <c:pt idx="366">
                  <c:v>3.7066489999999998E-3</c:v>
                </c:pt>
                <c:pt idx="367">
                  <c:v>-1.2618320000000001</c:v>
                </c:pt>
                <c:pt idx="368">
                  <c:v>-1.02495</c:v>
                </c:pt>
                <c:pt idx="369">
                  <c:v>-1.5398130000000001</c:v>
                </c:pt>
                <c:pt idx="370">
                  <c:v>-1.9338550000000001</c:v>
                </c:pt>
                <c:pt idx="371">
                  <c:v>-1.3285149999999999</c:v>
                </c:pt>
                <c:pt idx="372">
                  <c:v>-1.0036719999999999</c:v>
                </c:pt>
                <c:pt idx="373">
                  <c:v>-1.5328980000000001</c:v>
                </c:pt>
                <c:pt idx="374">
                  <c:v>-1.9901</c:v>
                </c:pt>
                <c:pt idx="375">
                  <c:v>-0.7210046</c:v>
                </c:pt>
                <c:pt idx="376">
                  <c:v>0.33347830000000001</c:v>
                </c:pt>
                <c:pt idx="377">
                  <c:v>-0.89309079999999996</c:v>
                </c:pt>
                <c:pt idx="378">
                  <c:v>-2.1680359999999999</c:v>
                </c:pt>
                <c:pt idx="379">
                  <c:v>-1.2999529999999999</c:v>
                </c:pt>
                <c:pt idx="380">
                  <c:v>0.9379094</c:v>
                </c:pt>
                <c:pt idx="381">
                  <c:v>1.7312689999999999</c:v>
                </c:pt>
                <c:pt idx="382">
                  <c:v>0.50212100000000004</c:v>
                </c:pt>
                <c:pt idx="383">
                  <c:v>-0.84022819999999998</c:v>
                </c:pt>
                <c:pt idx="384">
                  <c:v>-0.87455249999999995</c:v>
                </c:pt>
                <c:pt idx="385">
                  <c:v>0.42980279999999998</c:v>
                </c:pt>
                <c:pt idx="386">
                  <c:v>1.063585</c:v>
                </c:pt>
                <c:pt idx="387">
                  <c:v>0.27403359999999999</c:v>
                </c:pt>
                <c:pt idx="388">
                  <c:v>-0.67101339999999998</c:v>
                </c:pt>
                <c:pt idx="389">
                  <c:v>-0.52906439999999999</c:v>
                </c:pt>
                <c:pt idx="390">
                  <c:v>0.86134929999999998</c:v>
                </c:pt>
                <c:pt idx="391">
                  <c:v>1.283819</c:v>
                </c:pt>
                <c:pt idx="392">
                  <c:v>0.52507289999999995</c:v>
                </c:pt>
                <c:pt idx="393">
                  <c:v>1.224923</c:v>
                </c:pt>
                <c:pt idx="394">
                  <c:v>2.6854300000000002</c:v>
                </c:pt>
                <c:pt idx="395">
                  <c:v>2.2236220000000002</c:v>
                </c:pt>
                <c:pt idx="396">
                  <c:v>0.2408489</c:v>
                </c:pt>
                <c:pt idx="397">
                  <c:v>-0.67385329999999999</c:v>
                </c:pt>
                <c:pt idx="398">
                  <c:v>0.2030419</c:v>
                </c:pt>
                <c:pt idx="399">
                  <c:v>0.79639760000000004</c:v>
                </c:pt>
                <c:pt idx="400">
                  <c:v>0.26343040000000001</c:v>
                </c:pt>
                <c:pt idx="401">
                  <c:v>-0.23214770000000001</c:v>
                </c:pt>
                <c:pt idx="402">
                  <c:v>-0.4820681</c:v>
                </c:pt>
                <c:pt idx="403">
                  <c:v>-0.41949500000000001</c:v>
                </c:pt>
                <c:pt idx="404">
                  <c:v>0.127471</c:v>
                </c:pt>
                <c:pt idx="405">
                  <c:v>0.23712050000000001</c:v>
                </c:pt>
                <c:pt idx="406">
                  <c:v>-0.20529729999999999</c:v>
                </c:pt>
                <c:pt idx="407">
                  <c:v>0.14800160000000001</c:v>
                </c:pt>
                <c:pt idx="408">
                  <c:v>1.073089</c:v>
                </c:pt>
                <c:pt idx="409">
                  <c:v>0.50608260000000005</c:v>
                </c:pt>
                <c:pt idx="410">
                  <c:v>-0.84381079999999997</c:v>
                </c:pt>
                <c:pt idx="411">
                  <c:v>-0.47363769999999999</c:v>
                </c:pt>
                <c:pt idx="412">
                  <c:v>1.2949820000000001</c:v>
                </c:pt>
                <c:pt idx="413">
                  <c:v>2.7175129999999998</c:v>
                </c:pt>
                <c:pt idx="414">
                  <c:v>2.7929430000000002</c:v>
                </c:pt>
                <c:pt idx="415">
                  <c:v>1.4219360000000001</c:v>
                </c:pt>
                <c:pt idx="416">
                  <c:v>-0.3175577</c:v>
                </c:pt>
                <c:pt idx="417">
                  <c:v>-0.78282569999999996</c:v>
                </c:pt>
                <c:pt idx="418">
                  <c:v>-0.1721577</c:v>
                </c:pt>
                <c:pt idx="419">
                  <c:v>-0.4282706</c:v>
                </c:pt>
                <c:pt idx="420">
                  <c:v>-1.5597110000000001</c:v>
                </c:pt>
                <c:pt idx="421">
                  <c:v>-1.8840749999999999</c:v>
                </c:pt>
                <c:pt idx="422">
                  <c:v>-0.47563230000000001</c:v>
                </c:pt>
                <c:pt idx="423">
                  <c:v>1.4161410000000001</c:v>
                </c:pt>
                <c:pt idx="424">
                  <c:v>1.864107</c:v>
                </c:pt>
                <c:pt idx="425">
                  <c:v>1.7651460000000001</c:v>
                </c:pt>
                <c:pt idx="426">
                  <c:v>1.2939000000000001</c:v>
                </c:pt>
                <c:pt idx="427">
                  <c:v>-0.1882191</c:v>
                </c:pt>
                <c:pt idx="428">
                  <c:v>-0.32476769999999999</c:v>
                </c:pt>
                <c:pt idx="429">
                  <c:v>0.7867632</c:v>
                </c:pt>
                <c:pt idx="430">
                  <c:v>0.71225289999999997</c:v>
                </c:pt>
                <c:pt idx="431">
                  <c:v>0.1014302</c:v>
                </c:pt>
                <c:pt idx="432">
                  <c:v>-0.14522930000000001</c:v>
                </c:pt>
                <c:pt idx="433">
                  <c:v>-0.60709489999999999</c:v>
                </c:pt>
                <c:pt idx="434">
                  <c:v>-1.136968</c:v>
                </c:pt>
                <c:pt idx="435">
                  <c:v>-1.0988309999999999</c:v>
                </c:pt>
                <c:pt idx="436">
                  <c:v>-0.65661720000000001</c:v>
                </c:pt>
                <c:pt idx="437">
                  <c:v>-0.42143530000000001</c:v>
                </c:pt>
                <c:pt idx="438">
                  <c:v>-0.52088959999999995</c:v>
                </c:pt>
                <c:pt idx="439">
                  <c:v>-0.57103099999999996</c:v>
                </c:pt>
                <c:pt idx="440">
                  <c:v>-0.30446040000000002</c:v>
                </c:pt>
                <c:pt idx="441">
                  <c:v>-0.19647200000000001</c:v>
                </c:pt>
                <c:pt idx="442">
                  <c:v>-0.28270770000000001</c:v>
                </c:pt>
                <c:pt idx="443">
                  <c:v>0.40765370000000001</c:v>
                </c:pt>
                <c:pt idx="444">
                  <c:v>1.5980760000000001</c:v>
                </c:pt>
                <c:pt idx="445">
                  <c:v>1.4679580000000001</c:v>
                </c:pt>
                <c:pt idx="446">
                  <c:v>-4.8893440000000003E-2</c:v>
                </c:pt>
                <c:pt idx="447">
                  <c:v>-0.77463800000000005</c:v>
                </c:pt>
                <c:pt idx="448">
                  <c:v>-7.5927460000000002E-2</c:v>
                </c:pt>
                <c:pt idx="449">
                  <c:v>0.1904565</c:v>
                </c:pt>
                <c:pt idx="450">
                  <c:v>-0.7964928</c:v>
                </c:pt>
                <c:pt idx="451">
                  <c:v>-1.161035</c:v>
                </c:pt>
                <c:pt idx="452">
                  <c:v>6.2586660000000002E-2</c:v>
                </c:pt>
                <c:pt idx="453">
                  <c:v>0.7649435</c:v>
                </c:pt>
                <c:pt idx="454">
                  <c:v>-0.13201650000000001</c:v>
                </c:pt>
                <c:pt idx="455">
                  <c:v>-0.79439119999999996</c:v>
                </c:pt>
                <c:pt idx="456">
                  <c:v>-0.59435420000000005</c:v>
                </c:pt>
                <c:pt idx="457">
                  <c:v>-0.55821759999999998</c:v>
                </c:pt>
                <c:pt idx="458">
                  <c:v>-0.29047410000000001</c:v>
                </c:pt>
                <c:pt idx="459">
                  <c:v>0.8519717</c:v>
                </c:pt>
                <c:pt idx="460">
                  <c:v>1.582735</c:v>
                </c:pt>
                <c:pt idx="461">
                  <c:v>1.05287</c:v>
                </c:pt>
                <c:pt idx="462">
                  <c:v>0.8111389</c:v>
                </c:pt>
                <c:pt idx="463">
                  <c:v>1.6056569999999999</c:v>
                </c:pt>
                <c:pt idx="464">
                  <c:v>2.0226929999999999</c:v>
                </c:pt>
                <c:pt idx="465">
                  <c:v>1.2357480000000001</c:v>
                </c:pt>
                <c:pt idx="466">
                  <c:v>0.26501039999999998</c:v>
                </c:pt>
                <c:pt idx="467">
                  <c:v>0.1463092</c:v>
                </c:pt>
                <c:pt idx="468">
                  <c:v>0.37581520000000002</c:v>
                </c:pt>
                <c:pt idx="469">
                  <c:v>0.55116489999999996</c:v>
                </c:pt>
                <c:pt idx="470">
                  <c:v>0.76310160000000005</c:v>
                </c:pt>
                <c:pt idx="471">
                  <c:v>1.208469</c:v>
                </c:pt>
                <c:pt idx="472">
                  <c:v>2.045966</c:v>
                </c:pt>
                <c:pt idx="473">
                  <c:v>1.4814369999999999</c:v>
                </c:pt>
                <c:pt idx="474">
                  <c:v>-0.62365780000000004</c:v>
                </c:pt>
                <c:pt idx="475">
                  <c:v>-1.044432</c:v>
                </c:pt>
                <c:pt idx="476">
                  <c:v>4.8174689999999999E-2</c:v>
                </c:pt>
                <c:pt idx="477">
                  <c:v>-0.12899740000000001</c:v>
                </c:pt>
                <c:pt idx="478">
                  <c:v>-1.0421689999999999</c:v>
                </c:pt>
                <c:pt idx="479">
                  <c:v>-0.9125624</c:v>
                </c:pt>
                <c:pt idx="480">
                  <c:v>-0.23636080000000001</c:v>
                </c:pt>
                <c:pt idx="481">
                  <c:v>-0.15091350000000001</c:v>
                </c:pt>
                <c:pt idx="482">
                  <c:v>-6.6191990000000006E-2</c:v>
                </c:pt>
                <c:pt idx="483">
                  <c:v>0.59986030000000001</c:v>
                </c:pt>
                <c:pt idx="484">
                  <c:v>0.73626329999999995</c:v>
                </c:pt>
                <c:pt idx="485">
                  <c:v>-7.7444250000000006E-2</c:v>
                </c:pt>
                <c:pt idx="486">
                  <c:v>-0.39159519999999998</c:v>
                </c:pt>
                <c:pt idx="487">
                  <c:v>0.97951500000000002</c:v>
                </c:pt>
                <c:pt idx="488">
                  <c:v>2.004502</c:v>
                </c:pt>
                <c:pt idx="489">
                  <c:v>0.72224529999999998</c:v>
                </c:pt>
                <c:pt idx="490">
                  <c:v>-0.35515020000000003</c:v>
                </c:pt>
                <c:pt idx="491">
                  <c:v>0.45203179999999998</c:v>
                </c:pt>
                <c:pt idx="492">
                  <c:v>1.3029500000000001</c:v>
                </c:pt>
                <c:pt idx="493">
                  <c:v>0.83206069999999999</c:v>
                </c:pt>
                <c:pt idx="494">
                  <c:v>-0.19830999999999999</c:v>
                </c:pt>
                <c:pt idx="495">
                  <c:v>-0.70803689999999997</c:v>
                </c:pt>
                <c:pt idx="496">
                  <c:v>-1.384701</c:v>
                </c:pt>
                <c:pt idx="497">
                  <c:v>-1.852274</c:v>
                </c:pt>
                <c:pt idx="498">
                  <c:v>-0.53435379999999999</c:v>
                </c:pt>
                <c:pt idx="499">
                  <c:v>1.2582199999999999</c:v>
                </c:pt>
                <c:pt idx="500">
                  <c:v>1.450348</c:v>
                </c:pt>
                <c:pt idx="501">
                  <c:v>0.57249079999999997</c:v>
                </c:pt>
                <c:pt idx="502">
                  <c:v>0.28094669999999999</c:v>
                </c:pt>
                <c:pt idx="503">
                  <c:v>0.57909200000000005</c:v>
                </c:pt>
                <c:pt idx="504">
                  <c:v>0.67787410000000003</c:v>
                </c:pt>
                <c:pt idx="505">
                  <c:v>0.30020570000000002</c:v>
                </c:pt>
                <c:pt idx="506">
                  <c:v>-0.76057200000000003</c:v>
                </c:pt>
                <c:pt idx="507">
                  <c:v>-1.404026</c:v>
                </c:pt>
                <c:pt idx="508">
                  <c:v>-0.51622889999999999</c:v>
                </c:pt>
                <c:pt idx="509">
                  <c:v>0.56698999999999999</c:v>
                </c:pt>
                <c:pt idx="510">
                  <c:v>-3.5057539999999998E-3</c:v>
                </c:pt>
                <c:pt idx="511">
                  <c:v>-0.86684110000000003</c:v>
                </c:pt>
                <c:pt idx="512">
                  <c:v>-0.1573803</c:v>
                </c:pt>
                <c:pt idx="513">
                  <c:v>0.4098039</c:v>
                </c:pt>
                <c:pt idx="514">
                  <c:v>8.7760149999999999E-3</c:v>
                </c:pt>
                <c:pt idx="515">
                  <c:v>0.39417570000000002</c:v>
                </c:pt>
                <c:pt idx="516">
                  <c:v>1.6683520000000001</c:v>
                </c:pt>
                <c:pt idx="517">
                  <c:v>1.2439880000000001</c:v>
                </c:pt>
                <c:pt idx="518">
                  <c:v>-1.3499559999999999</c:v>
                </c:pt>
                <c:pt idx="519">
                  <c:v>-1.7781979999999999</c:v>
                </c:pt>
                <c:pt idx="520">
                  <c:v>0.52698730000000005</c:v>
                </c:pt>
                <c:pt idx="521">
                  <c:v>1.059844</c:v>
                </c:pt>
                <c:pt idx="522">
                  <c:v>0.1063432</c:v>
                </c:pt>
                <c:pt idx="523">
                  <c:v>0.19497400000000001</c:v>
                </c:pt>
                <c:pt idx="524">
                  <c:v>0.57482129999999998</c:v>
                </c:pt>
                <c:pt idx="525">
                  <c:v>0.2706923</c:v>
                </c:pt>
                <c:pt idx="526">
                  <c:v>-0.54271930000000002</c:v>
                </c:pt>
                <c:pt idx="527">
                  <c:v>-0.69377160000000004</c:v>
                </c:pt>
                <c:pt idx="528">
                  <c:v>0.2035488</c:v>
                </c:pt>
                <c:pt idx="529">
                  <c:v>0.61639659999999996</c:v>
                </c:pt>
                <c:pt idx="530">
                  <c:v>1.067996E-2</c:v>
                </c:pt>
                <c:pt idx="531">
                  <c:v>-0.74173809999999996</c:v>
                </c:pt>
                <c:pt idx="532">
                  <c:v>-1.3826780000000001</c:v>
                </c:pt>
                <c:pt idx="533">
                  <c:v>-1.4745839999999999</c:v>
                </c:pt>
                <c:pt idx="534">
                  <c:v>-0.40413110000000002</c:v>
                </c:pt>
                <c:pt idx="535">
                  <c:v>0.67178000000000004</c:v>
                </c:pt>
                <c:pt idx="536">
                  <c:v>0.46129720000000002</c:v>
                </c:pt>
                <c:pt idx="537">
                  <c:v>-0.51699450000000002</c:v>
                </c:pt>
                <c:pt idx="538">
                  <c:v>-0.88502789999999998</c:v>
                </c:pt>
                <c:pt idx="539">
                  <c:v>0.119465</c:v>
                </c:pt>
                <c:pt idx="540">
                  <c:v>1.228192</c:v>
                </c:pt>
                <c:pt idx="541">
                  <c:v>0.56131629999999999</c:v>
                </c:pt>
                <c:pt idx="542">
                  <c:v>-0.78073409999999999</c:v>
                </c:pt>
                <c:pt idx="543">
                  <c:v>-0.86019809999999997</c:v>
                </c:pt>
                <c:pt idx="544">
                  <c:v>-0.47231299999999998</c:v>
                </c:pt>
                <c:pt idx="545">
                  <c:v>-0.21658150000000001</c:v>
                </c:pt>
                <c:pt idx="546">
                  <c:v>0.2383479</c:v>
                </c:pt>
                <c:pt idx="547">
                  <c:v>0.56208380000000002</c:v>
                </c:pt>
                <c:pt idx="548">
                  <c:v>0.73306130000000003</c:v>
                </c:pt>
                <c:pt idx="549">
                  <c:v>3.6094080000000001E-3</c:v>
                </c:pt>
                <c:pt idx="550">
                  <c:v>-1.6994180000000001</c:v>
                </c:pt>
                <c:pt idx="551">
                  <c:v>-2.1180789999999998</c:v>
                </c:pt>
                <c:pt idx="552">
                  <c:v>-0.87362850000000003</c:v>
                </c:pt>
                <c:pt idx="553">
                  <c:v>0.45994819999999997</c:v>
                </c:pt>
                <c:pt idx="554">
                  <c:v>1.067461</c:v>
                </c:pt>
                <c:pt idx="555">
                  <c:v>0.76492400000000005</c:v>
                </c:pt>
                <c:pt idx="556">
                  <c:v>0.2731016</c:v>
                </c:pt>
                <c:pt idx="557">
                  <c:v>-6.4404959999999997E-2</c:v>
                </c:pt>
                <c:pt idx="558">
                  <c:v>-0.24165919999999999</c:v>
                </c:pt>
                <c:pt idx="559">
                  <c:v>0.25521660000000002</c:v>
                </c:pt>
                <c:pt idx="560">
                  <c:v>1.0901289999999999</c:v>
                </c:pt>
                <c:pt idx="561">
                  <c:v>1.5048189999999999</c:v>
                </c:pt>
                <c:pt idx="562">
                  <c:v>1.4192750000000001</c:v>
                </c:pt>
                <c:pt idx="563">
                  <c:v>1.0543</c:v>
                </c:pt>
                <c:pt idx="564">
                  <c:v>0.1223443</c:v>
                </c:pt>
                <c:pt idx="565">
                  <c:v>-1.4638169999999999</c:v>
                </c:pt>
                <c:pt idx="566">
                  <c:v>-1.779072</c:v>
                </c:pt>
                <c:pt idx="567">
                  <c:v>0.32386169999999997</c:v>
                </c:pt>
                <c:pt idx="568">
                  <c:v>1.6200920000000001</c:v>
                </c:pt>
                <c:pt idx="569">
                  <c:v>-7.5399809999999998E-2</c:v>
                </c:pt>
                <c:pt idx="570">
                  <c:v>-2.0443929999999999</c:v>
                </c:pt>
                <c:pt idx="571">
                  <c:v>-2.1389279999999999</c:v>
                </c:pt>
                <c:pt idx="572">
                  <c:v>-1.203279</c:v>
                </c:pt>
                <c:pt idx="573">
                  <c:v>-0.53371880000000005</c:v>
                </c:pt>
                <c:pt idx="574">
                  <c:v>-0.59894309999999995</c:v>
                </c:pt>
                <c:pt idx="575">
                  <c:v>-1.1535789999999999</c:v>
                </c:pt>
                <c:pt idx="576">
                  <c:v>-1.263477</c:v>
                </c:pt>
                <c:pt idx="577">
                  <c:v>-0.53435449999999995</c:v>
                </c:pt>
                <c:pt idx="578">
                  <c:v>7.632506E-2</c:v>
                </c:pt>
                <c:pt idx="579">
                  <c:v>-8.127384E-2</c:v>
                </c:pt>
                <c:pt idx="580">
                  <c:v>-0.74300569999999999</c:v>
                </c:pt>
                <c:pt idx="581">
                  <c:v>-0.64516989999999996</c:v>
                </c:pt>
                <c:pt idx="582">
                  <c:v>0.69317799999999996</c:v>
                </c:pt>
                <c:pt idx="583">
                  <c:v>1.6927350000000001</c:v>
                </c:pt>
                <c:pt idx="584">
                  <c:v>1.41476</c:v>
                </c:pt>
                <c:pt idx="585">
                  <c:v>0.89290250000000004</c:v>
                </c:pt>
                <c:pt idx="586">
                  <c:v>0.99105350000000003</c:v>
                </c:pt>
                <c:pt idx="587">
                  <c:v>0.70336929999999998</c:v>
                </c:pt>
                <c:pt idx="588">
                  <c:v>0.2998615</c:v>
                </c:pt>
                <c:pt idx="589">
                  <c:v>0.15489510000000001</c:v>
                </c:pt>
                <c:pt idx="590">
                  <c:v>-1.038659</c:v>
                </c:pt>
                <c:pt idx="591">
                  <c:v>-1.3498760000000001</c:v>
                </c:pt>
                <c:pt idx="592">
                  <c:v>3.8919750000000003E-2</c:v>
                </c:pt>
                <c:pt idx="593">
                  <c:v>-0.27166099999999999</c:v>
                </c:pt>
                <c:pt idx="594">
                  <c:v>-1.926186</c:v>
                </c:pt>
                <c:pt idx="595">
                  <c:v>-1.421975</c:v>
                </c:pt>
                <c:pt idx="596">
                  <c:v>0.2147435</c:v>
                </c:pt>
                <c:pt idx="597">
                  <c:v>-0.15898699999999999</c:v>
                </c:pt>
                <c:pt idx="598">
                  <c:v>-0.61762309999999998</c:v>
                </c:pt>
                <c:pt idx="599">
                  <c:v>0.6568522</c:v>
                </c:pt>
                <c:pt idx="600">
                  <c:v>0.64397669999999996</c:v>
                </c:pt>
                <c:pt idx="601">
                  <c:v>-1.361737</c:v>
                </c:pt>
                <c:pt idx="602">
                  <c:v>-2.6715930000000001</c:v>
                </c:pt>
                <c:pt idx="603">
                  <c:v>-2.50589</c:v>
                </c:pt>
                <c:pt idx="604">
                  <c:v>-1.7419549999999999</c:v>
                </c:pt>
                <c:pt idx="605">
                  <c:v>-0.73055190000000003</c:v>
                </c:pt>
                <c:pt idx="606">
                  <c:v>-0.2756034</c:v>
                </c:pt>
                <c:pt idx="607">
                  <c:v>-0.54959309999999995</c:v>
                </c:pt>
                <c:pt idx="608">
                  <c:v>-0.50255130000000003</c:v>
                </c:pt>
                <c:pt idx="609">
                  <c:v>-1.0305280000000001</c:v>
                </c:pt>
                <c:pt idx="610">
                  <c:v>-1.941641</c:v>
                </c:pt>
                <c:pt idx="611">
                  <c:v>-1.223379</c:v>
                </c:pt>
                <c:pt idx="612">
                  <c:v>-0.16968849999999999</c:v>
                </c:pt>
                <c:pt idx="613">
                  <c:v>-0.17959639999999999</c:v>
                </c:pt>
                <c:pt idx="614">
                  <c:v>-9.6062540000000002E-2</c:v>
                </c:pt>
                <c:pt idx="615">
                  <c:v>0.25834049999999997</c:v>
                </c:pt>
                <c:pt idx="616">
                  <c:v>0.16060959999999999</c:v>
                </c:pt>
                <c:pt idx="617">
                  <c:v>-0.58343179999999994</c:v>
                </c:pt>
                <c:pt idx="618">
                  <c:v>-1.5628580000000001</c:v>
                </c:pt>
                <c:pt idx="619">
                  <c:v>-1.586789</c:v>
                </c:pt>
                <c:pt idx="620">
                  <c:v>-0.57392100000000001</c:v>
                </c:pt>
                <c:pt idx="621">
                  <c:v>-0.13649339999999999</c:v>
                </c:pt>
                <c:pt idx="622">
                  <c:v>-0.33165230000000001</c:v>
                </c:pt>
                <c:pt idx="623">
                  <c:v>-0.32341399999999998</c:v>
                </c:pt>
                <c:pt idx="624">
                  <c:v>-0.54671329999999996</c:v>
                </c:pt>
                <c:pt idx="625">
                  <c:v>-0.57245000000000001</c:v>
                </c:pt>
                <c:pt idx="626">
                  <c:v>-0.2101671</c:v>
                </c:pt>
                <c:pt idx="627">
                  <c:v>-9.2432349999999996E-2</c:v>
                </c:pt>
                <c:pt idx="628">
                  <c:v>-4.3780989999999999E-2</c:v>
                </c:pt>
                <c:pt idx="629">
                  <c:v>-0.67657699999999998</c:v>
                </c:pt>
                <c:pt idx="630">
                  <c:v>-1.060144</c:v>
                </c:pt>
                <c:pt idx="631">
                  <c:v>0.27359099999999997</c:v>
                </c:pt>
                <c:pt idx="632">
                  <c:v>1.0850949999999999</c:v>
                </c:pt>
                <c:pt idx="633">
                  <c:v>0.78025610000000001</c:v>
                </c:pt>
                <c:pt idx="634">
                  <c:v>0.91466570000000003</c:v>
                </c:pt>
                <c:pt idx="635">
                  <c:v>0.53460260000000004</c:v>
                </c:pt>
                <c:pt idx="636">
                  <c:v>-0.55798780000000003</c:v>
                </c:pt>
                <c:pt idx="637">
                  <c:v>-1.424609</c:v>
                </c:pt>
                <c:pt idx="638">
                  <c:v>-1.765852</c:v>
                </c:pt>
                <c:pt idx="639">
                  <c:v>-0.46220339999999999</c:v>
                </c:pt>
                <c:pt idx="640">
                  <c:v>1.394271</c:v>
                </c:pt>
                <c:pt idx="641">
                  <c:v>1.1598010000000001</c:v>
                </c:pt>
                <c:pt idx="642">
                  <c:v>0.1107706</c:v>
                </c:pt>
                <c:pt idx="643">
                  <c:v>0.17506160000000001</c:v>
                </c:pt>
                <c:pt idx="644">
                  <c:v>0.53249089999999999</c:v>
                </c:pt>
                <c:pt idx="645">
                  <c:v>0.83980730000000003</c:v>
                </c:pt>
                <c:pt idx="646">
                  <c:v>1.0183359999999999</c:v>
                </c:pt>
                <c:pt idx="647">
                  <c:v>0.23880609999999999</c:v>
                </c:pt>
                <c:pt idx="648">
                  <c:v>-0.56586289999999995</c:v>
                </c:pt>
                <c:pt idx="649">
                  <c:v>-0.3173742</c:v>
                </c:pt>
                <c:pt idx="650">
                  <c:v>0.14099629999999999</c:v>
                </c:pt>
                <c:pt idx="651">
                  <c:v>0.62188410000000005</c:v>
                </c:pt>
                <c:pt idx="652">
                  <c:v>0.9334597</c:v>
                </c:pt>
                <c:pt idx="653">
                  <c:v>0.22677600000000001</c:v>
                </c:pt>
                <c:pt idx="654">
                  <c:v>-0.70625910000000003</c:v>
                </c:pt>
                <c:pt idx="655">
                  <c:v>-0.61463749999999995</c:v>
                </c:pt>
                <c:pt idx="656">
                  <c:v>-2.6385309999999999E-2</c:v>
                </c:pt>
                <c:pt idx="657">
                  <c:v>-0.1127061</c:v>
                </c:pt>
                <c:pt idx="658">
                  <c:v>0.1222312</c:v>
                </c:pt>
                <c:pt idx="659">
                  <c:v>1.7644029999999999</c:v>
                </c:pt>
                <c:pt idx="660">
                  <c:v>2.543542</c:v>
                </c:pt>
                <c:pt idx="661">
                  <c:v>1.2513320000000001</c:v>
                </c:pt>
                <c:pt idx="662">
                  <c:v>0.26175029999999999</c:v>
                </c:pt>
                <c:pt idx="663">
                  <c:v>0.32471090000000002</c:v>
                </c:pt>
                <c:pt idx="664">
                  <c:v>0.21927050000000001</c:v>
                </c:pt>
                <c:pt idx="665">
                  <c:v>0.14479690000000001</c:v>
                </c:pt>
                <c:pt idx="666">
                  <c:v>0.38634610000000003</c:v>
                </c:pt>
                <c:pt idx="667">
                  <c:v>0.36274869999999998</c:v>
                </c:pt>
                <c:pt idx="668">
                  <c:v>0.118404</c:v>
                </c:pt>
                <c:pt idx="669">
                  <c:v>-0.31301030000000002</c:v>
                </c:pt>
                <c:pt idx="670">
                  <c:v>-1.393203</c:v>
                </c:pt>
                <c:pt idx="671">
                  <c:v>-1.993576</c:v>
                </c:pt>
                <c:pt idx="672">
                  <c:v>-1.0393239999999999</c:v>
                </c:pt>
                <c:pt idx="673">
                  <c:v>-0.30736330000000001</c:v>
                </c:pt>
                <c:pt idx="674">
                  <c:v>-0.91292169999999995</c:v>
                </c:pt>
                <c:pt idx="675">
                  <c:v>-0.95965670000000003</c:v>
                </c:pt>
                <c:pt idx="676">
                  <c:v>0.1696484</c:v>
                </c:pt>
                <c:pt idx="677">
                  <c:v>0.37679180000000001</c:v>
                </c:pt>
                <c:pt idx="678">
                  <c:v>-0.48531950000000001</c:v>
                </c:pt>
                <c:pt idx="679">
                  <c:v>-0.67725120000000005</c:v>
                </c:pt>
                <c:pt idx="680">
                  <c:v>0.14072129999999999</c:v>
                </c:pt>
                <c:pt idx="681">
                  <c:v>0.99471430000000005</c:v>
                </c:pt>
                <c:pt idx="682">
                  <c:v>0.65162819999999999</c:v>
                </c:pt>
                <c:pt idx="683">
                  <c:v>-0.25133460000000002</c:v>
                </c:pt>
                <c:pt idx="684">
                  <c:v>-0.2515925</c:v>
                </c:pt>
                <c:pt idx="685">
                  <c:v>9.8623710000000003E-2</c:v>
                </c:pt>
                <c:pt idx="686">
                  <c:v>0.1841148</c:v>
                </c:pt>
                <c:pt idx="687">
                  <c:v>0.1183461</c:v>
                </c:pt>
                <c:pt idx="688">
                  <c:v>-0.5598204</c:v>
                </c:pt>
                <c:pt idx="689">
                  <c:v>-0.85675539999999994</c:v>
                </c:pt>
                <c:pt idx="690">
                  <c:v>0.72603269999999998</c:v>
                </c:pt>
                <c:pt idx="691">
                  <c:v>2.2772790000000001</c:v>
                </c:pt>
                <c:pt idx="692">
                  <c:v>2.3099310000000002</c:v>
                </c:pt>
                <c:pt idx="693">
                  <c:v>2.2514599999999998</c:v>
                </c:pt>
                <c:pt idx="694">
                  <c:v>2.2748699999999999</c:v>
                </c:pt>
                <c:pt idx="695">
                  <c:v>1.9232419999999999</c:v>
                </c:pt>
                <c:pt idx="696">
                  <c:v>1.2232810000000001</c:v>
                </c:pt>
                <c:pt idx="697">
                  <c:v>0.25274819999999998</c:v>
                </c:pt>
                <c:pt idx="698">
                  <c:v>0.37217719999999999</c:v>
                </c:pt>
                <c:pt idx="699">
                  <c:v>1.976138</c:v>
                </c:pt>
                <c:pt idx="700">
                  <c:v>2.7719749999999999</c:v>
                </c:pt>
                <c:pt idx="701">
                  <c:v>1.8430789999999999</c:v>
                </c:pt>
                <c:pt idx="702">
                  <c:v>0.88581509999999997</c:v>
                </c:pt>
                <c:pt idx="703">
                  <c:v>0.6976502</c:v>
                </c:pt>
                <c:pt idx="704">
                  <c:v>0.43299019999999999</c:v>
                </c:pt>
                <c:pt idx="705">
                  <c:v>-0.77119360000000003</c:v>
                </c:pt>
                <c:pt idx="706">
                  <c:v>-1.779623</c:v>
                </c:pt>
                <c:pt idx="707">
                  <c:v>-1.4489399999999999</c:v>
                </c:pt>
                <c:pt idx="708">
                  <c:v>-0.88747050000000005</c:v>
                </c:pt>
                <c:pt idx="709">
                  <c:v>-0.56260140000000003</c:v>
                </c:pt>
                <c:pt idx="710">
                  <c:v>-0.20289560000000001</c:v>
                </c:pt>
                <c:pt idx="711">
                  <c:v>-0.48574970000000001</c:v>
                </c:pt>
                <c:pt idx="712">
                  <c:v>-1.4065080000000001</c:v>
                </c:pt>
                <c:pt idx="713">
                  <c:v>-1.5539529999999999</c:v>
                </c:pt>
                <c:pt idx="714">
                  <c:v>-0.64623419999999998</c:v>
                </c:pt>
                <c:pt idx="715">
                  <c:v>0.39454939999999999</c:v>
                </c:pt>
                <c:pt idx="716">
                  <c:v>1.1267579999999999</c:v>
                </c:pt>
                <c:pt idx="717">
                  <c:v>0.41334900000000002</c:v>
                </c:pt>
                <c:pt idx="718">
                  <c:v>-1.700391</c:v>
                </c:pt>
                <c:pt idx="719">
                  <c:v>-2.2490790000000001</c:v>
                </c:pt>
                <c:pt idx="720">
                  <c:v>-0.90552270000000001</c:v>
                </c:pt>
                <c:pt idx="721">
                  <c:v>-0.2006751</c:v>
                </c:pt>
                <c:pt idx="722">
                  <c:v>1.1357549999999999E-2</c:v>
                </c:pt>
                <c:pt idx="723">
                  <c:v>0.32668940000000002</c:v>
                </c:pt>
                <c:pt idx="724">
                  <c:v>0.21299070000000001</c:v>
                </c:pt>
                <c:pt idx="725">
                  <c:v>0.58929710000000002</c:v>
                </c:pt>
                <c:pt idx="726">
                  <c:v>1.4302809999999999</c:v>
                </c:pt>
                <c:pt idx="727">
                  <c:v>0.60902420000000002</c:v>
                </c:pt>
                <c:pt idx="728">
                  <c:v>-1.2040360000000001</c:v>
                </c:pt>
                <c:pt idx="729">
                  <c:v>-1.1618230000000001</c:v>
                </c:pt>
                <c:pt idx="730">
                  <c:v>-1.6349510000000001E-2</c:v>
                </c:pt>
                <c:pt idx="731">
                  <c:v>-6.5381270000000005E-2</c:v>
                </c:pt>
                <c:pt idx="732">
                  <c:v>-0.3274823</c:v>
                </c:pt>
                <c:pt idx="733">
                  <c:v>0.66187149999999995</c:v>
                </c:pt>
                <c:pt idx="734">
                  <c:v>1.206647</c:v>
                </c:pt>
                <c:pt idx="735">
                  <c:v>0.2093641</c:v>
                </c:pt>
                <c:pt idx="736">
                  <c:v>-0.36540790000000001</c:v>
                </c:pt>
                <c:pt idx="737">
                  <c:v>0.57759740000000004</c:v>
                </c:pt>
                <c:pt idx="738">
                  <c:v>1.470197</c:v>
                </c:pt>
                <c:pt idx="739">
                  <c:v>1.1519619999999999</c:v>
                </c:pt>
                <c:pt idx="740">
                  <c:v>0.37054340000000002</c:v>
                </c:pt>
                <c:pt idx="741">
                  <c:v>-0.46557900000000002</c:v>
                </c:pt>
                <c:pt idx="742">
                  <c:v>-1.044767</c:v>
                </c:pt>
                <c:pt idx="743">
                  <c:v>-0.44176130000000002</c:v>
                </c:pt>
                <c:pt idx="744">
                  <c:v>0.71627929999999995</c:v>
                </c:pt>
                <c:pt idx="745">
                  <c:v>1.173198</c:v>
                </c:pt>
                <c:pt idx="746">
                  <c:v>0.73897950000000001</c:v>
                </c:pt>
                <c:pt idx="747">
                  <c:v>-0.21991769999999999</c:v>
                </c:pt>
                <c:pt idx="748">
                  <c:v>-0.55657789999999996</c:v>
                </c:pt>
                <c:pt idx="749">
                  <c:v>-2.5126369999999999E-2</c:v>
                </c:pt>
                <c:pt idx="750">
                  <c:v>0.2192211</c:v>
                </c:pt>
                <c:pt idx="751">
                  <c:v>1.678698E-3</c:v>
                </c:pt>
                <c:pt idx="752">
                  <c:v>-0.30905630000000001</c:v>
                </c:pt>
                <c:pt idx="753">
                  <c:v>-0.79611549999999998</c:v>
                </c:pt>
                <c:pt idx="754">
                  <c:v>-1.1368290000000001</c:v>
                </c:pt>
                <c:pt idx="755">
                  <c:v>-0.80996939999999995</c:v>
                </c:pt>
                <c:pt idx="756">
                  <c:v>-0.62639310000000004</c:v>
                </c:pt>
                <c:pt idx="757">
                  <c:v>-1.2737799999999999</c:v>
                </c:pt>
                <c:pt idx="758">
                  <c:v>-1.60314</c:v>
                </c:pt>
                <c:pt idx="759">
                  <c:v>-0.70918939999999997</c:v>
                </c:pt>
                <c:pt idx="760">
                  <c:v>0.65832219999999997</c:v>
                </c:pt>
                <c:pt idx="761">
                  <c:v>0.77102559999999998</c:v>
                </c:pt>
                <c:pt idx="762">
                  <c:v>-0.17218720000000001</c:v>
                </c:pt>
                <c:pt idx="763">
                  <c:v>-0.55068229999999996</c:v>
                </c:pt>
                <c:pt idx="764">
                  <c:v>-0.83884570000000003</c:v>
                </c:pt>
                <c:pt idx="765">
                  <c:v>-1.2829950000000001</c:v>
                </c:pt>
                <c:pt idx="766">
                  <c:v>-1.2446200000000001</c:v>
                </c:pt>
                <c:pt idx="767">
                  <c:v>-1.3230299999999999</c:v>
                </c:pt>
                <c:pt idx="768">
                  <c:v>-2.2766299999999999</c:v>
                </c:pt>
                <c:pt idx="769">
                  <c:v>-3.1435900000000001</c:v>
                </c:pt>
                <c:pt idx="770">
                  <c:v>-1.5354239999999999</c:v>
                </c:pt>
                <c:pt idx="771">
                  <c:v>1.383259</c:v>
                </c:pt>
                <c:pt idx="772">
                  <c:v>2.105998</c:v>
                </c:pt>
                <c:pt idx="773">
                  <c:v>1.2670779999999999</c:v>
                </c:pt>
                <c:pt idx="774">
                  <c:v>-5.5016900000000001E-2</c:v>
                </c:pt>
                <c:pt idx="775">
                  <c:v>-1.794764</c:v>
                </c:pt>
                <c:pt idx="776">
                  <c:v>-1.7349319999999999</c:v>
                </c:pt>
                <c:pt idx="777">
                  <c:v>-0.54768419999999995</c:v>
                </c:pt>
                <c:pt idx="778">
                  <c:v>-0.67957670000000003</c:v>
                </c:pt>
                <c:pt idx="779">
                  <c:v>-0.84099970000000002</c:v>
                </c:pt>
                <c:pt idx="780">
                  <c:v>-0.2298057</c:v>
                </c:pt>
                <c:pt idx="781">
                  <c:v>-0.31792939999999997</c:v>
                </c:pt>
                <c:pt idx="782">
                  <c:v>-0.79315150000000001</c:v>
                </c:pt>
                <c:pt idx="783">
                  <c:v>-0.33036379999999999</c:v>
                </c:pt>
                <c:pt idx="784">
                  <c:v>0.54922559999999998</c:v>
                </c:pt>
                <c:pt idx="785">
                  <c:v>0.41627229999999998</c:v>
                </c:pt>
                <c:pt idx="786">
                  <c:v>-0.65236150000000004</c:v>
                </c:pt>
                <c:pt idx="787">
                  <c:v>-0.98394110000000001</c:v>
                </c:pt>
                <c:pt idx="788">
                  <c:v>-0.31087510000000002</c:v>
                </c:pt>
                <c:pt idx="789">
                  <c:v>4.8713319999999997E-2</c:v>
                </c:pt>
                <c:pt idx="790">
                  <c:v>0.1226401</c:v>
                </c:pt>
                <c:pt idx="791">
                  <c:v>0.63446340000000001</c:v>
                </c:pt>
                <c:pt idx="792">
                  <c:v>0.88398010000000005</c:v>
                </c:pt>
                <c:pt idx="793">
                  <c:v>-0.26228010000000002</c:v>
                </c:pt>
                <c:pt idx="794">
                  <c:v>-2.075339</c:v>
                </c:pt>
                <c:pt idx="795">
                  <c:v>-2.5038580000000001</c:v>
                </c:pt>
                <c:pt idx="796">
                  <c:v>-1.9415100000000001</c:v>
                </c:pt>
                <c:pt idx="797">
                  <c:v>-2.0525190000000002</c:v>
                </c:pt>
                <c:pt idx="798">
                  <c:v>-1.356541</c:v>
                </c:pt>
                <c:pt idx="799">
                  <c:v>0.1629717</c:v>
                </c:pt>
                <c:pt idx="800">
                  <c:v>-0.50052960000000002</c:v>
                </c:pt>
                <c:pt idx="801">
                  <c:v>-2.5299100000000001</c:v>
                </c:pt>
                <c:pt idx="802">
                  <c:v>-2.7391570000000001</c:v>
                </c:pt>
                <c:pt idx="803">
                  <c:v>-1.39829</c:v>
                </c:pt>
                <c:pt idx="804">
                  <c:v>-0.82550409999999996</c:v>
                </c:pt>
                <c:pt idx="805">
                  <c:v>-1.309669</c:v>
                </c:pt>
                <c:pt idx="806">
                  <c:v>-1.8436650000000001</c:v>
                </c:pt>
                <c:pt idx="807">
                  <c:v>-1.381265</c:v>
                </c:pt>
                <c:pt idx="808">
                  <c:v>6.8168079999999997E-3</c:v>
                </c:pt>
                <c:pt idx="809">
                  <c:v>0.23872869999999999</c:v>
                </c:pt>
                <c:pt idx="810">
                  <c:v>-0.39749580000000001</c:v>
                </c:pt>
                <c:pt idx="811">
                  <c:v>0.20084170000000001</c:v>
                </c:pt>
                <c:pt idx="812">
                  <c:v>1.2327589999999999</c:v>
                </c:pt>
                <c:pt idx="813">
                  <c:v>1.3172440000000001</c:v>
                </c:pt>
                <c:pt idx="814">
                  <c:v>0.68125449999999999</c:v>
                </c:pt>
                <c:pt idx="815">
                  <c:v>3.3425299999999998E-2</c:v>
                </c:pt>
                <c:pt idx="816">
                  <c:v>9.2946690000000002E-3</c:v>
                </c:pt>
                <c:pt idx="817">
                  <c:v>-0.12981580000000001</c:v>
                </c:pt>
                <c:pt idx="818">
                  <c:v>-1.0203990000000001</c:v>
                </c:pt>
                <c:pt idx="819">
                  <c:v>-0.67705389999999999</c:v>
                </c:pt>
                <c:pt idx="820">
                  <c:v>1.0134669999999999</c:v>
                </c:pt>
                <c:pt idx="821">
                  <c:v>0.93676669999999995</c:v>
                </c:pt>
                <c:pt idx="822">
                  <c:v>-0.46595189999999997</c:v>
                </c:pt>
                <c:pt idx="823">
                  <c:v>-0.59131990000000001</c:v>
                </c:pt>
                <c:pt idx="824">
                  <c:v>-0.27814699999999998</c:v>
                </c:pt>
                <c:pt idx="825">
                  <c:v>-0.67655169999999998</c:v>
                </c:pt>
                <c:pt idx="826">
                  <c:v>-0.62353289999999995</c:v>
                </c:pt>
                <c:pt idx="827">
                  <c:v>0.2706249</c:v>
                </c:pt>
                <c:pt idx="828">
                  <c:v>0.41477409999999998</c:v>
                </c:pt>
                <c:pt idx="829">
                  <c:v>-0.46495779999999998</c:v>
                </c:pt>
                <c:pt idx="830">
                  <c:v>-0.50949619999999995</c:v>
                </c:pt>
                <c:pt idx="831">
                  <c:v>0.24525659999999999</c:v>
                </c:pt>
                <c:pt idx="832">
                  <c:v>0.33625660000000002</c:v>
                </c:pt>
                <c:pt idx="833">
                  <c:v>-0.62628899999999998</c:v>
                </c:pt>
                <c:pt idx="834">
                  <c:v>-1.6953670000000001</c:v>
                </c:pt>
                <c:pt idx="835">
                  <c:v>-1.1379440000000001</c:v>
                </c:pt>
                <c:pt idx="836">
                  <c:v>0.44194410000000001</c:v>
                </c:pt>
                <c:pt idx="837">
                  <c:v>0.91620699999999999</c:v>
                </c:pt>
                <c:pt idx="838">
                  <c:v>-0.13516339999999999</c:v>
                </c:pt>
                <c:pt idx="839">
                  <c:v>-1.0725279999999999</c:v>
                </c:pt>
                <c:pt idx="840">
                  <c:v>-0.82513700000000001</c:v>
                </c:pt>
                <c:pt idx="841">
                  <c:v>-0.61212440000000001</c:v>
                </c:pt>
                <c:pt idx="842">
                  <c:v>-0.57557150000000001</c:v>
                </c:pt>
                <c:pt idx="843">
                  <c:v>-0.3626008</c:v>
                </c:pt>
                <c:pt idx="844">
                  <c:v>-0.99628539999999999</c:v>
                </c:pt>
                <c:pt idx="845">
                  <c:v>-2.4955430000000001</c:v>
                </c:pt>
                <c:pt idx="846">
                  <c:v>-3.4313250000000002</c:v>
                </c:pt>
                <c:pt idx="847">
                  <c:v>-2.1987489999999998</c:v>
                </c:pt>
                <c:pt idx="848">
                  <c:v>-0.32551099999999999</c:v>
                </c:pt>
                <c:pt idx="849">
                  <c:v>-0.4322029</c:v>
                </c:pt>
                <c:pt idx="850">
                  <c:v>-0.51913969999999998</c:v>
                </c:pt>
                <c:pt idx="851">
                  <c:v>0.33730660000000001</c:v>
                </c:pt>
                <c:pt idx="852">
                  <c:v>6.8370260000000002E-2</c:v>
                </c:pt>
                <c:pt idx="853">
                  <c:v>-0.55601429999999996</c:v>
                </c:pt>
                <c:pt idx="854">
                  <c:v>-0.7836244</c:v>
                </c:pt>
                <c:pt idx="855">
                  <c:v>-0.82989990000000002</c:v>
                </c:pt>
                <c:pt idx="856">
                  <c:v>0.30977320000000003</c:v>
                </c:pt>
                <c:pt idx="857">
                  <c:v>1.734885</c:v>
                </c:pt>
                <c:pt idx="858">
                  <c:v>0.9889329</c:v>
                </c:pt>
                <c:pt idx="859">
                  <c:v>-0.81236730000000001</c:v>
                </c:pt>
                <c:pt idx="860">
                  <c:v>-0.89243919999999999</c:v>
                </c:pt>
                <c:pt idx="861">
                  <c:v>-0.87251559999999995</c:v>
                </c:pt>
                <c:pt idx="862">
                  <c:v>-1.844425</c:v>
                </c:pt>
                <c:pt idx="863">
                  <c:v>-1.1770320000000001</c:v>
                </c:pt>
                <c:pt idx="864">
                  <c:v>0.1074967</c:v>
                </c:pt>
                <c:pt idx="865">
                  <c:v>-0.90743379999999996</c:v>
                </c:pt>
                <c:pt idx="866">
                  <c:v>-2.7227589999999999</c:v>
                </c:pt>
                <c:pt idx="867">
                  <c:v>-2.5458449999999999</c:v>
                </c:pt>
                <c:pt idx="868">
                  <c:v>-0.91535299999999997</c:v>
                </c:pt>
                <c:pt idx="869">
                  <c:v>-0.17857819999999999</c:v>
                </c:pt>
                <c:pt idx="870">
                  <c:v>-0.64061579999999996</c:v>
                </c:pt>
                <c:pt idx="871">
                  <c:v>-0.78806799999999999</c:v>
                </c:pt>
                <c:pt idx="872">
                  <c:v>-0.42678490000000002</c:v>
                </c:pt>
                <c:pt idx="873">
                  <c:v>-0.43462240000000002</c:v>
                </c:pt>
                <c:pt idx="874">
                  <c:v>8.2833190000000001E-2</c:v>
                </c:pt>
                <c:pt idx="875">
                  <c:v>1.2588349999999999</c:v>
                </c:pt>
                <c:pt idx="876">
                  <c:v>0.99345260000000002</c:v>
                </c:pt>
                <c:pt idx="877">
                  <c:v>-0.18554200000000001</c:v>
                </c:pt>
                <c:pt idx="878">
                  <c:v>-0.39753810000000001</c:v>
                </c:pt>
                <c:pt idx="879">
                  <c:v>0.2093315</c:v>
                </c:pt>
                <c:pt idx="880">
                  <c:v>1.042678</c:v>
                </c:pt>
                <c:pt idx="881">
                  <c:v>1.2247749999999999</c:v>
                </c:pt>
                <c:pt idx="882">
                  <c:v>0.25529970000000002</c:v>
                </c:pt>
                <c:pt idx="883">
                  <c:v>-0.85588640000000005</c:v>
                </c:pt>
                <c:pt idx="884">
                  <c:v>-1.0219</c:v>
                </c:pt>
                <c:pt idx="885">
                  <c:v>-0.44845930000000001</c:v>
                </c:pt>
                <c:pt idx="886">
                  <c:v>6.958723E-2</c:v>
                </c:pt>
                <c:pt idx="887">
                  <c:v>0.24077989999999999</c:v>
                </c:pt>
                <c:pt idx="888">
                  <c:v>0.10087119999999999</c:v>
                </c:pt>
                <c:pt idx="889">
                  <c:v>-0.11934210000000001</c:v>
                </c:pt>
                <c:pt idx="890">
                  <c:v>0.27364270000000002</c:v>
                </c:pt>
                <c:pt idx="891">
                  <c:v>1.457597</c:v>
                </c:pt>
                <c:pt idx="892">
                  <c:v>2.2968160000000002</c:v>
                </c:pt>
                <c:pt idx="893">
                  <c:v>1.9858739999999999</c:v>
                </c:pt>
                <c:pt idx="894">
                  <c:v>1.060084</c:v>
                </c:pt>
                <c:pt idx="895">
                  <c:v>0.67906270000000002</c:v>
                </c:pt>
                <c:pt idx="896">
                  <c:v>1.501652</c:v>
                </c:pt>
                <c:pt idx="897">
                  <c:v>1.879335</c:v>
                </c:pt>
                <c:pt idx="898">
                  <c:v>-6.2912280000000001E-2</c:v>
                </c:pt>
                <c:pt idx="899">
                  <c:v>-2.0248740000000001</c:v>
                </c:pt>
                <c:pt idx="900">
                  <c:v>-1.872136</c:v>
                </c:pt>
                <c:pt idx="901">
                  <c:v>-1.6343939999999999</c:v>
                </c:pt>
                <c:pt idx="902">
                  <c:v>-1.7002949999999999</c:v>
                </c:pt>
                <c:pt idx="903">
                  <c:v>-0.64538969999999996</c:v>
                </c:pt>
                <c:pt idx="904">
                  <c:v>-0.49121720000000002</c:v>
                </c:pt>
                <c:pt idx="905">
                  <c:v>-2.262124</c:v>
                </c:pt>
                <c:pt idx="906">
                  <c:v>-2.282505</c:v>
                </c:pt>
                <c:pt idx="907">
                  <c:v>7.2148299999999999E-2</c:v>
                </c:pt>
                <c:pt idx="908">
                  <c:v>0.82400340000000005</c:v>
                </c:pt>
                <c:pt idx="909">
                  <c:v>-0.42784699999999998</c:v>
                </c:pt>
                <c:pt idx="910">
                  <c:v>-0.54834519999999998</c:v>
                </c:pt>
                <c:pt idx="911">
                  <c:v>0.1809943</c:v>
                </c:pt>
                <c:pt idx="912">
                  <c:v>-0.35160979999999997</c:v>
                </c:pt>
                <c:pt idx="913">
                  <c:v>-1.1375519999999999</c:v>
                </c:pt>
                <c:pt idx="914">
                  <c:v>-0.83755190000000002</c:v>
                </c:pt>
                <c:pt idx="915">
                  <c:v>0.20336599999999999</c:v>
                </c:pt>
                <c:pt idx="916">
                  <c:v>0.41730650000000002</c:v>
                </c:pt>
                <c:pt idx="917">
                  <c:v>-1.0078940000000001</c:v>
                </c:pt>
                <c:pt idx="918">
                  <c:v>-1.4152260000000001</c:v>
                </c:pt>
                <c:pt idx="919">
                  <c:v>-0.54701500000000003</c:v>
                </c:pt>
                <c:pt idx="920">
                  <c:v>-0.76829369999999997</c:v>
                </c:pt>
                <c:pt idx="921">
                  <c:v>-0.6996173</c:v>
                </c:pt>
                <c:pt idx="922">
                  <c:v>-0.24704000000000001</c:v>
                </c:pt>
                <c:pt idx="923">
                  <c:v>-0.74886220000000003</c:v>
                </c:pt>
                <c:pt idx="924">
                  <c:v>-0.64541329999999997</c:v>
                </c:pt>
                <c:pt idx="925">
                  <c:v>-0.15753719999999999</c:v>
                </c:pt>
                <c:pt idx="926">
                  <c:v>-0.32819470000000001</c:v>
                </c:pt>
                <c:pt idx="927">
                  <c:v>-5.836736E-2</c:v>
                </c:pt>
                <c:pt idx="928">
                  <c:v>-8.1842410000000004E-2</c:v>
                </c:pt>
                <c:pt idx="929">
                  <c:v>-1.564972</c:v>
                </c:pt>
                <c:pt idx="930">
                  <c:v>-2.0351560000000002</c:v>
                </c:pt>
                <c:pt idx="931">
                  <c:v>1.831261E-2</c:v>
                </c:pt>
                <c:pt idx="932">
                  <c:v>2.0764330000000002</c:v>
                </c:pt>
                <c:pt idx="933">
                  <c:v>2.0182370000000001</c:v>
                </c:pt>
                <c:pt idx="934">
                  <c:v>1.03165</c:v>
                </c:pt>
                <c:pt idx="935">
                  <c:v>0.95781689999999997</c:v>
                </c:pt>
                <c:pt idx="936">
                  <c:v>0.94637329999999997</c:v>
                </c:pt>
                <c:pt idx="937">
                  <c:v>-3.1009439999999999E-2</c:v>
                </c:pt>
                <c:pt idx="938">
                  <c:v>-0.87352359999999996</c:v>
                </c:pt>
                <c:pt idx="939">
                  <c:v>-0.99920759999999997</c:v>
                </c:pt>
                <c:pt idx="940">
                  <c:v>-1.1377029999999999</c:v>
                </c:pt>
                <c:pt idx="941">
                  <c:v>-1.0970200000000001</c:v>
                </c:pt>
                <c:pt idx="942">
                  <c:v>-0.20417560000000001</c:v>
                </c:pt>
                <c:pt idx="943">
                  <c:v>0.92570669999999999</c:v>
                </c:pt>
                <c:pt idx="944">
                  <c:v>0.87709060000000005</c:v>
                </c:pt>
                <c:pt idx="945">
                  <c:v>-0.45952589999999999</c:v>
                </c:pt>
                <c:pt idx="946">
                  <c:v>-1.20076</c:v>
                </c:pt>
                <c:pt idx="947">
                  <c:v>-0.48270059999999998</c:v>
                </c:pt>
                <c:pt idx="948">
                  <c:v>0.76830370000000003</c:v>
                </c:pt>
                <c:pt idx="949">
                  <c:v>1.1786380000000001</c:v>
                </c:pt>
                <c:pt idx="950">
                  <c:v>-0.20778940000000001</c:v>
                </c:pt>
                <c:pt idx="951">
                  <c:v>-1.543283</c:v>
                </c:pt>
                <c:pt idx="952">
                  <c:v>-0.8334802</c:v>
                </c:pt>
                <c:pt idx="953">
                  <c:v>4.4976269999999999E-2</c:v>
                </c:pt>
                <c:pt idx="954">
                  <c:v>-0.36786210000000003</c:v>
                </c:pt>
                <c:pt idx="955">
                  <c:v>-0.64210389999999995</c:v>
                </c:pt>
                <c:pt idx="956">
                  <c:v>-0.1226947</c:v>
                </c:pt>
                <c:pt idx="957">
                  <c:v>0.52320979999999995</c:v>
                </c:pt>
                <c:pt idx="958">
                  <c:v>1.2713460000000001</c:v>
                </c:pt>
                <c:pt idx="959">
                  <c:v>2.234051</c:v>
                </c:pt>
                <c:pt idx="960">
                  <c:v>2.442123</c:v>
                </c:pt>
                <c:pt idx="961">
                  <c:v>1.43103</c:v>
                </c:pt>
                <c:pt idx="962">
                  <c:v>0.57061530000000005</c:v>
                </c:pt>
                <c:pt idx="963">
                  <c:v>1.2672000000000001</c:v>
                </c:pt>
                <c:pt idx="964">
                  <c:v>2.3231549999999999</c:v>
                </c:pt>
                <c:pt idx="965">
                  <c:v>1.914795</c:v>
                </c:pt>
                <c:pt idx="966">
                  <c:v>0.99019849999999998</c:v>
                </c:pt>
                <c:pt idx="967">
                  <c:v>0.66310789999999997</c:v>
                </c:pt>
                <c:pt idx="968">
                  <c:v>0.51820999999999995</c:v>
                </c:pt>
                <c:pt idx="969">
                  <c:v>-6.10384E-2</c:v>
                </c:pt>
                <c:pt idx="970">
                  <c:v>-0.46600930000000002</c:v>
                </c:pt>
                <c:pt idx="971">
                  <c:v>0.54625690000000005</c:v>
                </c:pt>
                <c:pt idx="972">
                  <c:v>1.4408989999999999</c:v>
                </c:pt>
                <c:pt idx="973">
                  <c:v>0.94921650000000002</c:v>
                </c:pt>
                <c:pt idx="974">
                  <c:v>0.41913719999999999</c:v>
                </c:pt>
                <c:pt idx="975">
                  <c:v>9.318912E-2</c:v>
                </c:pt>
                <c:pt idx="976">
                  <c:v>-0.26123770000000002</c:v>
                </c:pt>
                <c:pt idx="977">
                  <c:v>-0.90701419999999999</c:v>
                </c:pt>
                <c:pt idx="978">
                  <c:v>-1.8378540000000001</c:v>
                </c:pt>
                <c:pt idx="979">
                  <c:v>-1.2189410000000001</c:v>
                </c:pt>
                <c:pt idx="980">
                  <c:v>0.76007610000000003</c:v>
                </c:pt>
                <c:pt idx="981">
                  <c:v>1.124519</c:v>
                </c:pt>
                <c:pt idx="982">
                  <c:v>0.16808049999999999</c:v>
                </c:pt>
                <c:pt idx="983">
                  <c:v>0.75115160000000003</c:v>
                </c:pt>
                <c:pt idx="984">
                  <c:v>1.896495</c:v>
                </c:pt>
                <c:pt idx="985">
                  <c:v>0.90592609999999996</c:v>
                </c:pt>
                <c:pt idx="986">
                  <c:v>-0.51157790000000003</c:v>
                </c:pt>
                <c:pt idx="987">
                  <c:v>0.40189730000000001</c:v>
                </c:pt>
                <c:pt idx="988">
                  <c:v>1.420318</c:v>
                </c:pt>
                <c:pt idx="989">
                  <c:v>0.5148741</c:v>
                </c:pt>
                <c:pt idx="990">
                  <c:v>8.9373599999999997E-2</c:v>
                </c:pt>
                <c:pt idx="991">
                  <c:v>0.57005139999999999</c:v>
                </c:pt>
                <c:pt idx="992">
                  <c:v>0.16293940000000001</c:v>
                </c:pt>
                <c:pt idx="993">
                  <c:v>-0.83488530000000005</c:v>
                </c:pt>
                <c:pt idx="994">
                  <c:v>-1.657257</c:v>
                </c:pt>
                <c:pt idx="995">
                  <c:v>-1.4022859999999999</c:v>
                </c:pt>
                <c:pt idx="996">
                  <c:v>-6.587962E-2</c:v>
                </c:pt>
                <c:pt idx="997">
                  <c:v>0.26172139999999999</c:v>
                </c:pt>
                <c:pt idx="998">
                  <c:v>-0.69942760000000004</c:v>
                </c:pt>
              </c:numCache>
            </c:numRef>
          </c:yVal>
          <c:smooth val="0"/>
        </c:ser>
        <c:ser>
          <c:idx val="1"/>
          <c:order val="1"/>
          <c:tx>
            <c:v>+1000V (#2)</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Data'!$C$5:$C$1003</c:f>
              <c:numCache>
                <c:formatCode>General</c:formatCode>
                <c:ptCount val="999"/>
                <c:pt idx="0">
                  <c:v>0.73048040000000003</c:v>
                </c:pt>
                <c:pt idx="1">
                  <c:v>0.49913960000000002</c:v>
                </c:pt>
                <c:pt idx="2">
                  <c:v>1.067329</c:v>
                </c:pt>
                <c:pt idx="3">
                  <c:v>1.3468910000000001</c:v>
                </c:pt>
                <c:pt idx="4">
                  <c:v>0.80958790000000003</c:v>
                </c:pt>
                <c:pt idx="5">
                  <c:v>1.0004930000000001</c:v>
                </c:pt>
                <c:pt idx="6">
                  <c:v>0.85326080000000004</c:v>
                </c:pt>
                <c:pt idx="7">
                  <c:v>-0.60884059999999995</c:v>
                </c:pt>
                <c:pt idx="8">
                  <c:v>-1.043566</c:v>
                </c:pt>
                <c:pt idx="9">
                  <c:v>0.1522655</c:v>
                </c:pt>
                <c:pt idx="10">
                  <c:v>1.4075820000000001</c:v>
                </c:pt>
                <c:pt idx="11">
                  <c:v>1.3332649999999999</c:v>
                </c:pt>
                <c:pt idx="12">
                  <c:v>3.6659249999999997E-2</c:v>
                </c:pt>
                <c:pt idx="13">
                  <c:v>5.291324E-2</c:v>
                </c:pt>
                <c:pt idx="14">
                  <c:v>1.4766109999999999</c:v>
                </c:pt>
                <c:pt idx="15">
                  <c:v>1.608813</c:v>
                </c:pt>
                <c:pt idx="16">
                  <c:v>0.3887139</c:v>
                </c:pt>
                <c:pt idx="17">
                  <c:v>-0.7658277</c:v>
                </c:pt>
                <c:pt idx="18">
                  <c:v>-1.06992</c:v>
                </c:pt>
                <c:pt idx="19">
                  <c:v>2.9901400000000002E-2</c:v>
                </c:pt>
                <c:pt idx="20">
                  <c:v>1.2718160000000001</c:v>
                </c:pt>
                <c:pt idx="21">
                  <c:v>1.153311</c:v>
                </c:pt>
                <c:pt idx="22">
                  <c:v>0.63199950000000005</c:v>
                </c:pt>
                <c:pt idx="23">
                  <c:v>0.25371729999999998</c:v>
                </c:pt>
                <c:pt idx="24">
                  <c:v>-0.56943330000000003</c:v>
                </c:pt>
                <c:pt idx="25">
                  <c:v>-0.99883750000000004</c:v>
                </c:pt>
                <c:pt idx="26">
                  <c:v>-3.7381869999999998E-2</c:v>
                </c:pt>
                <c:pt idx="27">
                  <c:v>0.57700530000000005</c:v>
                </c:pt>
                <c:pt idx="28">
                  <c:v>-1.1816549999999999</c:v>
                </c:pt>
                <c:pt idx="29">
                  <c:v>-2.8736570000000001</c:v>
                </c:pt>
                <c:pt idx="30">
                  <c:v>-1.5188729999999999</c:v>
                </c:pt>
                <c:pt idx="31">
                  <c:v>0.69128920000000005</c:v>
                </c:pt>
                <c:pt idx="32">
                  <c:v>0.71826849999999998</c:v>
                </c:pt>
                <c:pt idx="33">
                  <c:v>-0.44324960000000002</c:v>
                </c:pt>
                <c:pt idx="34">
                  <c:v>-0.57353030000000005</c:v>
                </c:pt>
                <c:pt idx="35">
                  <c:v>0.42538429999999999</c:v>
                </c:pt>
                <c:pt idx="36">
                  <c:v>0.87851330000000005</c:v>
                </c:pt>
                <c:pt idx="37">
                  <c:v>8.5473789999999994E-2</c:v>
                </c:pt>
                <c:pt idx="38">
                  <c:v>-0.34036470000000002</c:v>
                </c:pt>
                <c:pt idx="39">
                  <c:v>0.47581079999999998</c:v>
                </c:pt>
                <c:pt idx="40">
                  <c:v>0.92304850000000005</c:v>
                </c:pt>
                <c:pt idx="41">
                  <c:v>0.56048430000000005</c:v>
                </c:pt>
                <c:pt idx="42">
                  <c:v>0.88912460000000004</c:v>
                </c:pt>
                <c:pt idx="43">
                  <c:v>1.2456719999999999</c:v>
                </c:pt>
                <c:pt idx="44">
                  <c:v>0.4640357</c:v>
                </c:pt>
                <c:pt idx="45">
                  <c:v>-0.37709759999999998</c:v>
                </c:pt>
                <c:pt idx="46">
                  <c:v>-0.65241680000000002</c:v>
                </c:pt>
                <c:pt idx="47">
                  <c:v>-0.63329259999999998</c:v>
                </c:pt>
                <c:pt idx="48">
                  <c:v>-0.72399210000000003</c:v>
                </c:pt>
                <c:pt idx="49">
                  <c:v>-1.099569</c:v>
                </c:pt>
                <c:pt idx="50">
                  <c:v>-0.52612720000000002</c:v>
                </c:pt>
                <c:pt idx="51">
                  <c:v>1.083537</c:v>
                </c:pt>
                <c:pt idx="52">
                  <c:v>1.48031</c:v>
                </c:pt>
                <c:pt idx="53">
                  <c:v>0.44416339999999999</c:v>
                </c:pt>
                <c:pt idx="54">
                  <c:v>-0.32392860000000001</c:v>
                </c:pt>
                <c:pt idx="55">
                  <c:v>-0.99508090000000005</c:v>
                </c:pt>
                <c:pt idx="56">
                  <c:v>-1.8110120000000001</c:v>
                </c:pt>
                <c:pt idx="57">
                  <c:v>-1.43841</c:v>
                </c:pt>
                <c:pt idx="58">
                  <c:v>0.1689205</c:v>
                </c:pt>
                <c:pt idx="59">
                  <c:v>1.1199159999999999</c:v>
                </c:pt>
                <c:pt idx="60">
                  <c:v>0.3741621</c:v>
                </c:pt>
                <c:pt idx="61">
                  <c:v>-0.7887073</c:v>
                </c:pt>
                <c:pt idx="62">
                  <c:v>-0.83534819999999999</c:v>
                </c:pt>
                <c:pt idx="63">
                  <c:v>0.14394509999999999</c:v>
                </c:pt>
                <c:pt idx="64">
                  <c:v>1.526888</c:v>
                </c:pt>
                <c:pt idx="65">
                  <c:v>1.8931739999999999</c:v>
                </c:pt>
                <c:pt idx="66">
                  <c:v>0.69490180000000001</c:v>
                </c:pt>
                <c:pt idx="67">
                  <c:v>6.8724030000000005E-2</c:v>
                </c:pt>
                <c:pt idx="68">
                  <c:v>-0.122891</c:v>
                </c:pt>
                <c:pt idx="69">
                  <c:v>-0.84612569999999998</c:v>
                </c:pt>
                <c:pt idx="70">
                  <c:v>-0.64748859999999997</c:v>
                </c:pt>
                <c:pt idx="71">
                  <c:v>0.25022339999999998</c:v>
                </c:pt>
                <c:pt idx="72">
                  <c:v>1.4950129999999999</c:v>
                </c:pt>
                <c:pt idx="73">
                  <c:v>2.401335</c:v>
                </c:pt>
                <c:pt idx="74">
                  <c:v>0.63850669999999998</c:v>
                </c:pt>
                <c:pt idx="75">
                  <c:v>-1.8642590000000001</c:v>
                </c:pt>
                <c:pt idx="76">
                  <c:v>-1.9154770000000001</c:v>
                </c:pt>
                <c:pt idx="77">
                  <c:v>-0.69884290000000004</c:v>
                </c:pt>
                <c:pt idx="78">
                  <c:v>0.22324749999999999</c:v>
                </c:pt>
                <c:pt idx="79">
                  <c:v>0.35030889999999998</c:v>
                </c:pt>
                <c:pt idx="80">
                  <c:v>-0.38292559999999998</c:v>
                </c:pt>
                <c:pt idx="81">
                  <c:v>2.0615970000000001E-2</c:v>
                </c:pt>
                <c:pt idx="82">
                  <c:v>1.8233839999999999</c:v>
                </c:pt>
                <c:pt idx="83">
                  <c:v>1.4993650000000001</c:v>
                </c:pt>
                <c:pt idx="84">
                  <c:v>-1.2122409999999999</c:v>
                </c:pt>
                <c:pt idx="85">
                  <c:v>-2.2018559999999998</c:v>
                </c:pt>
                <c:pt idx="86">
                  <c:v>-0.58891859999999996</c:v>
                </c:pt>
                <c:pt idx="87">
                  <c:v>0.6280114</c:v>
                </c:pt>
                <c:pt idx="88">
                  <c:v>0.1662275</c:v>
                </c:pt>
                <c:pt idx="89">
                  <c:v>-0.3556299</c:v>
                </c:pt>
                <c:pt idx="90">
                  <c:v>0.111953</c:v>
                </c:pt>
                <c:pt idx="91">
                  <c:v>0.22613510000000001</c:v>
                </c:pt>
                <c:pt idx="92">
                  <c:v>-0.73323159999999998</c:v>
                </c:pt>
                <c:pt idx="93">
                  <c:v>-1.187994</c:v>
                </c:pt>
                <c:pt idx="94">
                  <c:v>-0.36398259999999999</c:v>
                </c:pt>
                <c:pt idx="95">
                  <c:v>0.61977409999999999</c:v>
                </c:pt>
                <c:pt idx="96">
                  <c:v>0.79910590000000004</c:v>
                </c:pt>
                <c:pt idx="97">
                  <c:v>0.71902429999999995</c:v>
                </c:pt>
                <c:pt idx="98">
                  <c:v>1.4004890000000001</c:v>
                </c:pt>
                <c:pt idx="99">
                  <c:v>1.846905</c:v>
                </c:pt>
                <c:pt idx="100">
                  <c:v>1.054548</c:v>
                </c:pt>
                <c:pt idx="101">
                  <c:v>4.6409249999999999E-2</c:v>
                </c:pt>
                <c:pt idx="102">
                  <c:v>-0.54660260000000005</c:v>
                </c:pt>
                <c:pt idx="103">
                  <c:v>-0.52312349999999996</c:v>
                </c:pt>
                <c:pt idx="104">
                  <c:v>-0.41954989999999998</c:v>
                </c:pt>
                <c:pt idx="105">
                  <c:v>-1.111013</c:v>
                </c:pt>
                <c:pt idx="106">
                  <c:v>-1.441006</c:v>
                </c:pt>
                <c:pt idx="107">
                  <c:v>-0.45159050000000001</c:v>
                </c:pt>
                <c:pt idx="108">
                  <c:v>0.47655649999999999</c:v>
                </c:pt>
                <c:pt idx="109">
                  <c:v>-0.35839290000000001</c:v>
                </c:pt>
                <c:pt idx="110">
                  <c:v>-1.702669</c:v>
                </c:pt>
                <c:pt idx="111">
                  <c:v>-1.4398550000000001</c:v>
                </c:pt>
                <c:pt idx="112">
                  <c:v>-0.97244699999999995</c:v>
                </c:pt>
                <c:pt idx="113">
                  <c:v>-1.3603080000000001</c:v>
                </c:pt>
                <c:pt idx="114">
                  <c:v>-1.098158</c:v>
                </c:pt>
                <c:pt idx="115">
                  <c:v>-0.3161793</c:v>
                </c:pt>
                <c:pt idx="116">
                  <c:v>-0.17213870000000001</c:v>
                </c:pt>
                <c:pt idx="117">
                  <c:v>-0.52821130000000005</c:v>
                </c:pt>
                <c:pt idx="118">
                  <c:v>-0.81951589999999996</c:v>
                </c:pt>
                <c:pt idx="119">
                  <c:v>-0.52625739999999999</c:v>
                </c:pt>
                <c:pt idx="120">
                  <c:v>-0.49257889999999999</c:v>
                </c:pt>
                <c:pt idx="121">
                  <c:v>-1.2890680000000001</c:v>
                </c:pt>
                <c:pt idx="122">
                  <c:v>-1.277973</c:v>
                </c:pt>
                <c:pt idx="123">
                  <c:v>-0.52758450000000001</c:v>
                </c:pt>
                <c:pt idx="124">
                  <c:v>-0.1402986</c:v>
                </c:pt>
                <c:pt idx="125">
                  <c:v>0.22358</c:v>
                </c:pt>
                <c:pt idx="126">
                  <c:v>0.83943140000000005</c:v>
                </c:pt>
                <c:pt idx="127">
                  <c:v>1.6108530000000001</c:v>
                </c:pt>
                <c:pt idx="128">
                  <c:v>1.1253500000000001</c:v>
                </c:pt>
                <c:pt idx="129">
                  <c:v>-0.55541929999999995</c:v>
                </c:pt>
                <c:pt idx="130">
                  <c:v>-0.83967769999999997</c:v>
                </c:pt>
                <c:pt idx="131">
                  <c:v>-0.53250759999999997</c:v>
                </c:pt>
                <c:pt idx="132">
                  <c:v>-0.55254899999999996</c:v>
                </c:pt>
                <c:pt idx="133">
                  <c:v>0.27149849999999998</c:v>
                </c:pt>
                <c:pt idx="134">
                  <c:v>0.37574879999999999</c:v>
                </c:pt>
                <c:pt idx="135">
                  <c:v>-0.1445719</c:v>
                </c:pt>
                <c:pt idx="136">
                  <c:v>0.34443649999999998</c:v>
                </c:pt>
                <c:pt idx="137">
                  <c:v>0.72786890000000004</c:v>
                </c:pt>
                <c:pt idx="138">
                  <c:v>0.7394809</c:v>
                </c:pt>
                <c:pt idx="139">
                  <c:v>0.74666069999999995</c:v>
                </c:pt>
                <c:pt idx="140">
                  <c:v>0.3308893</c:v>
                </c:pt>
                <c:pt idx="141">
                  <c:v>-0.24620990000000001</c:v>
                </c:pt>
                <c:pt idx="142">
                  <c:v>-0.58744569999999996</c:v>
                </c:pt>
                <c:pt idx="143">
                  <c:v>-0.34694340000000001</c:v>
                </c:pt>
                <c:pt idx="144">
                  <c:v>0.109503</c:v>
                </c:pt>
                <c:pt idx="145">
                  <c:v>-0.17646039999999999</c:v>
                </c:pt>
                <c:pt idx="146">
                  <c:v>-0.48607980000000001</c:v>
                </c:pt>
                <c:pt idx="147">
                  <c:v>0.39933429999999998</c:v>
                </c:pt>
                <c:pt idx="148">
                  <c:v>1.619246</c:v>
                </c:pt>
                <c:pt idx="149">
                  <c:v>1.735039</c:v>
                </c:pt>
                <c:pt idx="150">
                  <c:v>0.96994659999999999</c:v>
                </c:pt>
                <c:pt idx="151">
                  <c:v>0.69797399999999998</c:v>
                </c:pt>
                <c:pt idx="152">
                  <c:v>1.0800190000000001</c:v>
                </c:pt>
                <c:pt idx="153">
                  <c:v>1.270659</c:v>
                </c:pt>
                <c:pt idx="154">
                  <c:v>1.471233</c:v>
                </c:pt>
                <c:pt idx="155">
                  <c:v>1.718863</c:v>
                </c:pt>
                <c:pt idx="156">
                  <c:v>1.4851700000000001</c:v>
                </c:pt>
                <c:pt idx="157">
                  <c:v>0.92526090000000005</c:v>
                </c:pt>
                <c:pt idx="158">
                  <c:v>-0.102033</c:v>
                </c:pt>
                <c:pt idx="159">
                  <c:v>-1.3557650000000001</c:v>
                </c:pt>
                <c:pt idx="160">
                  <c:v>-1.8688039999999999</c:v>
                </c:pt>
                <c:pt idx="161">
                  <c:v>-2.121353</c:v>
                </c:pt>
                <c:pt idx="162">
                  <c:v>-1.8968799999999999</c:v>
                </c:pt>
                <c:pt idx="163">
                  <c:v>-0.68345789999999995</c:v>
                </c:pt>
                <c:pt idx="164">
                  <c:v>-0.26782450000000002</c:v>
                </c:pt>
                <c:pt idx="165">
                  <c:v>-0.52550949999999996</c:v>
                </c:pt>
                <c:pt idx="166">
                  <c:v>-0.19239870000000001</c:v>
                </c:pt>
                <c:pt idx="167">
                  <c:v>-0.35789409999999999</c:v>
                </c:pt>
                <c:pt idx="168">
                  <c:v>-1.1767430000000001</c:v>
                </c:pt>
                <c:pt idx="169">
                  <c:v>-1.0573809999999999</c:v>
                </c:pt>
                <c:pt idx="170">
                  <c:v>9.2201660000000005E-2</c:v>
                </c:pt>
                <c:pt idx="171">
                  <c:v>0.86940530000000005</c:v>
                </c:pt>
                <c:pt idx="172">
                  <c:v>1.042171</c:v>
                </c:pt>
                <c:pt idx="173">
                  <c:v>0.72497860000000003</c:v>
                </c:pt>
                <c:pt idx="174">
                  <c:v>-0.21273230000000001</c:v>
                </c:pt>
                <c:pt idx="175">
                  <c:v>0.78858249999999996</c:v>
                </c:pt>
                <c:pt idx="176">
                  <c:v>5.549461</c:v>
                </c:pt>
                <c:pt idx="177">
                  <c:v>10.71231</c:v>
                </c:pt>
                <c:pt idx="178">
                  <c:v>14.067080000000001</c:v>
                </c:pt>
                <c:pt idx="179">
                  <c:v>17.925059999999998</c:v>
                </c:pt>
                <c:pt idx="180">
                  <c:v>21.49145</c:v>
                </c:pt>
                <c:pt idx="181">
                  <c:v>23.14263</c:v>
                </c:pt>
                <c:pt idx="182">
                  <c:v>27.049099999999999</c:v>
                </c:pt>
                <c:pt idx="183">
                  <c:v>29.75224</c:v>
                </c:pt>
                <c:pt idx="184">
                  <c:v>22.209610000000001</c:v>
                </c:pt>
                <c:pt idx="185">
                  <c:v>12.01629</c:v>
                </c:pt>
                <c:pt idx="186">
                  <c:v>9.6880710000000008</c:v>
                </c:pt>
                <c:pt idx="187">
                  <c:v>9.8769950000000009</c:v>
                </c:pt>
                <c:pt idx="188">
                  <c:v>7.7882720000000001</c:v>
                </c:pt>
                <c:pt idx="189">
                  <c:v>6.1528020000000003</c:v>
                </c:pt>
                <c:pt idx="190">
                  <c:v>3.966405</c:v>
                </c:pt>
                <c:pt idx="191">
                  <c:v>0.64677859999999998</c:v>
                </c:pt>
                <c:pt idx="192">
                  <c:v>-0.15845670000000001</c:v>
                </c:pt>
                <c:pt idx="193">
                  <c:v>-8.3733810000000006E-2</c:v>
                </c:pt>
                <c:pt idx="194">
                  <c:v>-0.66289410000000004</c:v>
                </c:pt>
                <c:pt idx="195">
                  <c:v>1.203498</c:v>
                </c:pt>
                <c:pt idx="196">
                  <c:v>3.2624409999999999</c:v>
                </c:pt>
                <c:pt idx="197">
                  <c:v>2.1109119999999999</c:v>
                </c:pt>
                <c:pt idx="198">
                  <c:v>-6.6628679999999996E-2</c:v>
                </c:pt>
                <c:pt idx="199">
                  <c:v>-0.85744889999999996</c:v>
                </c:pt>
                <c:pt idx="200">
                  <c:v>-0.47063840000000001</c:v>
                </c:pt>
                <c:pt idx="201">
                  <c:v>-0.1128527</c:v>
                </c:pt>
                <c:pt idx="202">
                  <c:v>-0.3027377</c:v>
                </c:pt>
                <c:pt idx="203">
                  <c:v>-0.11684460000000001</c:v>
                </c:pt>
                <c:pt idx="204">
                  <c:v>0.51893710000000004</c:v>
                </c:pt>
                <c:pt idx="205">
                  <c:v>0.52029429999999999</c:v>
                </c:pt>
                <c:pt idx="206">
                  <c:v>0.79350860000000001</c:v>
                </c:pt>
                <c:pt idx="207">
                  <c:v>1.3354550000000001</c:v>
                </c:pt>
                <c:pt idx="208">
                  <c:v>0.62680619999999998</c:v>
                </c:pt>
                <c:pt idx="209">
                  <c:v>-3.7145209999999998E-2</c:v>
                </c:pt>
                <c:pt idx="210">
                  <c:v>0.1396241</c:v>
                </c:pt>
                <c:pt idx="211">
                  <c:v>0.34001189999999998</c:v>
                </c:pt>
                <c:pt idx="212">
                  <c:v>1.1314690000000001</c:v>
                </c:pt>
                <c:pt idx="213">
                  <c:v>1.967849</c:v>
                </c:pt>
                <c:pt idx="214">
                  <c:v>1.503706</c:v>
                </c:pt>
                <c:pt idx="215">
                  <c:v>0.86067289999999996</c:v>
                </c:pt>
                <c:pt idx="216">
                  <c:v>1.253517</c:v>
                </c:pt>
                <c:pt idx="217">
                  <c:v>2.0760710000000002</c:v>
                </c:pt>
                <c:pt idx="218">
                  <c:v>3.2219099999999998</c:v>
                </c:pt>
                <c:pt idx="219">
                  <c:v>3.9853839999999998</c:v>
                </c:pt>
                <c:pt idx="220">
                  <c:v>2.6939280000000001</c:v>
                </c:pt>
                <c:pt idx="221">
                  <c:v>0.63494139999999999</c:v>
                </c:pt>
                <c:pt idx="222">
                  <c:v>6.362642E-3</c:v>
                </c:pt>
                <c:pt idx="223">
                  <c:v>0.55153589999999997</c:v>
                </c:pt>
                <c:pt idx="224">
                  <c:v>1.0407040000000001</c:v>
                </c:pt>
                <c:pt idx="225">
                  <c:v>0.68907819999999997</c:v>
                </c:pt>
                <c:pt idx="226">
                  <c:v>0.11926390000000001</c:v>
                </c:pt>
                <c:pt idx="227">
                  <c:v>-2.0829489999999999E-2</c:v>
                </c:pt>
                <c:pt idx="228">
                  <c:v>-0.2206687</c:v>
                </c:pt>
                <c:pt idx="229">
                  <c:v>-0.5805131</c:v>
                </c:pt>
                <c:pt idx="230">
                  <c:v>-0.75280040000000004</c:v>
                </c:pt>
                <c:pt idx="231">
                  <c:v>-0.44606459999999998</c:v>
                </c:pt>
                <c:pt idx="232">
                  <c:v>-8.1485219999999997E-2</c:v>
                </c:pt>
                <c:pt idx="233">
                  <c:v>-0.1615722</c:v>
                </c:pt>
                <c:pt idx="234">
                  <c:v>0.27067950000000002</c:v>
                </c:pt>
                <c:pt idx="235">
                  <c:v>1.10419</c:v>
                </c:pt>
                <c:pt idx="236">
                  <c:v>1.054751</c:v>
                </c:pt>
                <c:pt idx="237">
                  <c:v>0.87675449999999999</c:v>
                </c:pt>
                <c:pt idx="238">
                  <c:v>1.83724</c:v>
                </c:pt>
                <c:pt idx="239">
                  <c:v>2.5878570000000001</c:v>
                </c:pt>
                <c:pt idx="240">
                  <c:v>1.6281600000000001</c:v>
                </c:pt>
                <c:pt idx="241">
                  <c:v>0.75691640000000004</c:v>
                </c:pt>
                <c:pt idx="242">
                  <c:v>1.2375480000000001</c:v>
                </c:pt>
                <c:pt idx="243">
                  <c:v>1.8123199999999999</c:v>
                </c:pt>
                <c:pt idx="244">
                  <c:v>2.2464140000000001</c:v>
                </c:pt>
                <c:pt idx="245">
                  <c:v>3.054799</c:v>
                </c:pt>
                <c:pt idx="246">
                  <c:v>3.0865499999999999</c:v>
                </c:pt>
                <c:pt idx="247">
                  <c:v>2.0308830000000002</c:v>
                </c:pt>
                <c:pt idx="248">
                  <c:v>1.7180839999999999</c:v>
                </c:pt>
                <c:pt idx="249">
                  <c:v>1.7161299999999999</c:v>
                </c:pt>
                <c:pt idx="250">
                  <c:v>1.005819</c:v>
                </c:pt>
                <c:pt idx="251">
                  <c:v>0.67192609999999997</c:v>
                </c:pt>
                <c:pt idx="252">
                  <c:v>0.60335459999999996</c:v>
                </c:pt>
                <c:pt idx="253">
                  <c:v>0.44802449999999999</c:v>
                </c:pt>
                <c:pt idx="254">
                  <c:v>0.3342155</c:v>
                </c:pt>
                <c:pt idx="255">
                  <c:v>-4.6142599999999999E-2</c:v>
                </c:pt>
                <c:pt idx="256">
                  <c:v>0.29098879999999999</c:v>
                </c:pt>
                <c:pt idx="257">
                  <c:v>1.1681649999999999</c:v>
                </c:pt>
                <c:pt idx="258">
                  <c:v>1.0485469999999999</c:v>
                </c:pt>
                <c:pt idx="259">
                  <c:v>0.44679049999999998</c:v>
                </c:pt>
                <c:pt idx="260">
                  <c:v>0.51253709999999997</c:v>
                </c:pt>
                <c:pt idx="261">
                  <c:v>0.54033209999999998</c:v>
                </c:pt>
                <c:pt idx="262">
                  <c:v>-0.69197690000000001</c:v>
                </c:pt>
                <c:pt idx="263">
                  <c:v>-1.5234430000000001</c:v>
                </c:pt>
                <c:pt idx="264">
                  <c:v>-0.58256909999999995</c:v>
                </c:pt>
                <c:pt idx="265">
                  <c:v>0.47357690000000002</c:v>
                </c:pt>
                <c:pt idx="266">
                  <c:v>0.68766470000000002</c:v>
                </c:pt>
                <c:pt idx="267">
                  <c:v>0.4211278</c:v>
                </c:pt>
                <c:pt idx="268">
                  <c:v>0.1079972</c:v>
                </c:pt>
                <c:pt idx="269">
                  <c:v>-0.15152460000000001</c:v>
                </c:pt>
                <c:pt idx="270">
                  <c:v>-0.45285009999999998</c:v>
                </c:pt>
                <c:pt idx="271">
                  <c:v>-0.6053328</c:v>
                </c:pt>
                <c:pt idx="272">
                  <c:v>-0.2475253</c:v>
                </c:pt>
                <c:pt idx="273">
                  <c:v>0.6137302</c:v>
                </c:pt>
                <c:pt idx="274">
                  <c:v>1.2567809999999999</c:v>
                </c:pt>
                <c:pt idx="275">
                  <c:v>1.0943099999999999</c:v>
                </c:pt>
                <c:pt idx="276">
                  <c:v>1.1708540000000001</c:v>
                </c:pt>
                <c:pt idx="277">
                  <c:v>2.2553700000000001</c:v>
                </c:pt>
                <c:pt idx="278">
                  <c:v>2.5351490000000001</c:v>
                </c:pt>
                <c:pt idx="279">
                  <c:v>1.333234</c:v>
                </c:pt>
                <c:pt idx="280">
                  <c:v>-1.9808180000000002E-2</c:v>
                </c:pt>
                <c:pt idx="281">
                  <c:v>-0.65727290000000005</c:v>
                </c:pt>
                <c:pt idx="282">
                  <c:v>7.5302530000000006E-2</c:v>
                </c:pt>
                <c:pt idx="283">
                  <c:v>1.0798049999999999</c:v>
                </c:pt>
                <c:pt idx="284">
                  <c:v>0.64227449999999997</c:v>
                </c:pt>
                <c:pt idx="285">
                  <c:v>-0.4191645</c:v>
                </c:pt>
                <c:pt idx="286">
                  <c:v>-0.57271300000000003</c:v>
                </c:pt>
                <c:pt idx="287">
                  <c:v>0.39491789999999999</c:v>
                </c:pt>
                <c:pt idx="288">
                  <c:v>1.46608</c:v>
                </c:pt>
                <c:pt idx="289">
                  <c:v>1.8790439999999999</c:v>
                </c:pt>
                <c:pt idx="290">
                  <c:v>1.8640950000000001</c:v>
                </c:pt>
                <c:pt idx="291">
                  <c:v>1.561347</c:v>
                </c:pt>
                <c:pt idx="292">
                  <c:v>0.89821600000000001</c:v>
                </c:pt>
                <c:pt idx="293">
                  <c:v>0.28047149999999998</c:v>
                </c:pt>
                <c:pt idx="294">
                  <c:v>0.23846310000000001</c:v>
                </c:pt>
                <c:pt idx="295">
                  <c:v>0.38043490000000002</c:v>
                </c:pt>
                <c:pt idx="296">
                  <c:v>0.27354050000000002</c:v>
                </c:pt>
                <c:pt idx="297">
                  <c:v>-0.28425349999999999</c:v>
                </c:pt>
                <c:pt idx="298">
                  <c:v>-0.62126910000000002</c:v>
                </c:pt>
                <c:pt idx="299">
                  <c:v>0.1061633</c:v>
                </c:pt>
                <c:pt idx="300">
                  <c:v>0.51321839999999996</c:v>
                </c:pt>
                <c:pt idx="301">
                  <c:v>0.38405030000000001</c:v>
                </c:pt>
                <c:pt idx="302">
                  <c:v>0.79713829999999997</c:v>
                </c:pt>
                <c:pt idx="303">
                  <c:v>1.143991</c:v>
                </c:pt>
                <c:pt idx="304">
                  <c:v>0.70617169999999996</c:v>
                </c:pt>
                <c:pt idx="305">
                  <c:v>-0.22132569999999999</c:v>
                </c:pt>
                <c:pt idx="306">
                  <c:v>0.2107154</c:v>
                </c:pt>
                <c:pt idx="307">
                  <c:v>2.1023610000000001</c:v>
                </c:pt>
                <c:pt idx="308">
                  <c:v>2.67049</c:v>
                </c:pt>
                <c:pt idx="309">
                  <c:v>1.4592099999999999</c:v>
                </c:pt>
                <c:pt idx="310">
                  <c:v>0.1610674</c:v>
                </c:pt>
                <c:pt idx="311">
                  <c:v>-0.12594430000000001</c:v>
                </c:pt>
                <c:pt idx="312">
                  <c:v>7.0580749999999998E-2</c:v>
                </c:pt>
                <c:pt idx="313">
                  <c:v>-7.1464959999999994E-2</c:v>
                </c:pt>
                <c:pt idx="314">
                  <c:v>0.26996160000000002</c:v>
                </c:pt>
                <c:pt idx="315">
                  <c:v>1.1767529999999999</c:v>
                </c:pt>
                <c:pt idx="316">
                  <c:v>1.447773</c:v>
                </c:pt>
                <c:pt idx="317">
                  <c:v>0.6977584</c:v>
                </c:pt>
                <c:pt idx="318">
                  <c:v>0.51196410000000003</c:v>
                </c:pt>
                <c:pt idx="319">
                  <c:v>1.285525</c:v>
                </c:pt>
                <c:pt idx="320">
                  <c:v>0.79669389999999995</c:v>
                </c:pt>
                <c:pt idx="321">
                  <c:v>7.9970869999999999E-2</c:v>
                </c:pt>
                <c:pt idx="322">
                  <c:v>1.148574</c:v>
                </c:pt>
                <c:pt idx="323">
                  <c:v>1.5732200000000001</c:v>
                </c:pt>
                <c:pt idx="324">
                  <c:v>-3.104459E-2</c:v>
                </c:pt>
                <c:pt idx="325">
                  <c:v>-0.77902119999999997</c:v>
                </c:pt>
                <c:pt idx="326">
                  <c:v>0.31938440000000001</c:v>
                </c:pt>
                <c:pt idx="327">
                  <c:v>1.154331</c:v>
                </c:pt>
                <c:pt idx="328">
                  <c:v>1.904042</c:v>
                </c:pt>
                <c:pt idx="329">
                  <c:v>2.983473</c:v>
                </c:pt>
                <c:pt idx="330">
                  <c:v>2.273323</c:v>
                </c:pt>
                <c:pt idx="331">
                  <c:v>0.22929479999999999</c:v>
                </c:pt>
                <c:pt idx="332">
                  <c:v>-0.33155129999999999</c:v>
                </c:pt>
                <c:pt idx="333">
                  <c:v>9.3803940000000002E-2</c:v>
                </c:pt>
                <c:pt idx="334">
                  <c:v>-5.911918E-2</c:v>
                </c:pt>
                <c:pt idx="335">
                  <c:v>-5.6059890000000001E-2</c:v>
                </c:pt>
                <c:pt idx="336">
                  <c:v>0.40582689999999999</c:v>
                </c:pt>
                <c:pt idx="337">
                  <c:v>0.433452</c:v>
                </c:pt>
                <c:pt idx="338">
                  <c:v>-4.8734230000000003E-2</c:v>
                </c:pt>
                <c:pt idx="339">
                  <c:v>-0.1108292</c:v>
                </c:pt>
                <c:pt idx="340">
                  <c:v>7.6798389999999994E-2</c:v>
                </c:pt>
                <c:pt idx="341">
                  <c:v>-0.30793680000000001</c:v>
                </c:pt>
                <c:pt idx="342">
                  <c:v>-0.2497221</c:v>
                </c:pt>
                <c:pt idx="343">
                  <c:v>0.82020459999999995</c:v>
                </c:pt>
                <c:pt idx="344">
                  <c:v>1.4281600000000001</c:v>
                </c:pt>
                <c:pt idx="345">
                  <c:v>0.65131439999999996</c:v>
                </c:pt>
                <c:pt idx="346">
                  <c:v>-0.8819207</c:v>
                </c:pt>
                <c:pt idx="347">
                  <c:v>-1.4903729999999999</c:v>
                </c:pt>
                <c:pt idx="348">
                  <c:v>-0.71194420000000003</c:v>
                </c:pt>
                <c:pt idx="349">
                  <c:v>0.27573399999999998</c:v>
                </c:pt>
                <c:pt idx="350">
                  <c:v>0.91807989999999995</c:v>
                </c:pt>
                <c:pt idx="351">
                  <c:v>0.82046790000000003</c:v>
                </c:pt>
                <c:pt idx="352">
                  <c:v>0.5157564</c:v>
                </c:pt>
                <c:pt idx="353">
                  <c:v>1.2471540000000001</c:v>
                </c:pt>
                <c:pt idx="354">
                  <c:v>2.308967</c:v>
                </c:pt>
                <c:pt idx="355">
                  <c:v>1.989371</c:v>
                </c:pt>
                <c:pt idx="356">
                  <c:v>-1.7826069999999999E-2</c:v>
                </c:pt>
                <c:pt idx="357">
                  <c:v>-1.465821</c:v>
                </c:pt>
                <c:pt idx="358">
                  <c:v>-0.85062819999999995</c:v>
                </c:pt>
                <c:pt idx="359">
                  <c:v>-4.4343649999999997E-5</c:v>
                </c:pt>
                <c:pt idx="360">
                  <c:v>0.58880600000000005</c:v>
                </c:pt>
                <c:pt idx="361">
                  <c:v>1.3952990000000001</c:v>
                </c:pt>
                <c:pt idx="362">
                  <c:v>0.31163770000000002</c:v>
                </c:pt>
                <c:pt idx="363">
                  <c:v>-2.1770489999999998</c:v>
                </c:pt>
                <c:pt idx="364">
                  <c:v>-2.2140270000000002</c:v>
                </c:pt>
                <c:pt idx="365">
                  <c:v>-0.50573829999999997</c:v>
                </c:pt>
                <c:pt idx="366">
                  <c:v>-0.67493360000000002</c:v>
                </c:pt>
                <c:pt idx="367">
                  <c:v>-1.8368869999999999</c:v>
                </c:pt>
                <c:pt idx="368">
                  <c:v>-1.6723889999999999</c:v>
                </c:pt>
                <c:pt idx="369">
                  <c:v>-0.82841319999999996</c:v>
                </c:pt>
                <c:pt idx="370">
                  <c:v>-0.32865729999999999</c:v>
                </c:pt>
                <c:pt idx="371">
                  <c:v>-0.206959</c:v>
                </c:pt>
                <c:pt idx="372">
                  <c:v>-0.46352969999999999</c:v>
                </c:pt>
                <c:pt idx="373">
                  <c:v>-0.52135339999999997</c:v>
                </c:pt>
                <c:pt idx="374">
                  <c:v>0.105244</c:v>
                </c:pt>
                <c:pt idx="375">
                  <c:v>0.58270849999999996</c:v>
                </c:pt>
                <c:pt idx="376">
                  <c:v>0.55303400000000003</c:v>
                </c:pt>
                <c:pt idx="377">
                  <c:v>0.24517249999999999</c:v>
                </c:pt>
                <c:pt idx="378">
                  <c:v>-0.23232230000000001</c:v>
                </c:pt>
                <c:pt idx="379">
                  <c:v>-0.39289619999999997</c:v>
                </c:pt>
                <c:pt idx="380">
                  <c:v>0.12725</c:v>
                </c:pt>
                <c:pt idx="381">
                  <c:v>1.412563</c:v>
                </c:pt>
                <c:pt idx="382">
                  <c:v>2.1662810000000001</c:v>
                </c:pt>
                <c:pt idx="383">
                  <c:v>0.64805290000000004</c:v>
                </c:pt>
                <c:pt idx="384">
                  <c:v>-1.42344</c:v>
                </c:pt>
                <c:pt idx="385">
                  <c:v>-0.98418249999999996</c:v>
                </c:pt>
                <c:pt idx="386">
                  <c:v>0.3126294</c:v>
                </c:pt>
                <c:pt idx="387">
                  <c:v>-0.48419640000000003</c:v>
                </c:pt>
                <c:pt idx="388">
                  <c:v>-2.188771</c:v>
                </c:pt>
                <c:pt idx="389">
                  <c:v>-3.1845530000000002</c:v>
                </c:pt>
                <c:pt idx="390">
                  <c:v>-2.7006079999999999</c:v>
                </c:pt>
                <c:pt idx="391">
                  <c:v>-0.53389279999999995</c:v>
                </c:pt>
                <c:pt idx="392">
                  <c:v>0.81068890000000005</c:v>
                </c:pt>
                <c:pt idx="393">
                  <c:v>0.32874100000000001</c:v>
                </c:pt>
                <c:pt idx="394">
                  <c:v>0.25337779999999999</c:v>
                </c:pt>
                <c:pt idx="395">
                  <c:v>1.2299359999999999</c:v>
                </c:pt>
                <c:pt idx="396">
                  <c:v>1.4596499999999999</c:v>
                </c:pt>
                <c:pt idx="397">
                  <c:v>0.44015379999999998</c:v>
                </c:pt>
                <c:pt idx="398">
                  <c:v>-0.3142064</c:v>
                </c:pt>
                <c:pt idx="399">
                  <c:v>-0.76067929999999995</c:v>
                </c:pt>
                <c:pt idx="400">
                  <c:v>-1.4866459999999999</c:v>
                </c:pt>
                <c:pt idx="401">
                  <c:v>-2.0255290000000001</c:v>
                </c:pt>
                <c:pt idx="402">
                  <c:v>-1.5084960000000001</c:v>
                </c:pt>
                <c:pt idx="403">
                  <c:v>0.4415094</c:v>
                </c:pt>
                <c:pt idx="404">
                  <c:v>1.6945840000000001</c:v>
                </c:pt>
                <c:pt idx="405">
                  <c:v>1.2999529999999999</c:v>
                </c:pt>
                <c:pt idx="406">
                  <c:v>0.94650160000000005</c:v>
                </c:pt>
                <c:pt idx="407">
                  <c:v>0.46773150000000002</c:v>
                </c:pt>
                <c:pt idx="408">
                  <c:v>2.7004450000000001E-3</c:v>
                </c:pt>
                <c:pt idx="409">
                  <c:v>0.30815140000000002</c:v>
                </c:pt>
                <c:pt idx="410">
                  <c:v>8.797365E-2</c:v>
                </c:pt>
                <c:pt idx="411">
                  <c:v>-0.81607010000000002</c:v>
                </c:pt>
                <c:pt idx="412">
                  <c:v>-0.8982675</c:v>
                </c:pt>
                <c:pt idx="413">
                  <c:v>-0.34112510000000001</c:v>
                </c:pt>
                <c:pt idx="414">
                  <c:v>-0.46933510000000001</c:v>
                </c:pt>
                <c:pt idx="415">
                  <c:v>-0.4040531</c:v>
                </c:pt>
                <c:pt idx="416">
                  <c:v>0.2335257</c:v>
                </c:pt>
                <c:pt idx="417">
                  <c:v>-0.4898863</c:v>
                </c:pt>
                <c:pt idx="418">
                  <c:v>-1.5017119999999999</c:v>
                </c:pt>
                <c:pt idx="419">
                  <c:v>-0.75026369999999998</c:v>
                </c:pt>
                <c:pt idx="420">
                  <c:v>3.7043069999999997E-2</c:v>
                </c:pt>
                <c:pt idx="421">
                  <c:v>-0.44905250000000002</c:v>
                </c:pt>
                <c:pt idx="422">
                  <c:v>-0.94058940000000002</c:v>
                </c:pt>
                <c:pt idx="423">
                  <c:v>-1.002059</c:v>
                </c:pt>
                <c:pt idx="424">
                  <c:v>-0.6720566</c:v>
                </c:pt>
                <c:pt idx="425">
                  <c:v>0.50075259999999999</c:v>
                </c:pt>
                <c:pt idx="426">
                  <c:v>1.1665220000000001</c:v>
                </c:pt>
                <c:pt idx="427">
                  <c:v>1.512193E-2</c:v>
                </c:pt>
                <c:pt idx="428">
                  <c:v>-0.80661729999999998</c:v>
                </c:pt>
                <c:pt idx="429">
                  <c:v>-3.3190570000000003E-2</c:v>
                </c:pt>
                <c:pt idx="430">
                  <c:v>0.56916460000000002</c:v>
                </c:pt>
                <c:pt idx="431">
                  <c:v>1.0125679999999999</c:v>
                </c:pt>
                <c:pt idx="432">
                  <c:v>1.395813</c:v>
                </c:pt>
                <c:pt idx="433">
                  <c:v>0.37777090000000002</c:v>
                </c:pt>
                <c:pt idx="434">
                  <c:v>-0.87080869999999999</c:v>
                </c:pt>
                <c:pt idx="435">
                  <c:v>-0.84594190000000002</c:v>
                </c:pt>
                <c:pt idx="436">
                  <c:v>-0.19964460000000001</c:v>
                </c:pt>
                <c:pt idx="437">
                  <c:v>0.44832379999999999</c:v>
                </c:pt>
                <c:pt idx="438">
                  <c:v>0.52911569999999997</c:v>
                </c:pt>
                <c:pt idx="439">
                  <c:v>-0.35626869999999999</c:v>
                </c:pt>
                <c:pt idx="440">
                  <c:v>-1.5376179999999999</c:v>
                </c:pt>
                <c:pt idx="441">
                  <c:v>-2.1528209999999999</c:v>
                </c:pt>
                <c:pt idx="442">
                  <c:v>-1.22454</c:v>
                </c:pt>
                <c:pt idx="443">
                  <c:v>0.93357460000000003</c:v>
                </c:pt>
                <c:pt idx="444">
                  <c:v>1.807463</c:v>
                </c:pt>
                <c:pt idx="445">
                  <c:v>1.1117090000000001</c:v>
                </c:pt>
                <c:pt idx="446">
                  <c:v>0.87063060000000003</c:v>
                </c:pt>
                <c:pt idx="447">
                  <c:v>1.0794790000000001</c:v>
                </c:pt>
                <c:pt idx="448">
                  <c:v>1.3381110000000001</c:v>
                </c:pt>
                <c:pt idx="449">
                  <c:v>1.621821</c:v>
                </c:pt>
                <c:pt idx="450">
                  <c:v>1.390612</c:v>
                </c:pt>
                <c:pt idx="451">
                  <c:v>1.300473</c:v>
                </c:pt>
                <c:pt idx="452">
                  <c:v>1.3020370000000001</c:v>
                </c:pt>
                <c:pt idx="453">
                  <c:v>0.31268770000000001</c:v>
                </c:pt>
                <c:pt idx="454">
                  <c:v>-0.57282730000000004</c:v>
                </c:pt>
                <c:pt idx="455">
                  <c:v>6.7494460000000006E-2</c:v>
                </c:pt>
                <c:pt idx="456">
                  <c:v>1.1630849999999999</c:v>
                </c:pt>
                <c:pt idx="457">
                  <c:v>1.224045</c:v>
                </c:pt>
                <c:pt idx="458">
                  <c:v>0.70276479999999997</c:v>
                </c:pt>
                <c:pt idx="459">
                  <c:v>0.61682579999999998</c:v>
                </c:pt>
                <c:pt idx="460">
                  <c:v>0.27706520000000001</c:v>
                </c:pt>
                <c:pt idx="461">
                  <c:v>-0.56996440000000004</c:v>
                </c:pt>
                <c:pt idx="462">
                  <c:v>-0.28064030000000001</c:v>
                </c:pt>
                <c:pt idx="463">
                  <c:v>0.90277490000000005</c:v>
                </c:pt>
                <c:pt idx="464">
                  <c:v>0.72770809999999997</c:v>
                </c:pt>
                <c:pt idx="465">
                  <c:v>-1.557242</c:v>
                </c:pt>
                <c:pt idx="466">
                  <c:v>-2.8605930000000002</c:v>
                </c:pt>
                <c:pt idx="467">
                  <c:v>-0.89382490000000003</c:v>
                </c:pt>
                <c:pt idx="468">
                  <c:v>0.80572779999999999</c:v>
                </c:pt>
                <c:pt idx="469">
                  <c:v>0.57701780000000003</c:v>
                </c:pt>
                <c:pt idx="470">
                  <c:v>0.68624280000000004</c:v>
                </c:pt>
                <c:pt idx="471">
                  <c:v>1.2011940000000001</c:v>
                </c:pt>
                <c:pt idx="472">
                  <c:v>0.82687140000000003</c:v>
                </c:pt>
                <c:pt idx="473">
                  <c:v>0.2604959</c:v>
                </c:pt>
                <c:pt idx="474">
                  <c:v>1.0248820000000001</c:v>
                </c:pt>
                <c:pt idx="475">
                  <c:v>1.5258849999999999</c:v>
                </c:pt>
                <c:pt idx="476">
                  <c:v>0.64224990000000004</c:v>
                </c:pt>
                <c:pt idx="477">
                  <c:v>0.44326100000000002</c:v>
                </c:pt>
                <c:pt idx="478">
                  <c:v>1.140487</c:v>
                </c:pt>
                <c:pt idx="479">
                  <c:v>1.4094009999999999</c:v>
                </c:pt>
                <c:pt idx="480">
                  <c:v>1.228297</c:v>
                </c:pt>
                <c:pt idx="481">
                  <c:v>0.76785490000000001</c:v>
                </c:pt>
                <c:pt idx="482">
                  <c:v>0.38034489999999999</c:v>
                </c:pt>
                <c:pt idx="483">
                  <c:v>0.72212520000000002</c:v>
                </c:pt>
                <c:pt idx="484">
                  <c:v>1.242799</c:v>
                </c:pt>
                <c:pt idx="485">
                  <c:v>0.81894990000000001</c:v>
                </c:pt>
                <c:pt idx="486">
                  <c:v>-0.1360923</c:v>
                </c:pt>
                <c:pt idx="487">
                  <c:v>0.19196350000000001</c:v>
                </c:pt>
                <c:pt idx="488">
                  <c:v>1.2275529999999999</c:v>
                </c:pt>
                <c:pt idx="489">
                  <c:v>0.45320199999999999</c:v>
                </c:pt>
                <c:pt idx="490">
                  <c:v>-0.90776710000000005</c:v>
                </c:pt>
                <c:pt idx="491">
                  <c:v>-0.5162544</c:v>
                </c:pt>
                <c:pt idx="492">
                  <c:v>0.36264770000000002</c:v>
                </c:pt>
                <c:pt idx="493">
                  <c:v>0.4926855</c:v>
                </c:pt>
                <c:pt idx="494">
                  <c:v>8.1206139999999996E-2</c:v>
                </c:pt>
                <c:pt idx="495">
                  <c:v>-0.91367719999999997</c:v>
                </c:pt>
                <c:pt idx="496">
                  <c:v>-1.25098</c:v>
                </c:pt>
                <c:pt idx="497">
                  <c:v>-0.17002690000000001</c:v>
                </c:pt>
                <c:pt idx="498">
                  <c:v>0.92030369999999995</c:v>
                </c:pt>
                <c:pt idx="499">
                  <c:v>1.1452439999999999</c:v>
                </c:pt>
                <c:pt idx="500">
                  <c:v>0.25887690000000002</c:v>
                </c:pt>
                <c:pt idx="501">
                  <c:v>-0.5284778</c:v>
                </c:pt>
                <c:pt idx="502">
                  <c:v>0.32316610000000001</c:v>
                </c:pt>
                <c:pt idx="503">
                  <c:v>1.020391</c:v>
                </c:pt>
                <c:pt idx="504">
                  <c:v>0.27637390000000001</c:v>
                </c:pt>
                <c:pt idx="505">
                  <c:v>-0.46908810000000001</c:v>
                </c:pt>
                <c:pt idx="506">
                  <c:v>-0.25196580000000002</c:v>
                </c:pt>
                <c:pt idx="507">
                  <c:v>0.5535004</c:v>
                </c:pt>
                <c:pt idx="508">
                  <c:v>0.85225550000000005</c:v>
                </c:pt>
                <c:pt idx="509">
                  <c:v>0.29384640000000001</c:v>
                </c:pt>
                <c:pt idx="510">
                  <c:v>-0.21754019999999999</c:v>
                </c:pt>
                <c:pt idx="511">
                  <c:v>-0.19627120000000001</c:v>
                </c:pt>
                <c:pt idx="512">
                  <c:v>-0.1958491</c:v>
                </c:pt>
                <c:pt idx="513">
                  <c:v>-0.49546560000000001</c:v>
                </c:pt>
                <c:pt idx="514">
                  <c:v>-0.74181430000000004</c:v>
                </c:pt>
                <c:pt idx="515">
                  <c:v>-0.58986000000000005</c:v>
                </c:pt>
                <c:pt idx="516">
                  <c:v>-1.406401E-2</c:v>
                </c:pt>
                <c:pt idx="517">
                  <c:v>0.64254049999999996</c:v>
                </c:pt>
                <c:pt idx="518">
                  <c:v>0.46420109999999998</c:v>
                </c:pt>
                <c:pt idx="519">
                  <c:v>-0.7376606</c:v>
                </c:pt>
                <c:pt idx="520">
                  <c:v>-1.200183</c:v>
                </c:pt>
                <c:pt idx="521">
                  <c:v>-0.19078700000000001</c:v>
                </c:pt>
                <c:pt idx="522">
                  <c:v>0.65681869999999998</c:v>
                </c:pt>
                <c:pt idx="523">
                  <c:v>0.29368650000000002</c:v>
                </c:pt>
                <c:pt idx="524">
                  <c:v>-8.6524099999999993E-3</c:v>
                </c:pt>
                <c:pt idx="525">
                  <c:v>0.61428749999999999</c:v>
                </c:pt>
                <c:pt idx="526">
                  <c:v>0.57568350000000001</c:v>
                </c:pt>
                <c:pt idx="527">
                  <c:v>-0.20646329999999999</c:v>
                </c:pt>
                <c:pt idx="528">
                  <c:v>-0.41376780000000002</c:v>
                </c:pt>
                <c:pt idx="529">
                  <c:v>-0.4439322</c:v>
                </c:pt>
                <c:pt idx="530">
                  <c:v>-0.55979100000000004</c:v>
                </c:pt>
                <c:pt idx="531">
                  <c:v>-0.98293019999999998</c:v>
                </c:pt>
                <c:pt idx="532">
                  <c:v>-1.7020109999999999</c:v>
                </c:pt>
                <c:pt idx="533">
                  <c:v>-1.5492950000000001</c:v>
                </c:pt>
                <c:pt idx="534">
                  <c:v>-0.80098919999999996</c:v>
                </c:pt>
                <c:pt idx="535">
                  <c:v>-0.22678110000000001</c:v>
                </c:pt>
                <c:pt idx="536">
                  <c:v>0.31762790000000002</c:v>
                </c:pt>
                <c:pt idx="537">
                  <c:v>8.4971669999999999E-2</c:v>
                </c:pt>
                <c:pt idx="538">
                  <c:v>-0.7976647</c:v>
                </c:pt>
                <c:pt idx="539">
                  <c:v>-1.3726689999999999</c:v>
                </c:pt>
                <c:pt idx="540">
                  <c:v>-2.0425230000000001</c:v>
                </c:pt>
                <c:pt idx="541">
                  <c:v>-1.640198</c:v>
                </c:pt>
                <c:pt idx="542">
                  <c:v>0.67699600000000004</c:v>
                </c:pt>
                <c:pt idx="543">
                  <c:v>1.7083520000000001</c:v>
                </c:pt>
                <c:pt idx="544">
                  <c:v>0.82905340000000005</c:v>
                </c:pt>
                <c:pt idx="545">
                  <c:v>0.71625030000000001</c:v>
                </c:pt>
                <c:pt idx="546">
                  <c:v>1.144307</c:v>
                </c:pt>
                <c:pt idx="547">
                  <c:v>1.5315049999999999</c:v>
                </c:pt>
                <c:pt idx="548">
                  <c:v>1.9115249999999999</c:v>
                </c:pt>
                <c:pt idx="549">
                  <c:v>1.347259</c:v>
                </c:pt>
                <c:pt idx="550">
                  <c:v>-0.56317200000000001</c:v>
                </c:pt>
                <c:pt idx="551">
                  <c:v>-2.5819899999999998</c:v>
                </c:pt>
                <c:pt idx="552">
                  <c:v>-2.2350880000000002</c:v>
                </c:pt>
                <c:pt idx="553">
                  <c:v>-0.20133670000000001</c:v>
                </c:pt>
                <c:pt idx="554">
                  <c:v>0.6086049</c:v>
                </c:pt>
                <c:pt idx="555">
                  <c:v>0.76946219999999999</c:v>
                </c:pt>
                <c:pt idx="556">
                  <c:v>1.545512</c:v>
                </c:pt>
                <c:pt idx="557">
                  <c:v>1.415788</c:v>
                </c:pt>
                <c:pt idx="558">
                  <c:v>2.6199090000000001E-2</c:v>
                </c:pt>
                <c:pt idx="559">
                  <c:v>-0.93495779999999995</c:v>
                </c:pt>
                <c:pt idx="560">
                  <c:v>-0.49970189999999998</c:v>
                </c:pt>
                <c:pt idx="561">
                  <c:v>0.41247410000000001</c:v>
                </c:pt>
                <c:pt idx="562">
                  <c:v>1.407597E-3</c:v>
                </c:pt>
                <c:pt idx="563">
                  <c:v>-0.47379900000000003</c:v>
                </c:pt>
                <c:pt idx="564">
                  <c:v>0.54127479999999994</c:v>
                </c:pt>
                <c:pt idx="565">
                  <c:v>1.235304</c:v>
                </c:pt>
                <c:pt idx="566">
                  <c:v>1.149446</c:v>
                </c:pt>
                <c:pt idx="567">
                  <c:v>1.0365180000000001</c:v>
                </c:pt>
                <c:pt idx="568">
                  <c:v>0.33860440000000003</c:v>
                </c:pt>
                <c:pt idx="569">
                  <c:v>-0.85058149999999999</c:v>
                </c:pt>
                <c:pt idx="570">
                  <c:v>-1.587655</c:v>
                </c:pt>
                <c:pt idx="571">
                  <c:v>-1.063064</c:v>
                </c:pt>
                <c:pt idx="572">
                  <c:v>3.2234539999999999E-2</c:v>
                </c:pt>
                <c:pt idx="573">
                  <c:v>0.60654079999999999</c:v>
                </c:pt>
                <c:pt idx="574">
                  <c:v>0.74983489999999997</c:v>
                </c:pt>
                <c:pt idx="575">
                  <c:v>9.3033249999999998E-2</c:v>
                </c:pt>
                <c:pt idx="576">
                  <c:v>-0.46918349999999998</c:v>
                </c:pt>
                <c:pt idx="577">
                  <c:v>0.6131297</c:v>
                </c:pt>
                <c:pt idx="578">
                  <c:v>1.883402</c:v>
                </c:pt>
                <c:pt idx="579">
                  <c:v>1.493028</c:v>
                </c:pt>
                <c:pt idx="580">
                  <c:v>-4.8419950000000003E-2</c:v>
                </c:pt>
                <c:pt idx="581">
                  <c:v>-1.10537</c:v>
                </c:pt>
                <c:pt idx="582">
                  <c:v>-1.23167</c:v>
                </c:pt>
                <c:pt idx="583">
                  <c:v>-1.1645350000000001</c:v>
                </c:pt>
                <c:pt idx="584">
                  <c:v>-0.50210650000000001</c:v>
                </c:pt>
                <c:pt idx="585">
                  <c:v>0.84612509999999996</c:v>
                </c:pt>
                <c:pt idx="586">
                  <c:v>1.2778449999999999</c:v>
                </c:pt>
                <c:pt idx="587">
                  <c:v>0.58062879999999994</c:v>
                </c:pt>
                <c:pt idx="588">
                  <c:v>0.34194099999999999</c:v>
                </c:pt>
                <c:pt idx="589">
                  <c:v>0.72004089999999998</c:v>
                </c:pt>
                <c:pt idx="590">
                  <c:v>0.5014305</c:v>
                </c:pt>
                <c:pt idx="591">
                  <c:v>-2.662691E-3</c:v>
                </c:pt>
                <c:pt idx="592">
                  <c:v>0.15131800000000001</c:v>
                </c:pt>
                <c:pt idx="593">
                  <c:v>0.23653469999999999</c:v>
                </c:pt>
                <c:pt idx="594">
                  <c:v>-0.285472</c:v>
                </c:pt>
                <c:pt idx="595">
                  <c:v>-0.55042190000000002</c:v>
                </c:pt>
                <c:pt idx="596">
                  <c:v>-0.35588429999999999</c:v>
                </c:pt>
                <c:pt idx="597">
                  <c:v>-0.34195890000000001</c:v>
                </c:pt>
                <c:pt idx="598">
                  <c:v>-0.74626939999999997</c:v>
                </c:pt>
                <c:pt idx="599">
                  <c:v>-1.3296209999999999</c:v>
                </c:pt>
                <c:pt idx="600">
                  <c:v>-1.0358259999999999</c:v>
                </c:pt>
                <c:pt idx="601">
                  <c:v>9.0451110000000001E-2</c:v>
                </c:pt>
                <c:pt idx="602">
                  <c:v>0.33871420000000002</c:v>
                </c:pt>
                <c:pt idx="603">
                  <c:v>-0.39929920000000002</c:v>
                </c:pt>
                <c:pt idx="604">
                  <c:v>-0.87804119999999997</c:v>
                </c:pt>
                <c:pt idx="605">
                  <c:v>-0.51609380000000005</c:v>
                </c:pt>
                <c:pt idx="606">
                  <c:v>0.3331692</c:v>
                </c:pt>
                <c:pt idx="607">
                  <c:v>0.67270819999999998</c:v>
                </c:pt>
                <c:pt idx="608">
                  <c:v>-0.21948309999999999</c:v>
                </c:pt>
                <c:pt idx="609">
                  <c:v>-1.3861209999999999</c:v>
                </c:pt>
                <c:pt idx="610">
                  <c:v>-1.8999569999999999</c:v>
                </c:pt>
                <c:pt idx="611">
                  <c:v>-2.0729229999999998</c:v>
                </c:pt>
                <c:pt idx="612">
                  <c:v>-1.5880270000000001</c:v>
                </c:pt>
                <c:pt idx="613">
                  <c:v>-0.93891610000000003</c:v>
                </c:pt>
                <c:pt idx="614">
                  <c:v>-0.79787719999999995</c:v>
                </c:pt>
                <c:pt idx="615">
                  <c:v>-0.70798950000000005</c:v>
                </c:pt>
                <c:pt idx="616">
                  <c:v>-0.83840250000000005</c:v>
                </c:pt>
                <c:pt idx="617">
                  <c:v>-0.88579169999999996</c:v>
                </c:pt>
                <c:pt idx="618">
                  <c:v>-0.1081167</c:v>
                </c:pt>
                <c:pt idx="619">
                  <c:v>1.025317</c:v>
                </c:pt>
                <c:pt idx="620">
                  <c:v>1.2408710000000001</c:v>
                </c:pt>
                <c:pt idx="621">
                  <c:v>0.38159500000000002</c:v>
                </c:pt>
                <c:pt idx="622">
                  <c:v>-0.3637437</c:v>
                </c:pt>
                <c:pt idx="623">
                  <c:v>-0.88614130000000002</c:v>
                </c:pt>
                <c:pt idx="624">
                  <c:v>-0.94896659999999999</c:v>
                </c:pt>
                <c:pt idx="625">
                  <c:v>0.11694259999999999</c:v>
                </c:pt>
                <c:pt idx="626">
                  <c:v>0.70909580000000005</c:v>
                </c:pt>
                <c:pt idx="627">
                  <c:v>-7.1918170000000003E-2</c:v>
                </c:pt>
                <c:pt idx="628">
                  <c:v>-0.74908870000000005</c:v>
                </c:pt>
                <c:pt idx="629">
                  <c:v>-0.77934239999999999</c:v>
                </c:pt>
                <c:pt idx="630">
                  <c:v>-0.51321830000000002</c:v>
                </c:pt>
                <c:pt idx="631">
                  <c:v>-0.1956582</c:v>
                </c:pt>
                <c:pt idx="632">
                  <c:v>8.0385369999999998E-2</c:v>
                </c:pt>
                <c:pt idx="633">
                  <c:v>0.48978310000000003</c:v>
                </c:pt>
                <c:pt idx="634">
                  <c:v>0.37530940000000002</c:v>
                </c:pt>
                <c:pt idx="635">
                  <c:v>-0.98211550000000003</c:v>
                </c:pt>
                <c:pt idx="636">
                  <c:v>-2.7250359999999998</c:v>
                </c:pt>
                <c:pt idx="637">
                  <c:v>-2.8395679999999999</c:v>
                </c:pt>
                <c:pt idx="638">
                  <c:v>-0.83900640000000004</c:v>
                </c:pt>
                <c:pt idx="639">
                  <c:v>0.88327180000000005</c:v>
                </c:pt>
                <c:pt idx="640">
                  <c:v>0.63580020000000004</c:v>
                </c:pt>
                <c:pt idx="641">
                  <c:v>-0.20297499999999999</c:v>
                </c:pt>
                <c:pt idx="642">
                  <c:v>-0.1686155</c:v>
                </c:pt>
                <c:pt idx="643">
                  <c:v>0.1141508</c:v>
                </c:pt>
                <c:pt idx="644">
                  <c:v>-0.47095969999999998</c:v>
                </c:pt>
                <c:pt idx="645">
                  <c:v>-1.193764</c:v>
                </c:pt>
                <c:pt idx="646">
                  <c:v>-7.2253429999999993E-2</c:v>
                </c:pt>
                <c:pt idx="647">
                  <c:v>1.487843</c:v>
                </c:pt>
                <c:pt idx="648">
                  <c:v>0.8799131</c:v>
                </c:pt>
                <c:pt idx="649">
                  <c:v>-0.5518769</c:v>
                </c:pt>
                <c:pt idx="650">
                  <c:v>-1.146225</c:v>
                </c:pt>
                <c:pt idx="651">
                  <c:v>-0.86119480000000004</c:v>
                </c:pt>
                <c:pt idx="652">
                  <c:v>-0.42533799999999999</c:v>
                </c:pt>
                <c:pt idx="653">
                  <c:v>-0.93448679999999995</c:v>
                </c:pt>
                <c:pt idx="654">
                  <c:v>-1.5380480000000001</c:v>
                </c:pt>
                <c:pt idx="655">
                  <c:v>-0.84293439999999997</c:v>
                </c:pt>
                <c:pt idx="656">
                  <c:v>6.8776039999999997E-2</c:v>
                </c:pt>
                <c:pt idx="657">
                  <c:v>-3.7187270000000001E-2</c:v>
                </c:pt>
                <c:pt idx="658">
                  <c:v>0.21259980000000001</c:v>
                </c:pt>
                <c:pt idx="659">
                  <c:v>0.87800319999999998</c:v>
                </c:pt>
                <c:pt idx="660">
                  <c:v>-1.0724060000000001E-2</c:v>
                </c:pt>
                <c:pt idx="661">
                  <c:v>-0.5610096</c:v>
                </c:pt>
                <c:pt idx="662">
                  <c:v>0.89248519999999998</c:v>
                </c:pt>
                <c:pt idx="663">
                  <c:v>1.3488899999999999</c:v>
                </c:pt>
                <c:pt idx="664">
                  <c:v>0.3601414</c:v>
                </c:pt>
                <c:pt idx="665">
                  <c:v>-0.22835920000000001</c:v>
                </c:pt>
                <c:pt idx="666">
                  <c:v>-0.27389520000000001</c:v>
                </c:pt>
                <c:pt idx="667">
                  <c:v>0.162081</c:v>
                </c:pt>
                <c:pt idx="668">
                  <c:v>-0.1579276</c:v>
                </c:pt>
                <c:pt idx="669">
                  <c:v>-1.6983010000000001</c:v>
                </c:pt>
                <c:pt idx="670">
                  <c:v>-1.977943</c:v>
                </c:pt>
                <c:pt idx="671">
                  <c:v>-0.33136189999999999</c:v>
                </c:pt>
                <c:pt idx="672">
                  <c:v>0.52406660000000005</c:v>
                </c:pt>
                <c:pt idx="673">
                  <c:v>0.43203320000000001</c:v>
                </c:pt>
                <c:pt idx="674">
                  <c:v>1.0940909999999999</c:v>
                </c:pt>
                <c:pt idx="675">
                  <c:v>1.3096140000000001</c:v>
                </c:pt>
                <c:pt idx="676">
                  <c:v>0.89282760000000005</c:v>
                </c:pt>
                <c:pt idx="677">
                  <c:v>0.75320229999999999</c:v>
                </c:pt>
                <c:pt idx="678">
                  <c:v>0.77088590000000001</c:v>
                </c:pt>
                <c:pt idx="679">
                  <c:v>1.548851</c:v>
                </c:pt>
                <c:pt idx="680">
                  <c:v>1.9361189999999999</c:v>
                </c:pt>
                <c:pt idx="681">
                  <c:v>0.57744949999999995</c:v>
                </c:pt>
                <c:pt idx="682">
                  <c:v>-0.58110249999999997</c:v>
                </c:pt>
                <c:pt idx="683">
                  <c:v>-0.1427939</c:v>
                </c:pt>
                <c:pt idx="684">
                  <c:v>0.58884219999999998</c:v>
                </c:pt>
                <c:pt idx="685">
                  <c:v>1.2939750000000001</c:v>
                </c:pt>
                <c:pt idx="686">
                  <c:v>1.89079</c:v>
                </c:pt>
                <c:pt idx="687">
                  <c:v>0.70279590000000003</c:v>
                </c:pt>
                <c:pt idx="688">
                  <c:v>-1.1011949999999999</c:v>
                </c:pt>
                <c:pt idx="689">
                  <c:v>-1.2928519999999999</c:v>
                </c:pt>
                <c:pt idx="690">
                  <c:v>-0.98527900000000002</c:v>
                </c:pt>
                <c:pt idx="691">
                  <c:v>-0.66627340000000002</c:v>
                </c:pt>
                <c:pt idx="692">
                  <c:v>0.3051741</c:v>
                </c:pt>
                <c:pt idx="693">
                  <c:v>0.4395097</c:v>
                </c:pt>
                <c:pt idx="694">
                  <c:v>-0.55032219999999998</c:v>
                </c:pt>
                <c:pt idx="695">
                  <c:v>-0.54541150000000005</c:v>
                </c:pt>
                <c:pt idx="696">
                  <c:v>0.67479520000000004</c:v>
                </c:pt>
                <c:pt idx="697">
                  <c:v>1.8952899999999999</c:v>
                </c:pt>
                <c:pt idx="698">
                  <c:v>2.3665180000000001</c:v>
                </c:pt>
                <c:pt idx="699">
                  <c:v>1.9205639999999999</c:v>
                </c:pt>
                <c:pt idx="700">
                  <c:v>0.85562240000000001</c:v>
                </c:pt>
                <c:pt idx="701">
                  <c:v>-0.75270289999999995</c:v>
                </c:pt>
                <c:pt idx="702">
                  <c:v>-1.841774</c:v>
                </c:pt>
                <c:pt idx="703">
                  <c:v>-1.714248</c:v>
                </c:pt>
                <c:pt idx="704">
                  <c:v>-1.0289299999999999</c:v>
                </c:pt>
                <c:pt idx="705">
                  <c:v>-0.1627248</c:v>
                </c:pt>
                <c:pt idx="706">
                  <c:v>0.24122859999999999</c:v>
                </c:pt>
                <c:pt idx="707">
                  <c:v>0.24429119999999999</c:v>
                </c:pt>
                <c:pt idx="708">
                  <c:v>7.3288290000000002E-3</c:v>
                </c:pt>
                <c:pt idx="709">
                  <c:v>-0.24792500000000001</c:v>
                </c:pt>
                <c:pt idx="710">
                  <c:v>0.515459</c:v>
                </c:pt>
                <c:pt idx="711">
                  <c:v>0.89663380000000004</c:v>
                </c:pt>
                <c:pt idx="712">
                  <c:v>-0.19878380000000001</c:v>
                </c:pt>
                <c:pt idx="713">
                  <c:v>-0.99634009999999995</c:v>
                </c:pt>
                <c:pt idx="714">
                  <c:v>-0.71486590000000005</c:v>
                </c:pt>
                <c:pt idx="715">
                  <c:v>-0.2068287</c:v>
                </c:pt>
                <c:pt idx="716">
                  <c:v>-0.4688793</c:v>
                </c:pt>
                <c:pt idx="717">
                  <c:v>-1.229662</c:v>
                </c:pt>
                <c:pt idx="718">
                  <c:v>-1.292211</c:v>
                </c:pt>
                <c:pt idx="719">
                  <c:v>-1.150506</c:v>
                </c:pt>
                <c:pt idx="720">
                  <c:v>-1.9702980000000001</c:v>
                </c:pt>
                <c:pt idx="721">
                  <c:v>-2.226693</c:v>
                </c:pt>
                <c:pt idx="722">
                  <c:v>-0.87061829999999996</c:v>
                </c:pt>
                <c:pt idx="723">
                  <c:v>-0.66192830000000002</c:v>
                </c:pt>
                <c:pt idx="724">
                  <c:v>-2.4255390000000001</c:v>
                </c:pt>
                <c:pt idx="725">
                  <c:v>-3.2880039999999999</c:v>
                </c:pt>
                <c:pt idx="726">
                  <c:v>-2.0343010000000001</c:v>
                </c:pt>
                <c:pt idx="727">
                  <c:v>-0.61413609999999996</c:v>
                </c:pt>
                <c:pt idx="728">
                  <c:v>-0.52741870000000002</c:v>
                </c:pt>
                <c:pt idx="729">
                  <c:v>-0.90285309999999996</c:v>
                </c:pt>
                <c:pt idx="730">
                  <c:v>-1.586438</c:v>
                </c:pt>
                <c:pt idx="731">
                  <c:v>-2.1458400000000002</c:v>
                </c:pt>
                <c:pt idx="732">
                  <c:v>-1.6109059999999999</c:v>
                </c:pt>
                <c:pt idx="733">
                  <c:v>-1.757511</c:v>
                </c:pt>
                <c:pt idx="734">
                  <c:v>-2.350203</c:v>
                </c:pt>
                <c:pt idx="735">
                  <c:v>-1.1857150000000001</c:v>
                </c:pt>
                <c:pt idx="736">
                  <c:v>-0.1041362</c:v>
                </c:pt>
                <c:pt idx="737">
                  <c:v>-0.98693980000000003</c:v>
                </c:pt>
                <c:pt idx="738">
                  <c:v>-1.852887</c:v>
                </c:pt>
                <c:pt idx="739">
                  <c:v>-1.158585</c:v>
                </c:pt>
                <c:pt idx="740">
                  <c:v>-0.22107869999999999</c:v>
                </c:pt>
                <c:pt idx="741">
                  <c:v>0.50984589999999996</c:v>
                </c:pt>
                <c:pt idx="742">
                  <c:v>1.406075</c:v>
                </c:pt>
                <c:pt idx="743">
                  <c:v>1.3009900000000001</c:v>
                </c:pt>
                <c:pt idx="744">
                  <c:v>0.7730747</c:v>
                </c:pt>
                <c:pt idx="745">
                  <c:v>0.91211869999999995</c:v>
                </c:pt>
                <c:pt idx="746">
                  <c:v>0.61668049999999996</c:v>
                </c:pt>
                <c:pt idx="747">
                  <c:v>-5.0215160000000002E-2</c:v>
                </c:pt>
                <c:pt idx="748">
                  <c:v>6.3208390000000003E-2</c:v>
                </c:pt>
                <c:pt idx="749">
                  <c:v>0.41454999999999997</c:v>
                </c:pt>
                <c:pt idx="750">
                  <c:v>-0.26956639999999998</c:v>
                </c:pt>
                <c:pt idx="751">
                  <c:v>-0.72916639999999999</c:v>
                </c:pt>
                <c:pt idx="752">
                  <c:v>0.38771749999999999</c:v>
                </c:pt>
                <c:pt idx="753">
                  <c:v>0.82017450000000003</c:v>
                </c:pt>
                <c:pt idx="754">
                  <c:v>3.0059969999999998E-2</c:v>
                </c:pt>
                <c:pt idx="755">
                  <c:v>0.576013</c:v>
                </c:pt>
                <c:pt idx="756">
                  <c:v>1.865534</c:v>
                </c:pt>
                <c:pt idx="757">
                  <c:v>1.3947480000000001</c:v>
                </c:pt>
                <c:pt idx="758">
                  <c:v>-2.2028470000000001E-2</c:v>
                </c:pt>
                <c:pt idx="759">
                  <c:v>-0.2491167</c:v>
                </c:pt>
                <c:pt idx="760">
                  <c:v>0.100754</c:v>
                </c:pt>
                <c:pt idx="761">
                  <c:v>-0.51925030000000005</c:v>
                </c:pt>
                <c:pt idx="762">
                  <c:v>-1.01999</c:v>
                </c:pt>
                <c:pt idx="763">
                  <c:v>-0.42875639999999998</c:v>
                </c:pt>
                <c:pt idx="764">
                  <c:v>-0.20056940000000001</c:v>
                </c:pt>
                <c:pt idx="765">
                  <c:v>-0.20198240000000001</c:v>
                </c:pt>
                <c:pt idx="766">
                  <c:v>8.5854739999999999E-2</c:v>
                </c:pt>
                <c:pt idx="767">
                  <c:v>-0.80120539999999996</c:v>
                </c:pt>
                <c:pt idx="768">
                  <c:v>-2.1441949999999999</c:v>
                </c:pt>
                <c:pt idx="769">
                  <c:v>-1.331615</c:v>
                </c:pt>
                <c:pt idx="770">
                  <c:v>0.79798270000000004</c:v>
                </c:pt>
                <c:pt idx="771">
                  <c:v>1.490923</c:v>
                </c:pt>
                <c:pt idx="772">
                  <c:v>1.309625</c:v>
                </c:pt>
                <c:pt idx="773">
                  <c:v>1.544054</c:v>
                </c:pt>
                <c:pt idx="774">
                  <c:v>1.1611750000000001</c:v>
                </c:pt>
                <c:pt idx="775">
                  <c:v>-0.4469051</c:v>
                </c:pt>
                <c:pt idx="776">
                  <c:v>-2.0275189999999998</c:v>
                </c:pt>
                <c:pt idx="777">
                  <c:v>-1.91578</c:v>
                </c:pt>
                <c:pt idx="778">
                  <c:v>-0.16776350000000001</c:v>
                </c:pt>
                <c:pt idx="779">
                  <c:v>0.9521191</c:v>
                </c:pt>
                <c:pt idx="780">
                  <c:v>0.1310038</c:v>
                </c:pt>
                <c:pt idx="781">
                  <c:v>-0.8697646</c:v>
                </c:pt>
                <c:pt idx="782">
                  <c:v>-0.9013504</c:v>
                </c:pt>
                <c:pt idx="783">
                  <c:v>-0.95336410000000005</c:v>
                </c:pt>
                <c:pt idx="784">
                  <c:v>-0.54749780000000003</c:v>
                </c:pt>
                <c:pt idx="785">
                  <c:v>0.66298809999999997</c:v>
                </c:pt>
                <c:pt idx="786">
                  <c:v>0.91888029999999998</c:v>
                </c:pt>
                <c:pt idx="787">
                  <c:v>0.1778853</c:v>
                </c:pt>
                <c:pt idx="788">
                  <c:v>-0.61470230000000003</c:v>
                </c:pt>
                <c:pt idx="789">
                  <c:v>-1.1391720000000001</c:v>
                </c:pt>
                <c:pt idx="790">
                  <c:v>-0.60466589999999998</c:v>
                </c:pt>
                <c:pt idx="791">
                  <c:v>0.52727009999999996</c:v>
                </c:pt>
                <c:pt idx="792">
                  <c:v>1.572527</c:v>
                </c:pt>
                <c:pt idx="793">
                  <c:v>2.0715210000000002</c:v>
                </c:pt>
                <c:pt idx="794">
                  <c:v>0.9732807</c:v>
                </c:pt>
                <c:pt idx="795">
                  <c:v>-0.64365260000000002</c:v>
                </c:pt>
                <c:pt idx="796">
                  <c:v>-0.93570189999999998</c:v>
                </c:pt>
                <c:pt idx="797">
                  <c:v>0.1122734</c:v>
                </c:pt>
                <c:pt idx="798">
                  <c:v>1.1022259999999999</c:v>
                </c:pt>
                <c:pt idx="799">
                  <c:v>0.90943039999999997</c:v>
                </c:pt>
                <c:pt idx="800">
                  <c:v>0.63341159999999996</c:v>
                </c:pt>
                <c:pt idx="801">
                  <c:v>0.92488689999999996</c:v>
                </c:pt>
                <c:pt idx="802">
                  <c:v>1.1484970000000001</c:v>
                </c:pt>
                <c:pt idx="803">
                  <c:v>1.3419490000000001</c:v>
                </c:pt>
                <c:pt idx="804">
                  <c:v>0.82183890000000004</c:v>
                </c:pt>
                <c:pt idx="805">
                  <c:v>-0.48897760000000001</c:v>
                </c:pt>
                <c:pt idx="806">
                  <c:v>-0.61039359999999998</c:v>
                </c:pt>
                <c:pt idx="807">
                  <c:v>9.36385E-2</c:v>
                </c:pt>
                <c:pt idx="808">
                  <c:v>-0.29094940000000002</c:v>
                </c:pt>
                <c:pt idx="809">
                  <c:v>-0.43052990000000002</c:v>
                </c:pt>
                <c:pt idx="810">
                  <c:v>2.024132E-2</c:v>
                </c:pt>
                <c:pt idx="811">
                  <c:v>-0.2574321</c:v>
                </c:pt>
                <c:pt idx="812">
                  <c:v>-0.57130860000000006</c:v>
                </c:pt>
                <c:pt idx="813">
                  <c:v>-0.90304649999999997</c:v>
                </c:pt>
                <c:pt idx="814">
                  <c:v>-0.95001029999999997</c:v>
                </c:pt>
                <c:pt idx="815">
                  <c:v>0.19769439999999999</c:v>
                </c:pt>
                <c:pt idx="816">
                  <c:v>1.147386</c:v>
                </c:pt>
                <c:pt idx="817">
                  <c:v>0.79763360000000005</c:v>
                </c:pt>
                <c:pt idx="818">
                  <c:v>-0.32227830000000002</c:v>
                </c:pt>
                <c:pt idx="819">
                  <c:v>-1.279828</c:v>
                </c:pt>
                <c:pt idx="820">
                  <c:v>-1.018324</c:v>
                </c:pt>
                <c:pt idx="821">
                  <c:v>-0.5843296</c:v>
                </c:pt>
                <c:pt idx="822">
                  <c:v>-1.687735</c:v>
                </c:pt>
                <c:pt idx="823">
                  <c:v>-2.8327610000000001</c:v>
                </c:pt>
                <c:pt idx="824">
                  <c:v>-1.7365889999999999</c:v>
                </c:pt>
                <c:pt idx="825">
                  <c:v>0.66898860000000004</c:v>
                </c:pt>
                <c:pt idx="826">
                  <c:v>1.52294</c:v>
                </c:pt>
                <c:pt idx="827">
                  <c:v>0.418348</c:v>
                </c:pt>
                <c:pt idx="828">
                  <c:v>-0.79181429999999997</c:v>
                </c:pt>
                <c:pt idx="829">
                  <c:v>-0.99647330000000001</c:v>
                </c:pt>
                <c:pt idx="830">
                  <c:v>-0.49173640000000002</c:v>
                </c:pt>
                <c:pt idx="831">
                  <c:v>-0.54451000000000005</c:v>
                </c:pt>
                <c:pt idx="832">
                  <c:v>-0.93756459999999997</c:v>
                </c:pt>
                <c:pt idx="833">
                  <c:v>-0.3133802</c:v>
                </c:pt>
                <c:pt idx="834">
                  <c:v>0.4532525</c:v>
                </c:pt>
                <c:pt idx="835">
                  <c:v>2.31022E-2</c:v>
                </c:pt>
                <c:pt idx="836">
                  <c:v>-0.65100009999999997</c:v>
                </c:pt>
                <c:pt idx="837">
                  <c:v>-0.81075560000000002</c:v>
                </c:pt>
                <c:pt idx="838">
                  <c:v>-0.53655419999999998</c:v>
                </c:pt>
                <c:pt idx="839">
                  <c:v>0.650953</c:v>
                </c:pt>
                <c:pt idx="840">
                  <c:v>0.81294040000000001</c:v>
                </c:pt>
                <c:pt idx="841">
                  <c:v>-1.4853959999999999</c:v>
                </c:pt>
                <c:pt idx="842">
                  <c:v>-2.5188540000000001</c:v>
                </c:pt>
                <c:pt idx="843">
                  <c:v>-0.95239649999999998</c:v>
                </c:pt>
                <c:pt idx="844">
                  <c:v>9.50907E-2</c:v>
                </c:pt>
                <c:pt idx="845">
                  <c:v>0.43422630000000001</c:v>
                </c:pt>
                <c:pt idx="846">
                  <c:v>1.368754</c:v>
                </c:pt>
                <c:pt idx="847">
                  <c:v>1.8791150000000001</c:v>
                </c:pt>
                <c:pt idx="848">
                  <c:v>0.98796640000000002</c:v>
                </c:pt>
                <c:pt idx="849">
                  <c:v>-0.5008302</c:v>
                </c:pt>
                <c:pt idx="850">
                  <c:v>-0.80713820000000003</c:v>
                </c:pt>
                <c:pt idx="851">
                  <c:v>-7.8769989999999998E-2</c:v>
                </c:pt>
                <c:pt idx="852">
                  <c:v>-1.004475</c:v>
                </c:pt>
                <c:pt idx="853">
                  <c:v>-2.8383609999999999</c:v>
                </c:pt>
                <c:pt idx="854">
                  <c:v>-2.1494110000000002</c:v>
                </c:pt>
                <c:pt idx="855">
                  <c:v>5.7679170000000002E-2</c:v>
                </c:pt>
                <c:pt idx="856">
                  <c:v>0.6664021</c:v>
                </c:pt>
                <c:pt idx="857">
                  <c:v>-0.49782369999999998</c:v>
                </c:pt>
                <c:pt idx="858">
                  <c:v>-1.8126230000000001</c:v>
                </c:pt>
                <c:pt idx="859">
                  <c:v>-2.6085240000000001</c:v>
                </c:pt>
                <c:pt idx="860">
                  <c:v>-2.7221410000000001</c:v>
                </c:pt>
                <c:pt idx="861">
                  <c:v>-1.7079660000000001</c:v>
                </c:pt>
                <c:pt idx="862">
                  <c:v>-0.2523109</c:v>
                </c:pt>
                <c:pt idx="863">
                  <c:v>0.3218994</c:v>
                </c:pt>
                <c:pt idx="864">
                  <c:v>-0.3221311</c:v>
                </c:pt>
                <c:pt idx="865">
                  <c:v>-1.174606</c:v>
                </c:pt>
                <c:pt idx="866">
                  <c:v>-1.1949019999999999</c:v>
                </c:pt>
                <c:pt idx="867">
                  <c:v>-0.64559299999999997</c:v>
                </c:pt>
                <c:pt idx="868">
                  <c:v>-0.16140860000000001</c:v>
                </c:pt>
                <c:pt idx="869">
                  <c:v>0.5348309</c:v>
                </c:pt>
                <c:pt idx="870">
                  <c:v>1.3314079999999999</c:v>
                </c:pt>
                <c:pt idx="871">
                  <c:v>0.96781249999999996</c:v>
                </c:pt>
                <c:pt idx="872">
                  <c:v>-8.2846050000000004E-2</c:v>
                </c:pt>
                <c:pt idx="873">
                  <c:v>-0.19532289999999999</c:v>
                </c:pt>
                <c:pt idx="874">
                  <c:v>0.36661110000000002</c:v>
                </c:pt>
                <c:pt idx="875">
                  <c:v>0.77781120000000004</c:v>
                </c:pt>
                <c:pt idx="876">
                  <c:v>0.50640529999999995</c:v>
                </c:pt>
                <c:pt idx="877">
                  <c:v>-0.57751070000000004</c:v>
                </c:pt>
                <c:pt idx="878">
                  <c:v>-1.2534780000000001</c:v>
                </c:pt>
                <c:pt idx="879">
                  <c:v>-1.2690999999999999</c:v>
                </c:pt>
                <c:pt idx="880">
                  <c:v>-1.6224270000000001</c:v>
                </c:pt>
                <c:pt idx="881">
                  <c:v>-1.688512</c:v>
                </c:pt>
                <c:pt idx="882">
                  <c:v>-0.91907090000000002</c:v>
                </c:pt>
                <c:pt idx="883">
                  <c:v>-0.69018619999999997</c:v>
                </c:pt>
                <c:pt idx="884">
                  <c:v>-1.218018</c:v>
                </c:pt>
                <c:pt idx="885">
                  <c:v>-0.75387599999999999</c:v>
                </c:pt>
                <c:pt idx="886">
                  <c:v>0.64980780000000005</c:v>
                </c:pt>
                <c:pt idx="887">
                  <c:v>1.0108760000000001</c:v>
                </c:pt>
                <c:pt idx="888">
                  <c:v>4.2485050000000003E-2</c:v>
                </c:pt>
                <c:pt idx="889">
                  <c:v>-0.9507369</c:v>
                </c:pt>
                <c:pt idx="890">
                  <c:v>-1.002362</c:v>
                </c:pt>
                <c:pt idx="891">
                  <c:v>-0.24390970000000001</c:v>
                </c:pt>
                <c:pt idx="892">
                  <c:v>0.62933850000000002</c:v>
                </c:pt>
                <c:pt idx="893">
                  <c:v>1.4137900000000001</c:v>
                </c:pt>
                <c:pt idx="894">
                  <c:v>1.453427</c:v>
                </c:pt>
                <c:pt idx="895">
                  <c:v>0.52215129999999998</c:v>
                </c:pt>
                <c:pt idx="896">
                  <c:v>-0.58165639999999996</c:v>
                </c:pt>
                <c:pt idx="897">
                  <c:v>-1.152239</c:v>
                </c:pt>
                <c:pt idx="898">
                  <c:v>-0.77215679999999998</c:v>
                </c:pt>
                <c:pt idx="899">
                  <c:v>-0.89909170000000005</c:v>
                </c:pt>
                <c:pt idx="900">
                  <c:v>-1.8273140000000001</c:v>
                </c:pt>
                <c:pt idx="901">
                  <c:v>-1.3998459999999999</c:v>
                </c:pt>
                <c:pt idx="902">
                  <c:v>0.35075390000000001</c:v>
                </c:pt>
                <c:pt idx="903">
                  <c:v>1.439478</c:v>
                </c:pt>
                <c:pt idx="904">
                  <c:v>0.39944429999999997</c:v>
                </c:pt>
                <c:pt idx="905">
                  <c:v>-1.1173200000000001</c:v>
                </c:pt>
                <c:pt idx="906">
                  <c:v>-0.22307009999999999</c:v>
                </c:pt>
                <c:pt idx="907">
                  <c:v>1.5060819999999999</c:v>
                </c:pt>
                <c:pt idx="908">
                  <c:v>0.88681790000000005</c:v>
                </c:pt>
                <c:pt idx="909">
                  <c:v>-0.54192059999999997</c:v>
                </c:pt>
                <c:pt idx="910">
                  <c:v>-0.1629707</c:v>
                </c:pt>
                <c:pt idx="911">
                  <c:v>0.21086279999999999</c:v>
                </c:pt>
                <c:pt idx="912">
                  <c:v>-0.88760810000000001</c:v>
                </c:pt>
                <c:pt idx="913">
                  <c:v>-1.1147739999999999</c:v>
                </c:pt>
                <c:pt idx="914">
                  <c:v>0.31389070000000002</c:v>
                </c:pt>
                <c:pt idx="915">
                  <c:v>0.76362609999999997</c:v>
                </c:pt>
                <c:pt idx="916">
                  <c:v>-0.2746672</c:v>
                </c:pt>
                <c:pt idx="917">
                  <c:v>-0.77737789999999996</c:v>
                </c:pt>
                <c:pt idx="918">
                  <c:v>-0.16811680000000001</c:v>
                </c:pt>
                <c:pt idx="919">
                  <c:v>0.67482149999999996</c:v>
                </c:pt>
                <c:pt idx="920">
                  <c:v>0.82295050000000003</c:v>
                </c:pt>
                <c:pt idx="921">
                  <c:v>0.64765019999999995</c:v>
                </c:pt>
                <c:pt idx="922">
                  <c:v>0.66918390000000005</c:v>
                </c:pt>
                <c:pt idx="923">
                  <c:v>0.26720060000000001</c:v>
                </c:pt>
                <c:pt idx="924">
                  <c:v>-0.89831090000000002</c:v>
                </c:pt>
                <c:pt idx="925">
                  <c:v>-1.7108369999999999</c:v>
                </c:pt>
                <c:pt idx="926">
                  <c:v>-0.79140690000000002</c:v>
                </c:pt>
                <c:pt idx="927">
                  <c:v>0.16763710000000001</c:v>
                </c:pt>
                <c:pt idx="928">
                  <c:v>-0.64740010000000003</c:v>
                </c:pt>
                <c:pt idx="929">
                  <c:v>-1.4257690000000001</c:v>
                </c:pt>
                <c:pt idx="930">
                  <c:v>-1.234402</c:v>
                </c:pt>
                <c:pt idx="931">
                  <c:v>-0.79776959999999997</c:v>
                </c:pt>
                <c:pt idx="932">
                  <c:v>0.58133199999999996</c:v>
                </c:pt>
                <c:pt idx="933">
                  <c:v>2.257209</c:v>
                </c:pt>
                <c:pt idx="934">
                  <c:v>1.875046</c:v>
                </c:pt>
                <c:pt idx="935">
                  <c:v>7.8964629999999994E-2</c:v>
                </c:pt>
                <c:pt idx="936">
                  <c:v>-0.60882400000000003</c:v>
                </c:pt>
                <c:pt idx="937">
                  <c:v>6.9793939999999999E-2</c:v>
                </c:pt>
                <c:pt idx="938">
                  <c:v>0.45556039999999998</c:v>
                </c:pt>
                <c:pt idx="939">
                  <c:v>0.1047271</c:v>
                </c:pt>
                <c:pt idx="940">
                  <c:v>-3.827883E-2</c:v>
                </c:pt>
                <c:pt idx="941">
                  <c:v>-0.2034299</c:v>
                </c:pt>
                <c:pt idx="942">
                  <c:v>-0.44739499999999999</c:v>
                </c:pt>
                <c:pt idx="943">
                  <c:v>-8.4594089999999997E-2</c:v>
                </c:pt>
                <c:pt idx="944">
                  <c:v>0.64723050000000004</c:v>
                </c:pt>
                <c:pt idx="945">
                  <c:v>0.93916860000000002</c:v>
                </c:pt>
                <c:pt idx="946">
                  <c:v>9.1591149999999996E-2</c:v>
                </c:pt>
                <c:pt idx="947">
                  <c:v>-0.64413019999999999</c:v>
                </c:pt>
                <c:pt idx="948">
                  <c:v>-0.19771649999999999</c:v>
                </c:pt>
                <c:pt idx="949">
                  <c:v>0.1215159</c:v>
                </c:pt>
                <c:pt idx="950">
                  <c:v>-1.0606050000000001E-3</c:v>
                </c:pt>
                <c:pt idx="951">
                  <c:v>-5.7726340000000001E-2</c:v>
                </c:pt>
                <c:pt idx="952">
                  <c:v>-0.23699680000000001</c:v>
                </c:pt>
                <c:pt idx="953">
                  <c:v>-0.51552379999999998</c:v>
                </c:pt>
                <c:pt idx="954">
                  <c:v>-0.68130080000000004</c:v>
                </c:pt>
                <c:pt idx="955">
                  <c:v>-0.91452069999999996</c:v>
                </c:pt>
                <c:pt idx="956">
                  <c:v>-0.85704130000000001</c:v>
                </c:pt>
                <c:pt idx="957">
                  <c:v>0.10573249999999999</c:v>
                </c:pt>
                <c:pt idx="958">
                  <c:v>0.9692731</c:v>
                </c:pt>
                <c:pt idx="959">
                  <c:v>0.85731380000000001</c:v>
                </c:pt>
                <c:pt idx="960">
                  <c:v>0.1901312</c:v>
                </c:pt>
                <c:pt idx="961">
                  <c:v>-0.23188300000000001</c:v>
                </c:pt>
                <c:pt idx="962">
                  <c:v>-8.3254309999999998E-2</c:v>
                </c:pt>
                <c:pt idx="963">
                  <c:v>7.8260330000000003E-2</c:v>
                </c:pt>
                <c:pt idx="964">
                  <c:v>0.40745140000000002</c:v>
                </c:pt>
                <c:pt idx="965">
                  <c:v>0.70813910000000002</c:v>
                </c:pt>
                <c:pt idx="966">
                  <c:v>0.32422479999999998</c:v>
                </c:pt>
                <c:pt idx="967">
                  <c:v>0.35075879999999998</c:v>
                </c:pt>
                <c:pt idx="968">
                  <c:v>0.85672740000000003</c:v>
                </c:pt>
                <c:pt idx="969">
                  <c:v>0.58283589999999996</c:v>
                </c:pt>
                <c:pt idx="970">
                  <c:v>-2.5607109999999999E-2</c:v>
                </c:pt>
                <c:pt idx="971">
                  <c:v>-0.73366109999999995</c:v>
                </c:pt>
                <c:pt idx="972">
                  <c:v>-1.9655769999999999</c:v>
                </c:pt>
                <c:pt idx="973">
                  <c:v>-2.0663860000000001</c:v>
                </c:pt>
                <c:pt idx="974">
                  <c:v>-0.15788650000000001</c:v>
                </c:pt>
                <c:pt idx="975">
                  <c:v>0.58820799999999995</c:v>
                </c:pt>
                <c:pt idx="976">
                  <c:v>-0.95411900000000005</c:v>
                </c:pt>
                <c:pt idx="977">
                  <c:v>-1.6188610000000001</c:v>
                </c:pt>
                <c:pt idx="978">
                  <c:v>-0.8920671</c:v>
                </c:pt>
                <c:pt idx="979">
                  <c:v>-0.1344253</c:v>
                </c:pt>
                <c:pt idx="980">
                  <c:v>0.26889299999999999</c:v>
                </c:pt>
                <c:pt idx="981">
                  <c:v>-0.27709299999999998</c:v>
                </c:pt>
                <c:pt idx="982">
                  <c:v>-0.49902659999999999</c:v>
                </c:pt>
                <c:pt idx="983">
                  <c:v>0.37569059999999999</c:v>
                </c:pt>
                <c:pt idx="984">
                  <c:v>0.1782909</c:v>
                </c:pt>
                <c:pt idx="985">
                  <c:v>-0.98714270000000004</c:v>
                </c:pt>
                <c:pt idx="986">
                  <c:v>-0.59309670000000003</c:v>
                </c:pt>
                <c:pt idx="987">
                  <c:v>0.37834800000000002</c:v>
                </c:pt>
                <c:pt idx="988">
                  <c:v>-0.64083889999999999</c:v>
                </c:pt>
                <c:pt idx="989">
                  <c:v>-1.888309</c:v>
                </c:pt>
                <c:pt idx="990">
                  <c:v>-1.1706719999999999</c:v>
                </c:pt>
                <c:pt idx="991">
                  <c:v>-0.2070613</c:v>
                </c:pt>
                <c:pt idx="992">
                  <c:v>-8.2736509999999999E-2</c:v>
                </c:pt>
                <c:pt idx="993">
                  <c:v>6.4573870000000005E-2</c:v>
                </c:pt>
                <c:pt idx="994">
                  <c:v>0.1822193</c:v>
                </c:pt>
                <c:pt idx="995">
                  <c:v>4.5887829999999998E-2</c:v>
                </c:pt>
                <c:pt idx="996">
                  <c:v>0.194384</c:v>
                </c:pt>
                <c:pt idx="997">
                  <c:v>0.97254030000000002</c:v>
                </c:pt>
                <c:pt idx="998">
                  <c:v>1.510321</c:v>
                </c:pt>
              </c:numCache>
            </c:numRef>
          </c:yVal>
          <c:smooth val="0"/>
        </c:ser>
        <c:ser>
          <c:idx val="2"/>
          <c:order val="2"/>
          <c:tx>
            <c:v>+1000V (#3)</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Data'!$D$5:$D$1003</c:f>
              <c:numCache>
                <c:formatCode>General</c:formatCode>
                <c:ptCount val="999"/>
                <c:pt idx="0">
                  <c:v>-0.83504429999999996</c:v>
                </c:pt>
                <c:pt idx="1">
                  <c:v>-1.3068630000000001</c:v>
                </c:pt>
                <c:pt idx="2">
                  <c:v>-0.72171399999999997</c:v>
                </c:pt>
                <c:pt idx="3">
                  <c:v>0.49792429999999999</c:v>
                </c:pt>
                <c:pt idx="4">
                  <c:v>0.93412229999999996</c:v>
                </c:pt>
                <c:pt idx="5">
                  <c:v>0.94632450000000001</c:v>
                </c:pt>
                <c:pt idx="6">
                  <c:v>1.144614</c:v>
                </c:pt>
                <c:pt idx="7">
                  <c:v>0.59353800000000001</c:v>
                </c:pt>
                <c:pt idx="8">
                  <c:v>-1.155041</c:v>
                </c:pt>
                <c:pt idx="9">
                  <c:v>-1.826549</c:v>
                </c:pt>
                <c:pt idx="10">
                  <c:v>-0.55045679999999997</c:v>
                </c:pt>
                <c:pt idx="11">
                  <c:v>0.25307780000000002</c:v>
                </c:pt>
                <c:pt idx="12">
                  <c:v>0.1370546</c:v>
                </c:pt>
                <c:pt idx="13">
                  <c:v>-4.0254070000000003E-2</c:v>
                </c:pt>
                <c:pt idx="14">
                  <c:v>-0.43433139999999998</c:v>
                </c:pt>
                <c:pt idx="15">
                  <c:v>-0.3795249</c:v>
                </c:pt>
                <c:pt idx="16">
                  <c:v>-0.12488390000000001</c:v>
                </c:pt>
                <c:pt idx="17">
                  <c:v>-0.82517680000000004</c:v>
                </c:pt>
                <c:pt idx="18">
                  <c:v>-1.612063</c:v>
                </c:pt>
                <c:pt idx="19">
                  <c:v>-1.093307</c:v>
                </c:pt>
                <c:pt idx="20">
                  <c:v>0.48917240000000001</c:v>
                </c:pt>
                <c:pt idx="21">
                  <c:v>1.4073230000000001</c:v>
                </c:pt>
                <c:pt idx="22">
                  <c:v>0.82371810000000001</c:v>
                </c:pt>
                <c:pt idx="23">
                  <c:v>9.2951880000000001E-2</c:v>
                </c:pt>
                <c:pt idx="24">
                  <c:v>2.649433E-2</c:v>
                </c:pt>
                <c:pt idx="25">
                  <c:v>-1.8078360000000002E-2</c:v>
                </c:pt>
                <c:pt idx="26">
                  <c:v>-0.47190219999999999</c:v>
                </c:pt>
                <c:pt idx="27">
                  <c:v>-0.72309369999999995</c:v>
                </c:pt>
                <c:pt idx="28">
                  <c:v>-0.33486070000000001</c:v>
                </c:pt>
                <c:pt idx="29">
                  <c:v>0.25104179999999998</c:v>
                </c:pt>
                <c:pt idx="30">
                  <c:v>0.52130200000000004</c:v>
                </c:pt>
                <c:pt idx="31">
                  <c:v>0.41079579999999999</c:v>
                </c:pt>
                <c:pt idx="32">
                  <c:v>1.1401559999999999</c:v>
                </c:pt>
                <c:pt idx="33">
                  <c:v>2.2129560000000001</c:v>
                </c:pt>
                <c:pt idx="34">
                  <c:v>1.2091369999999999</c:v>
                </c:pt>
                <c:pt idx="35">
                  <c:v>-0.76985250000000005</c:v>
                </c:pt>
                <c:pt idx="36">
                  <c:v>-0.90638070000000004</c:v>
                </c:pt>
                <c:pt idx="37">
                  <c:v>0.68640029999999996</c:v>
                </c:pt>
                <c:pt idx="38">
                  <c:v>1.7940860000000001</c:v>
                </c:pt>
                <c:pt idx="39">
                  <c:v>1.205163</c:v>
                </c:pt>
                <c:pt idx="40">
                  <c:v>0.24408070000000001</c:v>
                </c:pt>
                <c:pt idx="41">
                  <c:v>-8.9081659999999993E-2</c:v>
                </c:pt>
                <c:pt idx="42">
                  <c:v>-0.30123349999999999</c:v>
                </c:pt>
                <c:pt idx="43">
                  <c:v>0.39027079999999997</c:v>
                </c:pt>
                <c:pt idx="44">
                  <c:v>1.5960289999999999</c:v>
                </c:pt>
                <c:pt idx="45">
                  <c:v>0.83406970000000002</c:v>
                </c:pt>
                <c:pt idx="46">
                  <c:v>-0.94849019999999995</c:v>
                </c:pt>
                <c:pt idx="47">
                  <c:v>-0.78402079999999996</c:v>
                </c:pt>
                <c:pt idx="48">
                  <c:v>0.54780490000000004</c:v>
                </c:pt>
                <c:pt idx="49">
                  <c:v>0.64943510000000004</c:v>
                </c:pt>
                <c:pt idx="50">
                  <c:v>0.19664609999999999</c:v>
                </c:pt>
                <c:pt idx="51">
                  <c:v>0.56869210000000003</c:v>
                </c:pt>
                <c:pt idx="52">
                  <c:v>1.020867</c:v>
                </c:pt>
                <c:pt idx="53">
                  <c:v>1.0576220000000001</c:v>
                </c:pt>
                <c:pt idx="54">
                  <c:v>0.59265880000000004</c:v>
                </c:pt>
                <c:pt idx="55">
                  <c:v>-0.60642589999999996</c:v>
                </c:pt>
                <c:pt idx="56">
                  <c:v>-1.241179</c:v>
                </c:pt>
                <c:pt idx="57">
                  <c:v>-1.001406</c:v>
                </c:pt>
                <c:pt idx="58">
                  <c:v>-0.56878150000000005</c:v>
                </c:pt>
                <c:pt idx="59">
                  <c:v>0.74615330000000002</c:v>
                </c:pt>
                <c:pt idx="60">
                  <c:v>1.462936</c:v>
                </c:pt>
                <c:pt idx="61">
                  <c:v>-0.46493469999999998</c:v>
                </c:pt>
                <c:pt idx="62">
                  <c:v>-2.1453329999999999</c:v>
                </c:pt>
                <c:pt idx="63">
                  <c:v>-0.59541350000000004</c:v>
                </c:pt>
                <c:pt idx="64">
                  <c:v>1.183414</c:v>
                </c:pt>
                <c:pt idx="65">
                  <c:v>0.58795240000000004</c:v>
                </c:pt>
                <c:pt idx="66">
                  <c:v>5.4337179999999999E-2</c:v>
                </c:pt>
                <c:pt idx="67">
                  <c:v>0.5177387</c:v>
                </c:pt>
                <c:pt idx="68">
                  <c:v>0.38815810000000001</c:v>
                </c:pt>
                <c:pt idx="69">
                  <c:v>-0.17200370000000001</c:v>
                </c:pt>
                <c:pt idx="70">
                  <c:v>-0.35245290000000001</c:v>
                </c:pt>
                <c:pt idx="71">
                  <c:v>-0.26998810000000001</c:v>
                </c:pt>
                <c:pt idx="72">
                  <c:v>-0.41003489999999998</c:v>
                </c:pt>
                <c:pt idx="73">
                  <c:v>-0.70344960000000001</c:v>
                </c:pt>
                <c:pt idx="74">
                  <c:v>-0.98935070000000003</c:v>
                </c:pt>
                <c:pt idx="75">
                  <c:v>-1.3369310000000001</c:v>
                </c:pt>
                <c:pt idx="76">
                  <c:v>-1.290497</c:v>
                </c:pt>
                <c:pt idx="77">
                  <c:v>-0.33713779999999999</c:v>
                </c:pt>
                <c:pt idx="78">
                  <c:v>1.0606439999999999</c:v>
                </c:pt>
                <c:pt idx="79">
                  <c:v>1.66831</c:v>
                </c:pt>
                <c:pt idx="80">
                  <c:v>1.3766149999999999</c:v>
                </c:pt>
                <c:pt idx="81">
                  <c:v>0.1402632</c:v>
                </c:pt>
                <c:pt idx="82">
                  <c:v>-1.4909859999999999</c:v>
                </c:pt>
                <c:pt idx="83">
                  <c:v>-1.222688</c:v>
                </c:pt>
                <c:pt idx="84">
                  <c:v>0.23482330000000001</c:v>
                </c:pt>
                <c:pt idx="85">
                  <c:v>0.49017460000000002</c:v>
                </c:pt>
                <c:pt idx="86">
                  <c:v>0.1029191</c:v>
                </c:pt>
                <c:pt idx="87">
                  <c:v>0.2652735</c:v>
                </c:pt>
                <c:pt idx="88">
                  <c:v>0.28820380000000001</c:v>
                </c:pt>
                <c:pt idx="89">
                  <c:v>-0.83312450000000005</c:v>
                </c:pt>
                <c:pt idx="90">
                  <c:v>-1.9031009999999999</c:v>
                </c:pt>
                <c:pt idx="91">
                  <c:v>-1.2625550000000001</c:v>
                </c:pt>
                <c:pt idx="92">
                  <c:v>3.2032100000000001E-2</c:v>
                </c:pt>
                <c:pt idx="93">
                  <c:v>-0.40415760000000001</c:v>
                </c:pt>
                <c:pt idx="94">
                  <c:v>-2.2484419999999998</c:v>
                </c:pt>
                <c:pt idx="95">
                  <c:v>-2.0083510000000002</c:v>
                </c:pt>
                <c:pt idx="96">
                  <c:v>0.98228859999999996</c:v>
                </c:pt>
                <c:pt idx="97">
                  <c:v>3.0960450000000002</c:v>
                </c:pt>
                <c:pt idx="98">
                  <c:v>2.5205160000000002</c:v>
                </c:pt>
                <c:pt idx="99">
                  <c:v>0.89652129999999997</c:v>
                </c:pt>
                <c:pt idx="100">
                  <c:v>-7.9137990000000005E-2</c:v>
                </c:pt>
                <c:pt idx="101">
                  <c:v>-0.83007220000000004</c:v>
                </c:pt>
                <c:pt idx="102">
                  <c:v>-1.8265169999999999</c:v>
                </c:pt>
                <c:pt idx="103">
                  <c:v>-2.0706169999999999</c:v>
                </c:pt>
                <c:pt idx="104">
                  <c:v>-1.8598509999999999</c:v>
                </c:pt>
                <c:pt idx="105">
                  <c:v>-1.8849629999999999</c:v>
                </c:pt>
                <c:pt idx="106">
                  <c:v>-1.1723650000000001</c:v>
                </c:pt>
                <c:pt idx="107">
                  <c:v>0.193412</c:v>
                </c:pt>
                <c:pt idx="108">
                  <c:v>0.72995140000000003</c:v>
                </c:pt>
                <c:pt idx="109">
                  <c:v>3.538347E-2</c:v>
                </c:pt>
                <c:pt idx="110">
                  <c:v>-1.1373249999999999</c:v>
                </c:pt>
                <c:pt idx="111">
                  <c:v>-1.7668079999999999</c:v>
                </c:pt>
                <c:pt idx="112">
                  <c:v>-1.3285979999999999</c:v>
                </c:pt>
                <c:pt idx="113">
                  <c:v>-0.15645429999999999</c:v>
                </c:pt>
                <c:pt idx="114">
                  <c:v>1.2659130000000001</c:v>
                </c:pt>
                <c:pt idx="115">
                  <c:v>1.4690840000000001</c:v>
                </c:pt>
                <c:pt idx="116">
                  <c:v>-0.1908464</c:v>
                </c:pt>
                <c:pt idx="117">
                  <c:v>-1.069647</c:v>
                </c:pt>
                <c:pt idx="118">
                  <c:v>-0.37267600000000001</c:v>
                </c:pt>
                <c:pt idx="119">
                  <c:v>0.18205089999999999</c:v>
                </c:pt>
                <c:pt idx="120">
                  <c:v>0.60522620000000005</c:v>
                </c:pt>
                <c:pt idx="121">
                  <c:v>0.58425210000000005</c:v>
                </c:pt>
                <c:pt idx="122">
                  <c:v>-0.21881220000000001</c:v>
                </c:pt>
                <c:pt idx="123">
                  <c:v>-0.40280650000000001</c:v>
                </c:pt>
                <c:pt idx="124">
                  <c:v>-0.4281181</c:v>
                </c:pt>
                <c:pt idx="125">
                  <c:v>-1.49542</c:v>
                </c:pt>
                <c:pt idx="126">
                  <c:v>-1.835885</c:v>
                </c:pt>
                <c:pt idx="127">
                  <c:v>-0.6254729</c:v>
                </c:pt>
                <c:pt idx="128">
                  <c:v>0.31626080000000001</c:v>
                </c:pt>
                <c:pt idx="129">
                  <c:v>0.47176780000000001</c:v>
                </c:pt>
                <c:pt idx="130">
                  <c:v>0.72622560000000003</c:v>
                </c:pt>
                <c:pt idx="131">
                  <c:v>1.018537</c:v>
                </c:pt>
                <c:pt idx="132">
                  <c:v>0.98951940000000005</c:v>
                </c:pt>
                <c:pt idx="133">
                  <c:v>1.38825</c:v>
                </c:pt>
                <c:pt idx="134">
                  <c:v>2.0388829999999998</c:v>
                </c:pt>
                <c:pt idx="135">
                  <c:v>2.0256500000000002</c:v>
                </c:pt>
                <c:pt idx="136">
                  <c:v>1.7254609999999999</c:v>
                </c:pt>
                <c:pt idx="137">
                  <c:v>1.14194</c:v>
                </c:pt>
                <c:pt idx="138">
                  <c:v>0.4131744</c:v>
                </c:pt>
                <c:pt idx="139">
                  <c:v>0.53512099999999996</c:v>
                </c:pt>
                <c:pt idx="140">
                  <c:v>1.2308889999999999</c:v>
                </c:pt>
                <c:pt idx="141">
                  <c:v>1.335647</c:v>
                </c:pt>
                <c:pt idx="142">
                  <c:v>0.81222729999999999</c:v>
                </c:pt>
                <c:pt idx="143">
                  <c:v>0.32635720000000001</c:v>
                </c:pt>
                <c:pt idx="144">
                  <c:v>-8.4706920000000005E-2</c:v>
                </c:pt>
                <c:pt idx="145">
                  <c:v>-0.342723</c:v>
                </c:pt>
                <c:pt idx="146">
                  <c:v>-0.39177960000000001</c:v>
                </c:pt>
                <c:pt idx="147">
                  <c:v>-0.26070300000000002</c:v>
                </c:pt>
                <c:pt idx="148">
                  <c:v>-0.16740350000000001</c:v>
                </c:pt>
                <c:pt idx="149">
                  <c:v>-1.058643</c:v>
                </c:pt>
                <c:pt idx="150">
                  <c:v>-1.7136359999999999</c:v>
                </c:pt>
                <c:pt idx="151">
                  <c:v>-0.26775019999999999</c:v>
                </c:pt>
                <c:pt idx="152">
                  <c:v>1.5742069999999999</c:v>
                </c:pt>
                <c:pt idx="153">
                  <c:v>1.4153789999999999</c:v>
                </c:pt>
                <c:pt idx="154">
                  <c:v>-0.1727341</c:v>
                </c:pt>
                <c:pt idx="155">
                  <c:v>-0.62310929999999998</c:v>
                </c:pt>
                <c:pt idx="156">
                  <c:v>6.3184690000000002E-2</c:v>
                </c:pt>
                <c:pt idx="157">
                  <c:v>-0.1149377</c:v>
                </c:pt>
                <c:pt idx="158">
                  <c:v>-0.85841659999999997</c:v>
                </c:pt>
                <c:pt idx="159">
                  <c:v>-0.89768970000000003</c:v>
                </c:pt>
                <c:pt idx="160">
                  <c:v>0.52321379999999995</c:v>
                </c:pt>
                <c:pt idx="161">
                  <c:v>2.2451159999999999</c:v>
                </c:pt>
                <c:pt idx="162">
                  <c:v>1.9532970000000001</c:v>
                </c:pt>
                <c:pt idx="163">
                  <c:v>0.53157650000000001</c:v>
                </c:pt>
                <c:pt idx="164">
                  <c:v>-0.19297690000000001</c:v>
                </c:pt>
                <c:pt idx="165">
                  <c:v>-5.121361E-2</c:v>
                </c:pt>
                <c:pt idx="166">
                  <c:v>0.40275830000000001</c:v>
                </c:pt>
                <c:pt idx="167">
                  <c:v>-0.16860149999999999</c:v>
                </c:pt>
                <c:pt idx="168">
                  <c:v>-1.0206059999999999</c:v>
                </c:pt>
                <c:pt idx="169">
                  <c:v>-1.0535300000000001</c:v>
                </c:pt>
                <c:pt idx="170">
                  <c:v>-1.4334169999999999</c:v>
                </c:pt>
                <c:pt idx="171">
                  <c:v>-2.0851489999999999</c:v>
                </c:pt>
                <c:pt idx="172">
                  <c:v>-1.947238</c:v>
                </c:pt>
                <c:pt idx="173">
                  <c:v>-0.89069200000000004</c:v>
                </c:pt>
                <c:pt idx="174">
                  <c:v>0.85694150000000002</c:v>
                </c:pt>
                <c:pt idx="175">
                  <c:v>4.0002089999999999</c:v>
                </c:pt>
                <c:pt idx="176">
                  <c:v>7.9779200000000001</c:v>
                </c:pt>
                <c:pt idx="177">
                  <c:v>11.81264</c:v>
                </c:pt>
                <c:pt idx="178">
                  <c:v>17.440670000000001</c:v>
                </c:pt>
                <c:pt idx="179">
                  <c:v>22.936129999999999</c:v>
                </c:pt>
                <c:pt idx="180">
                  <c:v>22.564160000000001</c:v>
                </c:pt>
                <c:pt idx="181">
                  <c:v>17.458819999999999</c:v>
                </c:pt>
                <c:pt idx="182">
                  <c:v>15.787409999999999</c:v>
                </c:pt>
                <c:pt idx="183">
                  <c:v>20.912230000000001</c:v>
                </c:pt>
                <c:pt idx="184">
                  <c:v>24.559259999999998</c:v>
                </c:pt>
                <c:pt idx="185">
                  <c:v>19.43112</c:v>
                </c:pt>
                <c:pt idx="186">
                  <c:v>11.42882</c:v>
                </c:pt>
                <c:pt idx="187">
                  <c:v>8.042446</c:v>
                </c:pt>
                <c:pt idx="188">
                  <c:v>6.2269050000000004</c:v>
                </c:pt>
                <c:pt idx="189">
                  <c:v>2.7748490000000001</c:v>
                </c:pt>
                <c:pt idx="190">
                  <c:v>1.350231</c:v>
                </c:pt>
                <c:pt idx="191">
                  <c:v>1.533671</c:v>
                </c:pt>
                <c:pt idx="192">
                  <c:v>0.83441259999999995</c:v>
                </c:pt>
                <c:pt idx="193">
                  <c:v>1.8623369999999999</c:v>
                </c:pt>
                <c:pt idx="194">
                  <c:v>2.996496</c:v>
                </c:pt>
                <c:pt idx="195">
                  <c:v>1.5326029999999999</c:v>
                </c:pt>
                <c:pt idx="196">
                  <c:v>0.89973159999999996</c:v>
                </c:pt>
                <c:pt idx="197">
                  <c:v>1.022052</c:v>
                </c:pt>
                <c:pt idx="198">
                  <c:v>-0.40411819999999998</c:v>
                </c:pt>
                <c:pt idx="199">
                  <c:v>-1.34321</c:v>
                </c:pt>
                <c:pt idx="200">
                  <c:v>-1.7241580000000001</c:v>
                </c:pt>
                <c:pt idx="201">
                  <c:v>-2.8530760000000002</c:v>
                </c:pt>
                <c:pt idx="202">
                  <c:v>-2.626868</c:v>
                </c:pt>
                <c:pt idx="203">
                  <c:v>-0.71135420000000005</c:v>
                </c:pt>
                <c:pt idx="204">
                  <c:v>0.7113448</c:v>
                </c:pt>
                <c:pt idx="205">
                  <c:v>1.002094</c:v>
                </c:pt>
                <c:pt idx="206">
                  <c:v>0.67320530000000001</c:v>
                </c:pt>
                <c:pt idx="207">
                  <c:v>0.84658290000000003</c:v>
                </c:pt>
                <c:pt idx="208">
                  <c:v>1.4904759999999999</c:v>
                </c:pt>
                <c:pt idx="209">
                  <c:v>1.7254970000000001</c:v>
                </c:pt>
                <c:pt idx="210">
                  <c:v>1.8583730000000001</c:v>
                </c:pt>
                <c:pt idx="211">
                  <c:v>2.05023</c:v>
                </c:pt>
                <c:pt idx="212">
                  <c:v>2.306162</c:v>
                </c:pt>
                <c:pt idx="213">
                  <c:v>2.1705100000000002</c:v>
                </c:pt>
                <c:pt idx="214">
                  <c:v>1.006672</c:v>
                </c:pt>
                <c:pt idx="215">
                  <c:v>-3.7130650000000002E-3</c:v>
                </c:pt>
                <c:pt idx="216">
                  <c:v>-0.25210440000000001</c:v>
                </c:pt>
                <c:pt idx="217">
                  <c:v>-0.18004890000000001</c:v>
                </c:pt>
                <c:pt idx="218">
                  <c:v>0.65487660000000003</c:v>
                </c:pt>
                <c:pt idx="219">
                  <c:v>1.708609</c:v>
                </c:pt>
                <c:pt idx="220">
                  <c:v>2.3880560000000002</c:v>
                </c:pt>
                <c:pt idx="221">
                  <c:v>2.9362740000000001</c:v>
                </c:pt>
                <c:pt idx="222">
                  <c:v>2.891343</c:v>
                </c:pt>
                <c:pt idx="223">
                  <c:v>2.4204119999999998</c:v>
                </c:pt>
                <c:pt idx="224">
                  <c:v>1.8005910000000001</c:v>
                </c:pt>
                <c:pt idx="225">
                  <c:v>1.2677639999999999</c:v>
                </c:pt>
                <c:pt idx="226">
                  <c:v>1.757379</c:v>
                </c:pt>
                <c:pt idx="227">
                  <c:v>2.079323</c:v>
                </c:pt>
                <c:pt idx="228">
                  <c:v>1.2176769999999999</c:v>
                </c:pt>
                <c:pt idx="229">
                  <c:v>1.0286249999999999</c:v>
                </c:pt>
                <c:pt idx="230">
                  <c:v>1.3345480000000001</c:v>
                </c:pt>
                <c:pt idx="231">
                  <c:v>0.88438499999999998</c:v>
                </c:pt>
                <c:pt idx="232">
                  <c:v>0.83541659999999995</c:v>
                </c:pt>
                <c:pt idx="233">
                  <c:v>0.97413309999999997</c:v>
                </c:pt>
                <c:pt idx="234">
                  <c:v>-2.608738E-2</c:v>
                </c:pt>
                <c:pt idx="235">
                  <c:v>-0.57654240000000001</c:v>
                </c:pt>
                <c:pt idx="236">
                  <c:v>0.72802160000000005</c:v>
                </c:pt>
                <c:pt idx="237">
                  <c:v>1.6651640000000001</c:v>
                </c:pt>
                <c:pt idx="238">
                  <c:v>1.2796959999999999</c:v>
                </c:pt>
                <c:pt idx="239">
                  <c:v>1.163413</c:v>
                </c:pt>
                <c:pt idx="240">
                  <c:v>0.92788890000000002</c:v>
                </c:pt>
                <c:pt idx="241">
                  <c:v>0.55171329999999996</c:v>
                </c:pt>
                <c:pt idx="242">
                  <c:v>1.1303920000000001</c:v>
                </c:pt>
                <c:pt idx="243">
                  <c:v>1.4992650000000001</c:v>
                </c:pt>
                <c:pt idx="244">
                  <c:v>1.24261</c:v>
                </c:pt>
                <c:pt idx="245">
                  <c:v>1.185211</c:v>
                </c:pt>
                <c:pt idx="246">
                  <c:v>0.66129769999999999</c:v>
                </c:pt>
                <c:pt idx="247">
                  <c:v>-6.4974509999999999E-2</c:v>
                </c:pt>
                <c:pt idx="248">
                  <c:v>-0.12546560000000001</c:v>
                </c:pt>
                <c:pt idx="249">
                  <c:v>2.4683460000000001E-2</c:v>
                </c:pt>
                <c:pt idx="250">
                  <c:v>0.64714899999999997</c:v>
                </c:pt>
                <c:pt idx="251">
                  <c:v>1.4810430000000001</c:v>
                </c:pt>
                <c:pt idx="252">
                  <c:v>0.86053449999999998</c:v>
                </c:pt>
                <c:pt idx="253">
                  <c:v>-0.25175330000000001</c:v>
                </c:pt>
                <c:pt idx="254">
                  <c:v>6.9992769999999996E-2</c:v>
                </c:pt>
                <c:pt idx="255">
                  <c:v>0.85693109999999995</c:v>
                </c:pt>
                <c:pt idx="256">
                  <c:v>0.97013470000000002</c:v>
                </c:pt>
                <c:pt idx="257">
                  <c:v>0.6237703</c:v>
                </c:pt>
                <c:pt idx="258">
                  <c:v>0.24629100000000001</c:v>
                </c:pt>
                <c:pt idx="259">
                  <c:v>0.1828979</c:v>
                </c:pt>
                <c:pt idx="260">
                  <c:v>1.071256</c:v>
                </c:pt>
                <c:pt idx="261">
                  <c:v>2.8381660000000002</c:v>
                </c:pt>
                <c:pt idx="262">
                  <c:v>3.0610689999999998</c:v>
                </c:pt>
                <c:pt idx="263">
                  <c:v>1.168469</c:v>
                </c:pt>
                <c:pt idx="264">
                  <c:v>-0.13264989999999999</c:v>
                </c:pt>
                <c:pt idx="265">
                  <c:v>0.43014429999999998</c:v>
                </c:pt>
                <c:pt idx="266">
                  <c:v>1.647124</c:v>
                </c:pt>
                <c:pt idx="267">
                  <c:v>1.6106940000000001</c:v>
                </c:pt>
                <c:pt idx="268">
                  <c:v>0.63214099999999995</c:v>
                </c:pt>
                <c:pt idx="269">
                  <c:v>0.1581079</c:v>
                </c:pt>
                <c:pt idx="270">
                  <c:v>-0.33393489999999998</c:v>
                </c:pt>
                <c:pt idx="271">
                  <c:v>-0.73057249999999996</c:v>
                </c:pt>
                <c:pt idx="272">
                  <c:v>0.14310039999999999</c:v>
                </c:pt>
                <c:pt idx="273">
                  <c:v>1.254027</c:v>
                </c:pt>
                <c:pt idx="274">
                  <c:v>1.549094</c:v>
                </c:pt>
                <c:pt idx="275">
                  <c:v>2.1379100000000002</c:v>
                </c:pt>
                <c:pt idx="276">
                  <c:v>2.484461</c:v>
                </c:pt>
                <c:pt idx="277">
                  <c:v>1.1043259999999999</c:v>
                </c:pt>
                <c:pt idx="278">
                  <c:v>-0.59366149999999995</c:v>
                </c:pt>
                <c:pt idx="279">
                  <c:v>-0.59415150000000005</c:v>
                </c:pt>
                <c:pt idx="280">
                  <c:v>0.75246849999999998</c:v>
                </c:pt>
                <c:pt idx="281">
                  <c:v>1.6068560000000001</c:v>
                </c:pt>
                <c:pt idx="282">
                  <c:v>1.3871249999999999</c:v>
                </c:pt>
                <c:pt idx="283">
                  <c:v>1.4214009999999999</c:v>
                </c:pt>
                <c:pt idx="284">
                  <c:v>1.4234500000000001</c:v>
                </c:pt>
                <c:pt idx="285">
                  <c:v>-5.9432489999999998E-2</c:v>
                </c:pt>
                <c:pt idx="286">
                  <c:v>-1.4528810000000001</c:v>
                </c:pt>
                <c:pt idx="287">
                  <c:v>-0.91287529999999995</c:v>
                </c:pt>
                <c:pt idx="288">
                  <c:v>0.4979787</c:v>
                </c:pt>
                <c:pt idx="289">
                  <c:v>1.068397</c:v>
                </c:pt>
                <c:pt idx="290">
                  <c:v>0.57455579999999995</c:v>
                </c:pt>
                <c:pt idx="291">
                  <c:v>7.6339560000000001E-2</c:v>
                </c:pt>
                <c:pt idx="292">
                  <c:v>-6.3222719999999996E-2</c:v>
                </c:pt>
                <c:pt idx="293">
                  <c:v>-0.13115869999999999</c:v>
                </c:pt>
                <c:pt idx="294">
                  <c:v>-0.21849650000000001</c:v>
                </c:pt>
                <c:pt idx="295">
                  <c:v>-0.16864109999999999</c:v>
                </c:pt>
                <c:pt idx="296">
                  <c:v>0.45426630000000001</c:v>
                </c:pt>
                <c:pt idx="297">
                  <c:v>1.1694180000000001</c:v>
                </c:pt>
                <c:pt idx="298">
                  <c:v>1.5088220000000001</c:v>
                </c:pt>
                <c:pt idx="299">
                  <c:v>2.0895649999999999</c:v>
                </c:pt>
                <c:pt idx="300">
                  <c:v>2.5406</c:v>
                </c:pt>
                <c:pt idx="301">
                  <c:v>2.178264</c:v>
                </c:pt>
                <c:pt idx="302">
                  <c:v>1.6831579999999999</c:v>
                </c:pt>
                <c:pt idx="303">
                  <c:v>1.163988</c:v>
                </c:pt>
                <c:pt idx="304">
                  <c:v>0.29859999999999998</c:v>
                </c:pt>
                <c:pt idx="305">
                  <c:v>-3.815085E-2</c:v>
                </c:pt>
                <c:pt idx="306">
                  <c:v>0.49232429999999999</c:v>
                </c:pt>
                <c:pt idx="307">
                  <c:v>0.88158069999999999</c:v>
                </c:pt>
                <c:pt idx="308">
                  <c:v>1.073723</c:v>
                </c:pt>
                <c:pt idx="309">
                  <c:v>1.3857170000000001</c:v>
                </c:pt>
                <c:pt idx="310">
                  <c:v>1.0056229999999999</c:v>
                </c:pt>
                <c:pt idx="311">
                  <c:v>0.27726899999999999</c:v>
                </c:pt>
                <c:pt idx="312">
                  <c:v>-0.13813780000000001</c:v>
                </c:pt>
                <c:pt idx="313">
                  <c:v>-0.33497529999999998</c:v>
                </c:pt>
                <c:pt idx="314">
                  <c:v>0.26763880000000001</c:v>
                </c:pt>
                <c:pt idx="315">
                  <c:v>1.102042</c:v>
                </c:pt>
                <c:pt idx="316">
                  <c:v>1.5142530000000001</c:v>
                </c:pt>
                <c:pt idx="317">
                  <c:v>1.7822750000000001</c:v>
                </c:pt>
                <c:pt idx="318">
                  <c:v>0.94903190000000004</c:v>
                </c:pt>
                <c:pt idx="319">
                  <c:v>-0.40911389999999997</c:v>
                </c:pt>
                <c:pt idx="320">
                  <c:v>8.1018960000000008E-3</c:v>
                </c:pt>
                <c:pt idx="321">
                  <c:v>1.0000290000000001</c:v>
                </c:pt>
                <c:pt idx="322">
                  <c:v>3.4820289999999997E-2</c:v>
                </c:pt>
                <c:pt idx="323">
                  <c:v>-0.98822449999999995</c:v>
                </c:pt>
                <c:pt idx="324">
                  <c:v>0.33573609999999998</c:v>
                </c:pt>
                <c:pt idx="325">
                  <c:v>1.8810420000000001</c:v>
                </c:pt>
                <c:pt idx="326">
                  <c:v>1.4570449999999999</c:v>
                </c:pt>
                <c:pt idx="327">
                  <c:v>0.47050140000000001</c:v>
                </c:pt>
                <c:pt idx="328">
                  <c:v>0.71167539999999996</c:v>
                </c:pt>
                <c:pt idx="329">
                  <c:v>0.84694760000000002</c:v>
                </c:pt>
                <c:pt idx="330">
                  <c:v>-0.1662506</c:v>
                </c:pt>
                <c:pt idx="331">
                  <c:v>-0.15311930000000001</c:v>
                </c:pt>
                <c:pt idx="332">
                  <c:v>0.99000520000000003</c:v>
                </c:pt>
                <c:pt idx="333">
                  <c:v>1.0129919999999999</c:v>
                </c:pt>
                <c:pt idx="334">
                  <c:v>8.8695830000000003E-2</c:v>
                </c:pt>
                <c:pt idx="335">
                  <c:v>-1.1984389999999999E-2</c:v>
                </c:pt>
                <c:pt idx="336">
                  <c:v>0.71493609999999996</c:v>
                </c:pt>
                <c:pt idx="337">
                  <c:v>0.97019880000000003</c:v>
                </c:pt>
                <c:pt idx="338">
                  <c:v>0.70379329999999996</c:v>
                </c:pt>
                <c:pt idx="339">
                  <c:v>0.66717890000000002</c:v>
                </c:pt>
                <c:pt idx="340">
                  <c:v>1.0584389999999999</c:v>
                </c:pt>
                <c:pt idx="341">
                  <c:v>0.80248200000000003</c:v>
                </c:pt>
                <c:pt idx="342">
                  <c:v>0.32845950000000002</c:v>
                </c:pt>
                <c:pt idx="343">
                  <c:v>1.6185050000000001</c:v>
                </c:pt>
                <c:pt idx="344">
                  <c:v>2.7481409999999999</c:v>
                </c:pt>
                <c:pt idx="345">
                  <c:v>1.405961</c:v>
                </c:pt>
                <c:pt idx="346">
                  <c:v>-0.26622129999999999</c:v>
                </c:pt>
                <c:pt idx="347">
                  <c:v>-0.53812020000000005</c:v>
                </c:pt>
                <c:pt idx="348">
                  <c:v>-0.68951530000000005</c:v>
                </c:pt>
                <c:pt idx="349">
                  <c:v>-0.98076289999999999</c:v>
                </c:pt>
                <c:pt idx="350">
                  <c:v>-0.4151725</c:v>
                </c:pt>
                <c:pt idx="351">
                  <c:v>0.25117869999999998</c:v>
                </c:pt>
                <c:pt idx="352">
                  <c:v>0.52801589999999998</c:v>
                </c:pt>
                <c:pt idx="353">
                  <c:v>0.92255609999999999</c:v>
                </c:pt>
                <c:pt idx="354">
                  <c:v>1.0775429999999999</c:v>
                </c:pt>
                <c:pt idx="355">
                  <c:v>0.97445280000000001</c:v>
                </c:pt>
                <c:pt idx="356">
                  <c:v>0.71967150000000002</c:v>
                </c:pt>
                <c:pt idx="357">
                  <c:v>0.1118686</c:v>
                </c:pt>
                <c:pt idx="358">
                  <c:v>-0.3733476</c:v>
                </c:pt>
                <c:pt idx="359">
                  <c:v>-0.51197890000000001</c:v>
                </c:pt>
                <c:pt idx="360">
                  <c:v>-0.20121559999999999</c:v>
                </c:pt>
                <c:pt idx="361">
                  <c:v>0.238089</c:v>
                </c:pt>
                <c:pt idx="362">
                  <c:v>-0.43148609999999998</c:v>
                </c:pt>
                <c:pt idx="363">
                  <c:v>-1.2784949999999999</c:v>
                </c:pt>
                <c:pt idx="364">
                  <c:v>-0.76303960000000004</c:v>
                </c:pt>
                <c:pt idx="365">
                  <c:v>-0.11427710000000001</c:v>
                </c:pt>
                <c:pt idx="366">
                  <c:v>0.1214959</c:v>
                </c:pt>
                <c:pt idx="367">
                  <c:v>0.3384297</c:v>
                </c:pt>
                <c:pt idx="368">
                  <c:v>0.38777220000000001</c:v>
                </c:pt>
                <c:pt idx="369">
                  <c:v>0.80407960000000001</c:v>
                </c:pt>
                <c:pt idx="370">
                  <c:v>1.260837</c:v>
                </c:pt>
                <c:pt idx="371">
                  <c:v>1.41692</c:v>
                </c:pt>
                <c:pt idx="372">
                  <c:v>1.905359</c:v>
                </c:pt>
                <c:pt idx="373">
                  <c:v>2.4234990000000001</c:v>
                </c:pt>
                <c:pt idx="374">
                  <c:v>2.2689789999999999</c:v>
                </c:pt>
                <c:pt idx="375">
                  <c:v>1.514535</c:v>
                </c:pt>
                <c:pt idx="376">
                  <c:v>0.4363631</c:v>
                </c:pt>
                <c:pt idx="377">
                  <c:v>-0.99017330000000003</c:v>
                </c:pt>
                <c:pt idx="378">
                  <c:v>-1.2603169999999999</c:v>
                </c:pt>
                <c:pt idx="379">
                  <c:v>0.40767049999999999</c:v>
                </c:pt>
                <c:pt idx="380">
                  <c:v>1.244912</c:v>
                </c:pt>
                <c:pt idx="381">
                  <c:v>0.65639510000000001</c:v>
                </c:pt>
                <c:pt idx="382">
                  <c:v>0.51146959999999997</c:v>
                </c:pt>
                <c:pt idx="383">
                  <c:v>1.0122409999999999</c:v>
                </c:pt>
                <c:pt idx="384">
                  <c:v>1.576319</c:v>
                </c:pt>
                <c:pt idx="385">
                  <c:v>1.3282700000000001</c:v>
                </c:pt>
                <c:pt idx="386">
                  <c:v>0.45788899999999999</c:v>
                </c:pt>
                <c:pt idx="387">
                  <c:v>-0.44466820000000001</c:v>
                </c:pt>
                <c:pt idx="388">
                  <c:v>-1.828174</c:v>
                </c:pt>
                <c:pt idx="389">
                  <c:v>-2.4757699999999998</c:v>
                </c:pt>
                <c:pt idx="390">
                  <c:v>-1.0868960000000001</c:v>
                </c:pt>
                <c:pt idx="391">
                  <c:v>0.3215307</c:v>
                </c:pt>
                <c:pt idx="392">
                  <c:v>0.71297290000000002</c:v>
                </c:pt>
                <c:pt idx="393">
                  <c:v>1.126206</c:v>
                </c:pt>
                <c:pt idx="394">
                  <c:v>0.8617688</c:v>
                </c:pt>
                <c:pt idx="395">
                  <c:v>-0.2801015</c:v>
                </c:pt>
                <c:pt idx="396">
                  <c:v>-0.35732979999999998</c:v>
                </c:pt>
                <c:pt idx="397">
                  <c:v>1.1296280000000001</c:v>
                </c:pt>
                <c:pt idx="398">
                  <c:v>1.911389</c:v>
                </c:pt>
                <c:pt idx="399">
                  <c:v>1.1127590000000001</c:v>
                </c:pt>
                <c:pt idx="400">
                  <c:v>0.31205929999999998</c:v>
                </c:pt>
                <c:pt idx="401">
                  <c:v>0.25313190000000002</c:v>
                </c:pt>
                <c:pt idx="402">
                  <c:v>0.34413880000000002</c:v>
                </c:pt>
                <c:pt idx="403">
                  <c:v>-0.36819190000000002</c:v>
                </c:pt>
                <c:pt idx="404">
                  <c:v>-1.373162</c:v>
                </c:pt>
                <c:pt idx="405">
                  <c:v>-1.0827899999999999</c:v>
                </c:pt>
                <c:pt idx="406">
                  <c:v>0.1683093</c:v>
                </c:pt>
                <c:pt idx="407">
                  <c:v>1.0451729999999999</c:v>
                </c:pt>
                <c:pt idx="408">
                  <c:v>1.108244</c:v>
                </c:pt>
                <c:pt idx="409">
                  <c:v>0.77785380000000004</c:v>
                </c:pt>
                <c:pt idx="410">
                  <c:v>1.2611969999999999</c:v>
                </c:pt>
                <c:pt idx="411">
                  <c:v>1.6235999999999999</c:v>
                </c:pt>
                <c:pt idx="412">
                  <c:v>0.43554209999999999</c:v>
                </c:pt>
                <c:pt idx="413">
                  <c:v>-0.3657725</c:v>
                </c:pt>
                <c:pt idx="414">
                  <c:v>-0.69505830000000002</c:v>
                </c:pt>
                <c:pt idx="415">
                  <c:v>-1.3715630000000001</c:v>
                </c:pt>
                <c:pt idx="416">
                  <c:v>-0.6182124</c:v>
                </c:pt>
                <c:pt idx="417">
                  <c:v>0.9768715</c:v>
                </c:pt>
                <c:pt idx="418">
                  <c:v>1.948518</c:v>
                </c:pt>
                <c:pt idx="419">
                  <c:v>2.3997039999999998</c:v>
                </c:pt>
                <c:pt idx="420">
                  <c:v>1.7533449999999999</c:v>
                </c:pt>
                <c:pt idx="421">
                  <c:v>0.38793179999999999</c:v>
                </c:pt>
                <c:pt idx="422">
                  <c:v>-0.21536730000000001</c:v>
                </c:pt>
                <c:pt idx="423">
                  <c:v>-1.593313E-2</c:v>
                </c:pt>
                <c:pt idx="424">
                  <c:v>0.41258840000000002</c:v>
                </c:pt>
                <c:pt idx="425">
                  <c:v>0.65206189999999997</c:v>
                </c:pt>
                <c:pt idx="426">
                  <c:v>0.18289159999999999</c:v>
                </c:pt>
                <c:pt idx="427">
                  <c:v>-0.40081529999999999</c:v>
                </c:pt>
                <c:pt idx="428">
                  <c:v>8.7943129999999994E-2</c:v>
                </c:pt>
                <c:pt idx="429">
                  <c:v>1.5819620000000001</c:v>
                </c:pt>
                <c:pt idx="430">
                  <c:v>2.1473450000000001</c:v>
                </c:pt>
                <c:pt idx="431">
                  <c:v>0.94326209999999999</c:v>
                </c:pt>
                <c:pt idx="432">
                  <c:v>-0.2852846</c:v>
                </c:pt>
                <c:pt idx="433">
                  <c:v>-1.4679199999999999</c:v>
                </c:pt>
                <c:pt idx="434">
                  <c:v>-2.8222330000000002</c:v>
                </c:pt>
                <c:pt idx="435">
                  <c:v>-2.296675</c:v>
                </c:pt>
                <c:pt idx="436">
                  <c:v>-0.29651090000000002</c:v>
                </c:pt>
                <c:pt idx="437">
                  <c:v>0.58351940000000002</c:v>
                </c:pt>
                <c:pt idx="438">
                  <c:v>0.35082279999999999</c:v>
                </c:pt>
                <c:pt idx="439">
                  <c:v>0.40430179999999999</c:v>
                </c:pt>
                <c:pt idx="440">
                  <c:v>0.1949372</c:v>
                </c:pt>
                <c:pt idx="441">
                  <c:v>-0.88709530000000003</c:v>
                </c:pt>
                <c:pt idx="442">
                  <c:v>-1.8170059999999999</c:v>
                </c:pt>
                <c:pt idx="443">
                  <c:v>-1.9529559999999999</c:v>
                </c:pt>
                <c:pt idx="444">
                  <c:v>-1.2897160000000001</c:v>
                </c:pt>
                <c:pt idx="445">
                  <c:v>-0.25741439999999999</c:v>
                </c:pt>
                <c:pt idx="446">
                  <c:v>1.787505E-3</c:v>
                </c:pt>
                <c:pt idx="447">
                  <c:v>-0.4601017</c:v>
                </c:pt>
                <c:pt idx="448">
                  <c:v>-0.32552999999999999</c:v>
                </c:pt>
                <c:pt idx="449">
                  <c:v>8.6606489999999994E-2</c:v>
                </c:pt>
                <c:pt idx="450">
                  <c:v>0.4194078</c:v>
                </c:pt>
                <c:pt idx="451">
                  <c:v>1.5518419999999999</c:v>
                </c:pt>
                <c:pt idx="452">
                  <c:v>2.267814</c:v>
                </c:pt>
                <c:pt idx="453">
                  <c:v>1.1918089999999999</c:v>
                </c:pt>
                <c:pt idx="454">
                  <c:v>0.1061879</c:v>
                </c:pt>
                <c:pt idx="455">
                  <c:v>0.8921772</c:v>
                </c:pt>
                <c:pt idx="456">
                  <c:v>2.103917</c:v>
                </c:pt>
                <c:pt idx="457">
                  <c:v>1.682372</c:v>
                </c:pt>
                <c:pt idx="458">
                  <c:v>0.2661193</c:v>
                </c:pt>
                <c:pt idx="459">
                  <c:v>-8.0013580000000001E-2</c:v>
                </c:pt>
                <c:pt idx="460">
                  <c:v>1.6405559999999999</c:v>
                </c:pt>
                <c:pt idx="461">
                  <c:v>2.9268260000000001</c:v>
                </c:pt>
                <c:pt idx="462">
                  <c:v>1.4457469999999999</c:v>
                </c:pt>
                <c:pt idx="463">
                  <c:v>-0.35562070000000001</c:v>
                </c:pt>
                <c:pt idx="464">
                  <c:v>-0.70980980000000005</c:v>
                </c:pt>
                <c:pt idx="465">
                  <c:v>-0.90342140000000004</c:v>
                </c:pt>
                <c:pt idx="466">
                  <c:v>-0.771845</c:v>
                </c:pt>
                <c:pt idx="467">
                  <c:v>0.31360759999999999</c:v>
                </c:pt>
                <c:pt idx="468">
                  <c:v>1.0661659999999999</c:v>
                </c:pt>
                <c:pt idx="469">
                  <c:v>0.79112950000000004</c:v>
                </c:pt>
                <c:pt idx="470">
                  <c:v>0.86430050000000003</c:v>
                </c:pt>
                <c:pt idx="471">
                  <c:v>1.5348489999999999</c:v>
                </c:pt>
                <c:pt idx="472">
                  <c:v>1.1770830000000001</c:v>
                </c:pt>
                <c:pt idx="473">
                  <c:v>-0.58085750000000003</c:v>
                </c:pt>
                <c:pt idx="474">
                  <c:v>-2.4313250000000002</c:v>
                </c:pt>
                <c:pt idx="475">
                  <c:v>-2.9672179999999999</c:v>
                </c:pt>
                <c:pt idx="476">
                  <c:v>-2.0839340000000002</c:v>
                </c:pt>
                <c:pt idx="477">
                  <c:v>-1.07666</c:v>
                </c:pt>
                <c:pt idx="478">
                  <c:v>-0.8852198</c:v>
                </c:pt>
                <c:pt idx="479">
                  <c:v>-0.76783789999999996</c:v>
                </c:pt>
                <c:pt idx="480">
                  <c:v>2.2451459999999999E-2</c:v>
                </c:pt>
                <c:pt idx="481">
                  <c:v>7.4738949999999998E-2</c:v>
                </c:pt>
                <c:pt idx="482">
                  <c:v>-0.87515560000000003</c:v>
                </c:pt>
                <c:pt idx="483">
                  <c:v>-0.72560250000000004</c:v>
                </c:pt>
                <c:pt idx="484">
                  <c:v>0.1029515</c:v>
                </c:pt>
                <c:pt idx="485">
                  <c:v>0.1688009</c:v>
                </c:pt>
                <c:pt idx="486">
                  <c:v>0.15296280000000001</c:v>
                </c:pt>
                <c:pt idx="487">
                  <c:v>0.1884884</c:v>
                </c:pt>
                <c:pt idx="488">
                  <c:v>-0.27082319999999999</c:v>
                </c:pt>
                <c:pt idx="489">
                  <c:v>-0.76398999999999995</c:v>
                </c:pt>
                <c:pt idx="490">
                  <c:v>-0.43719140000000001</c:v>
                </c:pt>
                <c:pt idx="491">
                  <c:v>0.37036780000000002</c:v>
                </c:pt>
                <c:pt idx="492">
                  <c:v>0.40942869999999998</c:v>
                </c:pt>
                <c:pt idx="493">
                  <c:v>-0.58857280000000001</c:v>
                </c:pt>
                <c:pt idx="494">
                  <c:v>-1.303938</c:v>
                </c:pt>
                <c:pt idx="495">
                  <c:v>-0.44350329999999999</c:v>
                </c:pt>
                <c:pt idx="496">
                  <c:v>0.78650359999999997</c:v>
                </c:pt>
                <c:pt idx="497">
                  <c:v>0.65340719999999997</c:v>
                </c:pt>
                <c:pt idx="498">
                  <c:v>-0.43225229999999998</c:v>
                </c:pt>
                <c:pt idx="499">
                  <c:v>-1.1594660000000001</c:v>
                </c:pt>
                <c:pt idx="500">
                  <c:v>-0.46531420000000001</c:v>
                </c:pt>
                <c:pt idx="501">
                  <c:v>0.82530859999999995</c:v>
                </c:pt>
                <c:pt idx="502">
                  <c:v>0.8753398</c:v>
                </c:pt>
                <c:pt idx="503">
                  <c:v>7.1375090000000002E-2</c:v>
                </c:pt>
                <c:pt idx="504">
                  <c:v>-0.88857330000000001</c:v>
                </c:pt>
                <c:pt idx="505">
                  <c:v>-2.1807650000000001</c:v>
                </c:pt>
                <c:pt idx="506">
                  <c:v>-2.256113</c:v>
                </c:pt>
                <c:pt idx="507">
                  <c:v>-0.61693580000000003</c:v>
                </c:pt>
                <c:pt idx="508">
                  <c:v>6.6188289999999997E-2</c:v>
                </c:pt>
                <c:pt idx="509">
                  <c:v>-0.98600160000000003</c:v>
                </c:pt>
                <c:pt idx="510">
                  <c:v>-1.3476060000000001</c:v>
                </c:pt>
                <c:pt idx="511">
                  <c:v>0.1480474</c:v>
                </c:pt>
                <c:pt idx="512">
                  <c:v>1.3272820000000001</c:v>
                </c:pt>
                <c:pt idx="513">
                  <c:v>0.93929530000000006</c:v>
                </c:pt>
                <c:pt idx="514">
                  <c:v>0.96285120000000002</c:v>
                </c:pt>
                <c:pt idx="515">
                  <c:v>1.3960319999999999</c:v>
                </c:pt>
                <c:pt idx="516">
                  <c:v>0.66646890000000003</c:v>
                </c:pt>
                <c:pt idx="517">
                  <c:v>-0.74076489999999995</c:v>
                </c:pt>
                <c:pt idx="518">
                  <c:v>-1.889534</c:v>
                </c:pt>
                <c:pt idx="519">
                  <c:v>-1.8023199999999999</c:v>
                </c:pt>
                <c:pt idx="520">
                  <c:v>-0.35466120000000001</c:v>
                </c:pt>
                <c:pt idx="521">
                  <c:v>0.15764310000000001</c:v>
                </c:pt>
                <c:pt idx="522">
                  <c:v>-1.092692</c:v>
                </c:pt>
                <c:pt idx="523">
                  <c:v>-1.259115</c:v>
                </c:pt>
                <c:pt idx="524">
                  <c:v>-9.5909069999999999E-2</c:v>
                </c:pt>
                <c:pt idx="525">
                  <c:v>-0.119343</c:v>
                </c:pt>
                <c:pt idx="526">
                  <c:v>-0.58714259999999996</c:v>
                </c:pt>
                <c:pt idx="527">
                  <c:v>-0.30610860000000001</c:v>
                </c:pt>
                <c:pt idx="528">
                  <c:v>-0.41722189999999998</c:v>
                </c:pt>
                <c:pt idx="529">
                  <c:v>-1.01329</c:v>
                </c:pt>
                <c:pt idx="530">
                  <c:v>-0.41760399999999998</c:v>
                </c:pt>
                <c:pt idx="531">
                  <c:v>0.92655109999999996</c:v>
                </c:pt>
                <c:pt idx="532">
                  <c:v>0.89539340000000001</c:v>
                </c:pt>
                <c:pt idx="533">
                  <c:v>5.8341400000000002E-2</c:v>
                </c:pt>
                <c:pt idx="534">
                  <c:v>-0.39683099999999999</c:v>
                </c:pt>
                <c:pt idx="535">
                  <c:v>-0.53386009999999995</c:v>
                </c:pt>
                <c:pt idx="536">
                  <c:v>-0.29892829999999998</c:v>
                </c:pt>
                <c:pt idx="537">
                  <c:v>-8.0867620000000001E-2</c:v>
                </c:pt>
                <c:pt idx="538">
                  <c:v>-3.2682410000000001E-4</c:v>
                </c:pt>
                <c:pt idx="539">
                  <c:v>0.1503477</c:v>
                </c:pt>
                <c:pt idx="540">
                  <c:v>0.91737069999999998</c:v>
                </c:pt>
                <c:pt idx="541">
                  <c:v>2.2046290000000002</c:v>
                </c:pt>
                <c:pt idx="542">
                  <c:v>1.952518</c:v>
                </c:pt>
                <c:pt idx="543">
                  <c:v>0.20067070000000001</c:v>
                </c:pt>
                <c:pt idx="544">
                  <c:v>-0.59073600000000004</c:v>
                </c:pt>
                <c:pt idx="545">
                  <c:v>-9.7149369999999999E-2</c:v>
                </c:pt>
                <c:pt idx="546">
                  <c:v>-0.22594539999999999</c:v>
                </c:pt>
                <c:pt idx="547">
                  <c:v>-0.9798694</c:v>
                </c:pt>
                <c:pt idx="548">
                  <c:v>-0.68031269999999999</c:v>
                </c:pt>
                <c:pt idx="549">
                  <c:v>0.23023879999999999</c:v>
                </c:pt>
                <c:pt idx="550">
                  <c:v>0.88839349999999995</c:v>
                </c:pt>
                <c:pt idx="551">
                  <c:v>1.1788350000000001</c:v>
                </c:pt>
                <c:pt idx="552">
                  <c:v>0.71181910000000004</c:v>
                </c:pt>
                <c:pt idx="553">
                  <c:v>0.14784140000000001</c:v>
                </c:pt>
                <c:pt idx="554">
                  <c:v>0.90414720000000004</c:v>
                </c:pt>
                <c:pt idx="555">
                  <c:v>2.0666519999999999</c:v>
                </c:pt>
                <c:pt idx="556">
                  <c:v>1.7410920000000001</c:v>
                </c:pt>
                <c:pt idx="557">
                  <c:v>0.6283841</c:v>
                </c:pt>
                <c:pt idx="558">
                  <c:v>-5.2307619999999999E-2</c:v>
                </c:pt>
                <c:pt idx="559">
                  <c:v>-9.5055979999999998E-2</c:v>
                </c:pt>
                <c:pt idx="560">
                  <c:v>-6.8875179999999996E-3</c:v>
                </c:pt>
                <c:pt idx="561">
                  <c:v>1.654311E-2</c:v>
                </c:pt>
                <c:pt idx="562">
                  <c:v>0.78328989999999998</c:v>
                </c:pt>
                <c:pt idx="563">
                  <c:v>1.525927</c:v>
                </c:pt>
                <c:pt idx="564">
                  <c:v>1.074317</c:v>
                </c:pt>
                <c:pt idx="565">
                  <c:v>0.33380399999999999</c:v>
                </c:pt>
                <c:pt idx="566">
                  <c:v>0.1038476</c:v>
                </c:pt>
                <c:pt idx="567">
                  <c:v>0.2377049</c:v>
                </c:pt>
                <c:pt idx="568">
                  <c:v>0.1350963</c:v>
                </c:pt>
                <c:pt idx="569">
                  <c:v>-0.83685679999999996</c:v>
                </c:pt>
                <c:pt idx="570">
                  <c:v>-1.422865</c:v>
                </c:pt>
                <c:pt idx="571">
                  <c:v>-0.92756879999999997</c:v>
                </c:pt>
                <c:pt idx="572">
                  <c:v>-0.74769529999999995</c:v>
                </c:pt>
                <c:pt idx="573">
                  <c:v>-0.36019770000000001</c:v>
                </c:pt>
                <c:pt idx="574">
                  <c:v>0.79970779999999997</c:v>
                </c:pt>
                <c:pt idx="575">
                  <c:v>0.90153539999999999</c:v>
                </c:pt>
                <c:pt idx="576">
                  <c:v>-0.4064276</c:v>
                </c:pt>
                <c:pt idx="577">
                  <c:v>-1.2792269999999999</c:v>
                </c:pt>
                <c:pt idx="578">
                  <c:v>-0.78741220000000001</c:v>
                </c:pt>
                <c:pt idx="579">
                  <c:v>-0.19221869999999999</c:v>
                </c:pt>
                <c:pt idx="580">
                  <c:v>-0.26933950000000001</c:v>
                </c:pt>
                <c:pt idx="581">
                  <c:v>-0.53352370000000005</c:v>
                </c:pt>
                <c:pt idx="582">
                  <c:v>-0.77629409999999999</c:v>
                </c:pt>
                <c:pt idx="583">
                  <c:v>-0.4071864</c:v>
                </c:pt>
                <c:pt idx="584">
                  <c:v>-0.17727860000000001</c:v>
                </c:pt>
                <c:pt idx="585">
                  <c:v>-0.61395809999999995</c:v>
                </c:pt>
                <c:pt idx="586">
                  <c:v>-0.26542460000000001</c:v>
                </c:pt>
                <c:pt idx="587">
                  <c:v>0.37557560000000001</c:v>
                </c:pt>
                <c:pt idx="588">
                  <c:v>0.73511199999999999</c:v>
                </c:pt>
                <c:pt idx="589">
                  <c:v>1.2821640000000001</c:v>
                </c:pt>
                <c:pt idx="590">
                  <c:v>1.145926</c:v>
                </c:pt>
                <c:pt idx="591">
                  <c:v>0.63176089999999996</c:v>
                </c:pt>
                <c:pt idx="592">
                  <c:v>0.61270780000000002</c:v>
                </c:pt>
                <c:pt idx="593">
                  <c:v>0.24590390000000001</c:v>
                </c:pt>
                <c:pt idx="594">
                  <c:v>-0.21615760000000001</c:v>
                </c:pt>
                <c:pt idx="595">
                  <c:v>0.30222539999999998</c:v>
                </c:pt>
                <c:pt idx="596">
                  <c:v>0.70049430000000001</c:v>
                </c:pt>
                <c:pt idx="597">
                  <c:v>0.4589278</c:v>
                </c:pt>
                <c:pt idx="598">
                  <c:v>0.96100439999999998</c:v>
                </c:pt>
                <c:pt idx="599">
                  <c:v>1.3117650000000001</c:v>
                </c:pt>
                <c:pt idx="600">
                  <c:v>0.13846330000000001</c:v>
                </c:pt>
                <c:pt idx="601">
                  <c:v>-1.2937419999999999</c:v>
                </c:pt>
                <c:pt idx="602">
                  <c:v>-2.215773</c:v>
                </c:pt>
                <c:pt idx="603">
                  <c:v>-2.103539</c:v>
                </c:pt>
                <c:pt idx="604">
                  <c:v>-0.15572810000000001</c:v>
                </c:pt>
                <c:pt idx="605">
                  <c:v>1.182072</c:v>
                </c:pt>
                <c:pt idx="606">
                  <c:v>4.5790299999999999E-2</c:v>
                </c:pt>
                <c:pt idx="607">
                  <c:v>-0.57791530000000002</c:v>
                </c:pt>
                <c:pt idx="608">
                  <c:v>0.256185</c:v>
                </c:pt>
                <c:pt idx="609">
                  <c:v>-3.8583640000000002E-2</c:v>
                </c:pt>
                <c:pt idx="610">
                  <c:v>-0.98930549999999995</c:v>
                </c:pt>
                <c:pt idx="611">
                  <c:v>-0.9320716</c:v>
                </c:pt>
                <c:pt idx="612">
                  <c:v>-0.17308850000000001</c:v>
                </c:pt>
                <c:pt idx="613">
                  <c:v>0.54172149999999997</c:v>
                </c:pt>
                <c:pt idx="614">
                  <c:v>0.26669080000000001</c:v>
                </c:pt>
                <c:pt idx="615">
                  <c:v>-0.46277699999999999</c:v>
                </c:pt>
                <c:pt idx="616">
                  <c:v>-0.37568659999999998</c:v>
                </c:pt>
                <c:pt idx="617">
                  <c:v>0.1734166</c:v>
                </c:pt>
                <c:pt idx="618">
                  <c:v>0.51774549999999997</c:v>
                </c:pt>
                <c:pt idx="619">
                  <c:v>0.35163139999999998</c:v>
                </c:pt>
                <c:pt idx="620">
                  <c:v>0.33181650000000001</c:v>
                </c:pt>
                <c:pt idx="621">
                  <c:v>0.81982500000000003</c:v>
                </c:pt>
                <c:pt idx="622">
                  <c:v>0.45363369999999997</c:v>
                </c:pt>
                <c:pt idx="623">
                  <c:v>-0.32343339999999998</c:v>
                </c:pt>
                <c:pt idx="624">
                  <c:v>0.1478565</c:v>
                </c:pt>
                <c:pt idx="625">
                  <c:v>0.32627699999999998</c:v>
                </c:pt>
                <c:pt idx="626">
                  <c:v>-0.73878650000000001</c:v>
                </c:pt>
                <c:pt idx="627">
                  <c:v>-1.1431370000000001</c:v>
                </c:pt>
                <c:pt idx="628">
                  <c:v>-0.65398230000000002</c:v>
                </c:pt>
                <c:pt idx="629">
                  <c:v>-0.31125570000000002</c:v>
                </c:pt>
                <c:pt idx="630">
                  <c:v>0.11283749999999999</c:v>
                </c:pt>
                <c:pt idx="631">
                  <c:v>0.87926890000000002</c:v>
                </c:pt>
                <c:pt idx="632">
                  <c:v>0.90864400000000001</c:v>
                </c:pt>
                <c:pt idx="633">
                  <c:v>0.16547780000000001</c:v>
                </c:pt>
                <c:pt idx="634">
                  <c:v>-1.8302579999999999E-2</c:v>
                </c:pt>
                <c:pt idx="635">
                  <c:v>0.20450270000000001</c:v>
                </c:pt>
                <c:pt idx="636">
                  <c:v>-6.5166290000000002E-2</c:v>
                </c:pt>
                <c:pt idx="637">
                  <c:v>-0.63352240000000004</c:v>
                </c:pt>
                <c:pt idx="638">
                  <c:v>-0.98851820000000001</c:v>
                </c:pt>
                <c:pt idx="639">
                  <c:v>-1.4237470000000001</c:v>
                </c:pt>
                <c:pt idx="640">
                  <c:v>-1.684472</c:v>
                </c:pt>
                <c:pt idx="641">
                  <c:v>-1.392307</c:v>
                </c:pt>
                <c:pt idx="642">
                  <c:v>-1.3806940000000001</c:v>
                </c:pt>
                <c:pt idx="643">
                  <c:v>-0.91683970000000004</c:v>
                </c:pt>
                <c:pt idx="644">
                  <c:v>0.54496840000000002</c:v>
                </c:pt>
                <c:pt idx="645">
                  <c:v>0.31749820000000001</c:v>
                </c:pt>
                <c:pt idx="646">
                  <c:v>-1.534816</c:v>
                </c:pt>
                <c:pt idx="647">
                  <c:v>-1.302627</c:v>
                </c:pt>
                <c:pt idx="648">
                  <c:v>0.96008249999999995</c:v>
                </c:pt>
                <c:pt idx="649">
                  <c:v>1.9666490000000001</c:v>
                </c:pt>
                <c:pt idx="650">
                  <c:v>1.2914600000000001</c:v>
                </c:pt>
                <c:pt idx="651">
                  <c:v>0.64811540000000001</c:v>
                </c:pt>
                <c:pt idx="652">
                  <c:v>0.85792469999999998</c:v>
                </c:pt>
                <c:pt idx="653">
                  <c:v>2.054948</c:v>
                </c:pt>
                <c:pt idx="654">
                  <c:v>2.5382669999999998</c:v>
                </c:pt>
                <c:pt idx="655">
                  <c:v>1.2607250000000001</c:v>
                </c:pt>
                <c:pt idx="656">
                  <c:v>-0.23866329999999999</c:v>
                </c:pt>
                <c:pt idx="657">
                  <c:v>-0.87835339999999995</c:v>
                </c:pt>
                <c:pt idx="658">
                  <c:v>-0.88485349999999996</c:v>
                </c:pt>
                <c:pt idx="659">
                  <c:v>-1.484488</c:v>
                </c:pt>
                <c:pt idx="660">
                  <c:v>-1.9500470000000001</c:v>
                </c:pt>
                <c:pt idx="661">
                  <c:v>-1.1353139999999999</c:v>
                </c:pt>
                <c:pt idx="662">
                  <c:v>-0.226271</c:v>
                </c:pt>
                <c:pt idx="663">
                  <c:v>0.9305158</c:v>
                </c:pt>
                <c:pt idx="664">
                  <c:v>1.7441500000000001</c:v>
                </c:pt>
                <c:pt idx="665">
                  <c:v>0.4469069</c:v>
                </c:pt>
                <c:pt idx="666">
                  <c:v>-1.2350699999999999</c:v>
                </c:pt>
                <c:pt idx="667">
                  <c:v>-0.99982660000000001</c:v>
                </c:pt>
                <c:pt idx="668">
                  <c:v>-7.7701309999999996E-2</c:v>
                </c:pt>
                <c:pt idx="669">
                  <c:v>-0.2178542</c:v>
                </c:pt>
                <c:pt idx="670">
                  <c:v>-0.68945889999999999</c:v>
                </c:pt>
                <c:pt idx="671">
                  <c:v>-0.87448789999999998</c:v>
                </c:pt>
                <c:pt idx="672">
                  <c:v>-1.312991</c:v>
                </c:pt>
                <c:pt idx="673">
                  <c:v>-1.9417439999999999</c:v>
                </c:pt>
                <c:pt idx="674">
                  <c:v>-2.1335679999999999</c:v>
                </c:pt>
                <c:pt idx="675">
                  <c:v>-1.455109</c:v>
                </c:pt>
                <c:pt idx="676">
                  <c:v>-0.88180840000000005</c:v>
                </c:pt>
                <c:pt idx="677">
                  <c:v>-1.086722</c:v>
                </c:pt>
                <c:pt idx="678">
                  <c:v>-0.45966210000000002</c:v>
                </c:pt>
                <c:pt idx="679">
                  <c:v>1.065901</c:v>
                </c:pt>
                <c:pt idx="680">
                  <c:v>1.140622</c:v>
                </c:pt>
                <c:pt idx="681">
                  <c:v>-0.2299003</c:v>
                </c:pt>
                <c:pt idx="682">
                  <c:v>-0.89161970000000002</c:v>
                </c:pt>
                <c:pt idx="683">
                  <c:v>-0.69398190000000004</c:v>
                </c:pt>
                <c:pt idx="684">
                  <c:v>-1.199381</c:v>
                </c:pt>
                <c:pt idx="685">
                  <c:v>-2.4505409999999999</c:v>
                </c:pt>
                <c:pt idx="686">
                  <c:v>-2.6217769999999998</c:v>
                </c:pt>
                <c:pt idx="687">
                  <c:v>-0.87418899999999999</c:v>
                </c:pt>
                <c:pt idx="688">
                  <c:v>1.2156579999999999</c:v>
                </c:pt>
                <c:pt idx="689">
                  <c:v>1.5083249999999999</c:v>
                </c:pt>
                <c:pt idx="690">
                  <c:v>0.39048060000000001</c:v>
                </c:pt>
                <c:pt idx="691">
                  <c:v>0.13671620000000001</c:v>
                </c:pt>
                <c:pt idx="692">
                  <c:v>0.31113289999999999</c:v>
                </c:pt>
                <c:pt idx="693">
                  <c:v>-0.37071809999999999</c:v>
                </c:pt>
                <c:pt idx="694">
                  <c:v>-0.48704459999999999</c:v>
                </c:pt>
                <c:pt idx="695">
                  <c:v>0.39967710000000001</c:v>
                </c:pt>
                <c:pt idx="696">
                  <c:v>0.90737710000000005</c:v>
                </c:pt>
                <c:pt idx="697">
                  <c:v>0.30000870000000002</c:v>
                </c:pt>
                <c:pt idx="698">
                  <c:v>-1.0144</c:v>
                </c:pt>
                <c:pt idx="699">
                  <c:v>-1.7431190000000001</c:v>
                </c:pt>
                <c:pt idx="700">
                  <c:v>-1.411621</c:v>
                </c:pt>
                <c:pt idx="701">
                  <c:v>-1.229851</c:v>
                </c:pt>
                <c:pt idx="702">
                  <c:v>-1.6276569999999999</c:v>
                </c:pt>
                <c:pt idx="703">
                  <c:v>-0.95481369999999999</c:v>
                </c:pt>
                <c:pt idx="704">
                  <c:v>0.39003670000000001</c:v>
                </c:pt>
                <c:pt idx="705">
                  <c:v>0.15049480000000001</c:v>
                </c:pt>
                <c:pt idx="706">
                  <c:v>-0.43275809999999998</c:v>
                </c:pt>
                <c:pt idx="707">
                  <c:v>0.21145159999999999</c:v>
                </c:pt>
                <c:pt idx="708">
                  <c:v>0.2733333</c:v>
                </c:pt>
                <c:pt idx="709">
                  <c:v>-0.42864029999999997</c:v>
                </c:pt>
                <c:pt idx="710">
                  <c:v>-0.63710089999999997</c:v>
                </c:pt>
                <c:pt idx="711">
                  <c:v>-1.192383</c:v>
                </c:pt>
                <c:pt idx="712">
                  <c:v>-1.901959</c:v>
                </c:pt>
                <c:pt idx="713">
                  <c:v>-1.495349</c:v>
                </c:pt>
                <c:pt idx="714">
                  <c:v>-0.18590609999999999</c:v>
                </c:pt>
                <c:pt idx="715">
                  <c:v>1.3435379999999999</c:v>
                </c:pt>
                <c:pt idx="716">
                  <c:v>1.7685139999999999</c:v>
                </c:pt>
                <c:pt idx="717">
                  <c:v>0.14264189999999999</c:v>
                </c:pt>
                <c:pt idx="718">
                  <c:v>-1.6341760000000001</c:v>
                </c:pt>
                <c:pt idx="719">
                  <c:v>-1.119983</c:v>
                </c:pt>
                <c:pt idx="720">
                  <c:v>0.40300560000000002</c:v>
                </c:pt>
                <c:pt idx="721">
                  <c:v>0.45602090000000001</c:v>
                </c:pt>
                <c:pt idx="722">
                  <c:v>0.53274049999999995</c:v>
                </c:pt>
                <c:pt idx="723">
                  <c:v>1.364727</c:v>
                </c:pt>
                <c:pt idx="724">
                  <c:v>0.6087129</c:v>
                </c:pt>
                <c:pt idx="725">
                  <c:v>-0.67973839999999996</c:v>
                </c:pt>
                <c:pt idx="726">
                  <c:v>-0.1495388</c:v>
                </c:pt>
                <c:pt idx="727">
                  <c:v>0.99548309999999995</c:v>
                </c:pt>
                <c:pt idx="728">
                  <c:v>1.0665249999999999</c:v>
                </c:pt>
                <c:pt idx="729">
                  <c:v>0.75984039999999997</c:v>
                </c:pt>
                <c:pt idx="730">
                  <c:v>1.2664340000000001</c:v>
                </c:pt>
                <c:pt idx="731">
                  <c:v>1.6230929999999999</c:v>
                </c:pt>
                <c:pt idx="732">
                  <c:v>0.68705720000000003</c:v>
                </c:pt>
                <c:pt idx="733">
                  <c:v>-0.3461902</c:v>
                </c:pt>
                <c:pt idx="734">
                  <c:v>-0.81891809999999998</c:v>
                </c:pt>
                <c:pt idx="735">
                  <c:v>-1.0202119999999999</c:v>
                </c:pt>
                <c:pt idx="736">
                  <c:v>-0.38996570000000003</c:v>
                </c:pt>
                <c:pt idx="737">
                  <c:v>8.5858539999999997E-2</c:v>
                </c:pt>
                <c:pt idx="738">
                  <c:v>-0.53622130000000001</c:v>
                </c:pt>
                <c:pt idx="739">
                  <c:v>-0.61117719999999998</c:v>
                </c:pt>
                <c:pt idx="740">
                  <c:v>0.36515920000000002</c:v>
                </c:pt>
                <c:pt idx="741">
                  <c:v>1.1904140000000001</c:v>
                </c:pt>
                <c:pt idx="742">
                  <c:v>1.138258</c:v>
                </c:pt>
                <c:pt idx="743">
                  <c:v>0.2185059</c:v>
                </c:pt>
                <c:pt idx="744">
                  <c:v>-0.30933189999999999</c:v>
                </c:pt>
                <c:pt idx="745">
                  <c:v>0.15843160000000001</c:v>
                </c:pt>
                <c:pt idx="746">
                  <c:v>0.32379609999999998</c:v>
                </c:pt>
                <c:pt idx="747">
                  <c:v>-2.7992590000000001E-3</c:v>
                </c:pt>
                <c:pt idx="748">
                  <c:v>0.215194</c:v>
                </c:pt>
                <c:pt idx="749">
                  <c:v>-0.25097390000000003</c:v>
                </c:pt>
                <c:pt idx="750">
                  <c:v>-2.1838669999999998</c:v>
                </c:pt>
                <c:pt idx="751">
                  <c:v>-2.9190860000000001</c:v>
                </c:pt>
                <c:pt idx="752">
                  <c:v>-1.8585240000000001</c:v>
                </c:pt>
                <c:pt idx="753">
                  <c:v>-0.98477250000000005</c:v>
                </c:pt>
                <c:pt idx="754">
                  <c:v>-0.43030669999999999</c:v>
                </c:pt>
                <c:pt idx="755">
                  <c:v>5.3729249999999999E-2</c:v>
                </c:pt>
                <c:pt idx="756">
                  <c:v>0.21784029999999999</c:v>
                </c:pt>
                <c:pt idx="757">
                  <c:v>0.3563229</c:v>
                </c:pt>
                <c:pt idx="758">
                  <c:v>0.49271359999999997</c:v>
                </c:pt>
                <c:pt idx="759">
                  <c:v>0.28082780000000002</c:v>
                </c:pt>
                <c:pt idx="760">
                  <c:v>8.9742180000000005E-2</c:v>
                </c:pt>
                <c:pt idx="761">
                  <c:v>0.62742160000000002</c:v>
                </c:pt>
                <c:pt idx="762">
                  <c:v>1.584365</c:v>
                </c:pt>
                <c:pt idx="763">
                  <c:v>1.822357</c:v>
                </c:pt>
                <c:pt idx="764">
                  <c:v>0.53120319999999999</c:v>
                </c:pt>
                <c:pt idx="765">
                  <c:v>-1.756677</c:v>
                </c:pt>
                <c:pt idx="766">
                  <c:v>-3.1964950000000001</c:v>
                </c:pt>
                <c:pt idx="767">
                  <c:v>-2.257549</c:v>
                </c:pt>
                <c:pt idx="768">
                  <c:v>-0.25301600000000002</c:v>
                </c:pt>
                <c:pt idx="769">
                  <c:v>0.20241790000000001</c:v>
                </c:pt>
                <c:pt idx="770">
                  <c:v>-0.1233199</c:v>
                </c:pt>
                <c:pt idx="771">
                  <c:v>0.8337137</c:v>
                </c:pt>
                <c:pt idx="772">
                  <c:v>1.944655</c:v>
                </c:pt>
                <c:pt idx="773">
                  <c:v>0.88673930000000001</c:v>
                </c:pt>
                <c:pt idx="774">
                  <c:v>-1.308648</c:v>
                </c:pt>
                <c:pt idx="775">
                  <c:v>-1.6088929999999999</c:v>
                </c:pt>
                <c:pt idx="776">
                  <c:v>-0.34447250000000001</c:v>
                </c:pt>
                <c:pt idx="777">
                  <c:v>-4.7171289999999998E-2</c:v>
                </c:pt>
                <c:pt idx="778">
                  <c:v>-0.82291579999999998</c:v>
                </c:pt>
                <c:pt idx="779">
                  <c:v>-0.50158159999999996</c:v>
                </c:pt>
                <c:pt idx="780">
                  <c:v>1.144218</c:v>
                </c:pt>
                <c:pt idx="781">
                  <c:v>1.829575</c:v>
                </c:pt>
                <c:pt idx="782">
                  <c:v>1.4115930000000001</c:v>
                </c:pt>
                <c:pt idx="783">
                  <c:v>1.140998</c:v>
                </c:pt>
                <c:pt idx="784">
                  <c:v>0.37553930000000002</c:v>
                </c:pt>
                <c:pt idx="785">
                  <c:v>-0.60914650000000004</c:v>
                </c:pt>
                <c:pt idx="786">
                  <c:v>-0.62752949999999996</c:v>
                </c:pt>
                <c:pt idx="787">
                  <c:v>-0.20130970000000001</c:v>
                </c:pt>
                <c:pt idx="788">
                  <c:v>0.51221220000000001</c:v>
                </c:pt>
                <c:pt idx="789">
                  <c:v>0.93805260000000001</c:v>
                </c:pt>
                <c:pt idx="790">
                  <c:v>0.59162570000000003</c:v>
                </c:pt>
                <c:pt idx="791">
                  <c:v>1.1447369999999999</c:v>
                </c:pt>
                <c:pt idx="792">
                  <c:v>2.0789249999999999</c:v>
                </c:pt>
                <c:pt idx="793">
                  <c:v>1.6329929999999999</c:v>
                </c:pt>
                <c:pt idx="794">
                  <c:v>0.86161869999999996</c:v>
                </c:pt>
                <c:pt idx="795">
                  <c:v>1.3173250000000001</c:v>
                </c:pt>
                <c:pt idx="796">
                  <c:v>2.42598</c:v>
                </c:pt>
                <c:pt idx="797">
                  <c:v>1.7474190000000001</c:v>
                </c:pt>
                <c:pt idx="798">
                  <c:v>-0.59423409999999999</c:v>
                </c:pt>
                <c:pt idx="799">
                  <c:v>-1.0315939999999999</c:v>
                </c:pt>
                <c:pt idx="800">
                  <c:v>0.4861123</c:v>
                </c:pt>
                <c:pt idx="801">
                  <c:v>0.63451230000000003</c:v>
                </c:pt>
                <c:pt idx="802">
                  <c:v>-0.66018270000000001</c:v>
                </c:pt>
                <c:pt idx="803">
                  <c:v>-1.2492589999999999</c:v>
                </c:pt>
                <c:pt idx="804">
                  <c:v>-1.3390470000000001</c:v>
                </c:pt>
                <c:pt idx="805">
                  <c:v>-2.1056159999999999</c:v>
                </c:pt>
                <c:pt idx="806">
                  <c:v>-2.5730840000000001</c:v>
                </c:pt>
                <c:pt idx="807">
                  <c:v>-1.5963959999999999</c:v>
                </c:pt>
                <c:pt idx="808">
                  <c:v>-8.7743760000000004E-2</c:v>
                </c:pt>
                <c:pt idx="809">
                  <c:v>0.72991660000000003</c:v>
                </c:pt>
                <c:pt idx="810">
                  <c:v>0.44819510000000001</c:v>
                </c:pt>
                <c:pt idx="811">
                  <c:v>-0.24916640000000001</c:v>
                </c:pt>
                <c:pt idx="812">
                  <c:v>-0.3127722</c:v>
                </c:pt>
                <c:pt idx="813">
                  <c:v>-0.50313669999999999</c:v>
                </c:pt>
                <c:pt idx="814">
                  <c:v>-1.354365</c:v>
                </c:pt>
                <c:pt idx="815">
                  <c:v>-1.4996970000000001</c:v>
                </c:pt>
                <c:pt idx="816">
                  <c:v>-1.182382</c:v>
                </c:pt>
                <c:pt idx="817">
                  <c:v>-1.305463</c:v>
                </c:pt>
                <c:pt idx="818">
                  <c:v>-0.18093519999999999</c:v>
                </c:pt>
                <c:pt idx="819">
                  <c:v>1.764691</c:v>
                </c:pt>
                <c:pt idx="820">
                  <c:v>1.5019450000000001</c:v>
                </c:pt>
                <c:pt idx="821">
                  <c:v>0.11229119999999999</c:v>
                </c:pt>
                <c:pt idx="822">
                  <c:v>-9.6129419999999993E-2</c:v>
                </c:pt>
                <c:pt idx="823">
                  <c:v>0.20431659999999999</c:v>
                </c:pt>
                <c:pt idx="824">
                  <c:v>0.1134529</c:v>
                </c:pt>
                <c:pt idx="825">
                  <c:v>-0.50065550000000003</c:v>
                </c:pt>
                <c:pt idx="826">
                  <c:v>-0.81521900000000003</c:v>
                </c:pt>
                <c:pt idx="827">
                  <c:v>-0.43880950000000002</c:v>
                </c:pt>
                <c:pt idx="828">
                  <c:v>-0.34622730000000002</c:v>
                </c:pt>
                <c:pt idx="829">
                  <c:v>0.1124952</c:v>
                </c:pt>
                <c:pt idx="830">
                  <c:v>1.1417170000000001</c:v>
                </c:pt>
                <c:pt idx="831">
                  <c:v>0.38313059999999999</c:v>
                </c:pt>
                <c:pt idx="832">
                  <c:v>-1.6100030000000001</c:v>
                </c:pt>
                <c:pt idx="833">
                  <c:v>-1.8510169999999999</c:v>
                </c:pt>
                <c:pt idx="834">
                  <c:v>-0.4599125</c:v>
                </c:pt>
                <c:pt idx="835">
                  <c:v>0.31030639999999998</c:v>
                </c:pt>
                <c:pt idx="836">
                  <c:v>-8.7234179999999995E-2</c:v>
                </c:pt>
                <c:pt idx="837">
                  <c:v>8.5943829999999999E-2</c:v>
                </c:pt>
                <c:pt idx="838">
                  <c:v>0.58145740000000001</c:v>
                </c:pt>
                <c:pt idx="839">
                  <c:v>0.13633819999999999</c:v>
                </c:pt>
                <c:pt idx="840">
                  <c:v>8.8389839999999997E-2</c:v>
                </c:pt>
                <c:pt idx="841">
                  <c:v>0.41927560000000003</c:v>
                </c:pt>
                <c:pt idx="842">
                  <c:v>0.44420159999999997</c:v>
                </c:pt>
                <c:pt idx="843">
                  <c:v>0.5245784</c:v>
                </c:pt>
                <c:pt idx="844">
                  <c:v>-0.15098809999999999</c:v>
                </c:pt>
                <c:pt idx="845">
                  <c:v>-1.536985</c:v>
                </c:pt>
                <c:pt idx="846">
                  <c:v>-2.4387279999999998</c:v>
                </c:pt>
                <c:pt idx="847">
                  <c:v>-1.801215</c:v>
                </c:pt>
                <c:pt idx="848">
                  <c:v>0.57902580000000003</c:v>
                </c:pt>
                <c:pt idx="849">
                  <c:v>2.2330410000000001</c:v>
                </c:pt>
                <c:pt idx="850">
                  <c:v>1.1154379999999999</c:v>
                </c:pt>
                <c:pt idx="851">
                  <c:v>-0.48114050000000003</c:v>
                </c:pt>
                <c:pt idx="852">
                  <c:v>-0.32871899999999998</c:v>
                </c:pt>
                <c:pt idx="853">
                  <c:v>0.24088519999999999</c:v>
                </c:pt>
                <c:pt idx="854">
                  <c:v>0.41618709999999998</c:v>
                </c:pt>
                <c:pt idx="855">
                  <c:v>0.54664239999999997</c:v>
                </c:pt>
                <c:pt idx="856">
                  <c:v>-0.40769759999999999</c:v>
                </c:pt>
                <c:pt idx="857">
                  <c:v>-1.8007649999999999</c:v>
                </c:pt>
                <c:pt idx="858">
                  <c:v>-1.6273230000000001</c:v>
                </c:pt>
                <c:pt idx="859">
                  <c:v>-0.4124486</c:v>
                </c:pt>
                <c:pt idx="860">
                  <c:v>0.45107009999999997</c:v>
                </c:pt>
                <c:pt idx="861">
                  <c:v>0.21387210000000001</c:v>
                </c:pt>
                <c:pt idx="862">
                  <c:v>-2.1335670000000001E-2</c:v>
                </c:pt>
                <c:pt idx="863">
                  <c:v>0.91821790000000003</c:v>
                </c:pt>
                <c:pt idx="864">
                  <c:v>0.80420879999999995</c:v>
                </c:pt>
                <c:pt idx="865">
                  <c:v>-1.2321740000000001</c:v>
                </c:pt>
                <c:pt idx="866">
                  <c:v>-2.4177849999999999</c:v>
                </c:pt>
                <c:pt idx="867">
                  <c:v>-1.4275260000000001</c:v>
                </c:pt>
                <c:pt idx="868">
                  <c:v>-0.2019474</c:v>
                </c:pt>
                <c:pt idx="869">
                  <c:v>-0.64651559999999997</c:v>
                </c:pt>
                <c:pt idx="870">
                  <c:v>-1.2060329999999999</c:v>
                </c:pt>
                <c:pt idx="871">
                  <c:v>-0.46664339999999999</c:v>
                </c:pt>
                <c:pt idx="872">
                  <c:v>-0.49542380000000003</c:v>
                </c:pt>
                <c:pt idx="873">
                  <c:v>-1.8416729999999999</c:v>
                </c:pt>
                <c:pt idx="874">
                  <c:v>-2.3547159999999998</c:v>
                </c:pt>
                <c:pt idx="875">
                  <c:v>-1.343993</c:v>
                </c:pt>
                <c:pt idx="876">
                  <c:v>-0.47890090000000002</c:v>
                </c:pt>
                <c:pt idx="877">
                  <c:v>-0.66913210000000001</c:v>
                </c:pt>
                <c:pt idx="878">
                  <c:v>-0.5090266</c:v>
                </c:pt>
                <c:pt idx="879">
                  <c:v>0.27875840000000002</c:v>
                </c:pt>
                <c:pt idx="880">
                  <c:v>0.43225160000000001</c:v>
                </c:pt>
                <c:pt idx="881">
                  <c:v>-0.48098580000000002</c:v>
                </c:pt>
                <c:pt idx="882">
                  <c:v>-1.74715</c:v>
                </c:pt>
                <c:pt idx="883">
                  <c:v>-1.418663</c:v>
                </c:pt>
                <c:pt idx="884">
                  <c:v>0.3507651</c:v>
                </c:pt>
                <c:pt idx="885">
                  <c:v>0.71739200000000003</c:v>
                </c:pt>
                <c:pt idx="886">
                  <c:v>7.6718410000000001E-2</c:v>
                </c:pt>
                <c:pt idx="887">
                  <c:v>0.13750560000000001</c:v>
                </c:pt>
                <c:pt idx="888">
                  <c:v>-2.4607560000000001E-2</c:v>
                </c:pt>
                <c:pt idx="889">
                  <c:v>-0.26948440000000001</c:v>
                </c:pt>
                <c:pt idx="890">
                  <c:v>8.7999839999999996E-2</c:v>
                </c:pt>
                <c:pt idx="891">
                  <c:v>0.34936299999999998</c:v>
                </c:pt>
                <c:pt idx="892">
                  <c:v>0.51191549999999997</c:v>
                </c:pt>
                <c:pt idx="893">
                  <c:v>0.1303551</c:v>
                </c:pt>
                <c:pt idx="894">
                  <c:v>-1.4791380000000001</c:v>
                </c:pt>
                <c:pt idx="895">
                  <c:v>-1.871235</c:v>
                </c:pt>
                <c:pt idx="896">
                  <c:v>-0.2272023</c:v>
                </c:pt>
                <c:pt idx="897">
                  <c:v>-0.17932699999999999</c:v>
                </c:pt>
                <c:pt idx="898">
                  <c:v>-1.338157</c:v>
                </c:pt>
                <c:pt idx="899">
                  <c:v>-0.53793299999999999</c:v>
                </c:pt>
                <c:pt idx="900">
                  <c:v>0.63457549999999996</c:v>
                </c:pt>
                <c:pt idx="901">
                  <c:v>-5.0645320000000001E-2</c:v>
                </c:pt>
                <c:pt idx="902">
                  <c:v>-1.666439</c:v>
                </c:pt>
                <c:pt idx="903">
                  <c:v>-2.1269110000000002</c:v>
                </c:pt>
                <c:pt idx="904">
                  <c:v>-0.3072743</c:v>
                </c:pt>
                <c:pt idx="905">
                  <c:v>1.9350149999999999</c:v>
                </c:pt>
                <c:pt idx="906">
                  <c:v>2.111783</c:v>
                </c:pt>
                <c:pt idx="907">
                  <c:v>0.78415000000000001</c:v>
                </c:pt>
                <c:pt idx="908">
                  <c:v>-0.10389669999999999</c:v>
                </c:pt>
                <c:pt idx="909">
                  <c:v>-5.0557659999999997E-2</c:v>
                </c:pt>
                <c:pt idx="910">
                  <c:v>0.38504240000000001</c:v>
                </c:pt>
                <c:pt idx="911">
                  <c:v>0.78683829999999999</c:v>
                </c:pt>
                <c:pt idx="912">
                  <c:v>1.000535</c:v>
                </c:pt>
                <c:pt idx="913">
                  <c:v>1.106042</c:v>
                </c:pt>
                <c:pt idx="914">
                  <c:v>1.1788449999999999</c:v>
                </c:pt>
                <c:pt idx="915">
                  <c:v>0.72368399999999999</c:v>
                </c:pt>
                <c:pt idx="916">
                  <c:v>-0.18740970000000001</c:v>
                </c:pt>
                <c:pt idx="917">
                  <c:v>-0.1491208</c:v>
                </c:pt>
                <c:pt idx="918">
                  <c:v>0.45613890000000001</c:v>
                </c:pt>
                <c:pt idx="919">
                  <c:v>-1.476186E-2</c:v>
                </c:pt>
                <c:pt idx="920">
                  <c:v>-0.77730239999999995</c:v>
                </c:pt>
                <c:pt idx="921">
                  <c:v>-1.371127</c:v>
                </c:pt>
                <c:pt idx="922">
                  <c:v>-2.1042679999999998</c:v>
                </c:pt>
                <c:pt idx="923">
                  <c:v>-1.5848089999999999</c:v>
                </c:pt>
                <c:pt idx="924">
                  <c:v>-0.41839110000000002</c:v>
                </c:pt>
                <c:pt idx="925">
                  <c:v>-0.44511420000000002</c:v>
                </c:pt>
                <c:pt idx="926">
                  <c:v>-0.73104539999999996</c:v>
                </c:pt>
                <c:pt idx="927">
                  <c:v>-0.39279029999999998</c:v>
                </c:pt>
                <c:pt idx="928">
                  <c:v>0.1237631</c:v>
                </c:pt>
                <c:pt idx="929">
                  <c:v>0.61821530000000002</c:v>
                </c:pt>
                <c:pt idx="930">
                  <c:v>0.79568159999999999</c:v>
                </c:pt>
                <c:pt idx="931">
                  <c:v>0.4997547</c:v>
                </c:pt>
                <c:pt idx="932">
                  <c:v>0.1274942</c:v>
                </c:pt>
                <c:pt idx="933">
                  <c:v>0.4310697</c:v>
                </c:pt>
                <c:pt idx="934">
                  <c:v>0.99309210000000003</c:v>
                </c:pt>
                <c:pt idx="935">
                  <c:v>1.114061</c:v>
                </c:pt>
                <c:pt idx="936">
                  <c:v>1.771525</c:v>
                </c:pt>
                <c:pt idx="937">
                  <c:v>2.149022</c:v>
                </c:pt>
                <c:pt idx="938">
                  <c:v>1.2972300000000001</c:v>
                </c:pt>
                <c:pt idx="939">
                  <c:v>1.199319</c:v>
                </c:pt>
                <c:pt idx="940">
                  <c:v>1.2014039999999999</c:v>
                </c:pt>
                <c:pt idx="941">
                  <c:v>-0.92943249999999999</c:v>
                </c:pt>
                <c:pt idx="942">
                  <c:v>-2.886841</c:v>
                </c:pt>
                <c:pt idx="943">
                  <c:v>-1.9682820000000001</c:v>
                </c:pt>
                <c:pt idx="944">
                  <c:v>-2.3097079999999999E-2</c:v>
                </c:pt>
                <c:pt idx="945">
                  <c:v>1.0581719999999999</c:v>
                </c:pt>
                <c:pt idx="946">
                  <c:v>1.5839099999999999</c:v>
                </c:pt>
                <c:pt idx="947">
                  <c:v>1.0824739999999999</c:v>
                </c:pt>
                <c:pt idx="948">
                  <c:v>-0.64430180000000004</c:v>
                </c:pt>
                <c:pt idx="949">
                  <c:v>-1.8241719999999999</c:v>
                </c:pt>
                <c:pt idx="950">
                  <c:v>-0.97691539999999999</c:v>
                </c:pt>
                <c:pt idx="951">
                  <c:v>0.79721359999999997</c:v>
                </c:pt>
                <c:pt idx="952">
                  <c:v>1.411673</c:v>
                </c:pt>
                <c:pt idx="953">
                  <c:v>0.272005</c:v>
                </c:pt>
                <c:pt idx="954">
                  <c:v>-1.5224219999999999</c:v>
                </c:pt>
                <c:pt idx="955">
                  <c:v>-2.0150139999999999</c:v>
                </c:pt>
                <c:pt idx="956">
                  <c:v>-1.291077</c:v>
                </c:pt>
                <c:pt idx="957">
                  <c:v>-1.1891370000000001</c:v>
                </c:pt>
                <c:pt idx="958">
                  <c:v>-1.1709590000000001</c:v>
                </c:pt>
                <c:pt idx="959">
                  <c:v>-0.42370819999999998</c:v>
                </c:pt>
                <c:pt idx="960">
                  <c:v>4.0161469999999998E-2</c:v>
                </c:pt>
                <c:pt idx="961">
                  <c:v>0.32831009999999999</c:v>
                </c:pt>
                <c:pt idx="962">
                  <c:v>0.59813039999999995</c:v>
                </c:pt>
                <c:pt idx="963">
                  <c:v>0.1673857</c:v>
                </c:pt>
                <c:pt idx="964">
                  <c:v>-0.63832199999999994</c:v>
                </c:pt>
                <c:pt idx="965">
                  <c:v>-1.1298550000000001</c:v>
                </c:pt>
                <c:pt idx="966">
                  <c:v>-1.0595129999999999</c:v>
                </c:pt>
                <c:pt idx="967">
                  <c:v>-0.83072869999999999</c:v>
                </c:pt>
                <c:pt idx="968">
                  <c:v>-0.70116420000000002</c:v>
                </c:pt>
                <c:pt idx="969">
                  <c:v>-0.58680730000000003</c:v>
                </c:pt>
                <c:pt idx="970">
                  <c:v>-2.362175E-2</c:v>
                </c:pt>
                <c:pt idx="971">
                  <c:v>1.338857</c:v>
                </c:pt>
                <c:pt idx="972">
                  <c:v>1.778289</c:v>
                </c:pt>
                <c:pt idx="973">
                  <c:v>0.64045850000000004</c:v>
                </c:pt>
                <c:pt idx="974">
                  <c:v>-9.1834020000000002E-2</c:v>
                </c:pt>
                <c:pt idx="975">
                  <c:v>0.37932539999999998</c:v>
                </c:pt>
                <c:pt idx="976">
                  <c:v>0.70842159999999998</c:v>
                </c:pt>
                <c:pt idx="977">
                  <c:v>-0.2273973</c:v>
                </c:pt>
                <c:pt idx="978">
                  <c:v>-1.510832</c:v>
                </c:pt>
                <c:pt idx="979">
                  <c:v>-1.658712</c:v>
                </c:pt>
                <c:pt idx="980">
                  <c:v>-0.67431160000000001</c:v>
                </c:pt>
                <c:pt idx="981">
                  <c:v>-8.2990690000000006E-2</c:v>
                </c:pt>
                <c:pt idx="982">
                  <c:v>-0.34868329999999997</c:v>
                </c:pt>
                <c:pt idx="983">
                  <c:v>-4.0391349999999999E-2</c:v>
                </c:pt>
                <c:pt idx="984">
                  <c:v>0.57868059999999999</c:v>
                </c:pt>
                <c:pt idx="985">
                  <c:v>0.43644139999999998</c:v>
                </c:pt>
                <c:pt idx="986">
                  <c:v>0.2319659</c:v>
                </c:pt>
                <c:pt idx="987">
                  <c:v>0.40956490000000001</c:v>
                </c:pt>
                <c:pt idx="988">
                  <c:v>0.1142179</c:v>
                </c:pt>
                <c:pt idx="989">
                  <c:v>-1.217754</c:v>
                </c:pt>
                <c:pt idx="990">
                  <c:v>-2.0719940000000001</c:v>
                </c:pt>
                <c:pt idx="991">
                  <c:v>-0.97122600000000003</c:v>
                </c:pt>
                <c:pt idx="992">
                  <c:v>0.39360849999999997</c:v>
                </c:pt>
                <c:pt idx="993">
                  <c:v>3.8940900000000001E-2</c:v>
                </c:pt>
                <c:pt idx="994">
                  <c:v>-0.70358050000000005</c:v>
                </c:pt>
                <c:pt idx="995">
                  <c:v>0.1109044</c:v>
                </c:pt>
                <c:pt idx="996">
                  <c:v>0.80983930000000004</c:v>
                </c:pt>
                <c:pt idx="997">
                  <c:v>-0.4405249</c:v>
                </c:pt>
                <c:pt idx="998">
                  <c:v>-1.395238</c:v>
                </c:pt>
              </c:numCache>
            </c:numRef>
          </c:yVal>
          <c:smooth val="0"/>
        </c:ser>
        <c:ser>
          <c:idx val="3"/>
          <c:order val="3"/>
          <c:tx>
            <c:v>+1000V (#4)</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Data'!$E$5:$E$1003</c:f>
              <c:numCache>
                <c:formatCode>General</c:formatCode>
                <c:ptCount val="999"/>
                <c:pt idx="0">
                  <c:v>1.484782</c:v>
                </c:pt>
                <c:pt idx="1">
                  <c:v>2.3128320000000002</c:v>
                </c:pt>
                <c:pt idx="2">
                  <c:v>1.7552110000000001</c:v>
                </c:pt>
                <c:pt idx="3">
                  <c:v>0.1214153</c:v>
                </c:pt>
                <c:pt idx="4">
                  <c:v>1.7373599999999999E-2</c:v>
                </c:pt>
                <c:pt idx="5">
                  <c:v>0.87702400000000003</c:v>
                </c:pt>
                <c:pt idx="6">
                  <c:v>1.406582</c:v>
                </c:pt>
                <c:pt idx="7">
                  <c:v>1.820346</c:v>
                </c:pt>
                <c:pt idx="8">
                  <c:v>1.4383030000000001</c:v>
                </c:pt>
                <c:pt idx="9">
                  <c:v>0.23972289999999999</c:v>
                </c:pt>
                <c:pt idx="10">
                  <c:v>-0.42256850000000001</c:v>
                </c:pt>
                <c:pt idx="11">
                  <c:v>0.18695310000000001</c:v>
                </c:pt>
                <c:pt idx="12">
                  <c:v>1.182402</c:v>
                </c:pt>
                <c:pt idx="13">
                  <c:v>1.2529429999999999</c:v>
                </c:pt>
                <c:pt idx="14">
                  <c:v>0.45938230000000002</c:v>
                </c:pt>
                <c:pt idx="15">
                  <c:v>-0.35580489999999998</c:v>
                </c:pt>
                <c:pt idx="16">
                  <c:v>-0.78163139999999998</c:v>
                </c:pt>
                <c:pt idx="17">
                  <c:v>-0.65243649999999997</c:v>
                </c:pt>
                <c:pt idx="18">
                  <c:v>-0.1079473</c:v>
                </c:pt>
                <c:pt idx="19">
                  <c:v>0.49516460000000001</c:v>
                </c:pt>
                <c:pt idx="20">
                  <c:v>0.62039650000000002</c:v>
                </c:pt>
                <c:pt idx="21">
                  <c:v>-0.48616949999999998</c:v>
                </c:pt>
                <c:pt idx="22">
                  <c:v>-1.758154</c:v>
                </c:pt>
                <c:pt idx="23">
                  <c:v>-1.758103</c:v>
                </c:pt>
                <c:pt idx="24">
                  <c:v>-1.3366480000000001</c:v>
                </c:pt>
                <c:pt idx="25">
                  <c:v>-0.55860410000000005</c:v>
                </c:pt>
                <c:pt idx="26">
                  <c:v>0.87692099999999995</c:v>
                </c:pt>
                <c:pt idx="27">
                  <c:v>1.368026</c:v>
                </c:pt>
                <c:pt idx="28">
                  <c:v>0.78788579999999997</c:v>
                </c:pt>
                <c:pt idx="29">
                  <c:v>0.28582000000000002</c:v>
                </c:pt>
                <c:pt idx="30">
                  <c:v>-0.1079783</c:v>
                </c:pt>
                <c:pt idx="31">
                  <c:v>0.2274718</c:v>
                </c:pt>
                <c:pt idx="32">
                  <c:v>0.90227900000000005</c:v>
                </c:pt>
                <c:pt idx="33">
                  <c:v>0.73525879999999999</c:v>
                </c:pt>
                <c:pt idx="34">
                  <c:v>0.56108530000000001</c:v>
                </c:pt>
                <c:pt idx="35">
                  <c:v>0.4435209</c:v>
                </c:pt>
                <c:pt idx="36">
                  <c:v>-0.28905809999999998</c:v>
                </c:pt>
                <c:pt idx="37">
                  <c:v>-1.1917880000000001</c:v>
                </c:pt>
                <c:pt idx="38">
                  <c:v>-1.3306739999999999</c:v>
                </c:pt>
                <c:pt idx="39">
                  <c:v>-0.78186809999999995</c:v>
                </c:pt>
                <c:pt idx="40">
                  <c:v>-0.61719190000000002</c:v>
                </c:pt>
                <c:pt idx="41">
                  <c:v>-0.57818049999999999</c:v>
                </c:pt>
                <c:pt idx="42">
                  <c:v>-9.2322719999999997E-2</c:v>
                </c:pt>
                <c:pt idx="43">
                  <c:v>0.26665149999999999</c:v>
                </c:pt>
                <c:pt idx="44">
                  <c:v>-4.9450939999999999E-2</c:v>
                </c:pt>
                <c:pt idx="45">
                  <c:v>-5.6420680000000001E-2</c:v>
                </c:pt>
                <c:pt idx="46">
                  <c:v>0.89534400000000003</c:v>
                </c:pt>
                <c:pt idx="47">
                  <c:v>1.1827559999999999</c:v>
                </c:pt>
                <c:pt idx="48">
                  <c:v>-1.2197639999999999E-2</c:v>
                </c:pt>
                <c:pt idx="49">
                  <c:v>-1.2610749999999999</c:v>
                </c:pt>
                <c:pt idx="50">
                  <c:v>-0.9052694</c:v>
                </c:pt>
                <c:pt idx="51">
                  <c:v>0.75858300000000001</c:v>
                </c:pt>
                <c:pt idx="52">
                  <c:v>1.395197</c:v>
                </c:pt>
                <c:pt idx="53">
                  <c:v>0.6402719</c:v>
                </c:pt>
                <c:pt idx="54">
                  <c:v>0.67204920000000001</c:v>
                </c:pt>
                <c:pt idx="55">
                  <c:v>1.2754620000000001</c:v>
                </c:pt>
                <c:pt idx="56">
                  <c:v>0.64953700000000003</c:v>
                </c:pt>
                <c:pt idx="57">
                  <c:v>-2.3118199999999998E-2</c:v>
                </c:pt>
                <c:pt idx="58">
                  <c:v>0.72494389999999997</c:v>
                </c:pt>
                <c:pt idx="59">
                  <c:v>1.149686</c:v>
                </c:pt>
                <c:pt idx="60">
                  <c:v>0.49687690000000001</c:v>
                </c:pt>
                <c:pt idx="61">
                  <c:v>0.50715069999999995</c:v>
                </c:pt>
                <c:pt idx="62">
                  <c:v>0.77653530000000004</c:v>
                </c:pt>
                <c:pt idx="63">
                  <c:v>9.2128630000000003E-2</c:v>
                </c:pt>
                <c:pt idx="64">
                  <c:v>-0.17145389999999999</c:v>
                </c:pt>
                <c:pt idx="65">
                  <c:v>0.1175192</c:v>
                </c:pt>
                <c:pt idx="66">
                  <c:v>-0.44730310000000001</c:v>
                </c:pt>
                <c:pt idx="67">
                  <c:v>-1.0539019999999999</c:v>
                </c:pt>
                <c:pt idx="68">
                  <c:v>-0.62482760000000004</c:v>
                </c:pt>
                <c:pt idx="69">
                  <c:v>0.40590769999999998</c:v>
                </c:pt>
                <c:pt idx="70">
                  <c:v>0.62393010000000004</c:v>
                </c:pt>
                <c:pt idx="71">
                  <c:v>0.2816632</c:v>
                </c:pt>
                <c:pt idx="72">
                  <c:v>1.0102720000000001</c:v>
                </c:pt>
                <c:pt idx="73">
                  <c:v>1.1991480000000001</c:v>
                </c:pt>
                <c:pt idx="74">
                  <c:v>0.28464669999999997</c:v>
                </c:pt>
                <c:pt idx="75">
                  <c:v>0.25438870000000002</c:v>
                </c:pt>
                <c:pt idx="76">
                  <c:v>9.0876280000000004E-2</c:v>
                </c:pt>
                <c:pt idx="77">
                  <c:v>-0.82539269999999998</c:v>
                </c:pt>
                <c:pt idx="78">
                  <c:v>-0.65262920000000002</c:v>
                </c:pt>
                <c:pt idx="79">
                  <c:v>0.82869340000000002</c:v>
                </c:pt>
                <c:pt idx="80">
                  <c:v>1.3955960000000001</c:v>
                </c:pt>
                <c:pt idx="81">
                  <c:v>-0.48650660000000001</c:v>
                </c:pt>
                <c:pt idx="82">
                  <c:v>-2.7741730000000002</c:v>
                </c:pt>
                <c:pt idx="83">
                  <c:v>-2.9167290000000001</c:v>
                </c:pt>
                <c:pt idx="84">
                  <c:v>-1.658104</c:v>
                </c:pt>
                <c:pt idx="85">
                  <c:v>-1.0734760000000001</c:v>
                </c:pt>
                <c:pt idx="86">
                  <c:v>-0.68005800000000005</c:v>
                </c:pt>
                <c:pt idx="87">
                  <c:v>0.5823834</c:v>
                </c:pt>
                <c:pt idx="88">
                  <c:v>0.94089230000000001</c:v>
                </c:pt>
                <c:pt idx="89">
                  <c:v>0.26475799999999999</c:v>
                </c:pt>
                <c:pt idx="90">
                  <c:v>4.6061190000000002E-2</c:v>
                </c:pt>
                <c:pt idx="91">
                  <c:v>0.15452930000000001</c:v>
                </c:pt>
                <c:pt idx="92">
                  <c:v>0.69025400000000003</c:v>
                </c:pt>
                <c:pt idx="93">
                  <c:v>0.66088559999999996</c:v>
                </c:pt>
                <c:pt idx="94">
                  <c:v>-0.10539610000000001</c:v>
                </c:pt>
                <c:pt idx="95">
                  <c:v>-0.39438440000000002</c:v>
                </c:pt>
                <c:pt idx="96">
                  <c:v>-1.48367</c:v>
                </c:pt>
                <c:pt idx="97">
                  <c:v>-2.8332739999999998</c:v>
                </c:pt>
                <c:pt idx="98">
                  <c:v>-1.6137619999999999</c:v>
                </c:pt>
                <c:pt idx="99">
                  <c:v>1.0597780000000001</c:v>
                </c:pt>
                <c:pt idx="100">
                  <c:v>1.772718</c:v>
                </c:pt>
                <c:pt idx="101">
                  <c:v>0.39783180000000001</c:v>
                </c:pt>
                <c:pt idx="102">
                  <c:v>-0.5907076</c:v>
                </c:pt>
                <c:pt idx="103">
                  <c:v>-0.83100940000000001</c:v>
                </c:pt>
                <c:pt idx="104">
                  <c:v>-1.139357</c:v>
                </c:pt>
                <c:pt idx="105">
                  <c:v>-0.6547018</c:v>
                </c:pt>
                <c:pt idx="106">
                  <c:v>0.86732699999999996</c:v>
                </c:pt>
                <c:pt idx="107">
                  <c:v>1.605594</c:v>
                </c:pt>
                <c:pt idx="108">
                  <c:v>0.14114170000000001</c:v>
                </c:pt>
                <c:pt idx="109">
                  <c:v>-1.571124</c:v>
                </c:pt>
                <c:pt idx="110">
                  <c:v>-0.96141869999999996</c:v>
                </c:pt>
                <c:pt idx="111">
                  <c:v>0.78292720000000005</c:v>
                </c:pt>
                <c:pt idx="112">
                  <c:v>1.7237150000000001</c:v>
                </c:pt>
                <c:pt idx="113">
                  <c:v>2.1607249999999998</c:v>
                </c:pt>
                <c:pt idx="114">
                  <c:v>2.3177180000000002</c:v>
                </c:pt>
                <c:pt idx="115">
                  <c:v>1.072749</c:v>
                </c:pt>
                <c:pt idx="116">
                  <c:v>-0.78676659999999998</c:v>
                </c:pt>
                <c:pt idx="117">
                  <c:v>-0.61733839999999995</c:v>
                </c:pt>
                <c:pt idx="118">
                  <c:v>0.87084729999999999</c:v>
                </c:pt>
                <c:pt idx="119">
                  <c:v>0.58170670000000002</c:v>
                </c:pt>
                <c:pt idx="120">
                  <c:v>-1.44486</c:v>
                </c:pt>
                <c:pt idx="121">
                  <c:v>-2.066656</c:v>
                </c:pt>
                <c:pt idx="122">
                  <c:v>-0.34347319999999998</c:v>
                </c:pt>
                <c:pt idx="123">
                  <c:v>1.10958</c:v>
                </c:pt>
                <c:pt idx="124">
                  <c:v>0.89835050000000005</c:v>
                </c:pt>
                <c:pt idx="125">
                  <c:v>0.26011640000000003</c:v>
                </c:pt>
                <c:pt idx="126">
                  <c:v>-0.15212229999999999</c:v>
                </c:pt>
                <c:pt idx="127">
                  <c:v>-0.59960179999999996</c:v>
                </c:pt>
                <c:pt idx="128">
                  <c:v>-0.64265740000000005</c:v>
                </c:pt>
                <c:pt idx="129">
                  <c:v>-0.1074509</c:v>
                </c:pt>
                <c:pt idx="130">
                  <c:v>0.31697690000000001</c:v>
                </c:pt>
                <c:pt idx="131">
                  <c:v>-0.15289759999999999</c:v>
                </c:pt>
                <c:pt idx="132">
                  <c:v>-1.5029619999999999</c:v>
                </c:pt>
                <c:pt idx="133">
                  <c:v>-1.615354</c:v>
                </c:pt>
                <c:pt idx="134">
                  <c:v>0.54908579999999996</c:v>
                </c:pt>
                <c:pt idx="135">
                  <c:v>2.0221209999999998</c:v>
                </c:pt>
                <c:pt idx="136">
                  <c:v>1.5066930000000001</c:v>
                </c:pt>
                <c:pt idx="137">
                  <c:v>0.65943499999999999</c:v>
                </c:pt>
                <c:pt idx="138">
                  <c:v>-0.31403049999999999</c:v>
                </c:pt>
                <c:pt idx="139">
                  <c:v>-1.076038</c:v>
                </c:pt>
                <c:pt idx="140">
                  <c:v>-1.2485850000000001</c:v>
                </c:pt>
                <c:pt idx="141">
                  <c:v>-1.7510699999999999</c:v>
                </c:pt>
                <c:pt idx="142">
                  <c:v>-2.0599829999999999</c:v>
                </c:pt>
                <c:pt idx="143">
                  <c:v>-1.244899</c:v>
                </c:pt>
                <c:pt idx="144">
                  <c:v>-0.69259009999999999</c:v>
                </c:pt>
                <c:pt idx="145">
                  <c:v>-1.1446210000000001</c:v>
                </c:pt>
                <c:pt idx="146">
                  <c:v>-0.86764660000000005</c:v>
                </c:pt>
                <c:pt idx="147">
                  <c:v>0.1544654</c:v>
                </c:pt>
                <c:pt idx="148">
                  <c:v>-3.2462169999999999E-2</c:v>
                </c:pt>
                <c:pt idx="149">
                  <c:v>-1.0853889999999999</c:v>
                </c:pt>
                <c:pt idx="150">
                  <c:v>-1.3604320000000001</c:v>
                </c:pt>
                <c:pt idx="151">
                  <c:v>-0.87162839999999997</c:v>
                </c:pt>
                <c:pt idx="152">
                  <c:v>-0.40565030000000002</c:v>
                </c:pt>
                <c:pt idx="153">
                  <c:v>-0.41729379999999999</c:v>
                </c:pt>
                <c:pt idx="154">
                  <c:v>-1.116393</c:v>
                </c:pt>
                <c:pt idx="155">
                  <c:v>-1.337971</c:v>
                </c:pt>
                <c:pt idx="156">
                  <c:v>-0.1055585</c:v>
                </c:pt>
                <c:pt idx="157">
                  <c:v>0.80479089999999998</c:v>
                </c:pt>
                <c:pt idx="158">
                  <c:v>0.5715633</c:v>
                </c:pt>
                <c:pt idx="159">
                  <c:v>0.2736557</c:v>
                </c:pt>
                <c:pt idx="160">
                  <c:v>-0.27995029999999999</c:v>
                </c:pt>
                <c:pt idx="161">
                  <c:v>-0.33290199999999998</c:v>
                </c:pt>
                <c:pt idx="162">
                  <c:v>0.77820149999999999</c:v>
                </c:pt>
                <c:pt idx="163">
                  <c:v>1.0963639999999999</c:v>
                </c:pt>
                <c:pt idx="164">
                  <c:v>0.38906239999999997</c:v>
                </c:pt>
                <c:pt idx="165">
                  <c:v>0.130494</c:v>
                </c:pt>
                <c:pt idx="166">
                  <c:v>0.36116890000000001</c:v>
                </c:pt>
                <c:pt idx="167">
                  <c:v>0.37455850000000002</c:v>
                </c:pt>
                <c:pt idx="168">
                  <c:v>-0.23351160000000001</c:v>
                </c:pt>
                <c:pt idx="169">
                  <c:v>-0.67016370000000003</c:v>
                </c:pt>
                <c:pt idx="170">
                  <c:v>-0.50140209999999996</c:v>
                </c:pt>
                <c:pt idx="171">
                  <c:v>-0.30753950000000002</c:v>
                </c:pt>
                <c:pt idx="172">
                  <c:v>4.7946530000000001E-2</c:v>
                </c:pt>
                <c:pt idx="173">
                  <c:v>0.45138030000000001</c:v>
                </c:pt>
                <c:pt idx="174">
                  <c:v>0.1751199</c:v>
                </c:pt>
                <c:pt idx="175">
                  <c:v>-0.55944570000000005</c:v>
                </c:pt>
                <c:pt idx="176">
                  <c:v>1.0395730000000001</c:v>
                </c:pt>
                <c:pt idx="177">
                  <c:v>6.261749</c:v>
                </c:pt>
                <c:pt idx="178">
                  <c:v>12.01159</c:v>
                </c:pt>
                <c:pt idx="179">
                  <c:v>19.133140000000001</c:v>
                </c:pt>
                <c:pt idx="180">
                  <c:v>28.872949999999999</c:v>
                </c:pt>
                <c:pt idx="181">
                  <c:v>34.233220000000003</c:v>
                </c:pt>
                <c:pt idx="182">
                  <c:v>31.381150000000002</c:v>
                </c:pt>
                <c:pt idx="183">
                  <c:v>25.212879999999998</c:v>
                </c:pt>
                <c:pt idx="184">
                  <c:v>18.929659999999998</c:v>
                </c:pt>
                <c:pt idx="185">
                  <c:v>13.20931</c:v>
                </c:pt>
                <c:pt idx="186">
                  <c:v>9.6605270000000001</c:v>
                </c:pt>
                <c:pt idx="187">
                  <c:v>6.390587</c:v>
                </c:pt>
                <c:pt idx="188">
                  <c:v>2.821415</c:v>
                </c:pt>
                <c:pt idx="189">
                  <c:v>2.0959759999999998</c:v>
                </c:pt>
                <c:pt idx="190">
                  <c:v>1.367734</c:v>
                </c:pt>
                <c:pt idx="191">
                  <c:v>-1.382288</c:v>
                </c:pt>
                <c:pt idx="192">
                  <c:v>-1.733322</c:v>
                </c:pt>
                <c:pt idx="193">
                  <c:v>0.43363030000000002</c:v>
                </c:pt>
                <c:pt idx="194">
                  <c:v>1.6197410000000001</c:v>
                </c:pt>
                <c:pt idx="195">
                  <c:v>1.7429159999999999</c:v>
                </c:pt>
                <c:pt idx="196">
                  <c:v>2.1115879999999998</c:v>
                </c:pt>
                <c:pt idx="197">
                  <c:v>2.1093160000000002</c:v>
                </c:pt>
                <c:pt idx="198">
                  <c:v>1.2256039999999999</c:v>
                </c:pt>
                <c:pt idx="199">
                  <c:v>-0.12650400000000001</c:v>
                </c:pt>
                <c:pt idx="200">
                  <c:v>-1.8868389999999999</c:v>
                </c:pt>
                <c:pt idx="201">
                  <c:v>-2.7546360000000001</c:v>
                </c:pt>
                <c:pt idx="202">
                  <c:v>-1.396798</c:v>
                </c:pt>
                <c:pt idx="203">
                  <c:v>0.43896380000000002</c:v>
                </c:pt>
                <c:pt idx="204">
                  <c:v>0.75685880000000005</c:v>
                </c:pt>
                <c:pt idx="205">
                  <c:v>0.51138810000000001</c:v>
                </c:pt>
                <c:pt idx="206">
                  <c:v>0.79812300000000003</c:v>
                </c:pt>
                <c:pt idx="207">
                  <c:v>1.004224</c:v>
                </c:pt>
                <c:pt idx="208">
                  <c:v>0.79240880000000002</c:v>
                </c:pt>
                <c:pt idx="209">
                  <c:v>0.93672889999999998</c:v>
                </c:pt>
                <c:pt idx="210">
                  <c:v>1.628533</c:v>
                </c:pt>
                <c:pt idx="211">
                  <c:v>1.813321</c:v>
                </c:pt>
                <c:pt idx="212">
                  <c:v>1.3948069999999999</c:v>
                </c:pt>
                <c:pt idx="213">
                  <c:v>1.0453859999999999</c:v>
                </c:pt>
                <c:pt idx="214">
                  <c:v>0.83327340000000005</c:v>
                </c:pt>
                <c:pt idx="215">
                  <c:v>1.1589499999999999</c:v>
                </c:pt>
                <c:pt idx="216">
                  <c:v>1.8486039999999999</c:v>
                </c:pt>
                <c:pt idx="217">
                  <c:v>1.886719</c:v>
                </c:pt>
                <c:pt idx="218">
                  <c:v>1.452626</c:v>
                </c:pt>
                <c:pt idx="219">
                  <c:v>1.22435</c:v>
                </c:pt>
                <c:pt idx="220">
                  <c:v>0.91329700000000003</c:v>
                </c:pt>
                <c:pt idx="221">
                  <c:v>0.69952740000000002</c:v>
                </c:pt>
                <c:pt idx="222">
                  <c:v>1.6081829999999999</c:v>
                </c:pt>
                <c:pt idx="223">
                  <c:v>3.1111270000000002</c:v>
                </c:pt>
                <c:pt idx="224">
                  <c:v>2.9595889999999998</c:v>
                </c:pt>
                <c:pt idx="225">
                  <c:v>1.0476350000000001</c:v>
                </c:pt>
                <c:pt idx="226">
                  <c:v>0.12182949999999999</c:v>
                </c:pt>
                <c:pt idx="227">
                  <c:v>0.75284200000000001</c:v>
                </c:pt>
                <c:pt idx="228">
                  <c:v>0.53727139999999995</c:v>
                </c:pt>
                <c:pt idx="229">
                  <c:v>-0.62653400000000004</c:v>
                </c:pt>
                <c:pt idx="230">
                  <c:v>-0.39818609999999999</c:v>
                </c:pt>
                <c:pt idx="231">
                  <c:v>0.27584150000000002</c:v>
                </c:pt>
                <c:pt idx="232">
                  <c:v>-0.27612690000000001</c:v>
                </c:pt>
                <c:pt idx="233">
                  <c:v>-0.38983719999999999</c:v>
                </c:pt>
                <c:pt idx="234">
                  <c:v>0.4238498</c:v>
                </c:pt>
                <c:pt idx="235">
                  <c:v>1.6005940000000001</c:v>
                </c:pt>
                <c:pt idx="236">
                  <c:v>3.246874</c:v>
                </c:pt>
                <c:pt idx="237">
                  <c:v>3.8979010000000001</c:v>
                </c:pt>
                <c:pt idx="238">
                  <c:v>2.85019</c:v>
                </c:pt>
                <c:pt idx="239">
                  <c:v>2.2893870000000001</c:v>
                </c:pt>
                <c:pt idx="240">
                  <c:v>2.4677410000000002</c:v>
                </c:pt>
                <c:pt idx="241">
                  <c:v>1.2667919999999999</c:v>
                </c:pt>
                <c:pt idx="242">
                  <c:v>0.12437819999999999</c:v>
                </c:pt>
                <c:pt idx="243">
                  <c:v>1.30975</c:v>
                </c:pt>
                <c:pt idx="244">
                  <c:v>2.8600099999999999</c:v>
                </c:pt>
                <c:pt idx="245">
                  <c:v>2.5962360000000002</c:v>
                </c:pt>
                <c:pt idx="246">
                  <c:v>1.586263</c:v>
                </c:pt>
                <c:pt idx="247">
                  <c:v>1.696064</c:v>
                </c:pt>
                <c:pt idx="248">
                  <c:v>2.6567129999999999</c:v>
                </c:pt>
                <c:pt idx="249">
                  <c:v>2.7111489999999998</c:v>
                </c:pt>
                <c:pt idx="250">
                  <c:v>1.4307179999999999</c:v>
                </c:pt>
                <c:pt idx="251">
                  <c:v>0.34488410000000003</c:v>
                </c:pt>
                <c:pt idx="252">
                  <c:v>0.52042719999999998</c:v>
                </c:pt>
                <c:pt idx="253">
                  <c:v>0.62713920000000001</c:v>
                </c:pt>
                <c:pt idx="254">
                  <c:v>-0.107627</c:v>
                </c:pt>
                <c:pt idx="255">
                  <c:v>-0.41149340000000001</c:v>
                </c:pt>
                <c:pt idx="256">
                  <c:v>-0.1337248</c:v>
                </c:pt>
                <c:pt idx="257">
                  <c:v>8.0069959999999996E-2</c:v>
                </c:pt>
                <c:pt idx="258">
                  <c:v>0.58089970000000002</c:v>
                </c:pt>
                <c:pt idx="259">
                  <c:v>1.786532</c:v>
                </c:pt>
                <c:pt idx="260">
                  <c:v>2.7832210000000002</c:v>
                </c:pt>
                <c:pt idx="261">
                  <c:v>2.218343</c:v>
                </c:pt>
                <c:pt idx="262">
                  <c:v>1.0018830000000001</c:v>
                </c:pt>
                <c:pt idx="263">
                  <c:v>0.83602050000000006</c:v>
                </c:pt>
                <c:pt idx="264">
                  <c:v>0.75694850000000002</c:v>
                </c:pt>
                <c:pt idx="265">
                  <c:v>4.6259660000000001E-2</c:v>
                </c:pt>
                <c:pt idx="266">
                  <c:v>0.47849330000000001</c:v>
                </c:pt>
                <c:pt idx="267">
                  <c:v>1.7464850000000001</c:v>
                </c:pt>
                <c:pt idx="268">
                  <c:v>1.9910559999999999</c:v>
                </c:pt>
                <c:pt idx="269">
                  <c:v>1.642971</c:v>
                </c:pt>
                <c:pt idx="270">
                  <c:v>1.5842229999999999</c:v>
                </c:pt>
                <c:pt idx="271">
                  <c:v>2.0773820000000001</c:v>
                </c:pt>
                <c:pt idx="272">
                  <c:v>2.3773170000000001</c:v>
                </c:pt>
                <c:pt idx="273">
                  <c:v>1.401375</c:v>
                </c:pt>
                <c:pt idx="274">
                  <c:v>0.34724430000000001</c:v>
                </c:pt>
                <c:pt idx="275">
                  <c:v>0.66617599999999999</c:v>
                </c:pt>
                <c:pt idx="276">
                  <c:v>1.919181</c:v>
                </c:pt>
                <c:pt idx="277">
                  <c:v>2.7235619999999998</c:v>
                </c:pt>
                <c:pt idx="278">
                  <c:v>2.2914240000000001</c:v>
                </c:pt>
                <c:pt idx="279">
                  <c:v>1.650123</c:v>
                </c:pt>
                <c:pt idx="280">
                  <c:v>1.2694700000000001</c:v>
                </c:pt>
                <c:pt idx="281">
                  <c:v>0.47692079999999998</c:v>
                </c:pt>
                <c:pt idx="282">
                  <c:v>-0.20783489999999999</c:v>
                </c:pt>
                <c:pt idx="283">
                  <c:v>-0.1684522</c:v>
                </c:pt>
                <c:pt idx="284">
                  <c:v>0.53636030000000001</c:v>
                </c:pt>
                <c:pt idx="285">
                  <c:v>1.4100349999999999</c:v>
                </c:pt>
                <c:pt idx="286">
                  <c:v>1.730127</c:v>
                </c:pt>
                <c:pt idx="287">
                  <c:v>1.330411</c:v>
                </c:pt>
                <c:pt idx="288">
                  <c:v>0.54564299999999999</c:v>
                </c:pt>
                <c:pt idx="289">
                  <c:v>0.24997539999999999</c:v>
                </c:pt>
                <c:pt idx="290">
                  <c:v>0.61473999999999995</c:v>
                </c:pt>
                <c:pt idx="291">
                  <c:v>0.8542109</c:v>
                </c:pt>
                <c:pt idx="292">
                  <c:v>0.77286909999999998</c:v>
                </c:pt>
                <c:pt idx="293">
                  <c:v>0.83156890000000006</c:v>
                </c:pt>
                <c:pt idx="294">
                  <c:v>1.756437</c:v>
                </c:pt>
                <c:pt idx="295">
                  <c:v>3.097664</c:v>
                </c:pt>
                <c:pt idx="296">
                  <c:v>3.2337699999999998</c:v>
                </c:pt>
                <c:pt idx="297">
                  <c:v>1.620539</c:v>
                </c:pt>
                <c:pt idx="298">
                  <c:v>-0.51872759999999996</c:v>
                </c:pt>
                <c:pt idx="299">
                  <c:v>-1.0840529999999999</c:v>
                </c:pt>
                <c:pt idx="300">
                  <c:v>-0.30585560000000001</c:v>
                </c:pt>
                <c:pt idx="301">
                  <c:v>-0.10408729999999999</c:v>
                </c:pt>
                <c:pt idx="302">
                  <c:v>6.1374629999999999E-2</c:v>
                </c:pt>
                <c:pt idx="303">
                  <c:v>0.95504990000000001</c:v>
                </c:pt>
                <c:pt idx="304">
                  <c:v>1.3911480000000001</c:v>
                </c:pt>
                <c:pt idx="305">
                  <c:v>0.92415270000000005</c:v>
                </c:pt>
                <c:pt idx="306">
                  <c:v>0.51115750000000004</c:v>
                </c:pt>
                <c:pt idx="307">
                  <c:v>0.63951349999999996</c:v>
                </c:pt>
                <c:pt idx="308">
                  <c:v>0.92281279999999999</c:v>
                </c:pt>
                <c:pt idx="309">
                  <c:v>0.94110559999999999</c:v>
                </c:pt>
                <c:pt idx="310">
                  <c:v>0.78761159999999997</c:v>
                </c:pt>
                <c:pt idx="311">
                  <c:v>1.059477</c:v>
                </c:pt>
                <c:pt idx="312">
                  <c:v>1.6496660000000001</c:v>
                </c:pt>
                <c:pt idx="313">
                  <c:v>2.504753</c:v>
                </c:pt>
                <c:pt idx="314">
                  <c:v>3.295423</c:v>
                </c:pt>
                <c:pt idx="315">
                  <c:v>2.2356829999999999</c:v>
                </c:pt>
                <c:pt idx="316">
                  <c:v>0.22580810000000001</c:v>
                </c:pt>
                <c:pt idx="317">
                  <c:v>-0.51929720000000001</c:v>
                </c:pt>
                <c:pt idx="318">
                  <c:v>-0.62071410000000005</c:v>
                </c:pt>
                <c:pt idx="319">
                  <c:v>-0.68337199999999998</c:v>
                </c:pt>
                <c:pt idx="320">
                  <c:v>-0.135961</c:v>
                </c:pt>
                <c:pt idx="321">
                  <c:v>0.89028220000000002</c:v>
                </c:pt>
                <c:pt idx="322">
                  <c:v>1.183494</c:v>
                </c:pt>
                <c:pt idx="323">
                  <c:v>0.93495269999999997</c:v>
                </c:pt>
                <c:pt idx="324">
                  <c:v>1.426552</c:v>
                </c:pt>
                <c:pt idx="325">
                  <c:v>1.5890200000000001</c:v>
                </c:pt>
                <c:pt idx="326">
                  <c:v>0.79552979999999995</c:v>
                </c:pt>
                <c:pt idx="327">
                  <c:v>0.79767730000000003</c:v>
                </c:pt>
                <c:pt idx="328">
                  <c:v>0.93300150000000004</c:v>
                </c:pt>
                <c:pt idx="329">
                  <c:v>-0.18772449999999999</c:v>
                </c:pt>
                <c:pt idx="330">
                  <c:v>-0.72525709999999999</c:v>
                </c:pt>
                <c:pt idx="331">
                  <c:v>0.39098369999999999</c:v>
                </c:pt>
                <c:pt idx="332">
                  <c:v>1.5344249999999999</c:v>
                </c:pt>
                <c:pt idx="333">
                  <c:v>0.74358029999999997</c:v>
                </c:pt>
                <c:pt idx="334">
                  <c:v>-0.88745510000000005</c:v>
                </c:pt>
                <c:pt idx="335">
                  <c:v>-0.49776989999999999</c:v>
                </c:pt>
                <c:pt idx="336">
                  <c:v>0.86357969999999995</c:v>
                </c:pt>
                <c:pt idx="337">
                  <c:v>1.081061</c:v>
                </c:pt>
                <c:pt idx="338">
                  <c:v>1.2852809999999999</c:v>
                </c:pt>
                <c:pt idx="339">
                  <c:v>2.2000630000000001</c:v>
                </c:pt>
                <c:pt idx="340">
                  <c:v>1.682707</c:v>
                </c:pt>
                <c:pt idx="341">
                  <c:v>-0.59852459999999996</c:v>
                </c:pt>
                <c:pt idx="342">
                  <c:v>-0.896262</c:v>
                </c:pt>
                <c:pt idx="343">
                  <c:v>1.5330490000000001</c:v>
                </c:pt>
                <c:pt idx="344">
                  <c:v>2.7642799999999998</c:v>
                </c:pt>
                <c:pt idx="345">
                  <c:v>1.5426040000000001</c:v>
                </c:pt>
                <c:pt idx="346">
                  <c:v>0.61091629999999997</c:v>
                </c:pt>
                <c:pt idx="347">
                  <c:v>1.448896</c:v>
                </c:pt>
                <c:pt idx="348">
                  <c:v>1.9121600000000001</c:v>
                </c:pt>
                <c:pt idx="349">
                  <c:v>0.94687469999999996</c:v>
                </c:pt>
                <c:pt idx="350">
                  <c:v>0.79223410000000005</c:v>
                </c:pt>
                <c:pt idx="351">
                  <c:v>1.6548639999999999</c:v>
                </c:pt>
                <c:pt idx="352">
                  <c:v>1.474332</c:v>
                </c:pt>
                <c:pt idx="353">
                  <c:v>0.67338810000000004</c:v>
                </c:pt>
                <c:pt idx="354">
                  <c:v>0.70479250000000004</c:v>
                </c:pt>
                <c:pt idx="355">
                  <c:v>1.102983</c:v>
                </c:pt>
                <c:pt idx="356">
                  <c:v>1.0602959999999999</c:v>
                </c:pt>
                <c:pt idx="357">
                  <c:v>0.41133550000000002</c:v>
                </c:pt>
                <c:pt idx="358">
                  <c:v>-9.641951E-2</c:v>
                </c:pt>
                <c:pt idx="359">
                  <c:v>0.74961129999999998</c:v>
                </c:pt>
                <c:pt idx="360">
                  <c:v>1.911956</c:v>
                </c:pt>
                <c:pt idx="361">
                  <c:v>1.7919290000000001</c:v>
                </c:pt>
                <c:pt idx="362">
                  <c:v>1.4594769999999999</c:v>
                </c:pt>
                <c:pt idx="363">
                  <c:v>1.82843</c:v>
                </c:pt>
                <c:pt idx="364">
                  <c:v>1.9629920000000001</c:v>
                </c:pt>
                <c:pt idx="365">
                  <c:v>1.733314</c:v>
                </c:pt>
                <c:pt idx="366">
                  <c:v>2.254397</c:v>
                </c:pt>
                <c:pt idx="367">
                  <c:v>3.0347590000000002</c:v>
                </c:pt>
                <c:pt idx="368">
                  <c:v>2.2877969999999999</c:v>
                </c:pt>
                <c:pt idx="369">
                  <c:v>0.77836340000000004</c:v>
                </c:pt>
                <c:pt idx="370">
                  <c:v>0.60451600000000005</c:v>
                </c:pt>
                <c:pt idx="371">
                  <c:v>1.565032</c:v>
                </c:pt>
                <c:pt idx="372">
                  <c:v>2.1510980000000002</c:v>
                </c:pt>
                <c:pt idx="373">
                  <c:v>1.5805819999999999</c:v>
                </c:pt>
                <c:pt idx="374">
                  <c:v>0.37837929999999997</c:v>
                </c:pt>
                <c:pt idx="375">
                  <c:v>-0.1224369</c:v>
                </c:pt>
                <c:pt idx="376">
                  <c:v>0.23307739999999999</c:v>
                </c:pt>
                <c:pt idx="377">
                  <c:v>0.83535079999999995</c:v>
                </c:pt>
                <c:pt idx="378">
                  <c:v>1.810972</c:v>
                </c:pt>
                <c:pt idx="379">
                  <c:v>2.3177460000000001</c:v>
                </c:pt>
                <c:pt idx="380">
                  <c:v>2.0572539999999999</c:v>
                </c:pt>
                <c:pt idx="381">
                  <c:v>2.014894</c:v>
                </c:pt>
                <c:pt idx="382">
                  <c:v>1.3451420000000001</c:v>
                </c:pt>
                <c:pt idx="383">
                  <c:v>6.9717280000000006E-2</c:v>
                </c:pt>
                <c:pt idx="384">
                  <c:v>-0.1634294</c:v>
                </c:pt>
                <c:pt idx="385">
                  <c:v>0.62797230000000004</c:v>
                </c:pt>
                <c:pt idx="386">
                  <c:v>1.11849</c:v>
                </c:pt>
                <c:pt idx="387">
                  <c:v>0.72792080000000003</c:v>
                </c:pt>
                <c:pt idx="388">
                  <c:v>0.63047039999999999</c:v>
                </c:pt>
                <c:pt idx="389">
                  <c:v>0.91222970000000003</c:v>
                </c:pt>
                <c:pt idx="390">
                  <c:v>0.40028409999999998</c:v>
                </c:pt>
                <c:pt idx="391">
                  <c:v>5.7446400000000002E-2</c:v>
                </c:pt>
                <c:pt idx="392">
                  <c:v>1.0236970000000001</c:v>
                </c:pt>
                <c:pt idx="393">
                  <c:v>2.0632920000000001</c:v>
                </c:pt>
                <c:pt idx="394">
                  <c:v>1.931465</c:v>
                </c:pt>
                <c:pt idx="395">
                  <c:v>1.3917349999999999</c:v>
                </c:pt>
                <c:pt idx="396">
                  <c:v>1.6054029999999999</c:v>
                </c:pt>
                <c:pt idx="397">
                  <c:v>1.780823</c:v>
                </c:pt>
                <c:pt idx="398">
                  <c:v>0.1883486</c:v>
                </c:pt>
                <c:pt idx="399">
                  <c:v>-1.3209599999999999</c:v>
                </c:pt>
                <c:pt idx="400">
                  <c:v>-4.9752559999999999E-3</c:v>
                </c:pt>
                <c:pt idx="401">
                  <c:v>1.775107</c:v>
                </c:pt>
                <c:pt idx="402">
                  <c:v>1.8182069999999999</c:v>
                </c:pt>
                <c:pt idx="403">
                  <c:v>1.3281369999999999</c:v>
                </c:pt>
                <c:pt idx="404">
                  <c:v>0.63180700000000001</c:v>
                </c:pt>
                <c:pt idx="405">
                  <c:v>-0.39771719999999999</c:v>
                </c:pt>
                <c:pt idx="406">
                  <c:v>-0.74560360000000003</c:v>
                </c:pt>
                <c:pt idx="407">
                  <c:v>-0.3849014</c:v>
                </c:pt>
                <c:pt idx="408">
                  <c:v>-0.13388079999999999</c:v>
                </c:pt>
                <c:pt idx="409">
                  <c:v>5.8942899999999999E-2</c:v>
                </c:pt>
                <c:pt idx="410">
                  <c:v>0.12626319999999999</c:v>
                </c:pt>
                <c:pt idx="411">
                  <c:v>0.64044310000000004</c:v>
                </c:pt>
                <c:pt idx="412">
                  <c:v>1.8125279999999999</c:v>
                </c:pt>
                <c:pt idx="413">
                  <c:v>1.531239</c:v>
                </c:pt>
                <c:pt idx="414">
                  <c:v>-0.18284529999999999</c:v>
                </c:pt>
                <c:pt idx="415">
                  <c:v>-0.85508989999999996</c:v>
                </c:pt>
                <c:pt idx="416">
                  <c:v>-0.46544809999999998</c:v>
                </c:pt>
                <c:pt idx="417">
                  <c:v>0.14928350000000001</c:v>
                </c:pt>
                <c:pt idx="418">
                  <c:v>0.92892140000000001</c:v>
                </c:pt>
                <c:pt idx="419">
                  <c:v>0.96713930000000004</c:v>
                </c:pt>
                <c:pt idx="420">
                  <c:v>0.1021866</c:v>
                </c:pt>
                <c:pt idx="421">
                  <c:v>-0.63014349999999997</c:v>
                </c:pt>
                <c:pt idx="422">
                  <c:v>-0.2615325</c:v>
                </c:pt>
                <c:pt idx="423">
                  <c:v>0.75193390000000004</c:v>
                </c:pt>
                <c:pt idx="424">
                  <c:v>0.31932050000000001</c:v>
                </c:pt>
                <c:pt idx="425">
                  <c:v>-0.49493189999999998</c:v>
                </c:pt>
                <c:pt idx="426">
                  <c:v>0.68957650000000004</c:v>
                </c:pt>
                <c:pt idx="427">
                  <c:v>1.828241</c:v>
                </c:pt>
                <c:pt idx="428">
                  <c:v>1.445012</c:v>
                </c:pt>
                <c:pt idx="429">
                  <c:v>1.2458659999999999</c:v>
                </c:pt>
                <c:pt idx="430">
                  <c:v>1.196394</c:v>
                </c:pt>
                <c:pt idx="431">
                  <c:v>-7.3127280000000003E-2</c:v>
                </c:pt>
                <c:pt idx="432">
                  <c:v>-1.6171629999999999</c:v>
                </c:pt>
                <c:pt idx="433">
                  <c:v>-1.6754039999999999</c:v>
                </c:pt>
                <c:pt idx="434">
                  <c:v>-0.1239508</c:v>
                </c:pt>
                <c:pt idx="435">
                  <c:v>1.666088</c:v>
                </c:pt>
                <c:pt idx="436">
                  <c:v>1.987976</c:v>
                </c:pt>
                <c:pt idx="437">
                  <c:v>1.0058670000000001</c:v>
                </c:pt>
                <c:pt idx="438">
                  <c:v>-8.0735699999999994E-2</c:v>
                </c:pt>
                <c:pt idx="439">
                  <c:v>-0.36179159999999999</c:v>
                </c:pt>
                <c:pt idx="440">
                  <c:v>0.4734739</c:v>
                </c:pt>
                <c:pt idx="441">
                  <c:v>1.0758700000000001</c:v>
                </c:pt>
                <c:pt idx="442">
                  <c:v>0.75166940000000004</c:v>
                </c:pt>
                <c:pt idx="443">
                  <c:v>0.71582089999999998</c:v>
                </c:pt>
                <c:pt idx="444">
                  <c:v>1.2258880000000001</c:v>
                </c:pt>
                <c:pt idx="445">
                  <c:v>1.19428</c:v>
                </c:pt>
                <c:pt idx="446">
                  <c:v>1.1124750000000001</c:v>
                </c:pt>
                <c:pt idx="447">
                  <c:v>1.5863130000000001</c:v>
                </c:pt>
                <c:pt idx="448">
                  <c:v>1.015557</c:v>
                </c:pt>
                <c:pt idx="449">
                  <c:v>-0.52466740000000001</c:v>
                </c:pt>
                <c:pt idx="450">
                  <c:v>-1.1226290000000001</c:v>
                </c:pt>
                <c:pt idx="451">
                  <c:v>-0.25912160000000001</c:v>
                </c:pt>
                <c:pt idx="452">
                  <c:v>0.6077939</c:v>
                </c:pt>
                <c:pt idx="453">
                  <c:v>2.3387890000000001E-2</c:v>
                </c:pt>
                <c:pt idx="454">
                  <c:v>0.2244584</c:v>
                </c:pt>
                <c:pt idx="455">
                  <c:v>1.9682569999999999</c:v>
                </c:pt>
                <c:pt idx="456">
                  <c:v>1.8108500000000001</c:v>
                </c:pt>
                <c:pt idx="457">
                  <c:v>0.1898772</c:v>
                </c:pt>
                <c:pt idx="458">
                  <c:v>-0.2050766</c:v>
                </c:pt>
                <c:pt idx="459">
                  <c:v>-3.2994549999999997E-2</c:v>
                </c:pt>
                <c:pt idx="460">
                  <c:v>3.0936370000000001E-2</c:v>
                </c:pt>
                <c:pt idx="461">
                  <c:v>-3.893699E-3</c:v>
                </c:pt>
                <c:pt idx="462">
                  <c:v>-0.86738919999999997</c:v>
                </c:pt>
                <c:pt idx="463">
                  <c:v>-1.190191</c:v>
                </c:pt>
                <c:pt idx="464">
                  <c:v>-0.1078017</c:v>
                </c:pt>
                <c:pt idx="465">
                  <c:v>0.29026099999999999</c:v>
                </c:pt>
                <c:pt idx="466">
                  <c:v>6.3284699999999999E-2</c:v>
                </c:pt>
                <c:pt idx="467">
                  <c:v>0.2147781</c:v>
                </c:pt>
                <c:pt idx="468">
                  <c:v>-7.2407830000000006E-2</c:v>
                </c:pt>
                <c:pt idx="469">
                  <c:v>-0.33271620000000002</c:v>
                </c:pt>
                <c:pt idx="470">
                  <c:v>5.7664350000000003E-2</c:v>
                </c:pt>
                <c:pt idx="471">
                  <c:v>9.2036429999999992E-3</c:v>
                </c:pt>
                <c:pt idx="472">
                  <c:v>-0.89125480000000001</c:v>
                </c:pt>
                <c:pt idx="473">
                  <c:v>-1.4752970000000001</c:v>
                </c:pt>
                <c:pt idx="474">
                  <c:v>-0.80594399999999999</c:v>
                </c:pt>
                <c:pt idx="475">
                  <c:v>0.2386479</c:v>
                </c:pt>
                <c:pt idx="476">
                  <c:v>0.1188322</c:v>
                </c:pt>
                <c:pt idx="477">
                  <c:v>-0.46563169999999998</c:v>
                </c:pt>
                <c:pt idx="478">
                  <c:v>0.1179808</c:v>
                </c:pt>
                <c:pt idx="479">
                  <c:v>0.28115499999999999</c:v>
                </c:pt>
                <c:pt idx="480">
                  <c:v>-1.287431</c:v>
                </c:pt>
                <c:pt idx="481">
                  <c:v>-1.9276219999999999</c:v>
                </c:pt>
                <c:pt idx="482">
                  <c:v>-0.29326730000000001</c:v>
                </c:pt>
                <c:pt idx="483">
                  <c:v>1.3016559999999999</c:v>
                </c:pt>
                <c:pt idx="484">
                  <c:v>0.67700859999999996</c:v>
                </c:pt>
                <c:pt idx="485">
                  <c:v>-0.28094550000000001</c:v>
                </c:pt>
                <c:pt idx="486">
                  <c:v>0.86458440000000003</c:v>
                </c:pt>
                <c:pt idx="487">
                  <c:v>1.6889810000000001</c:v>
                </c:pt>
                <c:pt idx="488">
                  <c:v>0.82395870000000004</c:v>
                </c:pt>
                <c:pt idx="489">
                  <c:v>-3.989214E-2</c:v>
                </c:pt>
                <c:pt idx="490">
                  <c:v>-0.57907439999999999</c:v>
                </c:pt>
                <c:pt idx="491">
                  <c:v>-0.43245099999999997</c:v>
                </c:pt>
                <c:pt idx="492">
                  <c:v>0.24185580000000001</c:v>
                </c:pt>
                <c:pt idx="493">
                  <c:v>0.2554128</c:v>
                </c:pt>
                <c:pt idx="494">
                  <c:v>-4.4042379999999999E-2</c:v>
                </c:pt>
                <c:pt idx="495">
                  <c:v>0.29410180000000002</c:v>
                </c:pt>
                <c:pt idx="496">
                  <c:v>1.2748930000000001</c:v>
                </c:pt>
                <c:pt idx="497">
                  <c:v>2.2438310000000001</c:v>
                </c:pt>
                <c:pt idx="498">
                  <c:v>2.3395239999999999</c:v>
                </c:pt>
                <c:pt idx="499">
                  <c:v>1.4939210000000001</c:v>
                </c:pt>
                <c:pt idx="500">
                  <c:v>0.33738190000000001</c:v>
                </c:pt>
                <c:pt idx="501">
                  <c:v>-0.54974719999999999</c:v>
                </c:pt>
                <c:pt idx="502">
                  <c:v>-0.63703829999999995</c:v>
                </c:pt>
                <c:pt idx="503">
                  <c:v>-0.38382110000000003</c:v>
                </c:pt>
                <c:pt idx="504">
                  <c:v>-0.64624619999999999</c:v>
                </c:pt>
                <c:pt idx="505">
                  <c:v>-1.377875</c:v>
                </c:pt>
                <c:pt idx="506">
                  <c:v>-1.870403</c:v>
                </c:pt>
                <c:pt idx="507">
                  <c:v>-1.2411449999999999</c:v>
                </c:pt>
                <c:pt idx="508">
                  <c:v>-0.57672330000000005</c:v>
                </c:pt>
                <c:pt idx="509">
                  <c:v>-1.427273</c:v>
                </c:pt>
                <c:pt idx="510">
                  <c:v>-2.3006489999999999</c:v>
                </c:pt>
                <c:pt idx="511">
                  <c:v>-2.0325859999999998</c:v>
                </c:pt>
                <c:pt idx="512">
                  <c:v>-1.3303849999999999</c:v>
                </c:pt>
                <c:pt idx="513">
                  <c:v>-0.66618929999999998</c:v>
                </c:pt>
                <c:pt idx="514">
                  <c:v>-0.67293340000000001</c:v>
                </c:pt>
                <c:pt idx="515">
                  <c:v>-0.79372520000000002</c:v>
                </c:pt>
                <c:pt idx="516">
                  <c:v>-0.26189279999999998</c:v>
                </c:pt>
                <c:pt idx="517">
                  <c:v>-0.2338364</c:v>
                </c:pt>
                <c:pt idx="518">
                  <c:v>-0.4214465</c:v>
                </c:pt>
                <c:pt idx="519">
                  <c:v>0.1788129</c:v>
                </c:pt>
                <c:pt idx="520">
                  <c:v>0.2457657</c:v>
                </c:pt>
                <c:pt idx="521">
                  <c:v>-0.68840140000000005</c:v>
                </c:pt>
                <c:pt idx="522">
                  <c:v>-1.138703</c:v>
                </c:pt>
                <c:pt idx="523">
                  <c:v>-0.39380110000000002</c:v>
                </c:pt>
                <c:pt idx="524">
                  <c:v>0.15833220000000001</c:v>
                </c:pt>
                <c:pt idx="525">
                  <c:v>-0.2064454</c:v>
                </c:pt>
                <c:pt idx="526">
                  <c:v>0.1581814</c:v>
                </c:pt>
                <c:pt idx="527">
                  <c:v>1.0221899999999999</c:v>
                </c:pt>
                <c:pt idx="528">
                  <c:v>0.76744109999999999</c:v>
                </c:pt>
                <c:pt idx="529">
                  <c:v>3.7447149999999998E-2</c:v>
                </c:pt>
                <c:pt idx="530">
                  <c:v>-6.642286E-2</c:v>
                </c:pt>
                <c:pt idx="531">
                  <c:v>0.12874269999999999</c:v>
                </c:pt>
                <c:pt idx="532">
                  <c:v>0.10350819999999999</c:v>
                </c:pt>
                <c:pt idx="533">
                  <c:v>0.17163049999999999</c:v>
                </c:pt>
                <c:pt idx="534">
                  <c:v>0.94986800000000005</c:v>
                </c:pt>
                <c:pt idx="535">
                  <c:v>1.9128430000000001</c:v>
                </c:pt>
                <c:pt idx="536">
                  <c:v>1.552986</c:v>
                </c:pt>
                <c:pt idx="537">
                  <c:v>0.32218980000000003</c:v>
                </c:pt>
                <c:pt idx="538">
                  <c:v>-0.36325429999999997</c:v>
                </c:pt>
                <c:pt idx="539">
                  <c:v>-0.44769009999999998</c:v>
                </c:pt>
                <c:pt idx="540">
                  <c:v>-0.44297049999999999</c:v>
                </c:pt>
                <c:pt idx="541">
                  <c:v>-1.6877930000000001</c:v>
                </c:pt>
                <c:pt idx="542">
                  <c:v>-3.283884</c:v>
                </c:pt>
                <c:pt idx="543">
                  <c:v>-1.94543</c:v>
                </c:pt>
                <c:pt idx="544">
                  <c:v>0.61821040000000005</c:v>
                </c:pt>
                <c:pt idx="545">
                  <c:v>0.73655919999999997</c:v>
                </c:pt>
                <c:pt idx="546">
                  <c:v>-2.7723279999999999E-2</c:v>
                </c:pt>
                <c:pt idx="547">
                  <c:v>0.16111449999999999</c:v>
                </c:pt>
                <c:pt idx="548">
                  <c:v>0.46976129999999999</c:v>
                </c:pt>
                <c:pt idx="549">
                  <c:v>0.50133090000000002</c:v>
                </c:pt>
                <c:pt idx="550">
                  <c:v>0.87695579999999995</c:v>
                </c:pt>
                <c:pt idx="551">
                  <c:v>1.722019</c:v>
                </c:pt>
                <c:pt idx="552">
                  <c:v>1.1333530000000001</c:v>
                </c:pt>
                <c:pt idx="553">
                  <c:v>-0.78899359999999996</c:v>
                </c:pt>
                <c:pt idx="554">
                  <c:v>-0.87299780000000005</c:v>
                </c:pt>
                <c:pt idx="555">
                  <c:v>0.79508469999999998</c:v>
                </c:pt>
                <c:pt idx="556">
                  <c:v>1.1711389999999999</c:v>
                </c:pt>
                <c:pt idx="557">
                  <c:v>-9.0511320000000006E-2</c:v>
                </c:pt>
                <c:pt idx="558">
                  <c:v>-0.40976760000000001</c:v>
                </c:pt>
                <c:pt idx="559">
                  <c:v>0.87718510000000005</c:v>
                </c:pt>
                <c:pt idx="560">
                  <c:v>1.146099</c:v>
                </c:pt>
                <c:pt idx="561">
                  <c:v>-0.85639750000000003</c:v>
                </c:pt>
                <c:pt idx="562">
                  <c:v>-2.3041390000000002</c:v>
                </c:pt>
                <c:pt idx="563">
                  <c:v>-0.60901740000000004</c:v>
                </c:pt>
                <c:pt idx="564">
                  <c:v>1.879192</c:v>
                </c:pt>
                <c:pt idx="565">
                  <c:v>1.4176500000000001</c:v>
                </c:pt>
                <c:pt idx="566">
                  <c:v>-0.99324009999999996</c:v>
                </c:pt>
                <c:pt idx="567">
                  <c:v>-1.849674</c:v>
                </c:pt>
                <c:pt idx="568">
                  <c:v>-0.22677700000000001</c:v>
                </c:pt>
                <c:pt idx="569">
                  <c:v>1.625669</c:v>
                </c:pt>
                <c:pt idx="570">
                  <c:v>1.4139060000000001</c:v>
                </c:pt>
                <c:pt idx="571">
                  <c:v>0.33250439999999998</c:v>
                </c:pt>
                <c:pt idx="572">
                  <c:v>0.42797760000000001</c:v>
                </c:pt>
                <c:pt idx="573">
                  <c:v>1.3507750000000001</c:v>
                </c:pt>
                <c:pt idx="574">
                  <c:v>1.2708440000000001</c:v>
                </c:pt>
                <c:pt idx="575">
                  <c:v>6.4396060000000005E-2</c:v>
                </c:pt>
                <c:pt idx="576">
                  <c:v>0.27017570000000002</c:v>
                </c:pt>
                <c:pt idx="577">
                  <c:v>1.743204</c:v>
                </c:pt>
                <c:pt idx="578">
                  <c:v>2.0153310000000002</c:v>
                </c:pt>
                <c:pt idx="579">
                  <c:v>1.003979</c:v>
                </c:pt>
                <c:pt idx="580">
                  <c:v>7.097879E-2</c:v>
                </c:pt>
                <c:pt idx="581">
                  <c:v>0.25646720000000001</c:v>
                </c:pt>
                <c:pt idx="582">
                  <c:v>1.602859</c:v>
                </c:pt>
                <c:pt idx="583">
                  <c:v>2.5576840000000001</c:v>
                </c:pt>
                <c:pt idx="584">
                  <c:v>1.6464080000000001</c:v>
                </c:pt>
                <c:pt idx="585">
                  <c:v>0.39188849999999997</c:v>
                </c:pt>
                <c:pt idx="586">
                  <c:v>1.124546</c:v>
                </c:pt>
                <c:pt idx="587">
                  <c:v>2.7971979999999999</c:v>
                </c:pt>
                <c:pt idx="588">
                  <c:v>2.8081489999999998</c:v>
                </c:pt>
                <c:pt idx="589">
                  <c:v>1.132063</c:v>
                </c:pt>
                <c:pt idx="590">
                  <c:v>-0.34246169999999998</c:v>
                </c:pt>
                <c:pt idx="591">
                  <c:v>-0.99450989999999995</c:v>
                </c:pt>
                <c:pt idx="592">
                  <c:v>-1.3561700000000001</c:v>
                </c:pt>
                <c:pt idx="593">
                  <c:v>-1.4710110000000001</c:v>
                </c:pt>
                <c:pt idx="594">
                  <c:v>-0.76271520000000004</c:v>
                </c:pt>
                <c:pt idx="595">
                  <c:v>0.80887600000000004</c:v>
                </c:pt>
                <c:pt idx="596">
                  <c:v>1.975789</c:v>
                </c:pt>
                <c:pt idx="597">
                  <c:v>1.115586</c:v>
                </c:pt>
                <c:pt idx="598">
                  <c:v>-0.59839359999999997</c:v>
                </c:pt>
                <c:pt idx="599">
                  <c:v>-0.209678</c:v>
                </c:pt>
                <c:pt idx="600">
                  <c:v>1.0855239999999999</c:v>
                </c:pt>
                <c:pt idx="601">
                  <c:v>0.75699499999999997</c:v>
                </c:pt>
                <c:pt idx="602">
                  <c:v>-2.2496530000000001E-2</c:v>
                </c:pt>
                <c:pt idx="603">
                  <c:v>-0.2090098</c:v>
                </c:pt>
                <c:pt idx="604">
                  <c:v>-0.44797890000000001</c:v>
                </c:pt>
                <c:pt idx="605">
                  <c:v>-0.69363589999999997</c:v>
                </c:pt>
                <c:pt idx="606">
                  <c:v>-0.54819819999999997</c:v>
                </c:pt>
                <c:pt idx="607">
                  <c:v>9.4227419999999996E-3</c:v>
                </c:pt>
                <c:pt idx="608">
                  <c:v>0.23391709999999999</c:v>
                </c:pt>
                <c:pt idx="609">
                  <c:v>-0.1897066</c:v>
                </c:pt>
                <c:pt idx="610">
                  <c:v>0.17697570000000001</c:v>
                </c:pt>
                <c:pt idx="611">
                  <c:v>1.222933</c:v>
                </c:pt>
                <c:pt idx="612">
                  <c:v>0.96648670000000003</c:v>
                </c:pt>
                <c:pt idx="613">
                  <c:v>-0.17251459999999999</c:v>
                </c:pt>
                <c:pt idx="614">
                  <c:v>-0.17726829999999999</c:v>
                </c:pt>
                <c:pt idx="615">
                  <c:v>0.52170139999999998</c:v>
                </c:pt>
                <c:pt idx="616">
                  <c:v>-7.9913339999999999E-2</c:v>
                </c:pt>
                <c:pt idx="617">
                  <c:v>-0.99717710000000004</c:v>
                </c:pt>
                <c:pt idx="618">
                  <c:v>-9.0168860000000003E-2</c:v>
                </c:pt>
                <c:pt idx="619">
                  <c:v>0.89432670000000003</c:v>
                </c:pt>
                <c:pt idx="620">
                  <c:v>0.2489345</c:v>
                </c:pt>
                <c:pt idx="621">
                  <c:v>3.1871690000000001E-2</c:v>
                </c:pt>
                <c:pt idx="622">
                  <c:v>0.85321760000000002</c:v>
                </c:pt>
                <c:pt idx="623">
                  <c:v>0.58825689999999997</c:v>
                </c:pt>
                <c:pt idx="624">
                  <c:v>-0.27373429999999999</c:v>
                </c:pt>
                <c:pt idx="625">
                  <c:v>-0.14105680000000001</c:v>
                </c:pt>
                <c:pt idx="626">
                  <c:v>-0.28529650000000001</c:v>
                </c:pt>
                <c:pt idx="627">
                  <c:v>-1.002764</c:v>
                </c:pt>
                <c:pt idx="628">
                  <c:v>-1.0880529999999999</c:v>
                </c:pt>
                <c:pt idx="629">
                  <c:v>-0.85735980000000001</c:v>
                </c:pt>
                <c:pt idx="630">
                  <c:v>-0.3185017</c:v>
                </c:pt>
                <c:pt idx="631">
                  <c:v>0.58963279999999996</c:v>
                </c:pt>
                <c:pt idx="632">
                  <c:v>0.67545029999999995</c:v>
                </c:pt>
                <c:pt idx="633">
                  <c:v>-0.23838490000000001</c:v>
                </c:pt>
                <c:pt idx="634">
                  <c:v>-0.48853750000000001</c:v>
                </c:pt>
                <c:pt idx="635">
                  <c:v>0.91403920000000005</c:v>
                </c:pt>
                <c:pt idx="636">
                  <c:v>2.2857340000000002</c:v>
                </c:pt>
                <c:pt idx="637">
                  <c:v>1.7985279999999999</c:v>
                </c:pt>
                <c:pt idx="638">
                  <c:v>0.59732669999999999</c:v>
                </c:pt>
                <c:pt idx="639">
                  <c:v>0.31807029999999997</c:v>
                </c:pt>
                <c:pt idx="640">
                  <c:v>0.61771359999999997</c:v>
                </c:pt>
                <c:pt idx="641">
                  <c:v>0.5278834</c:v>
                </c:pt>
                <c:pt idx="642">
                  <c:v>9.6593739999999997E-2</c:v>
                </c:pt>
                <c:pt idx="643">
                  <c:v>-9.1796359999999994E-2</c:v>
                </c:pt>
                <c:pt idx="644">
                  <c:v>-0.44647300000000001</c:v>
                </c:pt>
                <c:pt idx="645">
                  <c:v>-0.67054639999999999</c:v>
                </c:pt>
                <c:pt idx="646">
                  <c:v>-2.9840410000000001E-2</c:v>
                </c:pt>
                <c:pt idx="647">
                  <c:v>0.29195080000000001</c:v>
                </c:pt>
                <c:pt idx="648">
                  <c:v>-0.4533315</c:v>
                </c:pt>
                <c:pt idx="649">
                  <c:v>-1.2072080000000001</c:v>
                </c:pt>
                <c:pt idx="650">
                  <c:v>-0.62736829999999999</c:v>
                </c:pt>
                <c:pt idx="651">
                  <c:v>0.96074420000000005</c:v>
                </c:pt>
                <c:pt idx="652">
                  <c:v>1.513412</c:v>
                </c:pt>
                <c:pt idx="653">
                  <c:v>0.97685310000000003</c:v>
                </c:pt>
                <c:pt idx="654">
                  <c:v>0.77246040000000005</c:v>
                </c:pt>
                <c:pt idx="655">
                  <c:v>0.39768120000000001</c:v>
                </c:pt>
                <c:pt idx="656">
                  <c:v>-0.45681690000000003</c:v>
                </c:pt>
                <c:pt idx="657">
                  <c:v>-0.86715549999999997</c:v>
                </c:pt>
                <c:pt idx="658">
                  <c:v>-1.0223709999999999</c:v>
                </c:pt>
                <c:pt idx="659">
                  <c:v>-1.23081</c:v>
                </c:pt>
                <c:pt idx="660">
                  <c:v>-0.70409250000000001</c:v>
                </c:pt>
                <c:pt idx="661">
                  <c:v>0.60269470000000003</c:v>
                </c:pt>
                <c:pt idx="662">
                  <c:v>1.4147799999999999</c:v>
                </c:pt>
                <c:pt idx="663">
                  <c:v>0.93839810000000001</c:v>
                </c:pt>
                <c:pt idx="664">
                  <c:v>-0.61560709999999996</c:v>
                </c:pt>
                <c:pt idx="665">
                  <c:v>-1.3734770000000001</c:v>
                </c:pt>
                <c:pt idx="666">
                  <c:v>0.45525670000000001</c:v>
                </c:pt>
                <c:pt idx="667">
                  <c:v>1.81135</c:v>
                </c:pt>
                <c:pt idx="668">
                  <c:v>0.27090370000000003</c:v>
                </c:pt>
                <c:pt idx="669">
                  <c:v>-0.94082980000000005</c:v>
                </c:pt>
                <c:pt idx="670">
                  <c:v>-0.27418550000000003</c:v>
                </c:pt>
                <c:pt idx="671">
                  <c:v>0.70728950000000002</c:v>
                </c:pt>
                <c:pt idx="672">
                  <c:v>0.83533829999999998</c:v>
                </c:pt>
                <c:pt idx="673">
                  <c:v>-8.9908710000000003E-2</c:v>
                </c:pt>
                <c:pt idx="674">
                  <c:v>-3.8439969999999997E-2</c:v>
                </c:pt>
                <c:pt idx="675">
                  <c:v>1.1925730000000001</c:v>
                </c:pt>
                <c:pt idx="676">
                  <c:v>1.1864159999999999</c:v>
                </c:pt>
                <c:pt idx="677">
                  <c:v>1.129297</c:v>
                </c:pt>
                <c:pt idx="678">
                  <c:v>1.8362289999999999</c:v>
                </c:pt>
                <c:pt idx="679">
                  <c:v>1.1642939999999999</c:v>
                </c:pt>
                <c:pt idx="680">
                  <c:v>-0.17112279999999999</c:v>
                </c:pt>
                <c:pt idx="681">
                  <c:v>-0.65715460000000003</c:v>
                </c:pt>
                <c:pt idx="682">
                  <c:v>-0.1564962</c:v>
                </c:pt>
                <c:pt idx="683">
                  <c:v>1.330873</c:v>
                </c:pt>
                <c:pt idx="684">
                  <c:v>1.7463900000000001</c:v>
                </c:pt>
                <c:pt idx="685">
                  <c:v>0.3538019</c:v>
                </c:pt>
                <c:pt idx="686">
                  <c:v>0.25396570000000002</c:v>
                </c:pt>
                <c:pt idx="687">
                  <c:v>1.2701800000000001</c:v>
                </c:pt>
                <c:pt idx="688">
                  <c:v>0.2092628</c:v>
                </c:pt>
                <c:pt idx="689">
                  <c:v>-1.537355</c:v>
                </c:pt>
                <c:pt idx="690">
                  <c:v>-1.1052519999999999</c:v>
                </c:pt>
                <c:pt idx="691">
                  <c:v>0.4844176</c:v>
                </c:pt>
                <c:pt idx="692">
                  <c:v>1.325601</c:v>
                </c:pt>
                <c:pt idx="693">
                  <c:v>0.88012250000000003</c:v>
                </c:pt>
                <c:pt idx="694">
                  <c:v>-0.30278470000000002</c:v>
                </c:pt>
                <c:pt idx="695">
                  <c:v>-0.80707600000000002</c:v>
                </c:pt>
                <c:pt idx="696">
                  <c:v>-0.78824459999999996</c:v>
                </c:pt>
                <c:pt idx="697">
                  <c:v>-1.1879169999999999</c:v>
                </c:pt>
                <c:pt idx="698">
                  <c:v>-1.45364</c:v>
                </c:pt>
                <c:pt idx="699">
                  <c:v>-1.285514</c:v>
                </c:pt>
                <c:pt idx="700">
                  <c:v>-0.44596190000000002</c:v>
                </c:pt>
                <c:pt idx="701">
                  <c:v>0.99900370000000005</c:v>
                </c:pt>
                <c:pt idx="702">
                  <c:v>1.1794739999999999</c:v>
                </c:pt>
                <c:pt idx="703">
                  <c:v>-0.1360615</c:v>
                </c:pt>
                <c:pt idx="704">
                  <c:v>-0.36269040000000002</c:v>
                </c:pt>
                <c:pt idx="705">
                  <c:v>1.2624059999999999</c:v>
                </c:pt>
                <c:pt idx="706">
                  <c:v>2.3033540000000001</c:v>
                </c:pt>
                <c:pt idx="707">
                  <c:v>1.786267</c:v>
                </c:pt>
                <c:pt idx="708">
                  <c:v>1.171727</c:v>
                </c:pt>
                <c:pt idx="709">
                  <c:v>0.48546709999999998</c:v>
                </c:pt>
                <c:pt idx="710">
                  <c:v>-0.2435882</c:v>
                </c:pt>
                <c:pt idx="711">
                  <c:v>2.8958560000000001E-2</c:v>
                </c:pt>
                <c:pt idx="712">
                  <c:v>5.8878060000000003E-2</c:v>
                </c:pt>
                <c:pt idx="713">
                  <c:v>-0.65236859999999997</c:v>
                </c:pt>
                <c:pt idx="714">
                  <c:v>7.3831160000000007E-2</c:v>
                </c:pt>
                <c:pt idx="715">
                  <c:v>0.87123220000000001</c:v>
                </c:pt>
                <c:pt idx="716">
                  <c:v>-0.73878549999999998</c:v>
                </c:pt>
                <c:pt idx="717">
                  <c:v>-2.0080049999999998</c:v>
                </c:pt>
                <c:pt idx="718">
                  <c:v>-0.49781789999999998</c:v>
                </c:pt>
                <c:pt idx="719">
                  <c:v>1.1093949999999999</c:v>
                </c:pt>
                <c:pt idx="720">
                  <c:v>0.1304207</c:v>
                </c:pt>
                <c:pt idx="721">
                  <c:v>-1.339148</c:v>
                </c:pt>
                <c:pt idx="722">
                  <c:v>-0.4601403</c:v>
                </c:pt>
                <c:pt idx="723">
                  <c:v>0.66720869999999999</c:v>
                </c:pt>
                <c:pt idx="724">
                  <c:v>-0.48258269999999998</c:v>
                </c:pt>
                <c:pt idx="725">
                  <c:v>-1.102169</c:v>
                </c:pt>
                <c:pt idx="726">
                  <c:v>0.62236729999999996</c:v>
                </c:pt>
                <c:pt idx="727">
                  <c:v>1.6538040000000001</c:v>
                </c:pt>
                <c:pt idx="728">
                  <c:v>0.6699406</c:v>
                </c:pt>
                <c:pt idx="729">
                  <c:v>-0.2703874</c:v>
                </c:pt>
                <c:pt idx="730">
                  <c:v>0.13092100000000001</c:v>
                </c:pt>
                <c:pt idx="731">
                  <c:v>1.1421410000000001</c:v>
                </c:pt>
                <c:pt idx="732">
                  <c:v>1.588449</c:v>
                </c:pt>
                <c:pt idx="733">
                  <c:v>1.4280900000000001</c:v>
                </c:pt>
                <c:pt idx="734">
                  <c:v>1.133961</c:v>
                </c:pt>
                <c:pt idx="735">
                  <c:v>0.2342176</c:v>
                </c:pt>
                <c:pt idx="736">
                  <c:v>-0.80883119999999997</c:v>
                </c:pt>
                <c:pt idx="737">
                  <c:v>-0.80930999999999997</c:v>
                </c:pt>
                <c:pt idx="738">
                  <c:v>-0.54935469999999997</c:v>
                </c:pt>
                <c:pt idx="739">
                  <c:v>-0.52628410000000003</c:v>
                </c:pt>
                <c:pt idx="740">
                  <c:v>-0.49972569999999999</c:v>
                </c:pt>
                <c:pt idx="741">
                  <c:v>-0.92035730000000004</c:v>
                </c:pt>
                <c:pt idx="742">
                  <c:v>-0.50869660000000005</c:v>
                </c:pt>
                <c:pt idx="743">
                  <c:v>1.653948</c:v>
                </c:pt>
                <c:pt idx="744">
                  <c:v>2.5209800000000002</c:v>
                </c:pt>
                <c:pt idx="745">
                  <c:v>1.03851</c:v>
                </c:pt>
                <c:pt idx="746">
                  <c:v>0.17089850000000001</c:v>
                </c:pt>
                <c:pt idx="747">
                  <c:v>-9.7506560000000006E-2</c:v>
                </c:pt>
                <c:pt idx="748">
                  <c:v>-1.088042</c:v>
                </c:pt>
                <c:pt idx="749">
                  <c:v>-1.1440109999999999</c:v>
                </c:pt>
                <c:pt idx="750">
                  <c:v>-0.19012009999999999</c:v>
                </c:pt>
                <c:pt idx="751">
                  <c:v>-0.46064090000000002</c:v>
                </c:pt>
                <c:pt idx="752">
                  <c:v>-1.4130320000000001</c:v>
                </c:pt>
                <c:pt idx="753">
                  <c:v>-1.0078240000000001</c:v>
                </c:pt>
                <c:pt idx="754">
                  <c:v>0.21021980000000001</c:v>
                </c:pt>
                <c:pt idx="755">
                  <c:v>0.2235608</c:v>
                </c:pt>
                <c:pt idx="756">
                  <c:v>-0.44663059999999999</c:v>
                </c:pt>
                <c:pt idx="757">
                  <c:v>2.9856969999999998E-3</c:v>
                </c:pt>
                <c:pt idx="758">
                  <c:v>0.73108280000000003</c:v>
                </c:pt>
                <c:pt idx="759">
                  <c:v>0.71665860000000003</c:v>
                </c:pt>
                <c:pt idx="760">
                  <c:v>0.42505090000000001</c:v>
                </c:pt>
                <c:pt idx="761">
                  <c:v>-5.1454680000000003E-3</c:v>
                </c:pt>
                <c:pt idx="762">
                  <c:v>-0.2215357</c:v>
                </c:pt>
                <c:pt idx="763">
                  <c:v>0.4769446</c:v>
                </c:pt>
                <c:pt idx="764">
                  <c:v>0.87159180000000003</c:v>
                </c:pt>
                <c:pt idx="765">
                  <c:v>-0.26595530000000001</c:v>
                </c:pt>
                <c:pt idx="766">
                  <c:v>-0.66326090000000004</c:v>
                </c:pt>
                <c:pt idx="767">
                  <c:v>0.58658290000000002</c:v>
                </c:pt>
                <c:pt idx="768">
                  <c:v>0.83480259999999995</c:v>
                </c:pt>
                <c:pt idx="769">
                  <c:v>-0.2577604</c:v>
                </c:pt>
                <c:pt idx="770">
                  <c:v>-0.67252540000000005</c:v>
                </c:pt>
                <c:pt idx="771">
                  <c:v>-0.2305335</c:v>
                </c:pt>
                <c:pt idx="772">
                  <c:v>-0.1843274</c:v>
                </c:pt>
                <c:pt idx="773">
                  <c:v>-0.5500353</c:v>
                </c:pt>
                <c:pt idx="774">
                  <c:v>-0.4894752</c:v>
                </c:pt>
                <c:pt idx="775">
                  <c:v>-9.3489210000000003E-2</c:v>
                </c:pt>
                <c:pt idx="776">
                  <c:v>0.1932045</c:v>
                </c:pt>
                <c:pt idx="777">
                  <c:v>0.32319219999999999</c:v>
                </c:pt>
                <c:pt idx="778">
                  <c:v>0.59872760000000003</c:v>
                </c:pt>
                <c:pt idx="779">
                  <c:v>0.66674250000000002</c:v>
                </c:pt>
                <c:pt idx="780">
                  <c:v>-0.27183930000000001</c:v>
                </c:pt>
                <c:pt idx="781">
                  <c:v>-1.055337</c:v>
                </c:pt>
                <c:pt idx="782">
                  <c:v>-0.70685929999999997</c:v>
                </c:pt>
                <c:pt idx="783">
                  <c:v>-0.22809270000000001</c:v>
                </c:pt>
                <c:pt idx="784">
                  <c:v>0.24198220000000001</c:v>
                </c:pt>
                <c:pt idx="785">
                  <c:v>0.4867631</c:v>
                </c:pt>
                <c:pt idx="786">
                  <c:v>-0.35263679999999997</c:v>
                </c:pt>
                <c:pt idx="787">
                  <c:v>-1.1946920000000001</c:v>
                </c:pt>
                <c:pt idx="788">
                  <c:v>-0.37067250000000002</c:v>
                </c:pt>
                <c:pt idx="789">
                  <c:v>1.2038500000000001</c:v>
                </c:pt>
                <c:pt idx="790">
                  <c:v>1.373963</c:v>
                </c:pt>
                <c:pt idx="791">
                  <c:v>0.77940659999999995</c:v>
                </c:pt>
                <c:pt idx="792">
                  <c:v>0.63895550000000001</c:v>
                </c:pt>
                <c:pt idx="793">
                  <c:v>4.877041E-2</c:v>
                </c:pt>
                <c:pt idx="794">
                  <c:v>1.6351669999999999E-2</c:v>
                </c:pt>
                <c:pt idx="795">
                  <c:v>1.3622019999999999</c:v>
                </c:pt>
                <c:pt idx="796">
                  <c:v>1.571321</c:v>
                </c:pt>
                <c:pt idx="797">
                  <c:v>0.6517792</c:v>
                </c:pt>
                <c:pt idx="798">
                  <c:v>0.72553710000000005</c:v>
                </c:pt>
                <c:pt idx="799">
                  <c:v>1.134895</c:v>
                </c:pt>
                <c:pt idx="800">
                  <c:v>0.88960090000000003</c:v>
                </c:pt>
                <c:pt idx="801">
                  <c:v>0.95772919999999995</c:v>
                </c:pt>
                <c:pt idx="802">
                  <c:v>1.8145830000000001</c:v>
                </c:pt>
                <c:pt idx="803">
                  <c:v>2.286527</c:v>
                </c:pt>
                <c:pt idx="804">
                  <c:v>1.8389850000000001</c:v>
                </c:pt>
                <c:pt idx="805">
                  <c:v>1.0582389999999999</c:v>
                </c:pt>
                <c:pt idx="806">
                  <c:v>0.14636950000000001</c:v>
                </c:pt>
                <c:pt idx="807">
                  <c:v>-0.45335520000000001</c:v>
                </c:pt>
                <c:pt idx="808">
                  <c:v>0.28094809999999998</c:v>
                </c:pt>
                <c:pt idx="809">
                  <c:v>1.330354</c:v>
                </c:pt>
                <c:pt idx="810">
                  <c:v>1.1428929999999999</c:v>
                </c:pt>
                <c:pt idx="811">
                  <c:v>0.99436329999999995</c:v>
                </c:pt>
                <c:pt idx="812">
                  <c:v>1.329809</c:v>
                </c:pt>
                <c:pt idx="813">
                  <c:v>1.2614019999999999</c:v>
                </c:pt>
                <c:pt idx="814">
                  <c:v>0.69062860000000004</c:v>
                </c:pt>
                <c:pt idx="815">
                  <c:v>-0.62759770000000004</c:v>
                </c:pt>
                <c:pt idx="816">
                  <c:v>-1.347661</c:v>
                </c:pt>
                <c:pt idx="817">
                  <c:v>3.3973150000000001E-2</c:v>
                </c:pt>
                <c:pt idx="818">
                  <c:v>1.3541369999999999</c:v>
                </c:pt>
                <c:pt idx="819">
                  <c:v>0.32204519999999998</c:v>
                </c:pt>
                <c:pt idx="820">
                  <c:v>-0.60271640000000004</c:v>
                </c:pt>
                <c:pt idx="821">
                  <c:v>0.96308640000000001</c:v>
                </c:pt>
                <c:pt idx="822">
                  <c:v>2.4724219999999999</c:v>
                </c:pt>
                <c:pt idx="823">
                  <c:v>1.657322</c:v>
                </c:pt>
                <c:pt idx="824">
                  <c:v>0.1420131</c:v>
                </c:pt>
                <c:pt idx="825">
                  <c:v>-0.4837959</c:v>
                </c:pt>
                <c:pt idx="826">
                  <c:v>-7.8973600000000005E-2</c:v>
                </c:pt>
                <c:pt idx="827">
                  <c:v>0.94119710000000001</c:v>
                </c:pt>
                <c:pt idx="828">
                  <c:v>0.98701209999999995</c:v>
                </c:pt>
                <c:pt idx="829">
                  <c:v>0.23662730000000001</c:v>
                </c:pt>
                <c:pt idx="830">
                  <c:v>0.54154760000000002</c:v>
                </c:pt>
                <c:pt idx="831">
                  <c:v>1.294079</c:v>
                </c:pt>
                <c:pt idx="832">
                  <c:v>0.84299120000000005</c:v>
                </c:pt>
                <c:pt idx="833">
                  <c:v>0.10797320000000001</c:v>
                </c:pt>
                <c:pt idx="834">
                  <c:v>1.092004</c:v>
                </c:pt>
                <c:pt idx="835">
                  <c:v>2.4144570000000001</c:v>
                </c:pt>
                <c:pt idx="836">
                  <c:v>1.6942390000000001</c:v>
                </c:pt>
                <c:pt idx="837">
                  <c:v>0.14255319999999999</c:v>
                </c:pt>
                <c:pt idx="838">
                  <c:v>-0.4386931</c:v>
                </c:pt>
                <c:pt idx="839">
                  <c:v>-0.2564012</c:v>
                </c:pt>
                <c:pt idx="840">
                  <c:v>-0.22645499999999999</c:v>
                </c:pt>
                <c:pt idx="841">
                  <c:v>-0.4860372</c:v>
                </c:pt>
                <c:pt idx="842">
                  <c:v>-0.1746462</c:v>
                </c:pt>
                <c:pt idx="843">
                  <c:v>0.76082570000000005</c:v>
                </c:pt>
                <c:pt idx="844">
                  <c:v>1.415313</c:v>
                </c:pt>
                <c:pt idx="845">
                  <c:v>1.1632199999999999</c:v>
                </c:pt>
                <c:pt idx="846">
                  <c:v>0.8136987</c:v>
                </c:pt>
                <c:pt idx="847">
                  <c:v>0.95816760000000001</c:v>
                </c:pt>
                <c:pt idx="848">
                  <c:v>-5.4566429999999997E-3</c:v>
                </c:pt>
                <c:pt idx="849">
                  <c:v>-1.499714</c:v>
                </c:pt>
                <c:pt idx="850">
                  <c:v>-1.194547</c:v>
                </c:pt>
                <c:pt idx="851">
                  <c:v>-1.004236E-2</c:v>
                </c:pt>
                <c:pt idx="852">
                  <c:v>0.48309289999999999</c:v>
                </c:pt>
                <c:pt idx="853">
                  <c:v>0.31082890000000002</c:v>
                </c:pt>
                <c:pt idx="854">
                  <c:v>-0.35339209999999999</c:v>
                </c:pt>
                <c:pt idx="855">
                  <c:v>-1.043703</c:v>
                </c:pt>
                <c:pt idx="856">
                  <c:v>-1.370347</c:v>
                </c:pt>
                <c:pt idx="857">
                  <c:v>-1.6212489999999999</c:v>
                </c:pt>
                <c:pt idx="858">
                  <c:v>-1.6610819999999999</c:v>
                </c:pt>
                <c:pt idx="859">
                  <c:v>-1.3139959999999999</c:v>
                </c:pt>
                <c:pt idx="860">
                  <c:v>-0.73697380000000001</c:v>
                </c:pt>
                <c:pt idx="861">
                  <c:v>0.39506649999999999</c:v>
                </c:pt>
                <c:pt idx="862">
                  <c:v>0.89319530000000003</c:v>
                </c:pt>
                <c:pt idx="863">
                  <c:v>-0.260328</c:v>
                </c:pt>
                <c:pt idx="864">
                  <c:v>-1.246208</c:v>
                </c:pt>
                <c:pt idx="865">
                  <c:v>-0.81767190000000001</c:v>
                </c:pt>
                <c:pt idx="866">
                  <c:v>0.49075849999999999</c:v>
                </c:pt>
                <c:pt idx="867">
                  <c:v>1.429719</c:v>
                </c:pt>
                <c:pt idx="868">
                  <c:v>1.2526200000000001</c:v>
                </c:pt>
                <c:pt idx="869">
                  <c:v>0.63333910000000004</c:v>
                </c:pt>
                <c:pt idx="870">
                  <c:v>0.43486160000000001</c:v>
                </c:pt>
                <c:pt idx="871">
                  <c:v>0.8261307</c:v>
                </c:pt>
                <c:pt idx="872">
                  <c:v>0.56105550000000004</c:v>
                </c:pt>
                <c:pt idx="873">
                  <c:v>-0.79289920000000003</c:v>
                </c:pt>
                <c:pt idx="874">
                  <c:v>-1.0463499999999999</c:v>
                </c:pt>
                <c:pt idx="875">
                  <c:v>0.1105869</c:v>
                </c:pt>
                <c:pt idx="876">
                  <c:v>0.45768300000000001</c:v>
                </c:pt>
                <c:pt idx="877">
                  <c:v>4.8420039999999998E-2</c:v>
                </c:pt>
                <c:pt idx="878">
                  <c:v>7.2604210000000002E-2</c:v>
                </c:pt>
                <c:pt idx="879">
                  <c:v>0.11029559999999999</c:v>
                </c:pt>
                <c:pt idx="880">
                  <c:v>0.51425350000000003</c:v>
                </c:pt>
                <c:pt idx="881">
                  <c:v>1.4152009999999999</c:v>
                </c:pt>
                <c:pt idx="882">
                  <c:v>0.73516409999999999</c:v>
                </c:pt>
                <c:pt idx="883">
                  <c:v>-1.1388860000000001</c:v>
                </c:pt>
                <c:pt idx="884">
                  <c:v>-1.4009529999999999</c:v>
                </c:pt>
                <c:pt idx="885">
                  <c:v>-6.0633939999999997E-2</c:v>
                </c:pt>
                <c:pt idx="886">
                  <c:v>1.0245310000000001</c:v>
                </c:pt>
                <c:pt idx="887">
                  <c:v>0.57779809999999998</c:v>
                </c:pt>
                <c:pt idx="888">
                  <c:v>-1.094563</c:v>
                </c:pt>
                <c:pt idx="889">
                  <c:v>-1.7457279999999999</c:v>
                </c:pt>
                <c:pt idx="890">
                  <c:v>-0.8183317</c:v>
                </c:pt>
                <c:pt idx="891">
                  <c:v>-6.5060419999999994E-2</c:v>
                </c:pt>
                <c:pt idx="892">
                  <c:v>-0.1086236</c:v>
                </c:pt>
                <c:pt idx="893">
                  <c:v>-0.40034540000000002</c:v>
                </c:pt>
                <c:pt idx="894">
                  <c:v>-0.54788139999999996</c:v>
                </c:pt>
                <c:pt idx="895">
                  <c:v>-0.34213789999999999</c:v>
                </c:pt>
                <c:pt idx="896">
                  <c:v>0.40808220000000001</c:v>
                </c:pt>
                <c:pt idx="897">
                  <c:v>1.1381840000000001</c:v>
                </c:pt>
                <c:pt idx="898">
                  <c:v>1.1871320000000001</c:v>
                </c:pt>
                <c:pt idx="899">
                  <c:v>0.91683990000000004</c:v>
                </c:pt>
                <c:pt idx="900">
                  <c:v>0.59833119999999995</c:v>
                </c:pt>
                <c:pt idx="901">
                  <c:v>0.21061840000000001</c:v>
                </c:pt>
                <c:pt idx="902">
                  <c:v>-5.8197539999999999E-2</c:v>
                </c:pt>
                <c:pt idx="903">
                  <c:v>8.8259359999999995E-2</c:v>
                </c:pt>
                <c:pt idx="904">
                  <c:v>0.56416189999999999</c:v>
                </c:pt>
                <c:pt idx="905">
                  <c:v>0.60201979999999999</c:v>
                </c:pt>
                <c:pt idx="906">
                  <c:v>0.2447076</c:v>
                </c:pt>
                <c:pt idx="907">
                  <c:v>0.67985090000000004</c:v>
                </c:pt>
                <c:pt idx="908">
                  <c:v>1.664841</c:v>
                </c:pt>
                <c:pt idx="909">
                  <c:v>1.3987240000000001</c:v>
                </c:pt>
                <c:pt idx="910">
                  <c:v>-0.1154374</c:v>
                </c:pt>
                <c:pt idx="911">
                  <c:v>-0.56802560000000002</c:v>
                </c:pt>
                <c:pt idx="912">
                  <c:v>0.62236159999999996</c:v>
                </c:pt>
                <c:pt idx="913">
                  <c:v>1.63283</c:v>
                </c:pt>
                <c:pt idx="914">
                  <c:v>1.8680909999999999</c:v>
                </c:pt>
                <c:pt idx="915">
                  <c:v>1.1311599999999999</c:v>
                </c:pt>
                <c:pt idx="916">
                  <c:v>-0.42182069999999999</c:v>
                </c:pt>
                <c:pt idx="917">
                  <c:v>-0.50930830000000005</c:v>
                </c:pt>
                <c:pt idx="918">
                  <c:v>1.1983440000000001</c:v>
                </c:pt>
                <c:pt idx="919">
                  <c:v>2.130274</c:v>
                </c:pt>
                <c:pt idx="920">
                  <c:v>1.2143360000000001</c:v>
                </c:pt>
                <c:pt idx="921">
                  <c:v>0.40673140000000002</c:v>
                </c:pt>
                <c:pt idx="922">
                  <c:v>1.0960110000000001</c:v>
                </c:pt>
                <c:pt idx="923">
                  <c:v>1.760316</c:v>
                </c:pt>
                <c:pt idx="924">
                  <c:v>1.5380039999999999</c:v>
                </c:pt>
                <c:pt idx="925">
                  <c:v>0.69567630000000003</c:v>
                </c:pt>
                <c:pt idx="926">
                  <c:v>-0.29762909999999998</c:v>
                </c:pt>
                <c:pt idx="927">
                  <c:v>-0.58092489999999997</c:v>
                </c:pt>
                <c:pt idx="928">
                  <c:v>-0.39217210000000002</c:v>
                </c:pt>
                <c:pt idx="929">
                  <c:v>0.26970559999999999</c:v>
                </c:pt>
                <c:pt idx="930">
                  <c:v>1.1594150000000001</c:v>
                </c:pt>
                <c:pt idx="931">
                  <c:v>1.2640439999999999</c:v>
                </c:pt>
                <c:pt idx="932">
                  <c:v>0.92190300000000003</c:v>
                </c:pt>
                <c:pt idx="933">
                  <c:v>0.51615290000000003</c:v>
                </c:pt>
                <c:pt idx="934">
                  <c:v>-2.3466899999999999E-2</c:v>
                </c:pt>
                <c:pt idx="935">
                  <c:v>-0.34890330000000003</c:v>
                </c:pt>
                <c:pt idx="936">
                  <c:v>-0.50455799999999995</c:v>
                </c:pt>
                <c:pt idx="937">
                  <c:v>-0.56527139999999998</c:v>
                </c:pt>
                <c:pt idx="938">
                  <c:v>-0.28783239999999999</c:v>
                </c:pt>
                <c:pt idx="939">
                  <c:v>-0.12431589999999999</c:v>
                </c:pt>
                <c:pt idx="940">
                  <c:v>-0.36077049999999999</c:v>
                </c:pt>
                <c:pt idx="941">
                  <c:v>-0.25523249999999997</c:v>
                </c:pt>
                <c:pt idx="942">
                  <c:v>-0.51365000000000005</c:v>
                </c:pt>
                <c:pt idx="943">
                  <c:v>-1.731606</c:v>
                </c:pt>
                <c:pt idx="944">
                  <c:v>-1.6008899999999999</c:v>
                </c:pt>
                <c:pt idx="945">
                  <c:v>0.315695</c:v>
                </c:pt>
                <c:pt idx="946">
                  <c:v>1.2295860000000001</c:v>
                </c:pt>
                <c:pt idx="947">
                  <c:v>0.90724510000000003</c:v>
                </c:pt>
                <c:pt idx="948">
                  <c:v>1.276993</c:v>
                </c:pt>
                <c:pt idx="949">
                  <c:v>1.6642760000000001</c:v>
                </c:pt>
                <c:pt idx="950">
                  <c:v>1.4655419999999999</c:v>
                </c:pt>
                <c:pt idx="951">
                  <c:v>1.0528759999999999</c:v>
                </c:pt>
                <c:pt idx="952">
                  <c:v>0.14779870000000001</c:v>
                </c:pt>
                <c:pt idx="953">
                  <c:v>0.29185359999999999</c:v>
                </c:pt>
                <c:pt idx="954">
                  <c:v>0.87216660000000001</c:v>
                </c:pt>
                <c:pt idx="955">
                  <c:v>-7.4092610000000003E-2</c:v>
                </c:pt>
                <c:pt idx="956">
                  <c:v>-0.98866259999999995</c:v>
                </c:pt>
                <c:pt idx="957">
                  <c:v>-1.4153230000000001</c:v>
                </c:pt>
                <c:pt idx="958">
                  <c:v>-1.475371</c:v>
                </c:pt>
                <c:pt idx="959">
                  <c:v>-0.4015726</c:v>
                </c:pt>
                <c:pt idx="960">
                  <c:v>0.60048809999999997</c:v>
                </c:pt>
                <c:pt idx="961">
                  <c:v>0.82174780000000003</c:v>
                </c:pt>
                <c:pt idx="962">
                  <c:v>0.94083459999999997</c:v>
                </c:pt>
                <c:pt idx="963">
                  <c:v>1.216988</c:v>
                </c:pt>
                <c:pt idx="964">
                  <c:v>0.79679029999999995</c:v>
                </c:pt>
                <c:pt idx="965">
                  <c:v>-0.35000710000000002</c:v>
                </c:pt>
                <c:pt idx="966">
                  <c:v>-0.47687360000000001</c:v>
                </c:pt>
                <c:pt idx="967">
                  <c:v>0.11054070000000001</c:v>
                </c:pt>
                <c:pt idx="968">
                  <c:v>0.36305460000000001</c:v>
                </c:pt>
                <c:pt idx="969">
                  <c:v>0.61716550000000003</c:v>
                </c:pt>
                <c:pt idx="970">
                  <c:v>0.84831920000000005</c:v>
                </c:pt>
                <c:pt idx="971">
                  <c:v>0.85626360000000001</c:v>
                </c:pt>
                <c:pt idx="972">
                  <c:v>0.59919230000000001</c:v>
                </c:pt>
                <c:pt idx="973">
                  <c:v>0.82706210000000002</c:v>
                </c:pt>
                <c:pt idx="974">
                  <c:v>1.268203</c:v>
                </c:pt>
                <c:pt idx="975">
                  <c:v>-2.2840470000000002E-2</c:v>
                </c:pt>
                <c:pt idx="976">
                  <c:v>-2.1371950000000002</c:v>
                </c:pt>
                <c:pt idx="977">
                  <c:v>-2.1364860000000001</c:v>
                </c:pt>
                <c:pt idx="978">
                  <c:v>-0.33544950000000001</c:v>
                </c:pt>
                <c:pt idx="979">
                  <c:v>0.9831183</c:v>
                </c:pt>
                <c:pt idx="980">
                  <c:v>1.2274259999999999</c:v>
                </c:pt>
                <c:pt idx="981">
                  <c:v>0.35749310000000001</c:v>
                </c:pt>
                <c:pt idx="982">
                  <c:v>-0.72051580000000004</c:v>
                </c:pt>
                <c:pt idx="983">
                  <c:v>-0.1723479</c:v>
                </c:pt>
                <c:pt idx="984">
                  <c:v>0.76658709999999997</c:v>
                </c:pt>
                <c:pt idx="985">
                  <c:v>0.18832589999999999</c:v>
                </c:pt>
                <c:pt idx="986">
                  <c:v>-0.40627259999999998</c:v>
                </c:pt>
                <c:pt idx="987">
                  <c:v>-5.5722039999999999E-3</c:v>
                </c:pt>
                <c:pt idx="988">
                  <c:v>-0.1168169</c:v>
                </c:pt>
                <c:pt idx="989">
                  <c:v>-0.76445090000000004</c:v>
                </c:pt>
                <c:pt idx="990">
                  <c:v>-0.63859350000000004</c:v>
                </c:pt>
                <c:pt idx="991">
                  <c:v>0.1258358</c:v>
                </c:pt>
                <c:pt idx="992">
                  <c:v>1.0375719999999999</c:v>
                </c:pt>
                <c:pt idx="993">
                  <c:v>1.5876520000000001</c:v>
                </c:pt>
                <c:pt idx="994">
                  <c:v>0.76752540000000002</c:v>
                </c:pt>
                <c:pt idx="995">
                  <c:v>-1.0266550000000001</c:v>
                </c:pt>
                <c:pt idx="996">
                  <c:v>-1.3822449999999999</c:v>
                </c:pt>
                <c:pt idx="997">
                  <c:v>0.48238969999999998</c:v>
                </c:pt>
                <c:pt idx="998">
                  <c:v>1.8301400000000001</c:v>
                </c:pt>
              </c:numCache>
            </c:numRef>
          </c:yVal>
          <c:smooth val="0"/>
        </c:ser>
        <c:ser>
          <c:idx val="4"/>
          <c:order val="4"/>
          <c:tx>
            <c:v>+1000V (#5)</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Data'!$F$5:$F$1003</c:f>
              <c:numCache>
                <c:formatCode>General</c:formatCode>
                <c:ptCount val="999"/>
                <c:pt idx="0">
                  <c:v>0.25326270000000001</c:v>
                </c:pt>
                <c:pt idx="1">
                  <c:v>6.4430490000000007E-2</c:v>
                </c:pt>
                <c:pt idx="2">
                  <c:v>0.1370778</c:v>
                </c:pt>
                <c:pt idx="3">
                  <c:v>0.65049999999999997</c:v>
                </c:pt>
                <c:pt idx="4">
                  <c:v>1.1791940000000001</c:v>
                </c:pt>
                <c:pt idx="5">
                  <c:v>1.2093830000000001</c:v>
                </c:pt>
                <c:pt idx="6">
                  <c:v>0.4670686</c:v>
                </c:pt>
                <c:pt idx="7">
                  <c:v>-0.36981890000000001</c:v>
                </c:pt>
                <c:pt idx="8">
                  <c:v>-0.48669289999999998</c:v>
                </c:pt>
                <c:pt idx="9">
                  <c:v>0.1589711</c:v>
                </c:pt>
                <c:pt idx="10">
                  <c:v>0.86692709999999995</c:v>
                </c:pt>
                <c:pt idx="11">
                  <c:v>0.3623632</c:v>
                </c:pt>
                <c:pt idx="12">
                  <c:v>-0.3215923</c:v>
                </c:pt>
                <c:pt idx="13">
                  <c:v>0.34842000000000001</c:v>
                </c:pt>
                <c:pt idx="14">
                  <c:v>1.295817</c:v>
                </c:pt>
                <c:pt idx="15">
                  <c:v>1.575561</c:v>
                </c:pt>
                <c:pt idx="16">
                  <c:v>1.0901320000000001</c:v>
                </c:pt>
                <c:pt idx="17">
                  <c:v>0.41311439999999999</c:v>
                </c:pt>
                <c:pt idx="18">
                  <c:v>5.1516880000000001E-2</c:v>
                </c:pt>
                <c:pt idx="19">
                  <c:v>-0.64670499999999997</c:v>
                </c:pt>
                <c:pt idx="20">
                  <c:v>-1.6204400000000001</c:v>
                </c:pt>
                <c:pt idx="21">
                  <c:v>-1.692321</c:v>
                </c:pt>
                <c:pt idx="22">
                  <c:v>-0.52421850000000003</c:v>
                </c:pt>
                <c:pt idx="23">
                  <c:v>0.55179370000000005</c:v>
                </c:pt>
                <c:pt idx="24">
                  <c:v>0.44224069999999999</c:v>
                </c:pt>
                <c:pt idx="25">
                  <c:v>-0.28609830000000003</c:v>
                </c:pt>
                <c:pt idx="26">
                  <c:v>-0.57855080000000003</c:v>
                </c:pt>
                <c:pt idx="27">
                  <c:v>0.18493560000000001</c:v>
                </c:pt>
                <c:pt idx="28">
                  <c:v>1.404955</c:v>
                </c:pt>
                <c:pt idx="29">
                  <c:v>1.56721</c:v>
                </c:pt>
                <c:pt idx="30">
                  <c:v>0.8305458</c:v>
                </c:pt>
                <c:pt idx="31">
                  <c:v>0.34333839999999999</c:v>
                </c:pt>
                <c:pt idx="32">
                  <c:v>-0.24324489999999999</c:v>
                </c:pt>
                <c:pt idx="33">
                  <c:v>-0.91493679999999999</c:v>
                </c:pt>
                <c:pt idx="34">
                  <c:v>-1.045566</c:v>
                </c:pt>
                <c:pt idx="35">
                  <c:v>-0.97490580000000004</c:v>
                </c:pt>
                <c:pt idx="36">
                  <c:v>-0.49948979999999998</c:v>
                </c:pt>
                <c:pt idx="37">
                  <c:v>6.8691210000000003E-2</c:v>
                </c:pt>
                <c:pt idx="38">
                  <c:v>4.0988819999999999E-3</c:v>
                </c:pt>
                <c:pt idx="39">
                  <c:v>-0.1388201</c:v>
                </c:pt>
                <c:pt idx="40">
                  <c:v>-0.18369550000000001</c:v>
                </c:pt>
                <c:pt idx="41">
                  <c:v>-2.609475E-2</c:v>
                </c:pt>
                <c:pt idx="42">
                  <c:v>7.4453500000000006E-2</c:v>
                </c:pt>
                <c:pt idx="43">
                  <c:v>-0.24458830000000001</c:v>
                </c:pt>
                <c:pt idx="44">
                  <c:v>-7.6804230000000001E-2</c:v>
                </c:pt>
                <c:pt idx="45">
                  <c:v>0.7118333</c:v>
                </c:pt>
                <c:pt idx="46">
                  <c:v>0.86227869999999995</c:v>
                </c:pt>
                <c:pt idx="47">
                  <c:v>0.44215739999999998</c:v>
                </c:pt>
                <c:pt idx="48">
                  <c:v>0.68614960000000003</c:v>
                </c:pt>
                <c:pt idx="49">
                  <c:v>0.2939002</c:v>
                </c:pt>
                <c:pt idx="50">
                  <c:v>-1.1732670000000001</c:v>
                </c:pt>
                <c:pt idx="51">
                  <c:v>-1.236132</c:v>
                </c:pt>
                <c:pt idx="52">
                  <c:v>-0.39293329999999999</c:v>
                </c:pt>
                <c:pt idx="53">
                  <c:v>-0.76812709999999995</c:v>
                </c:pt>
                <c:pt idx="54">
                  <c:v>-1.568363</c:v>
                </c:pt>
                <c:pt idx="55">
                  <c:v>-0.95243699999999998</c:v>
                </c:pt>
                <c:pt idx="56">
                  <c:v>0.1569248</c:v>
                </c:pt>
                <c:pt idx="57">
                  <c:v>-0.59689499999999995</c:v>
                </c:pt>
                <c:pt idx="58">
                  <c:v>-2.4046259999999999</c:v>
                </c:pt>
                <c:pt idx="59">
                  <c:v>-2.3924810000000001</c:v>
                </c:pt>
                <c:pt idx="60">
                  <c:v>-0.57922839999999998</c:v>
                </c:pt>
                <c:pt idx="61">
                  <c:v>0.46888229999999997</c:v>
                </c:pt>
                <c:pt idx="62">
                  <c:v>0.35358479999999998</c:v>
                </c:pt>
                <c:pt idx="63">
                  <c:v>0.2076624</c:v>
                </c:pt>
                <c:pt idx="64">
                  <c:v>-0.31515209999999999</c:v>
                </c:pt>
                <c:pt idx="65">
                  <c:v>-0.41368250000000001</c:v>
                </c:pt>
                <c:pt idx="66">
                  <c:v>0.90043850000000003</c:v>
                </c:pt>
                <c:pt idx="67">
                  <c:v>1.442922</c:v>
                </c:pt>
                <c:pt idx="68">
                  <c:v>0.58552349999999997</c:v>
                </c:pt>
                <c:pt idx="69">
                  <c:v>-0.46795039999999999</c:v>
                </c:pt>
                <c:pt idx="70">
                  <c:v>-1.557118</c:v>
                </c:pt>
                <c:pt idx="71">
                  <c:v>-1.3885700000000001</c:v>
                </c:pt>
                <c:pt idx="72">
                  <c:v>-0.1221024</c:v>
                </c:pt>
                <c:pt idx="73">
                  <c:v>0.19300039999999999</c:v>
                </c:pt>
                <c:pt idx="74">
                  <c:v>-0.17948439999999999</c:v>
                </c:pt>
                <c:pt idx="75">
                  <c:v>0.27420660000000002</c:v>
                </c:pt>
                <c:pt idx="76">
                  <c:v>1.227514</c:v>
                </c:pt>
                <c:pt idx="77">
                  <c:v>1.0882810000000001</c:v>
                </c:pt>
                <c:pt idx="78">
                  <c:v>-0.1157451</c:v>
                </c:pt>
                <c:pt idx="79">
                  <c:v>-1.0236130000000001</c:v>
                </c:pt>
                <c:pt idx="80">
                  <c:v>-1.239366</c:v>
                </c:pt>
                <c:pt idx="81">
                  <c:v>-1.0455810000000001</c:v>
                </c:pt>
                <c:pt idx="82">
                  <c:v>-0.77128189999999996</c:v>
                </c:pt>
                <c:pt idx="83">
                  <c:v>-0.58090540000000002</c:v>
                </c:pt>
                <c:pt idx="84">
                  <c:v>-0.30625170000000002</c:v>
                </c:pt>
                <c:pt idx="85">
                  <c:v>-0.32863059999999999</c:v>
                </c:pt>
                <c:pt idx="86">
                  <c:v>-0.27207029999999999</c:v>
                </c:pt>
                <c:pt idx="87">
                  <c:v>0.61522239999999995</c:v>
                </c:pt>
                <c:pt idx="88">
                  <c:v>0.77542279999999997</c:v>
                </c:pt>
                <c:pt idx="89">
                  <c:v>-7.608376E-2</c:v>
                </c:pt>
                <c:pt idx="90">
                  <c:v>0.42427090000000001</c:v>
                </c:pt>
                <c:pt idx="91">
                  <c:v>1.39554</c:v>
                </c:pt>
                <c:pt idx="92">
                  <c:v>0.38120799999999999</c:v>
                </c:pt>
                <c:pt idx="93">
                  <c:v>-0.83612850000000005</c:v>
                </c:pt>
                <c:pt idx="94">
                  <c:v>1.471453E-2</c:v>
                </c:pt>
                <c:pt idx="95">
                  <c:v>1.4963280000000001</c:v>
                </c:pt>
                <c:pt idx="96">
                  <c:v>1.6493690000000001</c:v>
                </c:pt>
                <c:pt idx="97">
                  <c:v>0.94425859999999995</c:v>
                </c:pt>
                <c:pt idx="98">
                  <c:v>1.180663</c:v>
                </c:pt>
                <c:pt idx="99">
                  <c:v>1.8698710000000001</c:v>
                </c:pt>
                <c:pt idx="100">
                  <c:v>1.264991</c:v>
                </c:pt>
                <c:pt idx="101">
                  <c:v>0.174012</c:v>
                </c:pt>
                <c:pt idx="102">
                  <c:v>-0.72982720000000001</c:v>
                </c:pt>
                <c:pt idx="103">
                  <c:v>-1.5147280000000001</c:v>
                </c:pt>
                <c:pt idx="104">
                  <c:v>-1.6261840000000001</c:v>
                </c:pt>
                <c:pt idx="105">
                  <c:v>-1.3816980000000001</c:v>
                </c:pt>
                <c:pt idx="106">
                  <c:v>-1.1053869999999999</c:v>
                </c:pt>
                <c:pt idx="107">
                  <c:v>-0.54669749999999995</c:v>
                </c:pt>
                <c:pt idx="108">
                  <c:v>0.21044579999999999</c:v>
                </c:pt>
                <c:pt idx="109">
                  <c:v>0.60231420000000002</c:v>
                </c:pt>
                <c:pt idx="110">
                  <c:v>0.5904471</c:v>
                </c:pt>
                <c:pt idx="111">
                  <c:v>0.46326810000000002</c:v>
                </c:pt>
                <c:pt idx="112">
                  <c:v>0.32716450000000002</c:v>
                </c:pt>
                <c:pt idx="113">
                  <c:v>0.22407260000000001</c:v>
                </c:pt>
                <c:pt idx="114">
                  <c:v>0.2803098</c:v>
                </c:pt>
                <c:pt idx="115">
                  <c:v>0.25132959999999999</c:v>
                </c:pt>
                <c:pt idx="116">
                  <c:v>-0.46283990000000003</c:v>
                </c:pt>
                <c:pt idx="117">
                  <c:v>-0.16203020000000001</c:v>
                </c:pt>
                <c:pt idx="118">
                  <c:v>1.811372</c:v>
                </c:pt>
                <c:pt idx="119">
                  <c:v>2.5850719999999998</c:v>
                </c:pt>
                <c:pt idx="120">
                  <c:v>1.69221</c:v>
                </c:pt>
                <c:pt idx="121">
                  <c:v>0.83648920000000004</c:v>
                </c:pt>
                <c:pt idx="122">
                  <c:v>0.53752560000000005</c:v>
                </c:pt>
                <c:pt idx="123">
                  <c:v>0.71137379999999995</c:v>
                </c:pt>
                <c:pt idx="124">
                  <c:v>0.62530050000000004</c:v>
                </c:pt>
                <c:pt idx="125">
                  <c:v>-0.27462330000000001</c:v>
                </c:pt>
                <c:pt idx="126">
                  <c:v>-0.95120740000000004</c:v>
                </c:pt>
                <c:pt idx="127">
                  <c:v>-0.3262639</c:v>
                </c:pt>
                <c:pt idx="128">
                  <c:v>0.32049889999999998</c:v>
                </c:pt>
                <c:pt idx="129">
                  <c:v>-0.23264899999999999</c:v>
                </c:pt>
                <c:pt idx="130">
                  <c:v>-1.133351</c:v>
                </c:pt>
                <c:pt idx="131">
                  <c:v>-1.435584</c:v>
                </c:pt>
                <c:pt idx="132">
                  <c:v>-0.89197329999999997</c:v>
                </c:pt>
                <c:pt idx="133">
                  <c:v>-3.3371579999999998E-2</c:v>
                </c:pt>
                <c:pt idx="134">
                  <c:v>0.75693500000000002</c:v>
                </c:pt>
                <c:pt idx="135">
                  <c:v>1.1357820000000001</c:v>
                </c:pt>
                <c:pt idx="136">
                  <c:v>0.59063770000000004</c:v>
                </c:pt>
                <c:pt idx="137">
                  <c:v>-3.9406459999999997E-2</c:v>
                </c:pt>
                <c:pt idx="138">
                  <c:v>-0.15164250000000001</c:v>
                </c:pt>
                <c:pt idx="139">
                  <c:v>-0.37469330000000001</c:v>
                </c:pt>
                <c:pt idx="140">
                  <c:v>-0.84932510000000006</c:v>
                </c:pt>
                <c:pt idx="141">
                  <c:v>-1.1539029999999999</c:v>
                </c:pt>
                <c:pt idx="142">
                  <c:v>-1.297024</c:v>
                </c:pt>
                <c:pt idx="143">
                  <c:v>-1.1369480000000001</c:v>
                </c:pt>
                <c:pt idx="144">
                  <c:v>-0.79700859999999996</c:v>
                </c:pt>
                <c:pt idx="145">
                  <c:v>-1.1426130000000001</c:v>
                </c:pt>
                <c:pt idx="146">
                  <c:v>-0.9917686</c:v>
                </c:pt>
                <c:pt idx="147">
                  <c:v>0.40724060000000001</c:v>
                </c:pt>
                <c:pt idx="148">
                  <c:v>1.0595410000000001</c:v>
                </c:pt>
                <c:pt idx="149">
                  <c:v>0.77877909999999995</c:v>
                </c:pt>
                <c:pt idx="150">
                  <c:v>1.546457E-2</c:v>
                </c:pt>
                <c:pt idx="151">
                  <c:v>-1.011009</c:v>
                </c:pt>
                <c:pt idx="152">
                  <c:v>-0.51680879999999996</c:v>
                </c:pt>
                <c:pt idx="153">
                  <c:v>0.70235999999999998</c:v>
                </c:pt>
                <c:pt idx="154">
                  <c:v>0.51321499999999998</c:v>
                </c:pt>
                <c:pt idx="155">
                  <c:v>-0.18255440000000001</c:v>
                </c:pt>
                <c:pt idx="156">
                  <c:v>2.6159970000000001E-2</c:v>
                </c:pt>
                <c:pt idx="157">
                  <c:v>0.69391460000000005</c:v>
                </c:pt>
                <c:pt idx="158">
                  <c:v>1.0545249999999999</c:v>
                </c:pt>
                <c:pt idx="159">
                  <c:v>1.2692730000000001</c:v>
                </c:pt>
                <c:pt idx="160">
                  <c:v>0.93502200000000002</c:v>
                </c:pt>
                <c:pt idx="161">
                  <c:v>-0.12820329999999999</c:v>
                </c:pt>
                <c:pt idx="162">
                  <c:v>-0.36791049999999997</c:v>
                </c:pt>
                <c:pt idx="163">
                  <c:v>8.1193479999999998E-2</c:v>
                </c:pt>
                <c:pt idx="164">
                  <c:v>-0.22916739999999999</c:v>
                </c:pt>
                <c:pt idx="165">
                  <c:v>-0.48110399999999998</c:v>
                </c:pt>
                <c:pt idx="166">
                  <c:v>-0.44807180000000002</c:v>
                </c:pt>
                <c:pt idx="167">
                  <c:v>-0.63366880000000003</c:v>
                </c:pt>
                <c:pt idx="168">
                  <c:v>-7.2373149999999997E-2</c:v>
                </c:pt>
                <c:pt idx="169">
                  <c:v>0.62315339999999997</c:v>
                </c:pt>
                <c:pt idx="170">
                  <c:v>0.59309290000000003</c:v>
                </c:pt>
                <c:pt idx="171">
                  <c:v>0.45355849999999998</c:v>
                </c:pt>
                <c:pt idx="172">
                  <c:v>-0.22495899999999999</c:v>
                </c:pt>
                <c:pt idx="173">
                  <c:v>-0.99539290000000002</c:v>
                </c:pt>
                <c:pt idx="174">
                  <c:v>-0.75716550000000005</c:v>
                </c:pt>
                <c:pt idx="175">
                  <c:v>-0.66659500000000005</c:v>
                </c:pt>
                <c:pt idx="176">
                  <c:v>0.64001459999999999</c:v>
                </c:pt>
                <c:pt idx="177">
                  <c:v>5.8464400000000003</c:v>
                </c:pt>
                <c:pt idx="178">
                  <c:v>11.63139</c:v>
                </c:pt>
                <c:pt idx="179">
                  <c:v>16.055420000000002</c:v>
                </c:pt>
                <c:pt idx="180">
                  <c:v>21.409600000000001</c:v>
                </c:pt>
                <c:pt idx="181">
                  <c:v>25.710889999999999</c:v>
                </c:pt>
                <c:pt idx="182">
                  <c:v>28.024270000000001</c:v>
                </c:pt>
                <c:pt idx="183">
                  <c:v>29.52552</c:v>
                </c:pt>
                <c:pt idx="184">
                  <c:v>26.778379999999999</c:v>
                </c:pt>
                <c:pt idx="185">
                  <c:v>20.242460000000001</c:v>
                </c:pt>
                <c:pt idx="186">
                  <c:v>14.80095</c:v>
                </c:pt>
                <c:pt idx="187">
                  <c:v>9.5669730000000008</c:v>
                </c:pt>
                <c:pt idx="188">
                  <c:v>3.946447</c:v>
                </c:pt>
                <c:pt idx="189">
                  <c:v>1.3576140000000001</c:v>
                </c:pt>
                <c:pt idx="190">
                  <c:v>0.3435088</c:v>
                </c:pt>
                <c:pt idx="191">
                  <c:v>-1.905357</c:v>
                </c:pt>
                <c:pt idx="192">
                  <c:v>-3.419311</c:v>
                </c:pt>
                <c:pt idx="193">
                  <c:v>-2.5862150000000002</c:v>
                </c:pt>
                <c:pt idx="194">
                  <c:v>-0.21577969999999999</c:v>
                </c:pt>
                <c:pt idx="195">
                  <c:v>1.6218790000000001</c:v>
                </c:pt>
                <c:pt idx="196">
                  <c:v>1.0892250000000001</c:v>
                </c:pt>
                <c:pt idx="197">
                  <c:v>-0.92844890000000002</c:v>
                </c:pt>
                <c:pt idx="198">
                  <c:v>-2.0338850000000002</c:v>
                </c:pt>
                <c:pt idx="199">
                  <c:v>-1.744483</c:v>
                </c:pt>
                <c:pt idx="200">
                  <c:v>-1.3907229999999999</c:v>
                </c:pt>
                <c:pt idx="201">
                  <c:v>-1.017963</c:v>
                </c:pt>
                <c:pt idx="202">
                  <c:v>-0.25377769999999999</c:v>
                </c:pt>
                <c:pt idx="203">
                  <c:v>0.1138185</c:v>
                </c:pt>
                <c:pt idx="204">
                  <c:v>0.63015010000000005</c:v>
                </c:pt>
                <c:pt idx="205">
                  <c:v>1.8190459999999999</c:v>
                </c:pt>
                <c:pt idx="206">
                  <c:v>2.270276</c:v>
                </c:pt>
                <c:pt idx="207">
                  <c:v>1.654474</c:v>
                </c:pt>
                <c:pt idx="208">
                  <c:v>0.61219679999999999</c:v>
                </c:pt>
                <c:pt idx="209">
                  <c:v>-0.54042310000000005</c:v>
                </c:pt>
                <c:pt idx="210">
                  <c:v>-0.97595129999999997</c:v>
                </c:pt>
                <c:pt idx="211">
                  <c:v>-0.13488269999999999</c:v>
                </c:pt>
                <c:pt idx="212">
                  <c:v>0.96946929999999998</c:v>
                </c:pt>
                <c:pt idx="213">
                  <c:v>1.0335829999999999</c:v>
                </c:pt>
                <c:pt idx="214">
                  <c:v>0.76770349999999998</c:v>
                </c:pt>
                <c:pt idx="215">
                  <c:v>1.412072</c:v>
                </c:pt>
                <c:pt idx="216">
                  <c:v>2.4912030000000001</c:v>
                </c:pt>
                <c:pt idx="217">
                  <c:v>3.0537390000000002</c:v>
                </c:pt>
                <c:pt idx="218">
                  <c:v>3.0844860000000001</c:v>
                </c:pt>
                <c:pt idx="219">
                  <c:v>2.8125550000000001</c:v>
                </c:pt>
                <c:pt idx="220">
                  <c:v>2.5258319999999999</c:v>
                </c:pt>
                <c:pt idx="221">
                  <c:v>2.1225809999999998</c:v>
                </c:pt>
                <c:pt idx="222">
                  <c:v>1.3145560000000001</c:v>
                </c:pt>
                <c:pt idx="223">
                  <c:v>1.2885599999999999</c:v>
                </c:pt>
                <c:pt idx="224">
                  <c:v>2.0689980000000001</c:v>
                </c:pt>
                <c:pt idx="225">
                  <c:v>1.949624</c:v>
                </c:pt>
                <c:pt idx="226">
                  <c:v>0.95439059999999998</c:v>
                </c:pt>
                <c:pt idx="227">
                  <c:v>0.17358960000000001</c:v>
                </c:pt>
                <c:pt idx="228">
                  <c:v>0.2311655</c:v>
                </c:pt>
                <c:pt idx="229">
                  <c:v>0.71711250000000004</c:v>
                </c:pt>
                <c:pt idx="230">
                  <c:v>0.44440800000000003</c:v>
                </c:pt>
                <c:pt idx="231">
                  <c:v>0.3718381</c:v>
                </c:pt>
                <c:pt idx="232">
                  <c:v>1.328406</c:v>
                </c:pt>
                <c:pt idx="233">
                  <c:v>1.1709419999999999</c:v>
                </c:pt>
                <c:pt idx="234">
                  <c:v>9.3293719999999997E-2</c:v>
                </c:pt>
                <c:pt idx="235">
                  <c:v>-0.24099229999999999</c:v>
                </c:pt>
                <c:pt idx="236">
                  <c:v>0.10569770000000001</c:v>
                </c:pt>
                <c:pt idx="237">
                  <c:v>0.8902217</c:v>
                </c:pt>
                <c:pt idx="238">
                  <c:v>0.90973689999999996</c:v>
                </c:pt>
                <c:pt idx="239">
                  <c:v>0.57830420000000005</c:v>
                </c:pt>
                <c:pt idx="240">
                  <c:v>1.3593299999999999</c:v>
                </c:pt>
                <c:pt idx="241">
                  <c:v>1.968623</c:v>
                </c:pt>
                <c:pt idx="242">
                  <c:v>1.8396429999999999</c:v>
                </c:pt>
                <c:pt idx="243">
                  <c:v>1.991384</c:v>
                </c:pt>
                <c:pt idx="244">
                  <c:v>1.8597170000000001</c:v>
                </c:pt>
                <c:pt idx="245">
                  <c:v>1.296894</c:v>
                </c:pt>
                <c:pt idx="246">
                  <c:v>1.5972710000000001</c:v>
                </c:pt>
                <c:pt idx="247">
                  <c:v>2.1977910000000001</c:v>
                </c:pt>
                <c:pt idx="248">
                  <c:v>2.4301140000000001</c:v>
                </c:pt>
                <c:pt idx="249">
                  <c:v>2.8687109999999998</c:v>
                </c:pt>
                <c:pt idx="250">
                  <c:v>2.894892</c:v>
                </c:pt>
                <c:pt idx="251">
                  <c:v>2.6612230000000001</c:v>
                </c:pt>
                <c:pt idx="252">
                  <c:v>2.7636699999999998</c:v>
                </c:pt>
                <c:pt idx="253">
                  <c:v>2.6076000000000001</c:v>
                </c:pt>
                <c:pt idx="254">
                  <c:v>2.616133</c:v>
                </c:pt>
                <c:pt idx="255">
                  <c:v>3.140415</c:v>
                </c:pt>
                <c:pt idx="256">
                  <c:v>2.7464409999999999</c:v>
                </c:pt>
                <c:pt idx="257">
                  <c:v>1.2837590000000001</c:v>
                </c:pt>
                <c:pt idx="258">
                  <c:v>0.30100539999999998</c:v>
                </c:pt>
                <c:pt idx="259">
                  <c:v>5.0646869999999997E-2</c:v>
                </c:pt>
                <c:pt idx="260">
                  <c:v>0.62747039999999998</c:v>
                </c:pt>
                <c:pt idx="261">
                  <c:v>1.310956</c:v>
                </c:pt>
                <c:pt idx="262">
                  <c:v>0.44972590000000001</c:v>
                </c:pt>
                <c:pt idx="263">
                  <c:v>-0.54591239999999996</c:v>
                </c:pt>
                <c:pt idx="264">
                  <c:v>-7.8170900000000005E-3</c:v>
                </c:pt>
                <c:pt idx="265">
                  <c:v>1.072287</c:v>
                </c:pt>
                <c:pt idx="266">
                  <c:v>1.6726110000000001</c:v>
                </c:pt>
                <c:pt idx="267">
                  <c:v>1.9844869999999999</c:v>
                </c:pt>
                <c:pt idx="268">
                  <c:v>1.7936179999999999</c:v>
                </c:pt>
                <c:pt idx="269">
                  <c:v>0.82325800000000005</c:v>
                </c:pt>
                <c:pt idx="270">
                  <c:v>0.64106549999999995</c:v>
                </c:pt>
                <c:pt idx="271">
                  <c:v>0.94616869999999997</c:v>
                </c:pt>
                <c:pt idx="272">
                  <c:v>0.32929239999999999</c:v>
                </c:pt>
                <c:pt idx="273">
                  <c:v>-0.36293160000000002</c:v>
                </c:pt>
                <c:pt idx="274">
                  <c:v>-0.1552277</c:v>
                </c:pt>
                <c:pt idx="275">
                  <c:v>1.2868329999999999</c:v>
                </c:pt>
                <c:pt idx="276">
                  <c:v>1.991144</c:v>
                </c:pt>
                <c:pt idx="277">
                  <c:v>1.0384880000000001</c:v>
                </c:pt>
                <c:pt idx="278">
                  <c:v>0.89953150000000004</c:v>
                </c:pt>
                <c:pt idx="279">
                  <c:v>1.2904899999999999</c:v>
                </c:pt>
                <c:pt idx="280">
                  <c:v>0.49867669999999997</c:v>
                </c:pt>
                <c:pt idx="281">
                  <c:v>-0.26604800000000001</c:v>
                </c:pt>
                <c:pt idx="282">
                  <c:v>0.52197110000000002</c:v>
                </c:pt>
                <c:pt idx="283">
                  <c:v>1.9043429999999999</c:v>
                </c:pt>
                <c:pt idx="284">
                  <c:v>1.848752</c:v>
                </c:pt>
                <c:pt idx="285">
                  <c:v>0.74858880000000005</c:v>
                </c:pt>
                <c:pt idx="286">
                  <c:v>0.49431229999999998</c:v>
                </c:pt>
                <c:pt idx="287">
                  <c:v>0.65606880000000001</c:v>
                </c:pt>
                <c:pt idx="288">
                  <c:v>0.34978009999999998</c:v>
                </c:pt>
                <c:pt idx="289">
                  <c:v>0.36922870000000002</c:v>
                </c:pt>
                <c:pt idx="290">
                  <c:v>0.59138740000000001</c:v>
                </c:pt>
                <c:pt idx="291">
                  <c:v>0.47238160000000001</c:v>
                </c:pt>
                <c:pt idx="292">
                  <c:v>0.65708270000000002</c:v>
                </c:pt>
                <c:pt idx="293">
                  <c:v>0.92897510000000005</c:v>
                </c:pt>
                <c:pt idx="294">
                  <c:v>1.078354</c:v>
                </c:pt>
                <c:pt idx="295">
                  <c:v>1.1260859999999999</c:v>
                </c:pt>
                <c:pt idx="296">
                  <c:v>-0.27230539999999998</c:v>
                </c:pt>
                <c:pt idx="297">
                  <c:v>-1.7136420000000001</c:v>
                </c:pt>
                <c:pt idx="298">
                  <c:v>-0.8600951</c:v>
                </c:pt>
                <c:pt idx="299">
                  <c:v>0.42986180000000002</c:v>
                </c:pt>
                <c:pt idx="300">
                  <c:v>0.80637789999999998</c:v>
                </c:pt>
                <c:pt idx="301">
                  <c:v>0.98321860000000005</c:v>
                </c:pt>
                <c:pt idx="302">
                  <c:v>0.15031130000000001</c:v>
                </c:pt>
                <c:pt idx="303">
                  <c:v>-1.2722500000000001</c:v>
                </c:pt>
                <c:pt idx="304">
                  <c:v>-0.53972450000000005</c:v>
                </c:pt>
                <c:pt idx="305">
                  <c:v>1.4922310000000001</c:v>
                </c:pt>
                <c:pt idx="306">
                  <c:v>1.674777</c:v>
                </c:pt>
                <c:pt idx="307">
                  <c:v>0.93901769999999996</c:v>
                </c:pt>
                <c:pt idx="308">
                  <c:v>1.1073630000000001</c:v>
                </c:pt>
                <c:pt idx="309">
                  <c:v>1.3525849999999999</c:v>
                </c:pt>
                <c:pt idx="310">
                  <c:v>0.98759529999999995</c:v>
                </c:pt>
                <c:pt idx="311">
                  <c:v>0.62007319999999999</c:v>
                </c:pt>
                <c:pt idx="312">
                  <c:v>1.213417</c:v>
                </c:pt>
                <c:pt idx="313">
                  <c:v>1.7255579999999999</c:v>
                </c:pt>
                <c:pt idx="314">
                  <c:v>0.46562799999999999</c:v>
                </c:pt>
                <c:pt idx="315">
                  <c:v>-0.75510860000000002</c:v>
                </c:pt>
                <c:pt idx="316">
                  <c:v>-0.3722143</c:v>
                </c:pt>
                <c:pt idx="317">
                  <c:v>-4.6088329999999997E-2</c:v>
                </c:pt>
                <c:pt idx="318">
                  <c:v>-0.25562869999999999</c:v>
                </c:pt>
                <c:pt idx="319">
                  <c:v>0.13963500000000001</c:v>
                </c:pt>
                <c:pt idx="320">
                  <c:v>0.60943950000000002</c:v>
                </c:pt>
                <c:pt idx="321">
                  <c:v>-9.6083390000000005E-2</c:v>
                </c:pt>
                <c:pt idx="322">
                  <c:v>-0.97423040000000005</c:v>
                </c:pt>
                <c:pt idx="323">
                  <c:v>9.9149640000000001E-3</c:v>
                </c:pt>
                <c:pt idx="324">
                  <c:v>1.9467760000000001</c:v>
                </c:pt>
                <c:pt idx="325">
                  <c:v>2.3755299999999999</c:v>
                </c:pt>
                <c:pt idx="326">
                  <c:v>1.0606739999999999</c:v>
                </c:pt>
                <c:pt idx="327">
                  <c:v>-0.14758199999999999</c:v>
                </c:pt>
                <c:pt idx="328">
                  <c:v>0.377942</c:v>
                </c:pt>
                <c:pt idx="329">
                  <c:v>1.5528679999999999</c:v>
                </c:pt>
                <c:pt idx="330">
                  <c:v>1.4987680000000001</c:v>
                </c:pt>
                <c:pt idx="331">
                  <c:v>0.5728685</c:v>
                </c:pt>
                <c:pt idx="332">
                  <c:v>-6.7071629999999993E-2</c:v>
                </c:pt>
                <c:pt idx="333">
                  <c:v>-0.4734643</c:v>
                </c:pt>
                <c:pt idx="334">
                  <c:v>-0.67164670000000004</c:v>
                </c:pt>
                <c:pt idx="335">
                  <c:v>0.20353859999999999</c:v>
                </c:pt>
                <c:pt idx="336">
                  <c:v>1.073345</c:v>
                </c:pt>
                <c:pt idx="337">
                  <c:v>0.34097050000000001</c:v>
                </c:pt>
                <c:pt idx="338">
                  <c:v>-0.72826800000000003</c:v>
                </c:pt>
                <c:pt idx="339">
                  <c:v>-0.78380459999999996</c:v>
                </c:pt>
                <c:pt idx="340">
                  <c:v>-0.18359049999999999</c:v>
                </c:pt>
                <c:pt idx="341">
                  <c:v>0.71374820000000005</c:v>
                </c:pt>
                <c:pt idx="342">
                  <c:v>1.5682419999999999</c:v>
                </c:pt>
                <c:pt idx="343">
                  <c:v>1.929189</c:v>
                </c:pt>
                <c:pt idx="344">
                  <c:v>2.271525</c:v>
                </c:pt>
                <c:pt idx="345">
                  <c:v>2.5421939999999998</c:v>
                </c:pt>
                <c:pt idx="346">
                  <c:v>1.806967</c:v>
                </c:pt>
                <c:pt idx="347">
                  <c:v>1.181152</c:v>
                </c:pt>
                <c:pt idx="348">
                  <c:v>1.7070449999999999</c:v>
                </c:pt>
                <c:pt idx="349">
                  <c:v>1.835221</c:v>
                </c:pt>
                <c:pt idx="350">
                  <c:v>1.1141859999999999</c:v>
                </c:pt>
                <c:pt idx="351">
                  <c:v>0.87140910000000005</c:v>
                </c:pt>
                <c:pt idx="352">
                  <c:v>1.2882100000000001</c:v>
                </c:pt>
                <c:pt idx="353">
                  <c:v>0.73356359999999998</c:v>
                </c:pt>
                <c:pt idx="354">
                  <c:v>-0.62741979999999997</c:v>
                </c:pt>
                <c:pt idx="355">
                  <c:v>2.2806010000000002E-2</c:v>
                </c:pt>
                <c:pt idx="356">
                  <c:v>1.5210999999999999</c:v>
                </c:pt>
                <c:pt idx="357">
                  <c:v>1.4294519999999999</c:v>
                </c:pt>
                <c:pt idx="358">
                  <c:v>1.0771869999999999</c:v>
                </c:pt>
                <c:pt idx="359">
                  <c:v>0.27939760000000002</c:v>
                </c:pt>
                <c:pt idx="360">
                  <c:v>-0.68518210000000002</c:v>
                </c:pt>
                <c:pt idx="361">
                  <c:v>0.35046840000000001</c:v>
                </c:pt>
                <c:pt idx="362">
                  <c:v>1.8678170000000001</c:v>
                </c:pt>
                <c:pt idx="363">
                  <c:v>1.2580629999999999</c:v>
                </c:pt>
                <c:pt idx="364">
                  <c:v>-0.74120529999999996</c:v>
                </c:pt>
                <c:pt idx="365">
                  <c:v>-1.1675660000000001</c:v>
                </c:pt>
                <c:pt idx="366">
                  <c:v>0.1088046</c:v>
                </c:pt>
                <c:pt idx="367">
                  <c:v>0.8118339</c:v>
                </c:pt>
                <c:pt idx="368">
                  <c:v>1.6066389999999999</c:v>
                </c:pt>
                <c:pt idx="369">
                  <c:v>2.1864249999999998</c:v>
                </c:pt>
                <c:pt idx="370">
                  <c:v>0.46506730000000002</c:v>
                </c:pt>
                <c:pt idx="371">
                  <c:v>-1.3082990000000001</c:v>
                </c:pt>
                <c:pt idx="372">
                  <c:v>-0.77542809999999995</c:v>
                </c:pt>
                <c:pt idx="373">
                  <c:v>0.26476450000000001</c:v>
                </c:pt>
                <c:pt idx="374">
                  <c:v>0.89335629999999999</c:v>
                </c:pt>
                <c:pt idx="375">
                  <c:v>1.7403169999999999</c:v>
                </c:pt>
                <c:pt idx="376">
                  <c:v>2.238683</c:v>
                </c:pt>
                <c:pt idx="377">
                  <c:v>1.753285</c:v>
                </c:pt>
                <c:pt idx="378">
                  <c:v>0.57925470000000001</c:v>
                </c:pt>
                <c:pt idx="379">
                  <c:v>-0.13544919999999999</c:v>
                </c:pt>
                <c:pt idx="380">
                  <c:v>0.37408209999999997</c:v>
                </c:pt>
                <c:pt idx="381">
                  <c:v>0.9467911</c:v>
                </c:pt>
                <c:pt idx="382">
                  <c:v>0.64475510000000003</c:v>
                </c:pt>
                <c:pt idx="383">
                  <c:v>0.208319</c:v>
                </c:pt>
                <c:pt idx="384">
                  <c:v>0.15814919999999999</c:v>
                </c:pt>
                <c:pt idx="385">
                  <c:v>0.2141884</c:v>
                </c:pt>
                <c:pt idx="386">
                  <c:v>-0.2089558</c:v>
                </c:pt>
                <c:pt idx="387">
                  <c:v>-0.81371899999999997</c:v>
                </c:pt>
                <c:pt idx="388">
                  <c:v>-0.40799790000000002</c:v>
                </c:pt>
                <c:pt idx="389">
                  <c:v>0.95788859999999998</c:v>
                </c:pt>
                <c:pt idx="390">
                  <c:v>2.0089190000000001</c:v>
                </c:pt>
                <c:pt idx="391">
                  <c:v>1.547704</c:v>
                </c:pt>
                <c:pt idx="392">
                  <c:v>-4.6626399999999998E-2</c:v>
                </c:pt>
                <c:pt idx="393">
                  <c:v>-0.70790249999999999</c:v>
                </c:pt>
                <c:pt idx="394">
                  <c:v>0.3247582</c:v>
                </c:pt>
                <c:pt idx="395">
                  <c:v>1.691039</c:v>
                </c:pt>
                <c:pt idx="396">
                  <c:v>1.8506</c:v>
                </c:pt>
                <c:pt idx="397">
                  <c:v>0.89801509999999996</c:v>
                </c:pt>
                <c:pt idx="398">
                  <c:v>-0.16243350000000001</c:v>
                </c:pt>
                <c:pt idx="399">
                  <c:v>-0.55270070000000004</c:v>
                </c:pt>
                <c:pt idx="400">
                  <c:v>-1.8365800000000002E-2</c:v>
                </c:pt>
                <c:pt idx="401">
                  <c:v>0.151336</c:v>
                </c:pt>
                <c:pt idx="402">
                  <c:v>0.42661660000000001</c:v>
                </c:pt>
                <c:pt idx="403">
                  <c:v>1.616152</c:v>
                </c:pt>
                <c:pt idx="404">
                  <c:v>1.2025189999999999</c:v>
                </c:pt>
                <c:pt idx="405">
                  <c:v>-0.6895019</c:v>
                </c:pt>
                <c:pt idx="406">
                  <c:v>-1.158256</c:v>
                </c:pt>
                <c:pt idx="407">
                  <c:v>-0.46775420000000001</c:v>
                </c:pt>
                <c:pt idx="408">
                  <c:v>-0.25841700000000001</c:v>
                </c:pt>
                <c:pt idx="409">
                  <c:v>-0.17916399999999999</c:v>
                </c:pt>
                <c:pt idx="410">
                  <c:v>0.45590029999999998</c:v>
                </c:pt>
                <c:pt idx="411">
                  <c:v>0.95963140000000002</c:v>
                </c:pt>
                <c:pt idx="412">
                  <c:v>0.61111119999999997</c:v>
                </c:pt>
                <c:pt idx="413">
                  <c:v>0.20185500000000001</c:v>
                </c:pt>
                <c:pt idx="414">
                  <c:v>0.86108859999999998</c:v>
                </c:pt>
                <c:pt idx="415">
                  <c:v>1.8785719999999999</c:v>
                </c:pt>
                <c:pt idx="416">
                  <c:v>1.75891</c:v>
                </c:pt>
                <c:pt idx="417">
                  <c:v>0.50108540000000001</c:v>
                </c:pt>
                <c:pt idx="418">
                  <c:v>-0.52399300000000004</c:v>
                </c:pt>
                <c:pt idx="419">
                  <c:v>-0.83752159999999998</c:v>
                </c:pt>
                <c:pt idx="420">
                  <c:v>-1.1199870000000001</c:v>
                </c:pt>
                <c:pt idx="421">
                  <c:v>-1.16673</c:v>
                </c:pt>
                <c:pt idx="422">
                  <c:v>-0.89634309999999995</c:v>
                </c:pt>
                <c:pt idx="423">
                  <c:v>-0.4896644</c:v>
                </c:pt>
                <c:pt idx="424">
                  <c:v>0.16591249999999999</c:v>
                </c:pt>
                <c:pt idx="425">
                  <c:v>-0.20043929999999999</c:v>
                </c:pt>
                <c:pt idx="426">
                  <c:v>-1.592846</c:v>
                </c:pt>
                <c:pt idx="427">
                  <c:v>-1.6444799999999999</c:v>
                </c:pt>
                <c:pt idx="428">
                  <c:v>-0.31037710000000002</c:v>
                </c:pt>
                <c:pt idx="429">
                  <c:v>0.4251817</c:v>
                </c:pt>
                <c:pt idx="430">
                  <c:v>0.55287779999999997</c:v>
                </c:pt>
                <c:pt idx="431">
                  <c:v>1.210693</c:v>
                </c:pt>
                <c:pt idx="432">
                  <c:v>1.72614</c:v>
                </c:pt>
                <c:pt idx="433">
                  <c:v>0.35265089999999999</c:v>
                </c:pt>
                <c:pt idx="434">
                  <c:v>-1.9191750000000001</c:v>
                </c:pt>
                <c:pt idx="435">
                  <c:v>-2.453033</c:v>
                </c:pt>
                <c:pt idx="436">
                  <c:v>-1.3098590000000001</c:v>
                </c:pt>
                <c:pt idx="437">
                  <c:v>5.3764049999999999E-3</c:v>
                </c:pt>
                <c:pt idx="438">
                  <c:v>0.58851299999999995</c:v>
                </c:pt>
                <c:pt idx="439">
                  <c:v>0.14183480000000001</c:v>
                </c:pt>
                <c:pt idx="440">
                  <c:v>-0.66363620000000001</c:v>
                </c:pt>
                <c:pt idx="441">
                  <c:v>-0.61568279999999997</c:v>
                </c:pt>
                <c:pt idx="442">
                  <c:v>0.75418180000000001</c:v>
                </c:pt>
                <c:pt idx="443">
                  <c:v>1.994791</c:v>
                </c:pt>
                <c:pt idx="444">
                  <c:v>1.266116</c:v>
                </c:pt>
                <c:pt idx="445">
                  <c:v>-0.27642169999999999</c:v>
                </c:pt>
                <c:pt idx="446">
                  <c:v>-9.9113989999999999E-2</c:v>
                </c:pt>
                <c:pt idx="447">
                  <c:v>1.0199499999999999</c:v>
                </c:pt>
                <c:pt idx="448">
                  <c:v>1.0840860000000001</c:v>
                </c:pt>
                <c:pt idx="449">
                  <c:v>0.2891785</c:v>
                </c:pt>
                <c:pt idx="450">
                  <c:v>7.2802779999999997E-2</c:v>
                </c:pt>
                <c:pt idx="451">
                  <c:v>1.116762</c:v>
                </c:pt>
                <c:pt idx="452">
                  <c:v>1.5477810000000001</c:v>
                </c:pt>
                <c:pt idx="453">
                  <c:v>0.20264299999999999</c:v>
                </c:pt>
                <c:pt idx="454">
                  <c:v>-0.57065390000000005</c:v>
                </c:pt>
                <c:pt idx="455">
                  <c:v>0.37366680000000002</c:v>
                </c:pt>
                <c:pt idx="456">
                  <c:v>1.345502</c:v>
                </c:pt>
                <c:pt idx="457">
                  <c:v>1.247344</c:v>
                </c:pt>
                <c:pt idx="458">
                  <c:v>0.4314984</c:v>
                </c:pt>
                <c:pt idx="459">
                  <c:v>0.2144037</c:v>
                </c:pt>
                <c:pt idx="460">
                  <c:v>6.5470959999999996E-3</c:v>
                </c:pt>
                <c:pt idx="461">
                  <c:v>-1.8161769999999999</c:v>
                </c:pt>
                <c:pt idx="462">
                  <c:v>-2.6123880000000002</c:v>
                </c:pt>
                <c:pt idx="463">
                  <c:v>-0.7539458</c:v>
                </c:pt>
                <c:pt idx="464">
                  <c:v>0.24325060000000001</c:v>
                </c:pt>
                <c:pt idx="465">
                  <c:v>-0.45493640000000002</c:v>
                </c:pt>
                <c:pt idx="466">
                  <c:v>-0.2882827</c:v>
                </c:pt>
                <c:pt idx="467">
                  <c:v>0.3443174</c:v>
                </c:pt>
                <c:pt idx="468">
                  <c:v>0.32068370000000002</c:v>
                </c:pt>
                <c:pt idx="469">
                  <c:v>0.48609970000000002</c:v>
                </c:pt>
                <c:pt idx="470">
                  <c:v>0.86579530000000005</c:v>
                </c:pt>
                <c:pt idx="471">
                  <c:v>1.215892</c:v>
                </c:pt>
                <c:pt idx="472">
                  <c:v>1.004678</c:v>
                </c:pt>
                <c:pt idx="473">
                  <c:v>-0.1189902</c:v>
                </c:pt>
                <c:pt idx="474">
                  <c:v>-5.2989040000000001E-2</c:v>
                </c:pt>
                <c:pt idx="475">
                  <c:v>1.481495</c:v>
                </c:pt>
                <c:pt idx="476">
                  <c:v>2.08914</c:v>
                </c:pt>
                <c:pt idx="477">
                  <c:v>1.1867730000000001</c:v>
                </c:pt>
                <c:pt idx="478">
                  <c:v>-0.32984829999999998</c:v>
                </c:pt>
                <c:pt idx="479">
                  <c:v>-0.78494390000000003</c:v>
                </c:pt>
                <c:pt idx="480">
                  <c:v>0.1443941</c:v>
                </c:pt>
                <c:pt idx="481">
                  <c:v>0.3821871</c:v>
                </c:pt>
                <c:pt idx="482">
                  <c:v>7.0587339999999998E-2</c:v>
                </c:pt>
                <c:pt idx="483">
                  <c:v>0.4905427</c:v>
                </c:pt>
                <c:pt idx="484">
                  <c:v>1.4739479999999999E-2</c:v>
                </c:pt>
                <c:pt idx="485">
                  <c:v>-1.506262</c:v>
                </c:pt>
                <c:pt idx="486">
                  <c:v>-1.0295460000000001</c:v>
                </c:pt>
                <c:pt idx="487">
                  <c:v>0.66039139999999996</c:v>
                </c:pt>
                <c:pt idx="488">
                  <c:v>0.61515200000000003</c:v>
                </c:pt>
                <c:pt idx="489">
                  <c:v>0.1276082</c:v>
                </c:pt>
                <c:pt idx="490">
                  <c:v>0.38586160000000003</c:v>
                </c:pt>
                <c:pt idx="491">
                  <c:v>0.1744945</c:v>
                </c:pt>
                <c:pt idx="492">
                  <c:v>-0.13008430000000001</c:v>
                </c:pt>
                <c:pt idx="493">
                  <c:v>-0.181146</c:v>
                </c:pt>
                <c:pt idx="494">
                  <c:v>-0.53025549999999999</c:v>
                </c:pt>
                <c:pt idx="495">
                  <c:v>-0.18093000000000001</c:v>
                </c:pt>
                <c:pt idx="496">
                  <c:v>1.1430210000000001</c:v>
                </c:pt>
                <c:pt idx="497">
                  <c:v>1.8654010000000001</c:v>
                </c:pt>
                <c:pt idx="498">
                  <c:v>1.016696</c:v>
                </c:pt>
                <c:pt idx="499">
                  <c:v>0.16460140000000001</c:v>
                </c:pt>
                <c:pt idx="500">
                  <c:v>1.2420949999999999</c:v>
                </c:pt>
                <c:pt idx="501">
                  <c:v>2.2844760000000002</c:v>
                </c:pt>
                <c:pt idx="502">
                  <c:v>1.4471179999999999</c:v>
                </c:pt>
                <c:pt idx="503">
                  <c:v>0.17744799999999999</c:v>
                </c:pt>
                <c:pt idx="504">
                  <c:v>-0.85250119999999996</c:v>
                </c:pt>
                <c:pt idx="505">
                  <c:v>-1.655316</c:v>
                </c:pt>
                <c:pt idx="506">
                  <c:v>-1.4876229999999999</c:v>
                </c:pt>
                <c:pt idx="507">
                  <c:v>-0.62012330000000004</c:v>
                </c:pt>
                <c:pt idx="508">
                  <c:v>-2.7273760000000001E-2</c:v>
                </c:pt>
                <c:pt idx="509">
                  <c:v>0.78819649999999997</c:v>
                </c:pt>
                <c:pt idx="510">
                  <c:v>1.7955620000000001</c:v>
                </c:pt>
                <c:pt idx="511">
                  <c:v>1.151146</c:v>
                </c:pt>
                <c:pt idx="512">
                  <c:v>-0.54726280000000005</c:v>
                </c:pt>
                <c:pt idx="513">
                  <c:v>-0.98936329999999995</c:v>
                </c:pt>
                <c:pt idx="514">
                  <c:v>-0.38475340000000002</c:v>
                </c:pt>
                <c:pt idx="515">
                  <c:v>4.655406E-3</c:v>
                </c:pt>
                <c:pt idx="516">
                  <c:v>0.26821669999999997</c:v>
                </c:pt>
                <c:pt idx="517">
                  <c:v>0.52261420000000003</c:v>
                </c:pt>
                <c:pt idx="518">
                  <c:v>0.30760140000000002</c:v>
                </c:pt>
                <c:pt idx="519">
                  <c:v>0.5526124</c:v>
                </c:pt>
                <c:pt idx="520">
                  <c:v>1.1943699999999999</c:v>
                </c:pt>
                <c:pt idx="521">
                  <c:v>0.49818620000000002</c:v>
                </c:pt>
                <c:pt idx="522">
                  <c:v>-0.40599469999999999</c:v>
                </c:pt>
                <c:pt idx="523">
                  <c:v>-0.49995620000000002</c:v>
                </c:pt>
                <c:pt idx="524">
                  <c:v>-0.80678819999999996</c:v>
                </c:pt>
                <c:pt idx="525">
                  <c:v>-0.62724069999999998</c:v>
                </c:pt>
                <c:pt idx="526">
                  <c:v>0.41582560000000002</c:v>
                </c:pt>
                <c:pt idx="527">
                  <c:v>0.94530250000000005</c:v>
                </c:pt>
                <c:pt idx="528">
                  <c:v>0.88915440000000001</c:v>
                </c:pt>
                <c:pt idx="529">
                  <c:v>0.83944569999999996</c:v>
                </c:pt>
                <c:pt idx="530">
                  <c:v>0.3633286</c:v>
                </c:pt>
                <c:pt idx="531">
                  <c:v>0.19202169999999999</c:v>
                </c:pt>
                <c:pt idx="532">
                  <c:v>0.38271680000000002</c:v>
                </c:pt>
                <c:pt idx="533">
                  <c:v>-0.86198509999999995</c:v>
                </c:pt>
                <c:pt idx="534">
                  <c:v>-1.9178679999999999</c:v>
                </c:pt>
                <c:pt idx="535">
                  <c:v>-1.23933</c:v>
                </c:pt>
                <c:pt idx="536">
                  <c:v>-1.2503059999999999</c:v>
                </c:pt>
                <c:pt idx="537">
                  <c:v>-1.940334</c:v>
                </c:pt>
                <c:pt idx="538">
                  <c:v>-1.593297</c:v>
                </c:pt>
                <c:pt idx="539">
                  <c:v>-0.68924980000000002</c:v>
                </c:pt>
                <c:pt idx="540">
                  <c:v>-0.18616289999999999</c:v>
                </c:pt>
                <c:pt idx="541">
                  <c:v>-0.46634969999999998</c:v>
                </c:pt>
                <c:pt idx="542">
                  <c:v>-0.34604750000000001</c:v>
                </c:pt>
                <c:pt idx="543">
                  <c:v>0.89070320000000003</c:v>
                </c:pt>
                <c:pt idx="544">
                  <c:v>1.630903</c:v>
                </c:pt>
                <c:pt idx="545">
                  <c:v>0.97197979999999995</c:v>
                </c:pt>
                <c:pt idx="546">
                  <c:v>0.24094099999999999</c:v>
                </c:pt>
                <c:pt idx="547">
                  <c:v>0.71065500000000004</c:v>
                </c:pt>
                <c:pt idx="548">
                  <c:v>1.036559</c:v>
                </c:pt>
                <c:pt idx="549">
                  <c:v>-0.19191250000000001</c:v>
                </c:pt>
                <c:pt idx="550">
                  <c:v>-1.66743</c:v>
                </c:pt>
                <c:pt idx="551">
                  <c:v>-1.987873</c:v>
                </c:pt>
                <c:pt idx="552">
                  <c:v>-1.231344</c:v>
                </c:pt>
                <c:pt idx="553">
                  <c:v>1.6091069999999999E-2</c:v>
                </c:pt>
                <c:pt idx="554">
                  <c:v>0.75817710000000005</c:v>
                </c:pt>
                <c:pt idx="555">
                  <c:v>0.23020940000000001</c:v>
                </c:pt>
                <c:pt idx="556">
                  <c:v>-0.36970209999999998</c:v>
                </c:pt>
                <c:pt idx="557">
                  <c:v>5.7677640000000002E-2</c:v>
                </c:pt>
                <c:pt idx="558">
                  <c:v>0.31373309999999999</c:v>
                </c:pt>
                <c:pt idx="559">
                  <c:v>-0.107047</c:v>
                </c:pt>
                <c:pt idx="560">
                  <c:v>-8.3808729999999998E-2</c:v>
                </c:pt>
                <c:pt idx="561">
                  <c:v>0.52615749999999994</c:v>
                </c:pt>
                <c:pt idx="562">
                  <c:v>0.82961890000000005</c:v>
                </c:pt>
                <c:pt idx="563">
                  <c:v>1.0609390000000001</c:v>
                </c:pt>
                <c:pt idx="564">
                  <c:v>0.94363680000000005</c:v>
                </c:pt>
                <c:pt idx="565">
                  <c:v>-0.78233730000000001</c:v>
                </c:pt>
                <c:pt idx="566">
                  <c:v>-2.0750820000000001</c:v>
                </c:pt>
                <c:pt idx="567">
                  <c:v>-0.8808608</c:v>
                </c:pt>
                <c:pt idx="568">
                  <c:v>1.048902</c:v>
                </c:pt>
                <c:pt idx="569">
                  <c:v>1.8075000000000001</c:v>
                </c:pt>
                <c:pt idx="570">
                  <c:v>1.342911</c:v>
                </c:pt>
                <c:pt idx="571">
                  <c:v>0.80633999999999995</c:v>
                </c:pt>
                <c:pt idx="572">
                  <c:v>0.4780587</c:v>
                </c:pt>
                <c:pt idx="573">
                  <c:v>0.29892429999999998</c:v>
                </c:pt>
                <c:pt idx="574">
                  <c:v>0.57942340000000003</c:v>
                </c:pt>
                <c:pt idx="575">
                  <c:v>0.84752749999999999</c:v>
                </c:pt>
                <c:pt idx="576">
                  <c:v>0.92355489999999996</c:v>
                </c:pt>
                <c:pt idx="577">
                  <c:v>0.389903</c:v>
                </c:pt>
                <c:pt idx="578">
                  <c:v>-0.29429529999999998</c:v>
                </c:pt>
                <c:pt idx="579">
                  <c:v>0.77110489999999998</c:v>
                </c:pt>
                <c:pt idx="580">
                  <c:v>1.7613540000000001</c:v>
                </c:pt>
                <c:pt idx="581">
                  <c:v>8.7802580000000009E-3</c:v>
                </c:pt>
                <c:pt idx="582">
                  <c:v>-2.035209</c:v>
                </c:pt>
                <c:pt idx="583">
                  <c:v>-2.0437439999999998</c:v>
                </c:pt>
                <c:pt idx="584">
                  <c:v>-1.1848080000000001</c:v>
                </c:pt>
                <c:pt idx="585">
                  <c:v>-0.79741439999999997</c:v>
                </c:pt>
                <c:pt idx="586">
                  <c:v>-0.68310289999999996</c:v>
                </c:pt>
                <c:pt idx="587">
                  <c:v>-4.9289119999999999E-2</c:v>
                </c:pt>
                <c:pt idx="588">
                  <c:v>0.50793160000000004</c:v>
                </c:pt>
                <c:pt idx="589">
                  <c:v>0.106113</c:v>
                </c:pt>
                <c:pt idx="590">
                  <c:v>-0.48787750000000002</c:v>
                </c:pt>
                <c:pt idx="591">
                  <c:v>-0.80262789999999995</c:v>
                </c:pt>
                <c:pt idx="592">
                  <c:v>-0.63550870000000004</c:v>
                </c:pt>
                <c:pt idx="593">
                  <c:v>0.72103669999999997</c:v>
                </c:pt>
                <c:pt idx="594">
                  <c:v>1.8137129999999999</c:v>
                </c:pt>
                <c:pt idx="595">
                  <c:v>0.9744505</c:v>
                </c:pt>
                <c:pt idx="596">
                  <c:v>-0.11341030000000001</c:v>
                </c:pt>
                <c:pt idx="597">
                  <c:v>0.29650490000000002</c:v>
                </c:pt>
                <c:pt idx="598">
                  <c:v>1.021774</c:v>
                </c:pt>
                <c:pt idx="599">
                  <c:v>0.59465190000000001</c:v>
                </c:pt>
                <c:pt idx="600">
                  <c:v>-0.81913749999999996</c:v>
                </c:pt>
                <c:pt idx="601">
                  <c:v>-1.852376</c:v>
                </c:pt>
                <c:pt idx="602">
                  <c:v>-1.672866</c:v>
                </c:pt>
                <c:pt idx="603">
                  <c:v>-1.378441</c:v>
                </c:pt>
                <c:pt idx="604">
                  <c:v>-1.2001059999999999</c:v>
                </c:pt>
                <c:pt idx="605">
                  <c:v>-0.63099859999999997</c:v>
                </c:pt>
                <c:pt idx="606">
                  <c:v>-0.86089230000000005</c:v>
                </c:pt>
                <c:pt idx="607">
                  <c:v>-1.546241</c:v>
                </c:pt>
                <c:pt idx="608">
                  <c:v>-1.0054339999999999</c:v>
                </c:pt>
                <c:pt idx="609">
                  <c:v>-0.1368066</c:v>
                </c:pt>
                <c:pt idx="610">
                  <c:v>-0.397899</c:v>
                </c:pt>
                <c:pt idx="611">
                  <c:v>-0.95331659999999996</c:v>
                </c:pt>
                <c:pt idx="612">
                  <c:v>-0.41612490000000002</c:v>
                </c:pt>
                <c:pt idx="613">
                  <c:v>0.70636010000000005</c:v>
                </c:pt>
                <c:pt idx="614">
                  <c:v>1.465009</c:v>
                </c:pt>
                <c:pt idx="615">
                  <c:v>1.0651930000000001</c:v>
                </c:pt>
                <c:pt idx="616">
                  <c:v>-0.87962470000000004</c:v>
                </c:pt>
                <c:pt idx="617">
                  <c:v>-1.754151</c:v>
                </c:pt>
                <c:pt idx="618">
                  <c:v>-0.53742630000000002</c:v>
                </c:pt>
                <c:pt idx="619">
                  <c:v>6.7680279999999995E-2</c:v>
                </c:pt>
                <c:pt idx="620">
                  <c:v>-0.1205297</c:v>
                </c:pt>
                <c:pt idx="621">
                  <c:v>8.8346170000000002E-2</c:v>
                </c:pt>
                <c:pt idx="622">
                  <c:v>-0.10599790000000001</c:v>
                </c:pt>
                <c:pt idx="623">
                  <c:v>-0.54134210000000005</c:v>
                </c:pt>
                <c:pt idx="624">
                  <c:v>0.19629340000000001</c:v>
                </c:pt>
                <c:pt idx="625">
                  <c:v>1.0924320000000001</c:v>
                </c:pt>
                <c:pt idx="626">
                  <c:v>0.71957910000000003</c:v>
                </c:pt>
                <c:pt idx="627">
                  <c:v>0.38213599999999998</c:v>
                </c:pt>
                <c:pt idx="628">
                  <c:v>0.58534759999999997</c:v>
                </c:pt>
                <c:pt idx="629">
                  <c:v>0.6773401</c:v>
                </c:pt>
                <c:pt idx="630">
                  <c:v>0.67695689999999997</c:v>
                </c:pt>
                <c:pt idx="631">
                  <c:v>0.2910201</c:v>
                </c:pt>
                <c:pt idx="632">
                  <c:v>-0.11467579999999999</c:v>
                </c:pt>
                <c:pt idx="633">
                  <c:v>0.35624139999999999</c:v>
                </c:pt>
                <c:pt idx="634">
                  <c:v>1.1352660000000001</c:v>
                </c:pt>
                <c:pt idx="635">
                  <c:v>0.62626000000000004</c:v>
                </c:pt>
                <c:pt idx="636">
                  <c:v>-0.65820920000000005</c:v>
                </c:pt>
                <c:pt idx="637">
                  <c:v>-0.85602639999999997</c:v>
                </c:pt>
                <c:pt idx="638">
                  <c:v>-0.33996189999999998</c:v>
                </c:pt>
                <c:pt idx="639">
                  <c:v>-0.1545726</c:v>
                </c:pt>
                <c:pt idx="640">
                  <c:v>-0.25318390000000002</c:v>
                </c:pt>
                <c:pt idx="641">
                  <c:v>-0.59250970000000003</c:v>
                </c:pt>
                <c:pt idx="642">
                  <c:v>-1.091709</c:v>
                </c:pt>
                <c:pt idx="643">
                  <c:v>-1.323985</c:v>
                </c:pt>
                <c:pt idx="644">
                  <c:v>-1.123651</c:v>
                </c:pt>
                <c:pt idx="645">
                  <c:v>-0.70795180000000002</c:v>
                </c:pt>
                <c:pt idx="646">
                  <c:v>-0.44708870000000001</c:v>
                </c:pt>
                <c:pt idx="647">
                  <c:v>-0.48469040000000002</c:v>
                </c:pt>
                <c:pt idx="648">
                  <c:v>-0.80385759999999995</c:v>
                </c:pt>
                <c:pt idx="649">
                  <c:v>-1.1184970000000001</c:v>
                </c:pt>
                <c:pt idx="650">
                  <c:v>-0.97772709999999996</c:v>
                </c:pt>
                <c:pt idx="651">
                  <c:v>-0.83000269999999998</c:v>
                </c:pt>
                <c:pt idx="652">
                  <c:v>-0.54659170000000001</c:v>
                </c:pt>
                <c:pt idx="653">
                  <c:v>-0.3346403</c:v>
                </c:pt>
                <c:pt idx="654">
                  <c:v>-1.1146659999999999</c:v>
                </c:pt>
                <c:pt idx="655">
                  <c:v>-1.12476</c:v>
                </c:pt>
                <c:pt idx="656">
                  <c:v>0.61057709999999998</c:v>
                </c:pt>
                <c:pt idx="657">
                  <c:v>1.541086</c:v>
                </c:pt>
                <c:pt idx="658">
                  <c:v>0.37128430000000001</c:v>
                </c:pt>
                <c:pt idx="659">
                  <c:v>-0.61333230000000005</c:v>
                </c:pt>
                <c:pt idx="660">
                  <c:v>-0.1546623</c:v>
                </c:pt>
                <c:pt idx="661">
                  <c:v>-0.3149633</c:v>
                </c:pt>
                <c:pt idx="662">
                  <c:v>-1.4819709999999999</c:v>
                </c:pt>
                <c:pt idx="663">
                  <c:v>-1.4794620000000001</c:v>
                </c:pt>
                <c:pt idx="664">
                  <c:v>0.41416720000000001</c:v>
                </c:pt>
                <c:pt idx="665">
                  <c:v>2.1812779999999998</c:v>
                </c:pt>
                <c:pt idx="666">
                  <c:v>1.9224829999999999</c:v>
                </c:pt>
                <c:pt idx="667">
                  <c:v>0.66451570000000004</c:v>
                </c:pt>
                <c:pt idx="668">
                  <c:v>-0.42426399999999997</c:v>
                </c:pt>
                <c:pt idx="669">
                  <c:v>-1.5504599999999999</c:v>
                </c:pt>
                <c:pt idx="670">
                  <c:v>-2.3255750000000002</c:v>
                </c:pt>
                <c:pt idx="671">
                  <c:v>-1.752416</c:v>
                </c:pt>
                <c:pt idx="672">
                  <c:v>5.4863580000000002E-2</c:v>
                </c:pt>
                <c:pt idx="673">
                  <c:v>0.38458639999999999</c:v>
                </c:pt>
                <c:pt idx="674">
                  <c:v>-1.3154600000000001</c:v>
                </c:pt>
                <c:pt idx="675">
                  <c:v>-1.171125</c:v>
                </c:pt>
                <c:pt idx="676">
                  <c:v>1.080746</c:v>
                </c:pt>
                <c:pt idx="677">
                  <c:v>1.5642769999999999</c:v>
                </c:pt>
                <c:pt idx="678">
                  <c:v>0.60062470000000001</c:v>
                </c:pt>
                <c:pt idx="679">
                  <c:v>1.1820059999999999</c:v>
                </c:pt>
                <c:pt idx="680">
                  <c:v>2.0590709999999999</c:v>
                </c:pt>
                <c:pt idx="681">
                  <c:v>1.2400370000000001</c:v>
                </c:pt>
                <c:pt idx="682">
                  <c:v>-6.1718130000000003E-2</c:v>
                </c:pt>
                <c:pt idx="683">
                  <c:v>-0.70553940000000004</c:v>
                </c:pt>
                <c:pt idx="684">
                  <c:v>-0.38680959999999998</c:v>
                </c:pt>
                <c:pt idx="685">
                  <c:v>5.3546829999999997E-2</c:v>
                </c:pt>
                <c:pt idx="686">
                  <c:v>-0.65688760000000002</c:v>
                </c:pt>
                <c:pt idx="687">
                  <c:v>-1.252545</c:v>
                </c:pt>
                <c:pt idx="688">
                  <c:v>-0.48647849999999998</c:v>
                </c:pt>
                <c:pt idx="689">
                  <c:v>0.4385696</c:v>
                </c:pt>
                <c:pt idx="690">
                  <c:v>0.84047179999999999</c:v>
                </c:pt>
                <c:pt idx="691">
                  <c:v>0.72577360000000002</c:v>
                </c:pt>
                <c:pt idx="692">
                  <c:v>-0.19037889999999999</c:v>
                </c:pt>
                <c:pt idx="693">
                  <c:v>-0.73655760000000003</c:v>
                </c:pt>
                <c:pt idx="694">
                  <c:v>-0.2910818</c:v>
                </c:pt>
                <c:pt idx="695">
                  <c:v>0.22014839999999999</c:v>
                </c:pt>
                <c:pt idx="696">
                  <c:v>1.365931</c:v>
                </c:pt>
                <c:pt idx="697">
                  <c:v>2.3273220000000001</c:v>
                </c:pt>
                <c:pt idx="698">
                  <c:v>0.49628260000000002</c:v>
                </c:pt>
                <c:pt idx="699">
                  <c:v>-1.8366849999999999</c:v>
                </c:pt>
                <c:pt idx="700">
                  <c:v>-1.278413</c:v>
                </c:pt>
                <c:pt idx="701">
                  <c:v>-0.2078238</c:v>
                </c:pt>
                <c:pt idx="702">
                  <c:v>-1.1148929999999999</c:v>
                </c:pt>
                <c:pt idx="703">
                  <c:v>-1.617496</c:v>
                </c:pt>
                <c:pt idx="704">
                  <c:v>-0.30657240000000002</c:v>
                </c:pt>
                <c:pt idx="705">
                  <c:v>0.51398219999999994</c:v>
                </c:pt>
                <c:pt idx="706">
                  <c:v>0.35655480000000001</c:v>
                </c:pt>
                <c:pt idx="707">
                  <c:v>0.53772059999999999</c:v>
                </c:pt>
                <c:pt idx="708">
                  <c:v>1.0880179999999999</c:v>
                </c:pt>
                <c:pt idx="709">
                  <c:v>1.4796119999999999</c:v>
                </c:pt>
                <c:pt idx="710">
                  <c:v>1.611391</c:v>
                </c:pt>
                <c:pt idx="711">
                  <c:v>1.6969110000000001</c:v>
                </c:pt>
                <c:pt idx="712">
                  <c:v>1.702048</c:v>
                </c:pt>
                <c:pt idx="713">
                  <c:v>1.899373</c:v>
                </c:pt>
                <c:pt idx="714">
                  <c:v>1.8520080000000001</c:v>
                </c:pt>
                <c:pt idx="715">
                  <c:v>1.0253650000000001</c:v>
                </c:pt>
                <c:pt idx="716">
                  <c:v>0.79754659999999999</c:v>
                </c:pt>
                <c:pt idx="717">
                  <c:v>1.3555330000000001</c:v>
                </c:pt>
                <c:pt idx="718">
                  <c:v>1.519477</c:v>
                </c:pt>
                <c:pt idx="719">
                  <c:v>1.2292620000000001</c:v>
                </c:pt>
                <c:pt idx="720">
                  <c:v>0.75736970000000003</c:v>
                </c:pt>
                <c:pt idx="721">
                  <c:v>0.63398920000000003</c:v>
                </c:pt>
                <c:pt idx="722">
                  <c:v>0.71989139999999996</c:v>
                </c:pt>
                <c:pt idx="723">
                  <c:v>0.45234220000000003</c:v>
                </c:pt>
                <c:pt idx="724">
                  <c:v>-0.25668600000000003</c:v>
                </c:pt>
                <c:pt idx="725">
                  <c:v>-1.69224</c:v>
                </c:pt>
                <c:pt idx="726">
                  <c:v>-2.4121999999999999</c:v>
                </c:pt>
                <c:pt idx="727">
                  <c:v>-1.2964359999999999</c:v>
                </c:pt>
                <c:pt idx="728">
                  <c:v>-2.6608590000000001E-2</c:v>
                </c:pt>
                <c:pt idx="729">
                  <c:v>0.65867430000000005</c:v>
                </c:pt>
                <c:pt idx="730">
                  <c:v>1.0613250000000001</c:v>
                </c:pt>
                <c:pt idx="731">
                  <c:v>0.70971110000000004</c:v>
                </c:pt>
                <c:pt idx="732">
                  <c:v>0.3331691</c:v>
                </c:pt>
                <c:pt idx="733">
                  <c:v>0.9769854</c:v>
                </c:pt>
                <c:pt idx="734">
                  <c:v>1.330692</c:v>
                </c:pt>
                <c:pt idx="735">
                  <c:v>0.39055200000000001</c:v>
                </c:pt>
                <c:pt idx="736">
                  <c:v>-0.90026980000000001</c:v>
                </c:pt>
                <c:pt idx="737">
                  <c:v>-1.294786</c:v>
                </c:pt>
                <c:pt idx="738">
                  <c:v>-0.65227009999999996</c:v>
                </c:pt>
                <c:pt idx="739">
                  <c:v>-0.34105780000000002</c:v>
                </c:pt>
                <c:pt idx="740">
                  <c:v>-0.31681680000000001</c:v>
                </c:pt>
                <c:pt idx="741">
                  <c:v>-0.31130219999999997</c:v>
                </c:pt>
                <c:pt idx="742">
                  <c:v>-0.9952029</c:v>
                </c:pt>
                <c:pt idx="743">
                  <c:v>-0.92490660000000002</c:v>
                </c:pt>
                <c:pt idx="744">
                  <c:v>0.277868</c:v>
                </c:pt>
                <c:pt idx="745">
                  <c:v>0.9659411</c:v>
                </c:pt>
                <c:pt idx="746">
                  <c:v>1.1410610000000001</c:v>
                </c:pt>
                <c:pt idx="747">
                  <c:v>0.94484000000000001</c:v>
                </c:pt>
                <c:pt idx="748">
                  <c:v>0.37433260000000002</c:v>
                </c:pt>
                <c:pt idx="749">
                  <c:v>0.70137170000000004</c:v>
                </c:pt>
                <c:pt idx="750">
                  <c:v>1.744947</c:v>
                </c:pt>
                <c:pt idx="751">
                  <c:v>1.7301550000000001</c:v>
                </c:pt>
                <c:pt idx="752">
                  <c:v>1.024125</c:v>
                </c:pt>
                <c:pt idx="753">
                  <c:v>1.040907</c:v>
                </c:pt>
                <c:pt idx="754">
                  <c:v>1.4369179999999999</c:v>
                </c:pt>
                <c:pt idx="755">
                  <c:v>1.26956</c:v>
                </c:pt>
                <c:pt idx="756">
                  <c:v>0.42006640000000001</c:v>
                </c:pt>
                <c:pt idx="757">
                  <c:v>-0.46053749999999999</c:v>
                </c:pt>
                <c:pt idx="758">
                  <c:v>-1.025291</c:v>
                </c:pt>
                <c:pt idx="759">
                  <c:v>-1.1559710000000001</c:v>
                </c:pt>
                <c:pt idx="760">
                  <c:v>-0.9960175</c:v>
                </c:pt>
                <c:pt idx="761">
                  <c:v>-1.3272889999999999</c:v>
                </c:pt>
                <c:pt idx="762">
                  <c:v>-1.5096909999999999</c:v>
                </c:pt>
                <c:pt idx="763">
                  <c:v>-1.0305789999999999</c:v>
                </c:pt>
                <c:pt idx="764">
                  <c:v>-1.4531320000000001</c:v>
                </c:pt>
                <c:pt idx="765">
                  <c:v>-2.7313719999999999</c:v>
                </c:pt>
                <c:pt idx="766">
                  <c:v>-2.5329410000000001</c:v>
                </c:pt>
                <c:pt idx="767">
                  <c:v>-0.58024109999999995</c:v>
                </c:pt>
                <c:pt idx="768">
                  <c:v>0.65037310000000004</c:v>
                </c:pt>
                <c:pt idx="769">
                  <c:v>0.3089403</c:v>
                </c:pt>
                <c:pt idx="770">
                  <c:v>-0.23144680000000001</c:v>
                </c:pt>
                <c:pt idx="771">
                  <c:v>1.7288700000000001E-2</c:v>
                </c:pt>
                <c:pt idx="772">
                  <c:v>0.6038171</c:v>
                </c:pt>
                <c:pt idx="773">
                  <c:v>0.35759429999999998</c:v>
                </c:pt>
                <c:pt idx="774">
                  <c:v>-0.1213272</c:v>
                </c:pt>
                <c:pt idx="775">
                  <c:v>-0.12658720000000001</c:v>
                </c:pt>
                <c:pt idx="776">
                  <c:v>-0.16678560000000001</c:v>
                </c:pt>
                <c:pt idx="777">
                  <c:v>3.8613740000000001E-2</c:v>
                </c:pt>
                <c:pt idx="778">
                  <c:v>0.18455279999999999</c:v>
                </c:pt>
                <c:pt idx="779">
                  <c:v>-0.41934310000000002</c:v>
                </c:pt>
                <c:pt idx="780">
                  <c:v>-0.8068535</c:v>
                </c:pt>
                <c:pt idx="781">
                  <c:v>-0.69953460000000001</c:v>
                </c:pt>
                <c:pt idx="782">
                  <c:v>-0.6451848</c:v>
                </c:pt>
                <c:pt idx="783">
                  <c:v>-3.7359160000000002E-2</c:v>
                </c:pt>
                <c:pt idx="784">
                  <c:v>0.17290710000000001</c:v>
                </c:pt>
                <c:pt idx="785">
                  <c:v>-0.97143080000000004</c:v>
                </c:pt>
                <c:pt idx="786">
                  <c:v>-1.6066450000000001</c:v>
                </c:pt>
                <c:pt idx="787">
                  <c:v>-1.089162</c:v>
                </c:pt>
                <c:pt idx="788">
                  <c:v>-0.3584735</c:v>
                </c:pt>
                <c:pt idx="789">
                  <c:v>0.65455509999999995</c:v>
                </c:pt>
                <c:pt idx="790">
                  <c:v>1.7642850000000001</c:v>
                </c:pt>
                <c:pt idx="791">
                  <c:v>1.891413</c:v>
                </c:pt>
                <c:pt idx="792">
                  <c:v>0.95297480000000001</c:v>
                </c:pt>
                <c:pt idx="793">
                  <c:v>0.26593529999999999</c:v>
                </c:pt>
                <c:pt idx="794">
                  <c:v>0.45935199999999998</c:v>
                </c:pt>
                <c:pt idx="795">
                  <c:v>0.1997871</c:v>
                </c:pt>
                <c:pt idx="796">
                  <c:v>-0.87685500000000005</c:v>
                </c:pt>
                <c:pt idx="797">
                  <c:v>-0.28500619999999999</c:v>
                </c:pt>
                <c:pt idx="798">
                  <c:v>1.7330989999999999</c:v>
                </c:pt>
                <c:pt idx="799">
                  <c:v>1.9959169999999999</c:v>
                </c:pt>
                <c:pt idx="800">
                  <c:v>0.59272780000000003</c:v>
                </c:pt>
                <c:pt idx="801">
                  <c:v>-0.46181319999999998</c:v>
                </c:pt>
                <c:pt idx="802">
                  <c:v>-0.100467</c:v>
                </c:pt>
                <c:pt idx="803">
                  <c:v>1.32511</c:v>
                </c:pt>
                <c:pt idx="804">
                  <c:v>1.7312860000000001</c:v>
                </c:pt>
                <c:pt idx="805">
                  <c:v>0.57821929999999999</c:v>
                </c:pt>
                <c:pt idx="806">
                  <c:v>-9.4847550000000003E-2</c:v>
                </c:pt>
                <c:pt idx="807">
                  <c:v>0.14808489999999999</c:v>
                </c:pt>
                <c:pt idx="808">
                  <c:v>-0.42336839999999998</c:v>
                </c:pt>
                <c:pt idx="809">
                  <c:v>-2.0511810000000001</c:v>
                </c:pt>
                <c:pt idx="810">
                  <c:v>-2.436226</c:v>
                </c:pt>
                <c:pt idx="811">
                  <c:v>-0.83792719999999998</c:v>
                </c:pt>
                <c:pt idx="812">
                  <c:v>-8.1807519999999995E-2</c:v>
                </c:pt>
                <c:pt idx="813">
                  <c:v>-1.593731</c:v>
                </c:pt>
                <c:pt idx="814">
                  <c:v>-3.223738</c:v>
                </c:pt>
                <c:pt idx="815">
                  <c:v>-2.4682430000000002</c:v>
                </c:pt>
                <c:pt idx="816">
                  <c:v>4.244796E-2</c:v>
                </c:pt>
                <c:pt idx="817">
                  <c:v>0.95244740000000006</c:v>
                </c:pt>
                <c:pt idx="818">
                  <c:v>-0.53521090000000004</c:v>
                </c:pt>
                <c:pt idx="819">
                  <c:v>-1.480057</c:v>
                </c:pt>
                <c:pt idx="820">
                  <c:v>-0.29876130000000001</c:v>
                </c:pt>
                <c:pt idx="821">
                  <c:v>1.39042</c:v>
                </c:pt>
                <c:pt idx="822">
                  <c:v>1.6581539999999999</c:v>
                </c:pt>
                <c:pt idx="823">
                  <c:v>0.9389902</c:v>
                </c:pt>
                <c:pt idx="824">
                  <c:v>0.89820500000000003</c:v>
                </c:pt>
                <c:pt idx="825">
                  <c:v>1.0703780000000001</c:v>
                </c:pt>
                <c:pt idx="826">
                  <c:v>1.2413449999999999</c:v>
                </c:pt>
                <c:pt idx="827">
                  <c:v>2.1863069999999998</c:v>
                </c:pt>
                <c:pt idx="828">
                  <c:v>2.8746420000000001</c:v>
                </c:pt>
                <c:pt idx="829">
                  <c:v>2.3921299999999999</c:v>
                </c:pt>
                <c:pt idx="830">
                  <c:v>0.83015640000000002</c:v>
                </c:pt>
                <c:pt idx="831">
                  <c:v>-0.22053819999999999</c:v>
                </c:pt>
                <c:pt idx="832">
                  <c:v>0.45504679999999997</c:v>
                </c:pt>
                <c:pt idx="833">
                  <c:v>0.47154030000000002</c:v>
                </c:pt>
                <c:pt idx="834">
                  <c:v>-0.79218230000000001</c:v>
                </c:pt>
                <c:pt idx="835">
                  <c:v>-0.68801389999999996</c:v>
                </c:pt>
                <c:pt idx="836">
                  <c:v>0.22179270000000001</c:v>
                </c:pt>
                <c:pt idx="837">
                  <c:v>0.21351700000000001</c:v>
                </c:pt>
                <c:pt idx="838">
                  <c:v>7.0355319999999999E-2</c:v>
                </c:pt>
                <c:pt idx="839">
                  <c:v>8.767904E-2</c:v>
                </c:pt>
                <c:pt idx="840">
                  <c:v>-0.36923709999999998</c:v>
                </c:pt>
                <c:pt idx="841">
                  <c:v>-0.94159570000000004</c:v>
                </c:pt>
                <c:pt idx="842">
                  <c:v>-0.28035070000000001</c:v>
                </c:pt>
                <c:pt idx="843">
                  <c:v>0.7239776</c:v>
                </c:pt>
                <c:pt idx="844">
                  <c:v>-0.13470789999999999</c:v>
                </c:pt>
                <c:pt idx="845">
                  <c:v>-0.74988069999999996</c:v>
                </c:pt>
                <c:pt idx="846">
                  <c:v>0.34576259999999998</c:v>
                </c:pt>
                <c:pt idx="847">
                  <c:v>0.63191269999999999</c:v>
                </c:pt>
                <c:pt idx="848">
                  <c:v>0.1560918</c:v>
                </c:pt>
                <c:pt idx="849">
                  <c:v>-0.31209530000000002</c:v>
                </c:pt>
                <c:pt idx="850">
                  <c:v>-1.3556299999999999</c:v>
                </c:pt>
                <c:pt idx="851">
                  <c:v>-1.3451759999999999</c:v>
                </c:pt>
                <c:pt idx="852">
                  <c:v>6.9295869999999996E-2</c:v>
                </c:pt>
                <c:pt idx="853">
                  <c:v>0.4819272</c:v>
                </c:pt>
                <c:pt idx="854">
                  <c:v>1.913634E-3</c:v>
                </c:pt>
                <c:pt idx="855">
                  <c:v>-0.2068508</c:v>
                </c:pt>
                <c:pt idx="856">
                  <c:v>-0.86184380000000005</c:v>
                </c:pt>
                <c:pt idx="857">
                  <c:v>-1.672485</c:v>
                </c:pt>
                <c:pt idx="858">
                  <c:v>-1.7419549999999999</c:v>
                </c:pt>
                <c:pt idx="859">
                  <c:v>-1.1113459999999999</c:v>
                </c:pt>
                <c:pt idx="860">
                  <c:v>-0.1464538</c:v>
                </c:pt>
                <c:pt idx="861">
                  <c:v>-0.18037909999999999</c:v>
                </c:pt>
                <c:pt idx="862">
                  <c:v>-0.97992840000000003</c:v>
                </c:pt>
                <c:pt idx="863">
                  <c:v>-0.90953709999999999</c:v>
                </c:pt>
                <c:pt idx="864">
                  <c:v>-0.72183180000000002</c:v>
                </c:pt>
                <c:pt idx="865">
                  <c:v>-0.73343950000000002</c:v>
                </c:pt>
                <c:pt idx="866">
                  <c:v>3.9347130000000003E-3</c:v>
                </c:pt>
                <c:pt idx="867">
                  <c:v>0.67782030000000004</c:v>
                </c:pt>
                <c:pt idx="868">
                  <c:v>0.91589489999999996</c:v>
                </c:pt>
                <c:pt idx="869">
                  <c:v>1.8426169999999999</c:v>
                </c:pt>
                <c:pt idx="870">
                  <c:v>2.114125</c:v>
                </c:pt>
                <c:pt idx="871">
                  <c:v>0.1653886</c:v>
                </c:pt>
                <c:pt idx="872">
                  <c:v>-1.702704</c:v>
                </c:pt>
                <c:pt idx="873">
                  <c:v>-1.7525710000000001</c:v>
                </c:pt>
                <c:pt idx="874">
                  <c:v>-0.49492619999999998</c:v>
                </c:pt>
                <c:pt idx="875">
                  <c:v>0.83333900000000005</c:v>
                </c:pt>
                <c:pt idx="876">
                  <c:v>0.83282009999999995</c:v>
                </c:pt>
                <c:pt idx="877">
                  <c:v>0.1759676</c:v>
                </c:pt>
                <c:pt idx="878">
                  <c:v>-3.3802680000000002E-2</c:v>
                </c:pt>
                <c:pt idx="879">
                  <c:v>0.29245539999999998</c:v>
                </c:pt>
                <c:pt idx="880">
                  <c:v>1.405721</c:v>
                </c:pt>
                <c:pt idx="881">
                  <c:v>2.1788970000000001</c:v>
                </c:pt>
                <c:pt idx="882">
                  <c:v>1.4658519999999999</c:v>
                </c:pt>
                <c:pt idx="883">
                  <c:v>0.55367120000000003</c:v>
                </c:pt>
                <c:pt idx="884">
                  <c:v>0.49374659999999998</c:v>
                </c:pt>
                <c:pt idx="885">
                  <c:v>0.787161</c:v>
                </c:pt>
                <c:pt idx="886">
                  <c:v>0.72537419999999997</c:v>
                </c:pt>
                <c:pt idx="887">
                  <c:v>0.32376749999999999</c:v>
                </c:pt>
                <c:pt idx="888">
                  <c:v>-0.10504860000000001</c:v>
                </c:pt>
                <c:pt idx="889">
                  <c:v>-0.94863710000000001</c:v>
                </c:pt>
                <c:pt idx="890">
                  <c:v>-1.666852</c:v>
                </c:pt>
                <c:pt idx="891">
                  <c:v>-0.61863639999999998</c:v>
                </c:pt>
                <c:pt idx="892">
                  <c:v>1.525698</c:v>
                </c:pt>
                <c:pt idx="893">
                  <c:v>1.676085</c:v>
                </c:pt>
                <c:pt idx="894">
                  <c:v>-0.78243910000000005</c:v>
                </c:pt>
                <c:pt idx="895">
                  <c:v>-2.393831</c:v>
                </c:pt>
                <c:pt idx="896">
                  <c:v>-1.399046</c:v>
                </c:pt>
                <c:pt idx="897">
                  <c:v>-6.4959210000000003E-2</c:v>
                </c:pt>
                <c:pt idx="898">
                  <c:v>-5.930655E-2</c:v>
                </c:pt>
                <c:pt idx="899">
                  <c:v>-0.68369800000000003</c:v>
                </c:pt>
                <c:pt idx="900">
                  <c:v>-0.82311990000000002</c:v>
                </c:pt>
                <c:pt idx="901">
                  <c:v>-0.78858170000000005</c:v>
                </c:pt>
                <c:pt idx="902">
                  <c:v>-0.68353079999999999</c:v>
                </c:pt>
                <c:pt idx="903">
                  <c:v>-9.7737770000000002E-2</c:v>
                </c:pt>
                <c:pt idx="904">
                  <c:v>-0.17415600000000001</c:v>
                </c:pt>
                <c:pt idx="905">
                  <c:v>-0.32956990000000003</c:v>
                </c:pt>
                <c:pt idx="906">
                  <c:v>0.40999930000000001</c:v>
                </c:pt>
                <c:pt idx="907">
                  <c:v>0.17351929999999999</c:v>
                </c:pt>
                <c:pt idx="908">
                  <c:v>-0.98923839999999996</c:v>
                </c:pt>
                <c:pt idx="909">
                  <c:v>-0.96961410000000003</c:v>
                </c:pt>
                <c:pt idx="910">
                  <c:v>-0.50330030000000003</c:v>
                </c:pt>
                <c:pt idx="911">
                  <c:v>-0.75789150000000005</c:v>
                </c:pt>
                <c:pt idx="912">
                  <c:v>-0.67835780000000001</c:v>
                </c:pt>
                <c:pt idx="913">
                  <c:v>-0.54840829999999996</c:v>
                </c:pt>
                <c:pt idx="914">
                  <c:v>-0.21996889999999999</c:v>
                </c:pt>
                <c:pt idx="915">
                  <c:v>1.3470249999999999</c:v>
                </c:pt>
                <c:pt idx="916">
                  <c:v>1.938831</c:v>
                </c:pt>
                <c:pt idx="917">
                  <c:v>0.36221799999999998</c:v>
                </c:pt>
                <c:pt idx="918">
                  <c:v>-0.77556559999999997</c:v>
                </c:pt>
                <c:pt idx="919">
                  <c:v>-6.835724E-2</c:v>
                </c:pt>
                <c:pt idx="920">
                  <c:v>1.0443990000000001</c:v>
                </c:pt>
                <c:pt idx="921">
                  <c:v>0.94806539999999995</c:v>
                </c:pt>
                <c:pt idx="922">
                  <c:v>0.18314069999999999</c:v>
                </c:pt>
                <c:pt idx="923">
                  <c:v>0.1945665</c:v>
                </c:pt>
                <c:pt idx="924">
                  <c:v>0.23272370000000001</c:v>
                </c:pt>
                <c:pt idx="925">
                  <c:v>-0.2789276</c:v>
                </c:pt>
                <c:pt idx="926">
                  <c:v>-0.53887450000000003</c:v>
                </c:pt>
                <c:pt idx="927">
                  <c:v>-0.832959</c:v>
                </c:pt>
                <c:pt idx="928">
                  <c:v>-1.38774</c:v>
                </c:pt>
                <c:pt idx="929">
                  <c:v>-1.3775999999999999</c:v>
                </c:pt>
                <c:pt idx="930">
                  <c:v>-0.2238627</c:v>
                </c:pt>
                <c:pt idx="931">
                  <c:v>0.36161120000000002</c:v>
                </c:pt>
                <c:pt idx="932">
                  <c:v>-1.3339760000000001</c:v>
                </c:pt>
                <c:pt idx="933">
                  <c:v>-2.8539379999999999</c:v>
                </c:pt>
                <c:pt idx="934">
                  <c:v>-1.682264</c:v>
                </c:pt>
                <c:pt idx="935">
                  <c:v>-1.5768689999999998E-2</c:v>
                </c:pt>
                <c:pt idx="936">
                  <c:v>4.5732849999999999E-2</c:v>
                </c:pt>
                <c:pt idx="937">
                  <c:v>0.19338649999999999</c:v>
                </c:pt>
                <c:pt idx="938">
                  <c:v>1.1689069999999999</c:v>
                </c:pt>
                <c:pt idx="939">
                  <c:v>1.016373</c:v>
                </c:pt>
                <c:pt idx="940">
                  <c:v>-0.3858606</c:v>
                </c:pt>
                <c:pt idx="941">
                  <c:v>-0.94077650000000002</c:v>
                </c:pt>
                <c:pt idx="942">
                  <c:v>-1.028408</c:v>
                </c:pt>
                <c:pt idx="943">
                  <c:v>-1.2327969999999999</c:v>
                </c:pt>
                <c:pt idx="944">
                  <c:v>-0.3547611</c:v>
                </c:pt>
                <c:pt idx="945">
                  <c:v>0.4809387</c:v>
                </c:pt>
                <c:pt idx="946">
                  <c:v>0.76799390000000001</c:v>
                </c:pt>
                <c:pt idx="947">
                  <c:v>1.216648</c:v>
                </c:pt>
                <c:pt idx="948">
                  <c:v>0.84728099999999995</c:v>
                </c:pt>
                <c:pt idx="949">
                  <c:v>0.24610219999999999</c:v>
                </c:pt>
                <c:pt idx="950">
                  <c:v>0.94853580000000004</c:v>
                </c:pt>
                <c:pt idx="951">
                  <c:v>1.6483699999999999</c:v>
                </c:pt>
                <c:pt idx="952">
                  <c:v>0.74090829999999996</c:v>
                </c:pt>
                <c:pt idx="953">
                  <c:v>-0.1228418</c:v>
                </c:pt>
                <c:pt idx="954">
                  <c:v>0.72403569999999995</c:v>
                </c:pt>
                <c:pt idx="955">
                  <c:v>1.415108</c:v>
                </c:pt>
                <c:pt idx="956">
                  <c:v>0.2926107</c:v>
                </c:pt>
                <c:pt idx="957">
                  <c:v>-0.28251530000000002</c:v>
                </c:pt>
                <c:pt idx="958">
                  <c:v>0.77547509999999997</c:v>
                </c:pt>
                <c:pt idx="959">
                  <c:v>0.94184559999999995</c:v>
                </c:pt>
                <c:pt idx="960">
                  <c:v>-0.17481150000000001</c:v>
                </c:pt>
                <c:pt idx="961">
                  <c:v>-0.59365429999999997</c:v>
                </c:pt>
                <c:pt idx="962">
                  <c:v>0.17183560000000001</c:v>
                </c:pt>
                <c:pt idx="963">
                  <c:v>0.3100176</c:v>
                </c:pt>
                <c:pt idx="964">
                  <c:v>-0.7516813</c:v>
                </c:pt>
                <c:pt idx="965">
                  <c:v>-1.044853</c:v>
                </c:pt>
                <c:pt idx="966">
                  <c:v>-3.8778849999999997E-2</c:v>
                </c:pt>
                <c:pt idx="967">
                  <c:v>1.1282270000000001</c:v>
                </c:pt>
                <c:pt idx="968">
                  <c:v>1.7522930000000001</c:v>
                </c:pt>
                <c:pt idx="969">
                  <c:v>1.4343060000000001</c:v>
                </c:pt>
                <c:pt idx="970">
                  <c:v>0.67247369999999995</c:v>
                </c:pt>
                <c:pt idx="971">
                  <c:v>0.58113749999999997</c:v>
                </c:pt>
                <c:pt idx="972">
                  <c:v>0.82280540000000002</c:v>
                </c:pt>
                <c:pt idx="973">
                  <c:v>0.41369879999999998</c:v>
                </c:pt>
                <c:pt idx="974">
                  <c:v>-5.1666669999999998E-3</c:v>
                </c:pt>
                <c:pt idx="975">
                  <c:v>0.24958739999999999</c:v>
                </c:pt>
                <c:pt idx="976">
                  <c:v>0.48824339999999999</c:v>
                </c:pt>
                <c:pt idx="977">
                  <c:v>0.47167750000000003</c:v>
                </c:pt>
                <c:pt idx="978">
                  <c:v>0.1651339</c:v>
                </c:pt>
                <c:pt idx="979">
                  <c:v>-0.34951460000000001</c:v>
                </c:pt>
                <c:pt idx="980">
                  <c:v>-7.7091350000000003E-2</c:v>
                </c:pt>
                <c:pt idx="981">
                  <c:v>0.64583389999999996</c:v>
                </c:pt>
                <c:pt idx="982">
                  <c:v>0.18846969999999999</c:v>
                </c:pt>
                <c:pt idx="983">
                  <c:v>-1.6115360000000001</c:v>
                </c:pt>
                <c:pt idx="984">
                  <c:v>-2.0676990000000002</c:v>
                </c:pt>
                <c:pt idx="985">
                  <c:v>0.1745843</c:v>
                </c:pt>
                <c:pt idx="986">
                  <c:v>1.243433</c:v>
                </c:pt>
                <c:pt idx="987">
                  <c:v>-0.56497730000000002</c:v>
                </c:pt>
                <c:pt idx="988">
                  <c:v>-1.7532890000000001</c:v>
                </c:pt>
                <c:pt idx="989">
                  <c:v>-1.0180610000000001</c:v>
                </c:pt>
                <c:pt idx="990">
                  <c:v>-7.8849219999999998E-2</c:v>
                </c:pt>
                <c:pt idx="991">
                  <c:v>-1.230359E-2</c:v>
                </c:pt>
                <c:pt idx="992">
                  <c:v>-0.30620170000000002</c:v>
                </c:pt>
                <c:pt idx="993">
                  <c:v>8.2836610000000005E-2</c:v>
                </c:pt>
                <c:pt idx="994">
                  <c:v>0.11988119999999999</c:v>
                </c:pt>
                <c:pt idx="995">
                  <c:v>-1.241368</c:v>
                </c:pt>
                <c:pt idx="996">
                  <c:v>-2.2950680000000001</c:v>
                </c:pt>
                <c:pt idx="997">
                  <c:v>-2.3412329999999999</c:v>
                </c:pt>
                <c:pt idx="998">
                  <c:v>-2.2730459999999999</c:v>
                </c:pt>
              </c:numCache>
            </c:numRef>
          </c:yVal>
          <c:smooth val="0"/>
        </c:ser>
        <c:ser>
          <c:idx val="5"/>
          <c:order val="5"/>
          <c:tx>
            <c:v>+1000V (#6)</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Data'!$G$5:$G$1003</c:f>
              <c:numCache>
                <c:formatCode>General</c:formatCode>
                <c:ptCount val="999"/>
                <c:pt idx="0">
                  <c:v>-0.56092019999999998</c:v>
                </c:pt>
                <c:pt idx="1">
                  <c:v>-0.41998170000000001</c:v>
                </c:pt>
                <c:pt idx="2">
                  <c:v>-0.65778939999999997</c:v>
                </c:pt>
                <c:pt idx="3">
                  <c:v>-0.60006130000000002</c:v>
                </c:pt>
                <c:pt idx="4">
                  <c:v>0.38662459999999998</c:v>
                </c:pt>
                <c:pt idx="5">
                  <c:v>0.64600840000000004</c:v>
                </c:pt>
                <c:pt idx="6">
                  <c:v>-0.3306461</c:v>
                </c:pt>
                <c:pt idx="7">
                  <c:v>-0.85136809999999996</c:v>
                </c:pt>
                <c:pt idx="8">
                  <c:v>-1.0894539999999999</c:v>
                </c:pt>
                <c:pt idx="9">
                  <c:v>-1.2692300000000001</c:v>
                </c:pt>
                <c:pt idx="10">
                  <c:v>-0.6445457</c:v>
                </c:pt>
                <c:pt idx="11">
                  <c:v>-1.4432169999999999E-2</c:v>
                </c:pt>
                <c:pt idx="12">
                  <c:v>0.2494924</c:v>
                </c:pt>
                <c:pt idx="13">
                  <c:v>0.4116766</c:v>
                </c:pt>
                <c:pt idx="14">
                  <c:v>-0.26183060000000002</c:v>
                </c:pt>
                <c:pt idx="15">
                  <c:v>-1.3356140000000001</c:v>
                </c:pt>
                <c:pt idx="16">
                  <c:v>-1.3777889999999999</c:v>
                </c:pt>
                <c:pt idx="17">
                  <c:v>-1.0147189999999999</c:v>
                </c:pt>
                <c:pt idx="18">
                  <c:v>-0.6843321</c:v>
                </c:pt>
                <c:pt idx="19">
                  <c:v>0.79694980000000004</c:v>
                </c:pt>
                <c:pt idx="20">
                  <c:v>2.4046789999999998</c:v>
                </c:pt>
                <c:pt idx="21">
                  <c:v>1.984226</c:v>
                </c:pt>
                <c:pt idx="22">
                  <c:v>0.65081330000000004</c:v>
                </c:pt>
                <c:pt idx="23">
                  <c:v>0.3072878</c:v>
                </c:pt>
                <c:pt idx="24">
                  <c:v>0.16278110000000001</c:v>
                </c:pt>
                <c:pt idx="25">
                  <c:v>9.3430070000000004E-2</c:v>
                </c:pt>
                <c:pt idx="26">
                  <c:v>0.10765660000000001</c:v>
                </c:pt>
                <c:pt idx="27">
                  <c:v>-1.078541</c:v>
                </c:pt>
                <c:pt idx="28">
                  <c:v>-2.3395959999999998</c:v>
                </c:pt>
                <c:pt idx="29">
                  <c:v>-1.9849669999999999</c:v>
                </c:pt>
                <c:pt idx="30">
                  <c:v>-0.60376479999999999</c:v>
                </c:pt>
                <c:pt idx="31">
                  <c:v>-2.6601360000000001E-2</c:v>
                </c:pt>
                <c:pt idx="32">
                  <c:v>-0.45198290000000002</c:v>
                </c:pt>
                <c:pt idx="33">
                  <c:v>0.34281089999999997</c:v>
                </c:pt>
                <c:pt idx="34">
                  <c:v>1.556902</c:v>
                </c:pt>
                <c:pt idx="35">
                  <c:v>1.162898</c:v>
                </c:pt>
                <c:pt idx="36">
                  <c:v>0.94082049999999995</c:v>
                </c:pt>
                <c:pt idx="37">
                  <c:v>1.2806949999999999</c:v>
                </c:pt>
                <c:pt idx="38">
                  <c:v>0.88858890000000001</c:v>
                </c:pt>
                <c:pt idx="39">
                  <c:v>0.45380920000000002</c:v>
                </c:pt>
                <c:pt idx="40">
                  <c:v>0.17998330000000001</c:v>
                </c:pt>
                <c:pt idx="41">
                  <c:v>-0.59312370000000003</c:v>
                </c:pt>
                <c:pt idx="42">
                  <c:v>-1.482901</c:v>
                </c:pt>
                <c:pt idx="43">
                  <c:v>-1.5481990000000001</c:v>
                </c:pt>
                <c:pt idx="44">
                  <c:v>-1.226005</c:v>
                </c:pt>
                <c:pt idx="45">
                  <c:v>-0.67527550000000003</c:v>
                </c:pt>
                <c:pt idx="46">
                  <c:v>0.91329970000000005</c:v>
                </c:pt>
                <c:pt idx="47">
                  <c:v>2.1133579999999998</c:v>
                </c:pt>
                <c:pt idx="48">
                  <c:v>1.5841449999999999</c:v>
                </c:pt>
                <c:pt idx="49">
                  <c:v>0.23629739999999999</c:v>
                </c:pt>
                <c:pt idx="50">
                  <c:v>-0.71491950000000004</c:v>
                </c:pt>
                <c:pt idx="51">
                  <c:v>-0.59198240000000002</c:v>
                </c:pt>
                <c:pt idx="52">
                  <c:v>-0.84197840000000002</c:v>
                </c:pt>
                <c:pt idx="53">
                  <c:v>-2.2095609999999999</c:v>
                </c:pt>
                <c:pt idx="54">
                  <c:v>-2.1516190000000002</c:v>
                </c:pt>
                <c:pt idx="55">
                  <c:v>-0.6344803</c:v>
                </c:pt>
                <c:pt idx="56">
                  <c:v>-0.1470292</c:v>
                </c:pt>
                <c:pt idx="57">
                  <c:v>-0.41763139999999999</c:v>
                </c:pt>
                <c:pt idx="58">
                  <c:v>0.14992900000000001</c:v>
                </c:pt>
                <c:pt idx="59">
                  <c:v>0.6159675</c:v>
                </c:pt>
                <c:pt idx="60">
                  <c:v>-0.40475939999999999</c:v>
                </c:pt>
                <c:pt idx="61">
                  <c:v>-1.083329</c:v>
                </c:pt>
                <c:pt idx="62">
                  <c:v>-0.71001519999999996</c:v>
                </c:pt>
                <c:pt idx="63">
                  <c:v>-0.2484739</c:v>
                </c:pt>
                <c:pt idx="64">
                  <c:v>0.58003179999999999</c:v>
                </c:pt>
                <c:pt idx="65">
                  <c:v>0.84401979999999999</c:v>
                </c:pt>
                <c:pt idx="66">
                  <c:v>0.51381149999999998</c:v>
                </c:pt>
                <c:pt idx="67">
                  <c:v>1.051363</c:v>
                </c:pt>
                <c:pt idx="68">
                  <c:v>1.549188</c:v>
                </c:pt>
                <c:pt idx="69">
                  <c:v>0.88332759999999999</c:v>
                </c:pt>
                <c:pt idx="70">
                  <c:v>0.2172396</c:v>
                </c:pt>
                <c:pt idx="71">
                  <c:v>1.8990119999999999E-2</c:v>
                </c:pt>
                <c:pt idx="72">
                  <c:v>-6.5543009999999999E-2</c:v>
                </c:pt>
                <c:pt idx="73">
                  <c:v>0.76566659999999997</c:v>
                </c:pt>
                <c:pt idx="74">
                  <c:v>1.581631</c:v>
                </c:pt>
                <c:pt idx="75">
                  <c:v>0.77677439999999998</c:v>
                </c:pt>
                <c:pt idx="76">
                  <c:v>-0.20923040000000001</c:v>
                </c:pt>
                <c:pt idx="77">
                  <c:v>-0.1010986</c:v>
                </c:pt>
                <c:pt idx="78">
                  <c:v>0.5069458</c:v>
                </c:pt>
                <c:pt idx="79">
                  <c:v>0.83845130000000001</c:v>
                </c:pt>
                <c:pt idx="80">
                  <c:v>4.0871480000000002E-2</c:v>
                </c:pt>
                <c:pt idx="81">
                  <c:v>-1.2310650000000001</c:v>
                </c:pt>
                <c:pt idx="82">
                  <c:v>-1.3666100000000001</c:v>
                </c:pt>
                <c:pt idx="83">
                  <c:v>-0.54100239999999999</c:v>
                </c:pt>
                <c:pt idx="84">
                  <c:v>7.1562349999999997E-2</c:v>
                </c:pt>
                <c:pt idx="85">
                  <c:v>0.1546013</c:v>
                </c:pt>
                <c:pt idx="86">
                  <c:v>0.61756140000000004</c:v>
                </c:pt>
                <c:pt idx="87">
                  <c:v>1.212385</c:v>
                </c:pt>
                <c:pt idx="88">
                  <c:v>0.50700590000000001</c:v>
                </c:pt>
                <c:pt idx="89">
                  <c:v>-0.18143110000000001</c:v>
                </c:pt>
                <c:pt idx="90">
                  <c:v>0.81564389999999998</c:v>
                </c:pt>
                <c:pt idx="91">
                  <c:v>1.952745</c:v>
                </c:pt>
                <c:pt idx="92">
                  <c:v>1.669835</c:v>
                </c:pt>
                <c:pt idx="93">
                  <c:v>0.78774339999999998</c:v>
                </c:pt>
                <c:pt idx="94">
                  <c:v>0.42649710000000002</c:v>
                </c:pt>
                <c:pt idx="95">
                  <c:v>0.29001349999999998</c:v>
                </c:pt>
                <c:pt idx="96">
                  <c:v>4.4599439999999997E-2</c:v>
                </c:pt>
                <c:pt idx="97">
                  <c:v>-0.27885189999999999</c:v>
                </c:pt>
                <c:pt idx="98">
                  <c:v>-0.62177199999999999</c:v>
                </c:pt>
                <c:pt idx="99">
                  <c:v>-0.58057440000000005</c:v>
                </c:pt>
                <c:pt idx="100">
                  <c:v>-0.75774430000000004</c:v>
                </c:pt>
                <c:pt idx="101">
                  <c:v>-1.7293320000000001</c:v>
                </c:pt>
                <c:pt idx="102">
                  <c:v>-1.862965</c:v>
                </c:pt>
                <c:pt idx="103">
                  <c:v>-0.1135475</c:v>
                </c:pt>
                <c:pt idx="104">
                  <c:v>1.562538</c:v>
                </c:pt>
                <c:pt idx="105">
                  <c:v>1.3100350000000001</c:v>
                </c:pt>
                <c:pt idx="106">
                  <c:v>0.52992309999999998</c:v>
                </c:pt>
                <c:pt idx="107">
                  <c:v>1.160031</c:v>
                </c:pt>
                <c:pt idx="108">
                  <c:v>1.6098220000000001</c:v>
                </c:pt>
                <c:pt idx="109">
                  <c:v>2.3445420000000002E-2</c:v>
                </c:pt>
                <c:pt idx="110">
                  <c:v>-1.5465800000000001</c:v>
                </c:pt>
                <c:pt idx="111">
                  <c:v>-1.1894169999999999</c:v>
                </c:pt>
                <c:pt idx="112">
                  <c:v>-0.47293990000000002</c:v>
                </c:pt>
                <c:pt idx="113">
                  <c:v>-0.67655989999999999</c:v>
                </c:pt>
                <c:pt idx="114">
                  <c:v>-0.44486809999999999</c:v>
                </c:pt>
                <c:pt idx="115">
                  <c:v>1.1806300000000001</c:v>
                </c:pt>
                <c:pt idx="116">
                  <c:v>2.4054639999999998</c:v>
                </c:pt>
                <c:pt idx="117">
                  <c:v>1.72926</c:v>
                </c:pt>
                <c:pt idx="118">
                  <c:v>0.4647635</c:v>
                </c:pt>
                <c:pt idx="119">
                  <c:v>3.5145610000000001E-2</c:v>
                </c:pt>
                <c:pt idx="120">
                  <c:v>0.43033009999999999</c:v>
                </c:pt>
                <c:pt idx="121">
                  <c:v>0.70262690000000005</c:v>
                </c:pt>
                <c:pt idx="122">
                  <c:v>0.28342719999999999</c:v>
                </c:pt>
                <c:pt idx="123">
                  <c:v>0.38275540000000002</c:v>
                </c:pt>
                <c:pt idx="124">
                  <c:v>0.98198050000000003</c:v>
                </c:pt>
                <c:pt idx="125">
                  <c:v>0.3175579</c:v>
                </c:pt>
                <c:pt idx="126">
                  <c:v>-0.36035289999999998</c:v>
                </c:pt>
                <c:pt idx="127">
                  <c:v>0.75099380000000004</c:v>
                </c:pt>
                <c:pt idx="128">
                  <c:v>1.737419</c:v>
                </c:pt>
                <c:pt idx="129">
                  <c:v>1.2799469999999999</c:v>
                </c:pt>
                <c:pt idx="130">
                  <c:v>0.56903199999999998</c:v>
                </c:pt>
                <c:pt idx="131">
                  <c:v>0.40237289999999998</c:v>
                </c:pt>
                <c:pt idx="132">
                  <c:v>0.39391569999999998</c:v>
                </c:pt>
                <c:pt idx="133">
                  <c:v>0.3509678</c:v>
                </c:pt>
                <c:pt idx="134">
                  <c:v>0.40602310000000003</c:v>
                </c:pt>
                <c:pt idx="135">
                  <c:v>-0.26832279999999997</c:v>
                </c:pt>
                <c:pt idx="136">
                  <c:v>-1.467298</c:v>
                </c:pt>
                <c:pt idx="137">
                  <c:v>-1.926401</c:v>
                </c:pt>
                <c:pt idx="138">
                  <c:v>-1.052206</c:v>
                </c:pt>
                <c:pt idx="139">
                  <c:v>1.357966</c:v>
                </c:pt>
                <c:pt idx="140">
                  <c:v>2.74594</c:v>
                </c:pt>
                <c:pt idx="141">
                  <c:v>1.286851</c:v>
                </c:pt>
                <c:pt idx="142">
                  <c:v>-4.5029609999999998E-2</c:v>
                </c:pt>
                <c:pt idx="143">
                  <c:v>-7.6589710000000005E-2</c:v>
                </c:pt>
                <c:pt idx="144">
                  <c:v>-0.47800880000000001</c:v>
                </c:pt>
                <c:pt idx="145">
                  <c:v>-1.3176110000000001</c:v>
                </c:pt>
                <c:pt idx="146">
                  <c:v>-1.852006</c:v>
                </c:pt>
                <c:pt idx="147">
                  <c:v>-1.667063</c:v>
                </c:pt>
                <c:pt idx="148">
                  <c:v>-1.3406020000000001</c:v>
                </c:pt>
                <c:pt idx="149">
                  <c:v>-1.477873</c:v>
                </c:pt>
                <c:pt idx="150">
                  <c:v>-1.2403550000000001</c:v>
                </c:pt>
                <c:pt idx="151">
                  <c:v>-0.62655709999999998</c:v>
                </c:pt>
                <c:pt idx="152">
                  <c:v>-0.7200493</c:v>
                </c:pt>
                <c:pt idx="153">
                  <c:v>-0.88026170000000004</c:v>
                </c:pt>
                <c:pt idx="154">
                  <c:v>-0.10487580000000001</c:v>
                </c:pt>
                <c:pt idx="155">
                  <c:v>0.53775660000000003</c:v>
                </c:pt>
                <c:pt idx="156">
                  <c:v>0.42412499999999997</c:v>
                </c:pt>
                <c:pt idx="157">
                  <c:v>0.52391259999999995</c:v>
                </c:pt>
                <c:pt idx="158">
                  <c:v>0.84889320000000001</c:v>
                </c:pt>
                <c:pt idx="159">
                  <c:v>1.1970559999999999</c:v>
                </c:pt>
                <c:pt idx="160">
                  <c:v>1.767692</c:v>
                </c:pt>
                <c:pt idx="161">
                  <c:v>1.4938210000000001</c:v>
                </c:pt>
                <c:pt idx="162">
                  <c:v>0.30387419999999998</c:v>
                </c:pt>
                <c:pt idx="163">
                  <c:v>-0.62844610000000001</c:v>
                </c:pt>
                <c:pt idx="164">
                  <c:v>-1.7383189999999999</c:v>
                </c:pt>
                <c:pt idx="165">
                  <c:v>-2.1719219999999999</c:v>
                </c:pt>
                <c:pt idx="166">
                  <c:v>-0.54918549999999999</c:v>
                </c:pt>
                <c:pt idx="167">
                  <c:v>0.58884009999999998</c:v>
                </c:pt>
                <c:pt idx="168">
                  <c:v>-0.75674169999999996</c:v>
                </c:pt>
                <c:pt idx="169">
                  <c:v>-1.949549</c:v>
                </c:pt>
                <c:pt idx="170">
                  <c:v>-0.72008470000000002</c:v>
                </c:pt>
                <c:pt idx="171">
                  <c:v>0.32466040000000002</c:v>
                </c:pt>
                <c:pt idx="172">
                  <c:v>-0.91680410000000001</c:v>
                </c:pt>
                <c:pt idx="173">
                  <c:v>-1.889184</c:v>
                </c:pt>
                <c:pt idx="174">
                  <c:v>-1.795882</c:v>
                </c:pt>
                <c:pt idx="175">
                  <c:v>-2.5412460000000001</c:v>
                </c:pt>
                <c:pt idx="176">
                  <c:v>-1.9520649999999999</c:v>
                </c:pt>
                <c:pt idx="177">
                  <c:v>3.0881449999999999</c:v>
                </c:pt>
                <c:pt idx="178">
                  <c:v>10.55448</c:v>
                </c:pt>
                <c:pt idx="179">
                  <c:v>17.619800000000001</c:v>
                </c:pt>
                <c:pt idx="180">
                  <c:v>23.63485</c:v>
                </c:pt>
                <c:pt idx="181">
                  <c:v>26.625330000000002</c:v>
                </c:pt>
                <c:pt idx="182">
                  <c:v>25.810289999999998</c:v>
                </c:pt>
                <c:pt idx="183">
                  <c:v>24.91206</c:v>
                </c:pt>
                <c:pt idx="184">
                  <c:v>24.741499999999998</c:v>
                </c:pt>
                <c:pt idx="185">
                  <c:v>22.20316</c:v>
                </c:pt>
                <c:pt idx="186">
                  <c:v>17.590699999999998</c:v>
                </c:pt>
                <c:pt idx="187">
                  <c:v>11.28227</c:v>
                </c:pt>
                <c:pt idx="188">
                  <c:v>3.8565499999999999</c:v>
                </c:pt>
                <c:pt idx="189">
                  <c:v>-7.2997720000000002E-2</c:v>
                </c:pt>
                <c:pt idx="190">
                  <c:v>0.1348249</c:v>
                </c:pt>
                <c:pt idx="191">
                  <c:v>0.69352579999999997</c:v>
                </c:pt>
                <c:pt idx="192">
                  <c:v>0.97497650000000002</c:v>
                </c:pt>
                <c:pt idx="193">
                  <c:v>2.248793</c:v>
                </c:pt>
                <c:pt idx="194">
                  <c:v>3.489573</c:v>
                </c:pt>
                <c:pt idx="195">
                  <c:v>3.0662820000000002</c:v>
                </c:pt>
                <c:pt idx="196">
                  <c:v>1.966575</c:v>
                </c:pt>
                <c:pt idx="197">
                  <c:v>1.109442</c:v>
                </c:pt>
                <c:pt idx="198">
                  <c:v>0.26330559999999997</c:v>
                </c:pt>
                <c:pt idx="199">
                  <c:v>-0.65829859999999996</c:v>
                </c:pt>
                <c:pt idx="200">
                  <c:v>-1.035077</c:v>
                </c:pt>
                <c:pt idx="201">
                  <c:v>-0.18056610000000001</c:v>
                </c:pt>
                <c:pt idx="202">
                  <c:v>0.35723870000000002</c:v>
                </c:pt>
                <c:pt idx="203">
                  <c:v>-0.16865520000000001</c:v>
                </c:pt>
                <c:pt idx="204">
                  <c:v>-0.68032119999999996</c:v>
                </c:pt>
                <c:pt idx="205">
                  <c:v>-1.082368</c:v>
                </c:pt>
                <c:pt idx="206">
                  <c:v>-1.4717709999999999</c:v>
                </c:pt>
                <c:pt idx="207">
                  <c:v>-1.652817</c:v>
                </c:pt>
                <c:pt idx="208">
                  <c:v>-0.94483890000000004</c:v>
                </c:pt>
                <c:pt idx="209">
                  <c:v>1.402903</c:v>
                </c:pt>
                <c:pt idx="210">
                  <c:v>3.4236840000000002</c:v>
                </c:pt>
                <c:pt idx="211">
                  <c:v>2.8497370000000002</c:v>
                </c:pt>
                <c:pt idx="212">
                  <c:v>1.850967</c:v>
                </c:pt>
                <c:pt idx="213">
                  <c:v>2.0720489999999998</c:v>
                </c:pt>
                <c:pt idx="214">
                  <c:v>1.700949</c:v>
                </c:pt>
                <c:pt idx="215">
                  <c:v>1.032983</c:v>
                </c:pt>
                <c:pt idx="216">
                  <c:v>1.610379</c:v>
                </c:pt>
                <c:pt idx="217">
                  <c:v>2.4779010000000001</c:v>
                </c:pt>
                <c:pt idx="218">
                  <c:v>2.5569950000000001</c:v>
                </c:pt>
                <c:pt idx="219">
                  <c:v>2.1174979999999999</c:v>
                </c:pt>
                <c:pt idx="220">
                  <c:v>1.3710009999999999</c:v>
                </c:pt>
                <c:pt idx="221">
                  <c:v>0.52665740000000005</c:v>
                </c:pt>
                <c:pt idx="222">
                  <c:v>0.24039279999999999</c:v>
                </c:pt>
                <c:pt idx="223">
                  <c:v>0.89972540000000001</c:v>
                </c:pt>
                <c:pt idx="224">
                  <c:v>1.6164670000000001</c:v>
                </c:pt>
                <c:pt idx="225">
                  <c:v>1.9234640000000001</c:v>
                </c:pt>
                <c:pt idx="226">
                  <c:v>2.4526889999999999</c:v>
                </c:pt>
                <c:pt idx="227">
                  <c:v>2.442869</c:v>
                </c:pt>
                <c:pt idx="228">
                  <c:v>1.479214</c:v>
                </c:pt>
                <c:pt idx="229">
                  <c:v>0.96806369999999997</c:v>
                </c:pt>
                <c:pt idx="230">
                  <c:v>1.105815</c:v>
                </c:pt>
                <c:pt idx="231">
                  <c:v>1.116077</c:v>
                </c:pt>
                <c:pt idx="232">
                  <c:v>0.94580189999999997</c:v>
                </c:pt>
                <c:pt idx="233">
                  <c:v>0.90632420000000002</c:v>
                </c:pt>
                <c:pt idx="234">
                  <c:v>1.073536</c:v>
                </c:pt>
                <c:pt idx="235">
                  <c:v>1.283118</c:v>
                </c:pt>
                <c:pt idx="236">
                  <c:v>1.5996239999999999</c:v>
                </c:pt>
                <c:pt idx="237">
                  <c:v>1.632047</c:v>
                </c:pt>
                <c:pt idx="238">
                  <c:v>1.581558</c:v>
                </c:pt>
                <c:pt idx="239">
                  <c:v>2.2017730000000002</c:v>
                </c:pt>
                <c:pt idx="240">
                  <c:v>2.625327</c:v>
                </c:pt>
                <c:pt idx="241">
                  <c:v>1.96217</c:v>
                </c:pt>
                <c:pt idx="242">
                  <c:v>1.177316</c:v>
                </c:pt>
                <c:pt idx="243">
                  <c:v>1.8766719999999999</c:v>
                </c:pt>
                <c:pt idx="244">
                  <c:v>3.0675180000000002</c:v>
                </c:pt>
                <c:pt idx="245">
                  <c:v>2.4585159999999999</c:v>
                </c:pt>
                <c:pt idx="246">
                  <c:v>1.5738350000000001</c:v>
                </c:pt>
                <c:pt idx="247">
                  <c:v>2.4596680000000002</c:v>
                </c:pt>
                <c:pt idx="248">
                  <c:v>3.436337</c:v>
                </c:pt>
                <c:pt idx="249">
                  <c:v>3.2069830000000001</c:v>
                </c:pt>
                <c:pt idx="250">
                  <c:v>2.4394930000000001</c:v>
                </c:pt>
                <c:pt idx="251">
                  <c:v>1.5716410000000001</c:v>
                </c:pt>
                <c:pt idx="252">
                  <c:v>1.3355779999999999</c:v>
                </c:pt>
                <c:pt idx="253">
                  <c:v>1.672137</c:v>
                </c:pt>
                <c:pt idx="254">
                  <c:v>1.3578049999999999</c:v>
                </c:pt>
                <c:pt idx="255">
                  <c:v>1.3294429999999999</c:v>
                </c:pt>
                <c:pt idx="256">
                  <c:v>2.1730499999999999</c:v>
                </c:pt>
                <c:pt idx="257">
                  <c:v>1.6863220000000001</c:v>
                </c:pt>
                <c:pt idx="258">
                  <c:v>0.39314139999999997</c:v>
                </c:pt>
                <c:pt idx="259">
                  <c:v>0.93045429999999996</c:v>
                </c:pt>
                <c:pt idx="260">
                  <c:v>2.3355130000000002</c:v>
                </c:pt>
                <c:pt idx="261">
                  <c:v>2.8674780000000002</c:v>
                </c:pt>
                <c:pt idx="262">
                  <c:v>2.9902009999999999</c:v>
                </c:pt>
                <c:pt idx="263">
                  <c:v>2.5328219999999999</c:v>
                </c:pt>
                <c:pt idx="264">
                  <c:v>1.4468989999999999</c:v>
                </c:pt>
                <c:pt idx="265">
                  <c:v>0.89211039999999997</c:v>
                </c:pt>
                <c:pt idx="266">
                  <c:v>0.52137370000000005</c:v>
                </c:pt>
                <c:pt idx="267">
                  <c:v>-0.15722420000000001</c:v>
                </c:pt>
                <c:pt idx="268">
                  <c:v>-0.17779729999999999</c:v>
                </c:pt>
                <c:pt idx="269">
                  <c:v>0.3912872</c:v>
                </c:pt>
                <c:pt idx="270">
                  <c:v>0.69336770000000003</c:v>
                </c:pt>
                <c:pt idx="271">
                  <c:v>0.99612579999999995</c:v>
                </c:pt>
                <c:pt idx="272">
                  <c:v>1.438167</c:v>
                </c:pt>
                <c:pt idx="273">
                  <c:v>0.87747520000000001</c:v>
                </c:pt>
                <c:pt idx="274">
                  <c:v>-0.1075955</c:v>
                </c:pt>
                <c:pt idx="275">
                  <c:v>0.32240649999999998</c:v>
                </c:pt>
                <c:pt idx="276">
                  <c:v>0.97193799999999997</c:v>
                </c:pt>
                <c:pt idx="277">
                  <c:v>0.4807883</c:v>
                </c:pt>
                <c:pt idx="278">
                  <c:v>0.26168249999999998</c:v>
                </c:pt>
                <c:pt idx="279">
                  <c:v>0.95088430000000002</c:v>
                </c:pt>
                <c:pt idx="280">
                  <c:v>1.4871449999999999</c:v>
                </c:pt>
                <c:pt idx="281">
                  <c:v>1.475447</c:v>
                </c:pt>
                <c:pt idx="282">
                  <c:v>1.2471270000000001</c:v>
                </c:pt>
                <c:pt idx="283">
                  <c:v>0.88084629999999997</c:v>
                </c:pt>
                <c:pt idx="284">
                  <c:v>0.63590610000000003</c:v>
                </c:pt>
                <c:pt idx="285">
                  <c:v>1.260521</c:v>
                </c:pt>
                <c:pt idx="286">
                  <c:v>2.684552</c:v>
                </c:pt>
                <c:pt idx="287">
                  <c:v>3.4745400000000002</c:v>
                </c:pt>
                <c:pt idx="288">
                  <c:v>2.7383769999999998</c:v>
                </c:pt>
                <c:pt idx="289">
                  <c:v>1.7884770000000001</c:v>
                </c:pt>
                <c:pt idx="290">
                  <c:v>2.071196</c:v>
                </c:pt>
                <c:pt idx="291">
                  <c:v>1.990796</c:v>
                </c:pt>
                <c:pt idx="292">
                  <c:v>0.72872559999999997</c:v>
                </c:pt>
                <c:pt idx="293">
                  <c:v>0.85439540000000003</c:v>
                </c:pt>
                <c:pt idx="294">
                  <c:v>2.4064679999999998</c:v>
                </c:pt>
                <c:pt idx="295">
                  <c:v>2.7093940000000001</c:v>
                </c:pt>
                <c:pt idx="296">
                  <c:v>1.6079079999999999</c:v>
                </c:pt>
                <c:pt idx="297">
                  <c:v>1.217074</c:v>
                </c:pt>
                <c:pt idx="298">
                  <c:v>2.0699010000000002</c:v>
                </c:pt>
                <c:pt idx="299">
                  <c:v>2.3430080000000002</c:v>
                </c:pt>
                <c:pt idx="300">
                  <c:v>1.6328800000000001</c:v>
                </c:pt>
                <c:pt idx="301">
                  <c:v>1.455613</c:v>
                </c:pt>
                <c:pt idx="302">
                  <c:v>1.780934</c:v>
                </c:pt>
                <c:pt idx="303">
                  <c:v>1.6086400000000001</c:v>
                </c:pt>
                <c:pt idx="304">
                  <c:v>1.581383</c:v>
                </c:pt>
                <c:pt idx="305">
                  <c:v>2.0461429999999998</c:v>
                </c:pt>
                <c:pt idx="306">
                  <c:v>1.7149190000000001</c:v>
                </c:pt>
                <c:pt idx="307">
                  <c:v>0.90602720000000003</c:v>
                </c:pt>
                <c:pt idx="308">
                  <c:v>0.49968020000000002</c:v>
                </c:pt>
                <c:pt idx="309">
                  <c:v>0.50118830000000003</c:v>
                </c:pt>
                <c:pt idx="310">
                  <c:v>1.419154</c:v>
                </c:pt>
                <c:pt idx="311">
                  <c:v>1.6775949999999999</c:v>
                </c:pt>
                <c:pt idx="312">
                  <c:v>3.3418319999999999E-3</c:v>
                </c:pt>
                <c:pt idx="313">
                  <c:v>-0.9873963</c:v>
                </c:pt>
                <c:pt idx="314">
                  <c:v>0.48889569999999999</c:v>
                </c:pt>
                <c:pt idx="315">
                  <c:v>2.4266169999999998</c:v>
                </c:pt>
                <c:pt idx="316">
                  <c:v>2.510062</c:v>
                </c:pt>
                <c:pt idx="317">
                  <c:v>1.613721</c:v>
                </c:pt>
                <c:pt idx="318">
                  <c:v>1.701119</c:v>
                </c:pt>
                <c:pt idx="319">
                  <c:v>2.5073889999999999</c:v>
                </c:pt>
                <c:pt idx="320">
                  <c:v>2.515301</c:v>
                </c:pt>
                <c:pt idx="321">
                  <c:v>1.302824</c:v>
                </c:pt>
                <c:pt idx="322">
                  <c:v>0.11379649999999999</c:v>
                </c:pt>
                <c:pt idx="323">
                  <c:v>4.349107E-2</c:v>
                </c:pt>
                <c:pt idx="324">
                  <c:v>0.66306560000000003</c:v>
                </c:pt>
                <c:pt idx="325">
                  <c:v>1.523911</c:v>
                </c:pt>
                <c:pt idx="326">
                  <c:v>2.0142829999999998</c:v>
                </c:pt>
                <c:pt idx="327">
                  <c:v>1.477042</c:v>
                </c:pt>
                <c:pt idx="328">
                  <c:v>1.022392</c:v>
                </c:pt>
                <c:pt idx="329">
                  <c:v>1.08586</c:v>
                </c:pt>
                <c:pt idx="330">
                  <c:v>0.97143109999999999</c:v>
                </c:pt>
                <c:pt idx="331">
                  <c:v>1.2495240000000001</c:v>
                </c:pt>
                <c:pt idx="332">
                  <c:v>1.9800500000000001</c:v>
                </c:pt>
                <c:pt idx="333">
                  <c:v>2.0707179999999998</c:v>
                </c:pt>
                <c:pt idx="334">
                  <c:v>1.649168</c:v>
                </c:pt>
                <c:pt idx="335">
                  <c:v>0.81517890000000004</c:v>
                </c:pt>
                <c:pt idx="336">
                  <c:v>-0.61577199999999999</c:v>
                </c:pt>
                <c:pt idx="337">
                  <c:v>-0.96975109999999998</c:v>
                </c:pt>
                <c:pt idx="338">
                  <c:v>-0.11856170000000001</c:v>
                </c:pt>
                <c:pt idx="339">
                  <c:v>0.1189505</c:v>
                </c:pt>
                <c:pt idx="340">
                  <c:v>-0.14201169999999999</c:v>
                </c:pt>
                <c:pt idx="341">
                  <c:v>-0.1314736</c:v>
                </c:pt>
                <c:pt idx="342">
                  <c:v>0.2295142</c:v>
                </c:pt>
                <c:pt idx="343">
                  <c:v>0.74735879999999999</c:v>
                </c:pt>
                <c:pt idx="344">
                  <c:v>0.75076160000000003</c:v>
                </c:pt>
                <c:pt idx="345">
                  <c:v>-0.1530204</c:v>
                </c:pt>
                <c:pt idx="346">
                  <c:v>-0.47024569999999999</c:v>
                </c:pt>
                <c:pt idx="347">
                  <c:v>1.426242</c:v>
                </c:pt>
                <c:pt idx="348">
                  <c:v>2.9276170000000001</c:v>
                </c:pt>
                <c:pt idx="349">
                  <c:v>1.816201</c:v>
                </c:pt>
                <c:pt idx="350">
                  <c:v>0.81317980000000001</c:v>
                </c:pt>
                <c:pt idx="351">
                  <c:v>0.85889210000000005</c:v>
                </c:pt>
                <c:pt idx="352">
                  <c:v>0.58535289999999995</c:v>
                </c:pt>
                <c:pt idx="353">
                  <c:v>0.72474640000000001</c:v>
                </c:pt>
                <c:pt idx="354">
                  <c:v>1.9008259999999999</c:v>
                </c:pt>
                <c:pt idx="355">
                  <c:v>3.2241330000000001</c:v>
                </c:pt>
                <c:pt idx="356">
                  <c:v>3.2838820000000002</c:v>
                </c:pt>
                <c:pt idx="357">
                  <c:v>2.0363989999999998</c:v>
                </c:pt>
                <c:pt idx="358">
                  <c:v>1.0047459999999999</c:v>
                </c:pt>
                <c:pt idx="359">
                  <c:v>0.61583080000000001</c:v>
                </c:pt>
                <c:pt idx="360">
                  <c:v>0.44692009999999999</c:v>
                </c:pt>
                <c:pt idx="361">
                  <c:v>0.33096229999999999</c:v>
                </c:pt>
                <c:pt idx="362">
                  <c:v>0.50093529999999997</c:v>
                </c:pt>
                <c:pt idx="363">
                  <c:v>0.6944496</c:v>
                </c:pt>
                <c:pt idx="364">
                  <c:v>0.21100260000000001</c:v>
                </c:pt>
                <c:pt idx="365">
                  <c:v>-0.59768960000000004</c:v>
                </c:pt>
                <c:pt idx="366">
                  <c:v>-1.2869649999999999</c:v>
                </c:pt>
                <c:pt idx="367">
                  <c:v>-1.0002249999999999</c:v>
                </c:pt>
                <c:pt idx="368">
                  <c:v>0.32188109999999998</c:v>
                </c:pt>
                <c:pt idx="369">
                  <c:v>1.1835659999999999</c:v>
                </c:pt>
                <c:pt idx="370">
                  <c:v>1.44747</c:v>
                </c:pt>
                <c:pt idx="371">
                  <c:v>1.0686040000000001</c:v>
                </c:pt>
                <c:pt idx="372">
                  <c:v>0.16185440000000001</c:v>
                </c:pt>
                <c:pt idx="373">
                  <c:v>0.245141</c:v>
                </c:pt>
                <c:pt idx="374">
                  <c:v>1.3533440000000001</c:v>
                </c:pt>
                <c:pt idx="375">
                  <c:v>1.9421569999999999</c:v>
                </c:pt>
                <c:pt idx="376">
                  <c:v>1.23525</c:v>
                </c:pt>
                <c:pt idx="377">
                  <c:v>5.0769120000000001E-2</c:v>
                </c:pt>
                <c:pt idx="378">
                  <c:v>-0.42372500000000002</c:v>
                </c:pt>
                <c:pt idx="379">
                  <c:v>0.60703450000000003</c:v>
                </c:pt>
                <c:pt idx="380">
                  <c:v>1.9422509999999999</c:v>
                </c:pt>
                <c:pt idx="381">
                  <c:v>1.0407489999999999</c:v>
                </c:pt>
                <c:pt idx="382">
                  <c:v>-0.31070599999999998</c:v>
                </c:pt>
                <c:pt idx="383">
                  <c:v>-0.4846819</c:v>
                </c:pt>
                <c:pt idx="384">
                  <c:v>-1.2521500000000001</c:v>
                </c:pt>
                <c:pt idx="385">
                  <c:v>-0.71446829999999995</c:v>
                </c:pt>
                <c:pt idx="386">
                  <c:v>1.5414129999999999</c:v>
                </c:pt>
                <c:pt idx="387">
                  <c:v>1.528124</c:v>
                </c:pt>
                <c:pt idx="388">
                  <c:v>-8.3229600000000008E-3</c:v>
                </c:pt>
                <c:pt idx="389">
                  <c:v>-0.52906790000000004</c:v>
                </c:pt>
                <c:pt idx="390">
                  <c:v>-0.65800139999999996</c:v>
                </c:pt>
                <c:pt idx="391">
                  <c:v>-0.17442279999999999</c:v>
                </c:pt>
                <c:pt idx="392">
                  <c:v>1.0640320000000001</c:v>
                </c:pt>
                <c:pt idx="393">
                  <c:v>1.380984</c:v>
                </c:pt>
                <c:pt idx="394">
                  <c:v>0.61944840000000001</c:v>
                </c:pt>
                <c:pt idx="395">
                  <c:v>0.42545110000000003</c:v>
                </c:pt>
                <c:pt idx="396">
                  <c:v>0.75424040000000003</c:v>
                </c:pt>
                <c:pt idx="397">
                  <c:v>0.70994500000000005</c:v>
                </c:pt>
                <c:pt idx="398">
                  <c:v>0.78276190000000001</c:v>
                </c:pt>
                <c:pt idx="399">
                  <c:v>0.80562069999999997</c:v>
                </c:pt>
                <c:pt idx="400">
                  <c:v>0.35734919999999998</c:v>
                </c:pt>
                <c:pt idx="401">
                  <c:v>0.617425</c:v>
                </c:pt>
                <c:pt idx="402">
                  <c:v>1.6463639999999999</c:v>
                </c:pt>
                <c:pt idx="403">
                  <c:v>1.3771880000000001</c:v>
                </c:pt>
                <c:pt idx="404">
                  <c:v>-0.31882759999999999</c:v>
                </c:pt>
                <c:pt idx="405">
                  <c:v>-0.97728769999999998</c:v>
                </c:pt>
                <c:pt idx="406">
                  <c:v>-0.1275569</c:v>
                </c:pt>
                <c:pt idx="407">
                  <c:v>0.32529629999999998</c:v>
                </c:pt>
                <c:pt idx="408">
                  <c:v>0.40246609999999999</c:v>
                </c:pt>
                <c:pt idx="409">
                  <c:v>1.2362120000000001</c:v>
                </c:pt>
                <c:pt idx="410">
                  <c:v>1.83829</c:v>
                </c:pt>
                <c:pt idx="411">
                  <c:v>1.198499</c:v>
                </c:pt>
                <c:pt idx="412">
                  <c:v>0.12699440000000001</c:v>
                </c:pt>
                <c:pt idx="413">
                  <c:v>-0.37565310000000002</c:v>
                </c:pt>
                <c:pt idx="414">
                  <c:v>-0.46009840000000002</c:v>
                </c:pt>
                <c:pt idx="415">
                  <c:v>-0.57604480000000002</c:v>
                </c:pt>
                <c:pt idx="416">
                  <c:v>-0.30114049999999998</c:v>
                </c:pt>
                <c:pt idx="417">
                  <c:v>0.26509909999999998</c:v>
                </c:pt>
                <c:pt idx="418">
                  <c:v>0.1485206</c:v>
                </c:pt>
                <c:pt idx="419">
                  <c:v>-0.3216869</c:v>
                </c:pt>
                <c:pt idx="420">
                  <c:v>-0.1697447</c:v>
                </c:pt>
                <c:pt idx="421">
                  <c:v>0.29626940000000002</c:v>
                </c:pt>
                <c:pt idx="422">
                  <c:v>0.55337950000000002</c:v>
                </c:pt>
                <c:pt idx="423">
                  <c:v>0.83225660000000001</c:v>
                </c:pt>
                <c:pt idx="424">
                  <c:v>1.758359</c:v>
                </c:pt>
                <c:pt idx="425">
                  <c:v>2.7807010000000001</c:v>
                </c:pt>
                <c:pt idx="426">
                  <c:v>2.4186359999999998</c:v>
                </c:pt>
                <c:pt idx="427">
                  <c:v>1.4181729999999999</c:v>
                </c:pt>
                <c:pt idx="428">
                  <c:v>1.3679060000000001</c:v>
                </c:pt>
                <c:pt idx="429">
                  <c:v>1.6922649999999999</c:v>
                </c:pt>
                <c:pt idx="430">
                  <c:v>1.4015219999999999</c:v>
                </c:pt>
                <c:pt idx="431">
                  <c:v>1.212601</c:v>
                </c:pt>
                <c:pt idx="432">
                  <c:v>1.7353510000000001</c:v>
                </c:pt>
                <c:pt idx="433">
                  <c:v>1.65981</c:v>
                </c:pt>
                <c:pt idx="434">
                  <c:v>0.59290010000000004</c:v>
                </c:pt>
                <c:pt idx="435">
                  <c:v>0.2262575</c:v>
                </c:pt>
                <c:pt idx="436">
                  <c:v>0.52742719999999998</c:v>
                </c:pt>
                <c:pt idx="437">
                  <c:v>0.13577710000000001</c:v>
                </c:pt>
                <c:pt idx="438">
                  <c:v>0.18544040000000001</c:v>
                </c:pt>
                <c:pt idx="439">
                  <c:v>1.8072680000000001</c:v>
                </c:pt>
                <c:pt idx="440">
                  <c:v>2.7305799999999998</c:v>
                </c:pt>
                <c:pt idx="441">
                  <c:v>1.0366139999999999</c:v>
                </c:pt>
                <c:pt idx="442">
                  <c:v>-1.1871290000000001</c:v>
                </c:pt>
                <c:pt idx="443">
                  <c:v>-1.1116159999999999</c:v>
                </c:pt>
                <c:pt idx="444">
                  <c:v>0.1208176</c:v>
                </c:pt>
                <c:pt idx="445">
                  <c:v>2.8121400000000001E-2</c:v>
                </c:pt>
                <c:pt idx="446">
                  <c:v>-0.31895649999999998</c:v>
                </c:pt>
                <c:pt idx="447">
                  <c:v>0.45272380000000001</c:v>
                </c:pt>
                <c:pt idx="448">
                  <c:v>0.55971990000000005</c:v>
                </c:pt>
                <c:pt idx="449">
                  <c:v>-0.32675660000000001</c:v>
                </c:pt>
                <c:pt idx="450">
                  <c:v>-0.19244230000000001</c:v>
                </c:pt>
                <c:pt idx="451">
                  <c:v>0.4064024</c:v>
                </c:pt>
                <c:pt idx="452">
                  <c:v>0.40619810000000001</c:v>
                </c:pt>
                <c:pt idx="453">
                  <c:v>0.4931796</c:v>
                </c:pt>
                <c:pt idx="454">
                  <c:v>0.31721579999999999</c:v>
                </c:pt>
                <c:pt idx="455">
                  <c:v>-0.36437419999999998</c:v>
                </c:pt>
                <c:pt idx="456">
                  <c:v>-6.1778390000000002E-2</c:v>
                </c:pt>
                <c:pt idx="457">
                  <c:v>1.4332050000000001</c:v>
                </c:pt>
                <c:pt idx="458">
                  <c:v>2.2936320000000001</c:v>
                </c:pt>
                <c:pt idx="459">
                  <c:v>2.3376809999999999</c:v>
                </c:pt>
                <c:pt idx="460">
                  <c:v>1.7477529999999999</c:v>
                </c:pt>
                <c:pt idx="461">
                  <c:v>0.17951880000000001</c:v>
                </c:pt>
                <c:pt idx="462">
                  <c:v>-0.22561999999999999</c:v>
                </c:pt>
                <c:pt idx="463">
                  <c:v>0.87076640000000005</c:v>
                </c:pt>
                <c:pt idx="464">
                  <c:v>0.99502979999999996</c:v>
                </c:pt>
                <c:pt idx="465">
                  <c:v>0.55745420000000001</c:v>
                </c:pt>
                <c:pt idx="466">
                  <c:v>0.37769999999999998</c:v>
                </c:pt>
                <c:pt idx="467">
                  <c:v>-0.34554869999999999</c:v>
                </c:pt>
                <c:pt idx="468">
                  <c:v>-0.82269689999999995</c:v>
                </c:pt>
                <c:pt idx="469">
                  <c:v>-0.50922860000000003</c:v>
                </c:pt>
                <c:pt idx="470">
                  <c:v>-0.1728983</c:v>
                </c:pt>
                <c:pt idx="471">
                  <c:v>0.4242167</c:v>
                </c:pt>
                <c:pt idx="472">
                  <c:v>1.3953789999999999</c:v>
                </c:pt>
                <c:pt idx="473">
                  <c:v>1.7642040000000001</c:v>
                </c:pt>
                <c:pt idx="474">
                  <c:v>1.655424</c:v>
                </c:pt>
                <c:pt idx="475">
                  <c:v>1.9523520000000001</c:v>
                </c:pt>
                <c:pt idx="476">
                  <c:v>1.391723</c:v>
                </c:pt>
                <c:pt idx="477">
                  <c:v>-0.64993979999999996</c:v>
                </c:pt>
                <c:pt idx="478">
                  <c:v>-1.4063509999999999</c:v>
                </c:pt>
                <c:pt idx="479">
                  <c:v>-0.59334100000000001</c:v>
                </c:pt>
                <c:pt idx="480">
                  <c:v>-0.54297479999999998</c:v>
                </c:pt>
                <c:pt idx="481">
                  <c:v>-0.3244706</c:v>
                </c:pt>
                <c:pt idx="482">
                  <c:v>1.108541</c:v>
                </c:pt>
                <c:pt idx="483">
                  <c:v>1.7592620000000001</c:v>
                </c:pt>
                <c:pt idx="484">
                  <c:v>0.68894679999999997</c:v>
                </c:pt>
                <c:pt idx="485">
                  <c:v>7.2705309999999995E-2</c:v>
                </c:pt>
                <c:pt idx="486">
                  <c:v>0.94957570000000002</c:v>
                </c:pt>
                <c:pt idx="487">
                  <c:v>1.256756</c:v>
                </c:pt>
                <c:pt idx="488">
                  <c:v>-4.8834130000000003E-2</c:v>
                </c:pt>
                <c:pt idx="489">
                  <c:v>-1.953981</c:v>
                </c:pt>
                <c:pt idx="490">
                  <c:v>-2.3902480000000002</c:v>
                </c:pt>
                <c:pt idx="491">
                  <c:v>-0.91941980000000001</c:v>
                </c:pt>
                <c:pt idx="492">
                  <c:v>-0.1682024</c:v>
                </c:pt>
                <c:pt idx="493">
                  <c:v>-0.11161749999999999</c:v>
                </c:pt>
                <c:pt idx="494">
                  <c:v>0.47012930000000003</c:v>
                </c:pt>
                <c:pt idx="495">
                  <c:v>0.25751950000000001</c:v>
                </c:pt>
                <c:pt idx="496">
                  <c:v>-0.3667222</c:v>
                </c:pt>
                <c:pt idx="497">
                  <c:v>2.0659790000000001E-2</c:v>
                </c:pt>
                <c:pt idx="498">
                  <c:v>0.83068310000000001</c:v>
                </c:pt>
                <c:pt idx="499">
                  <c:v>0.80576049999999999</c:v>
                </c:pt>
                <c:pt idx="500">
                  <c:v>-0.25923580000000002</c:v>
                </c:pt>
                <c:pt idx="501">
                  <c:v>-0.81946799999999997</c:v>
                </c:pt>
                <c:pt idx="502">
                  <c:v>-7.6089770000000001E-2</c:v>
                </c:pt>
                <c:pt idx="503">
                  <c:v>-2.5760060000000001E-2</c:v>
                </c:pt>
                <c:pt idx="504">
                  <c:v>-0.8096158</c:v>
                </c:pt>
                <c:pt idx="505">
                  <c:v>-8.1593719999999995E-2</c:v>
                </c:pt>
                <c:pt idx="506">
                  <c:v>1.1095170000000001</c:v>
                </c:pt>
                <c:pt idx="507">
                  <c:v>0.52299600000000002</c:v>
                </c:pt>
                <c:pt idx="508">
                  <c:v>-0.67558379999999996</c:v>
                </c:pt>
                <c:pt idx="509">
                  <c:v>-0.73333360000000003</c:v>
                </c:pt>
                <c:pt idx="510">
                  <c:v>0.46624660000000001</c:v>
                </c:pt>
                <c:pt idx="511">
                  <c:v>1.730351</c:v>
                </c:pt>
                <c:pt idx="512">
                  <c:v>1.4640139999999999</c:v>
                </c:pt>
                <c:pt idx="513">
                  <c:v>0.19710739999999999</c:v>
                </c:pt>
                <c:pt idx="514">
                  <c:v>-0.50050349999999999</c:v>
                </c:pt>
                <c:pt idx="515">
                  <c:v>-0.77399010000000001</c:v>
                </c:pt>
                <c:pt idx="516">
                  <c:v>-0.82436120000000002</c:v>
                </c:pt>
                <c:pt idx="517">
                  <c:v>-0.25240030000000002</c:v>
                </c:pt>
                <c:pt idx="518">
                  <c:v>-3.0230300000000002E-2</c:v>
                </c:pt>
                <c:pt idx="519">
                  <c:v>-0.56405689999999997</c:v>
                </c:pt>
                <c:pt idx="520">
                  <c:v>-0.80847290000000005</c:v>
                </c:pt>
                <c:pt idx="521">
                  <c:v>-0.75279779999999996</c:v>
                </c:pt>
                <c:pt idx="522">
                  <c:v>-0.10120419999999999</c:v>
                </c:pt>
                <c:pt idx="523">
                  <c:v>0.98389740000000003</c:v>
                </c:pt>
                <c:pt idx="524">
                  <c:v>0.92698440000000004</c:v>
                </c:pt>
                <c:pt idx="525">
                  <c:v>0.19676669999999999</c:v>
                </c:pt>
                <c:pt idx="526">
                  <c:v>-6.9495360000000006E-2</c:v>
                </c:pt>
                <c:pt idx="527">
                  <c:v>5.8987379999999999E-2</c:v>
                </c:pt>
                <c:pt idx="528">
                  <c:v>0.37276969999999998</c:v>
                </c:pt>
                <c:pt idx="529">
                  <c:v>0.48063430000000001</c:v>
                </c:pt>
                <c:pt idx="530">
                  <c:v>-0.26848460000000002</c:v>
                </c:pt>
                <c:pt idx="531">
                  <c:v>-1.61226</c:v>
                </c:pt>
                <c:pt idx="532">
                  <c:v>-1.325801</c:v>
                </c:pt>
                <c:pt idx="533">
                  <c:v>0.60188730000000001</c:v>
                </c:pt>
                <c:pt idx="534">
                  <c:v>1.5253159999999999</c:v>
                </c:pt>
                <c:pt idx="535">
                  <c:v>1.231986</c:v>
                </c:pt>
                <c:pt idx="536">
                  <c:v>0.66051170000000003</c:v>
                </c:pt>
                <c:pt idx="537">
                  <c:v>-0.26900750000000001</c:v>
                </c:pt>
                <c:pt idx="538">
                  <c:v>-1.1793199999999999</c:v>
                </c:pt>
                <c:pt idx="539">
                  <c:v>-0.93448560000000003</c:v>
                </c:pt>
                <c:pt idx="540">
                  <c:v>1.0927030000000001E-2</c:v>
                </c:pt>
                <c:pt idx="541">
                  <c:v>-1.2857550000000001E-2</c:v>
                </c:pt>
                <c:pt idx="542">
                  <c:v>-0.1648597</c:v>
                </c:pt>
                <c:pt idx="543">
                  <c:v>0.91346349999999998</c:v>
                </c:pt>
                <c:pt idx="544">
                  <c:v>1.998319</c:v>
                </c:pt>
                <c:pt idx="545">
                  <c:v>1.797393</c:v>
                </c:pt>
                <c:pt idx="546">
                  <c:v>0.86976290000000001</c:v>
                </c:pt>
                <c:pt idx="547">
                  <c:v>0.12682879999999999</c:v>
                </c:pt>
                <c:pt idx="548">
                  <c:v>-0.1746297</c:v>
                </c:pt>
                <c:pt idx="549">
                  <c:v>0.2309089</c:v>
                </c:pt>
                <c:pt idx="550">
                  <c:v>0.55637930000000002</c:v>
                </c:pt>
                <c:pt idx="551">
                  <c:v>-0.14707419999999999</c:v>
                </c:pt>
                <c:pt idx="552">
                  <c:v>-0.65406070000000005</c:v>
                </c:pt>
                <c:pt idx="553">
                  <c:v>-0.15624389999999999</c:v>
                </c:pt>
                <c:pt idx="554">
                  <c:v>-6.4823439999999996E-2</c:v>
                </c:pt>
                <c:pt idx="555">
                  <c:v>-0.94215020000000005</c:v>
                </c:pt>
                <c:pt idx="556">
                  <c:v>-1.312486</c:v>
                </c:pt>
                <c:pt idx="557">
                  <c:v>-1.080938</c:v>
                </c:pt>
                <c:pt idx="558">
                  <c:v>-0.64125489999999996</c:v>
                </c:pt>
                <c:pt idx="559">
                  <c:v>0.52977200000000002</c:v>
                </c:pt>
                <c:pt idx="560">
                  <c:v>0.82711469999999998</c:v>
                </c:pt>
                <c:pt idx="561">
                  <c:v>0.18044360000000001</c:v>
                </c:pt>
                <c:pt idx="562">
                  <c:v>0.79802550000000005</c:v>
                </c:pt>
                <c:pt idx="563">
                  <c:v>1.4320710000000001</c:v>
                </c:pt>
                <c:pt idx="564">
                  <c:v>0.87149980000000005</c:v>
                </c:pt>
                <c:pt idx="565">
                  <c:v>0.68545929999999999</c:v>
                </c:pt>
                <c:pt idx="566">
                  <c:v>0.76352229999999999</c:v>
                </c:pt>
                <c:pt idx="567">
                  <c:v>0.5012394</c:v>
                </c:pt>
                <c:pt idx="568">
                  <c:v>0.42574879999999998</c:v>
                </c:pt>
                <c:pt idx="569">
                  <c:v>0.30910120000000002</c:v>
                </c:pt>
                <c:pt idx="570">
                  <c:v>0.22953950000000001</c:v>
                </c:pt>
                <c:pt idx="571">
                  <c:v>-8.476554E-2</c:v>
                </c:pt>
                <c:pt idx="572">
                  <c:v>-0.716777</c:v>
                </c:pt>
                <c:pt idx="573">
                  <c:v>-0.46944540000000001</c:v>
                </c:pt>
                <c:pt idx="574">
                  <c:v>0.34430870000000002</c:v>
                </c:pt>
                <c:pt idx="575">
                  <c:v>0.54396639999999996</c:v>
                </c:pt>
                <c:pt idx="576">
                  <c:v>2.5301790000000001E-2</c:v>
                </c:pt>
                <c:pt idx="577">
                  <c:v>-0.1422091</c:v>
                </c:pt>
                <c:pt idx="578">
                  <c:v>1.2226539999999999E-2</c:v>
                </c:pt>
                <c:pt idx="579">
                  <c:v>-0.99747909999999995</c:v>
                </c:pt>
                <c:pt idx="580">
                  <c:v>-1.6982919999999999</c:v>
                </c:pt>
                <c:pt idx="581">
                  <c:v>-0.50477419999999995</c:v>
                </c:pt>
                <c:pt idx="582">
                  <c:v>0.49435970000000001</c:v>
                </c:pt>
                <c:pt idx="583">
                  <c:v>0.48770960000000002</c:v>
                </c:pt>
                <c:pt idx="584">
                  <c:v>0.42058000000000001</c:v>
                </c:pt>
                <c:pt idx="585">
                  <c:v>7.8758129999999996E-2</c:v>
                </c:pt>
                <c:pt idx="586">
                  <c:v>-0.18967049999999999</c:v>
                </c:pt>
                <c:pt idx="587">
                  <c:v>0.48933520000000003</c:v>
                </c:pt>
                <c:pt idx="588">
                  <c:v>1.075321</c:v>
                </c:pt>
                <c:pt idx="589">
                  <c:v>0.61779499999999998</c:v>
                </c:pt>
                <c:pt idx="590">
                  <c:v>0.1653268</c:v>
                </c:pt>
                <c:pt idx="591">
                  <c:v>6.0051399999999998E-2</c:v>
                </c:pt>
                <c:pt idx="592">
                  <c:v>0.7931125</c:v>
                </c:pt>
                <c:pt idx="593">
                  <c:v>2.1441759999999999</c:v>
                </c:pt>
                <c:pt idx="594">
                  <c:v>2.0552679999999999</c:v>
                </c:pt>
                <c:pt idx="595">
                  <c:v>1.347302</c:v>
                </c:pt>
                <c:pt idx="596">
                  <c:v>0.99843550000000003</c:v>
                </c:pt>
                <c:pt idx="597">
                  <c:v>8.7310079999999998E-2</c:v>
                </c:pt>
                <c:pt idx="598">
                  <c:v>8.6807259999999997E-2</c:v>
                </c:pt>
                <c:pt idx="599">
                  <c:v>1.7045300000000001</c:v>
                </c:pt>
                <c:pt idx="600">
                  <c:v>2.2870529999999998</c:v>
                </c:pt>
                <c:pt idx="601">
                  <c:v>1.4971030000000001</c:v>
                </c:pt>
                <c:pt idx="602">
                  <c:v>1.6104890000000001</c:v>
                </c:pt>
                <c:pt idx="603">
                  <c:v>1.6220939999999999</c:v>
                </c:pt>
                <c:pt idx="604">
                  <c:v>0.52079949999999997</c:v>
                </c:pt>
                <c:pt idx="605">
                  <c:v>0.47423729999999997</c:v>
                </c:pt>
                <c:pt idx="606">
                  <c:v>1.2264189999999999</c:v>
                </c:pt>
                <c:pt idx="607">
                  <c:v>0.82020479999999996</c:v>
                </c:pt>
                <c:pt idx="608">
                  <c:v>-0.68873720000000005</c:v>
                </c:pt>
                <c:pt idx="609">
                  <c:v>-1.6619079999999999</c:v>
                </c:pt>
                <c:pt idx="610">
                  <c:v>-0.90298849999999997</c:v>
                </c:pt>
                <c:pt idx="611">
                  <c:v>-0.34232319999999999</c:v>
                </c:pt>
                <c:pt idx="612">
                  <c:v>-1.357073</c:v>
                </c:pt>
                <c:pt idx="613">
                  <c:v>-1.439926</c:v>
                </c:pt>
                <c:pt idx="614">
                  <c:v>-0.3637302</c:v>
                </c:pt>
                <c:pt idx="615">
                  <c:v>-0.73752039999999996</c:v>
                </c:pt>
                <c:pt idx="616">
                  <c:v>-1.0914790000000001</c:v>
                </c:pt>
                <c:pt idx="617">
                  <c:v>0.42900260000000001</c:v>
                </c:pt>
                <c:pt idx="618">
                  <c:v>1.2655289999999999</c:v>
                </c:pt>
                <c:pt idx="619">
                  <c:v>0.29205920000000002</c:v>
                </c:pt>
                <c:pt idx="620">
                  <c:v>-0.22390840000000001</c:v>
                </c:pt>
                <c:pt idx="621">
                  <c:v>0.55667639999999996</c:v>
                </c:pt>
                <c:pt idx="622">
                  <c:v>1.190979</c:v>
                </c:pt>
                <c:pt idx="623">
                  <c:v>0.97198180000000001</c:v>
                </c:pt>
                <c:pt idx="624">
                  <c:v>0.33208290000000001</c:v>
                </c:pt>
                <c:pt idx="625">
                  <c:v>-0.15567520000000001</c:v>
                </c:pt>
                <c:pt idx="626">
                  <c:v>0.101258</c:v>
                </c:pt>
                <c:pt idx="627">
                  <c:v>0.26029659999999999</c:v>
                </c:pt>
                <c:pt idx="628">
                  <c:v>-0.83143389999999995</c:v>
                </c:pt>
                <c:pt idx="629">
                  <c:v>-1.4548540000000001</c:v>
                </c:pt>
                <c:pt idx="630">
                  <c:v>-0.4056514</c:v>
                </c:pt>
                <c:pt idx="631">
                  <c:v>0.10068580000000001</c:v>
                </c:pt>
                <c:pt idx="632">
                  <c:v>-0.24699689999999999</c:v>
                </c:pt>
                <c:pt idx="633">
                  <c:v>0.29843310000000001</c:v>
                </c:pt>
                <c:pt idx="634">
                  <c:v>0.53529789999999999</c:v>
                </c:pt>
                <c:pt idx="635">
                  <c:v>-1.0559270000000001</c:v>
                </c:pt>
                <c:pt idx="636">
                  <c:v>-2.3131539999999999</c:v>
                </c:pt>
                <c:pt idx="637">
                  <c:v>-0.5371553</c:v>
                </c:pt>
                <c:pt idx="638">
                  <c:v>2.423079</c:v>
                </c:pt>
                <c:pt idx="639">
                  <c:v>2.7858130000000001</c:v>
                </c:pt>
                <c:pt idx="640">
                  <c:v>0.79531549999999995</c:v>
                </c:pt>
                <c:pt idx="641">
                  <c:v>-0.45204100000000003</c:v>
                </c:pt>
                <c:pt idx="642">
                  <c:v>0.21276200000000001</c:v>
                </c:pt>
                <c:pt idx="643">
                  <c:v>0.73871120000000001</c:v>
                </c:pt>
                <c:pt idx="644">
                  <c:v>-0.30973010000000001</c:v>
                </c:pt>
                <c:pt idx="645">
                  <c:v>-1.14724</c:v>
                </c:pt>
                <c:pt idx="646">
                  <c:v>-0.77002230000000005</c:v>
                </c:pt>
                <c:pt idx="647">
                  <c:v>-0.71133919999999995</c:v>
                </c:pt>
                <c:pt idx="648">
                  <c:v>-0.580009</c:v>
                </c:pt>
                <c:pt idx="649">
                  <c:v>0.83154519999999998</c:v>
                </c:pt>
                <c:pt idx="650">
                  <c:v>1.6547430000000001</c:v>
                </c:pt>
                <c:pt idx="651">
                  <c:v>1.0131829999999999</c:v>
                </c:pt>
                <c:pt idx="652">
                  <c:v>0.3272408</c:v>
                </c:pt>
                <c:pt idx="653">
                  <c:v>-0.14437140000000001</c:v>
                </c:pt>
                <c:pt idx="654">
                  <c:v>-3.1770279999999998E-2</c:v>
                </c:pt>
                <c:pt idx="655">
                  <c:v>1.233481</c:v>
                </c:pt>
                <c:pt idx="656">
                  <c:v>1.9160459999999999</c:v>
                </c:pt>
                <c:pt idx="657">
                  <c:v>0.62333530000000004</c:v>
                </c:pt>
                <c:pt idx="658">
                  <c:v>0.1038622</c:v>
                </c:pt>
                <c:pt idx="659">
                  <c:v>1.448806</c:v>
                </c:pt>
                <c:pt idx="660">
                  <c:v>1.179411</c:v>
                </c:pt>
                <c:pt idx="661">
                  <c:v>-0.27865489999999998</c:v>
                </c:pt>
                <c:pt idx="662">
                  <c:v>1.536888E-2</c:v>
                </c:pt>
                <c:pt idx="663">
                  <c:v>1.188164</c:v>
                </c:pt>
                <c:pt idx="664">
                  <c:v>1.63293</c:v>
                </c:pt>
                <c:pt idx="665">
                  <c:v>1.2171609999999999</c:v>
                </c:pt>
                <c:pt idx="666">
                  <c:v>0.75326170000000003</c:v>
                </c:pt>
                <c:pt idx="667">
                  <c:v>0.64446919999999996</c:v>
                </c:pt>
                <c:pt idx="668">
                  <c:v>0.69584140000000005</c:v>
                </c:pt>
                <c:pt idx="669">
                  <c:v>1.302284</c:v>
                </c:pt>
                <c:pt idx="670">
                  <c:v>1.19475</c:v>
                </c:pt>
                <c:pt idx="671">
                  <c:v>-0.44203120000000001</c:v>
                </c:pt>
                <c:pt idx="672">
                  <c:v>-0.76968579999999998</c:v>
                </c:pt>
                <c:pt idx="673">
                  <c:v>0.67084239999999995</c:v>
                </c:pt>
                <c:pt idx="674">
                  <c:v>0.53854290000000005</c:v>
                </c:pt>
                <c:pt idx="675">
                  <c:v>-0.78891270000000002</c:v>
                </c:pt>
                <c:pt idx="676">
                  <c:v>-0.23968030000000001</c:v>
                </c:pt>
                <c:pt idx="677">
                  <c:v>0.71350100000000005</c:v>
                </c:pt>
                <c:pt idx="678">
                  <c:v>0.24740870000000001</c:v>
                </c:pt>
                <c:pt idx="679">
                  <c:v>0.6865734</c:v>
                </c:pt>
                <c:pt idx="680">
                  <c:v>1.5647770000000001</c:v>
                </c:pt>
                <c:pt idx="681">
                  <c:v>0.59386830000000002</c:v>
                </c:pt>
                <c:pt idx="682">
                  <c:v>-0.58553849999999996</c:v>
                </c:pt>
                <c:pt idx="683">
                  <c:v>-0.48509099999999999</c:v>
                </c:pt>
                <c:pt idx="684">
                  <c:v>0.17924409999999999</c:v>
                </c:pt>
                <c:pt idx="685">
                  <c:v>0.29620639999999998</c:v>
                </c:pt>
                <c:pt idx="686">
                  <c:v>-0.63252229999999998</c:v>
                </c:pt>
                <c:pt idx="687">
                  <c:v>-0.84733590000000003</c:v>
                </c:pt>
                <c:pt idx="688">
                  <c:v>0.21797349999999999</c:v>
                </c:pt>
                <c:pt idx="689">
                  <c:v>0.69686630000000005</c:v>
                </c:pt>
                <c:pt idx="690">
                  <c:v>0.97020119999999999</c:v>
                </c:pt>
                <c:pt idx="691">
                  <c:v>1.0719989999999999</c:v>
                </c:pt>
                <c:pt idx="692">
                  <c:v>-0.15323899999999999</c:v>
                </c:pt>
                <c:pt idx="693">
                  <c:v>-0.57952840000000005</c:v>
                </c:pt>
                <c:pt idx="694">
                  <c:v>0.71283589999999997</c:v>
                </c:pt>
                <c:pt idx="695">
                  <c:v>0.89169200000000004</c:v>
                </c:pt>
                <c:pt idx="696">
                  <c:v>-1.024864</c:v>
                </c:pt>
                <c:pt idx="697">
                  <c:v>-2.7320500000000001</c:v>
                </c:pt>
                <c:pt idx="698">
                  <c:v>-2.1564670000000001</c:v>
                </c:pt>
                <c:pt idx="699">
                  <c:v>-0.2178031</c:v>
                </c:pt>
                <c:pt idx="700">
                  <c:v>0.82528789999999996</c:v>
                </c:pt>
                <c:pt idx="701">
                  <c:v>0.25902969999999997</c:v>
                </c:pt>
                <c:pt idx="702">
                  <c:v>-0.5668299</c:v>
                </c:pt>
                <c:pt idx="703">
                  <c:v>0.29748459999999999</c:v>
                </c:pt>
                <c:pt idx="704">
                  <c:v>1.838716</c:v>
                </c:pt>
                <c:pt idx="705">
                  <c:v>1.4322410000000001</c:v>
                </c:pt>
                <c:pt idx="706">
                  <c:v>0.15493850000000001</c:v>
                </c:pt>
                <c:pt idx="707">
                  <c:v>-0.1187284</c:v>
                </c:pt>
                <c:pt idx="708">
                  <c:v>-0.37181069999999999</c:v>
                </c:pt>
                <c:pt idx="709">
                  <c:v>-0.65170360000000005</c:v>
                </c:pt>
                <c:pt idx="710">
                  <c:v>-8.468299E-2</c:v>
                </c:pt>
                <c:pt idx="711">
                  <c:v>0.40730369999999999</c:v>
                </c:pt>
                <c:pt idx="712">
                  <c:v>-5.581411E-2</c:v>
                </c:pt>
                <c:pt idx="713">
                  <c:v>-0.60789550000000003</c:v>
                </c:pt>
                <c:pt idx="714">
                  <c:v>-0.55925219999999998</c:v>
                </c:pt>
                <c:pt idx="715">
                  <c:v>-0.928956</c:v>
                </c:pt>
                <c:pt idx="716">
                  <c:v>-1.58663</c:v>
                </c:pt>
                <c:pt idx="717">
                  <c:v>-0.90816940000000002</c:v>
                </c:pt>
                <c:pt idx="718">
                  <c:v>0.61054339999999996</c:v>
                </c:pt>
                <c:pt idx="719">
                  <c:v>1.3353619999999999</c:v>
                </c:pt>
                <c:pt idx="720">
                  <c:v>1.22411</c:v>
                </c:pt>
                <c:pt idx="721">
                  <c:v>1.305077</c:v>
                </c:pt>
                <c:pt idx="722">
                  <c:v>1.907751</c:v>
                </c:pt>
                <c:pt idx="723">
                  <c:v>2.5872959999999998</c:v>
                </c:pt>
                <c:pt idx="724">
                  <c:v>2.2801779999999998</c:v>
                </c:pt>
                <c:pt idx="725">
                  <c:v>0.42494539999999997</c:v>
                </c:pt>
                <c:pt idx="726">
                  <c:v>-0.4525885</c:v>
                </c:pt>
                <c:pt idx="727">
                  <c:v>0.96767860000000006</c:v>
                </c:pt>
                <c:pt idx="728">
                  <c:v>1.675082</c:v>
                </c:pt>
                <c:pt idx="729">
                  <c:v>0.46521099999999999</c:v>
                </c:pt>
                <c:pt idx="730">
                  <c:v>-0.1580482</c:v>
                </c:pt>
                <c:pt idx="731">
                  <c:v>0.75589759999999995</c:v>
                </c:pt>
                <c:pt idx="732">
                  <c:v>1.192693</c:v>
                </c:pt>
                <c:pt idx="733">
                  <c:v>0.70819580000000004</c:v>
                </c:pt>
                <c:pt idx="734">
                  <c:v>0.61377939999999998</c:v>
                </c:pt>
                <c:pt idx="735">
                  <c:v>0.36843589999999998</c:v>
                </c:pt>
                <c:pt idx="736">
                  <c:v>-0.4241374</c:v>
                </c:pt>
                <c:pt idx="737">
                  <c:v>-0.63168139999999995</c:v>
                </c:pt>
                <c:pt idx="738">
                  <c:v>-5.7610500000000002E-2</c:v>
                </c:pt>
                <c:pt idx="739">
                  <c:v>0.27356180000000002</c:v>
                </c:pt>
                <c:pt idx="740">
                  <c:v>-0.53808579999999995</c:v>
                </c:pt>
                <c:pt idx="741">
                  <c:v>-1.7252700000000001</c:v>
                </c:pt>
                <c:pt idx="742">
                  <c:v>-1.679454</c:v>
                </c:pt>
                <c:pt idx="743">
                  <c:v>-0.91613350000000005</c:v>
                </c:pt>
                <c:pt idx="744">
                  <c:v>-0.70414920000000003</c:v>
                </c:pt>
                <c:pt idx="745">
                  <c:v>-0.64576440000000002</c:v>
                </c:pt>
                <c:pt idx="746">
                  <c:v>-0.23790320000000001</c:v>
                </c:pt>
                <c:pt idx="747">
                  <c:v>0.20717479999999999</c:v>
                </c:pt>
                <c:pt idx="748">
                  <c:v>2.8777199999999999E-2</c:v>
                </c:pt>
                <c:pt idx="749">
                  <c:v>-0.59095980000000004</c:v>
                </c:pt>
                <c:pt idx="750">
                  <c:v>-0.2948906</c:v>
                </c:pt>
                <c:pt idx="751">
                  <c:v>0.74875210000000003</c:v>
                </c:pt>
                <c:pt idx="752">
                  <c:v>1.05026</c:v>
                </c:pt>
                <c:pt idx="753">
                  <c:v>0.92109430000000003</c:v>
                </c:pt>
                <c:pt idx="754">
                  <c:v>1.010769</c:v>
                </c:pt>
                <c:pt idx="755">
                  <c:v>0.73949169999999997</c:v>
                </c:pt>
                <c:pt idx="756">
                  <c:v>0.37701489999999999</c:v>
                </c:pt>
                <c:pt idx="757">
                  <c:v>0.59407140000000003</c:v>
                </c:pt>
                <c:pt idx="758">
                  <c:v>0.75013620000000003</c:v>
                </c:pt>
                <c:pt idx="759">
                  <c:v>0.52890369999999998</c:v>
                </c:pt>
                <c:pt idx="760">
                  <c:v>1.1775880000000001</c:v>
                </c:pt>
                <c:pt idx="761">
                  <c:v>1.769217</c:v>
                </c:pt>
                <c:pt idx="762">
                  <c:v>0.66948160000000001</c:v>
                </c:pt>
                <c:pt idx="763">
                  <c:v>-0.1100169</c:v>
                </c:pt>
                <c:pt idx="764">
                  <c:v>-0.1195495</c:v>
                </c:pt>
                <c:pt idx="765">
                  <c:v>-0.67350900000000002</c:v>
                </c:pt>
                <c:pt idx="766">
                  <c:v>-0.2720841</c:v>
                </c:pt>
                <c:pt idx="767">
                  <c:v>1.1877979999999999</c:v>
                </c:pt>
                <c:pt idx="768">
                  <c:v>0.93983799999999995</c:v>
                </c:pt>
                <c:pt idx="769">
                  <c:v>-0.65111839999999999</c:v>
                </c:pt>
                <c:pt idx="770">
                  <c:v>-0.79392039999999997</c:v>
                </c:pt>
                <c:pt idx="771">
                  <c:v>-0.18576980000000001</c:v>
                </c:pt>
                <c:pt idx="772">
                  <c:v>-0.54710939999999997</c:v>
                </c:pt>
                <c:pt idx="773">
                  <c:v>-1.028818</c:v>
                </c:pt>
                <c:pt idx="774">
                  <c:v>-0.73172420000000005</c:v>
                </c:pt>
                <c:pt idx="775">
                  <c:v>-0.31287490000000001</c:v>
                </c:pt>
                <c:pt idx="776">
                  <c:v>-0.54627490000000001</c:v>
                </c:pt>
                <c:pt idx="777">
                  <c:v>-0.87826919999999997</c:v>
                </c:pt>
                <c:pt idx="778">
                  <c:v>-0.41331960000000001</c:v>
                </c:pt>
                <c:pt idx="779">
                  <c:v>0.17319999999999999</c:v>
                </c:pt>
                <c:pt idx="780">
                  <c:v>-0.16191949999999999</c:v>
                </c:pt>
                <c:pt idx="781">
                  <c:v>-0.52308920000000003</c:v>
                </c:pt>
                <c:pt idx="782">
                  <c:v>-0.28970170000000001</c:v>
                </c:pt>
                <c:pt idx="783">
                  <c:v>-0.62590579999999996</c:v>
                </c:pt>
                <c:pt idx="784">
                  <c:v>-1.4688939999999999</c:v>
                </c:pt>
                <c:pt idx="785">
                  <c:v>-0.79794169999999998</c:v>
                </c:pt>
                <c:pt idx="786">
                  <c:v>0.98884499999999997</c:v>
                </c:pt>
                <c:pt idx="787">
                  <c:v>1.3527659999999999</c:v>
                </c:pt>
                <c:pt idx="788">
                  <c:v>1.3273600000000001</c:v>
                </c:pt>
                <c:pt idx="789">
                  <c:v>2.2627670000000002</c:v>
                </c:pt>
                <c:pt idx="790">
                  <c:v>2.1896300000000002</c:v>
                </c:pt>
                <c:pt idx="791">
                  <c:v>1.4024840000000001</c:v>
                </c:pt>
                <c:pt idx="792">
                  <c:v>1.488337</c:v>
                </c:pt>
                <c:pt idx="793">
                  <c:v>0.60766109999999995</c:v>
                </c:pt>
                <c:pt idx="794">
                  <c:v>-1.4154249999999999</c:v>
                </c:pt>
                <c:pt idx="795">
                  <c:v>-1.880979</c:v>
                </c:pt>
                <c:pt idx="796">
                  <c:v>-0.7680823</c:v>
                </c:pt>
                <c:pt idx="797">
                  <c:v>0.33235559999999997</c:v>
                </c:pt>
                <c:pt idx="798">
                  <c:v>1.0384599999999999</c:v>
                </c:pt>
                <c:pt idx="799">
                  <c:v>1.807887</c:v>
                </c:pt>
                <c:pt idx="800">
                  <c:v>2.2283840000000001</c:v>
                </c:pt>
                <c:pt idx="801">
                  <c:v>1.268716</c:v>
                </c:pt>
                <c:pt idx="802">
                  <c:v>2.8535980000000002E-3</c:v>
                </c:pt>
                <c:pt idx="803">
                  <c:v>0.21049880000000001</c:v>
                </c:pt>
                <c:pt idx="804">
                  <c:v>0.64058210000000004</c:v>
                </c:pt>
                <c:pt idx="805">
                  <c:v>-0.45855099999999999</c:v>
                </c:pt>
                <c:pt idx="806">
                  <c:v>-0.94956050000000003</c:v>
                </c:pt>
                <c:pt idx="807">
                  <c:v>0.74327359999999998</c:v>
                </c:pt>
                <c:pt idx="808">
                  <c:v>1.7065380000000001</c:v>
                </c:pt>
                <c:pt idx="809">
                  <c:v>1.1582760000000001</c:v>
                </c:pt>
                <c:pt idx="810">
                  <c:v>1.213355</c:v>
                </c:pt>
                <c:pt idx="811">
                  <c:v>0.82109140000000003</c:v>
                </c:pt>
                <c:pt idx="812">
                  <c:v>-0.40901850000000001</c:v>
                </c:pt>
                <c:pt idx="813">
                  <c:v>-0.1274932</c:v>
                </c:pt>
                <c:pt idx="814">
                  <c:v>1.114325</c:v>
                </c:pt>
                <c:pt idx="815">
                  <c:v>1.0196019999999999</c:v>
                </c:pt>
                <c:pt idx="816">
                  <c:v>0.1355991</c:v>
                </c:pt>
                <c:pt idx="817">
                  <c:v>0.44634800000000002</c:v>
                </c:pt>
                <c:pt idx="818">
                  <c:v>1.1343909999999999</c:v>
                </c:pt>
                <c:pt idx="819">
                  <c:v>0.30067850000000002</c:v>
                </c:pt>
                <c:pt idx="820">
                  <c:v>-0.77325259999999996</c:v>
                </c:pt>
                <c:pt idx="821">
                  <c:v>-0.56943200000000005</c:v>
                </c:pt>
                <c:pt idx="822">
                  <c:v>-0.14371</c:v>
                </c:pt>
                <c:pt idx="823">
                  <c:v>-0.28341460000000002</c:v>
                </c:pt>
                <c:pt idx="824">
                  <c:v>-5.9961899999999999E-2</c:v>
                </c:pt>
                <c:pt idx="825">
                  <c:v>0.9300929</c:v>
                </c:pt>
                <c:pt idx="826">
                  <c:v>1.0404690000000001</c:v>
                </c:pt>
                <c:pt idx="827">
                  <c:v>-3.2162490000000002E-2</c:v>
                </c:pt>
                <c:pt idx="828">
                  <c:v>-0.1046356</c:v>
                </c:pt>
                <c:pt idx="829">
                  <c:v>0.57998139999999998</c:v>
                </c:pt>
                <c:pt idx="830">
                  <c:v>0.63177110000000003</c:v>
                </c:pt>
                <c:pt idx="831">
                  <c:v>0.98197679999999998</c:v>
                </c:pt>
                <c:pt idx="832">
                  <c:v>1.8005660000000001</c:v>
                </c:pt>
                <c:pt idx="833">
                  <c:v>1.9252769999999999</c:v>
                </c:pt>
                <c:pt idx="834">
                  <c:v>1.4029240000000001</c:v>
                </c:pt>
                <c:pt idx="835">
                  <c:v>0.60356149999999997</c:v>
                </c:pt>
                <c:pt idx="836">
                  <c:v>-0.69282860000000002</c:v>
                </c:pt>
                <c:pt idx="837">
                  <c:v>-0.78711229999999999</c:v>
                </c:pt>
                <c:pt idx="838">
                  <c:v>1.1310819999999999</c:v>
                </c:pt>
                <c:pt idx="839">
                  <c:v>2.1371570000000002</c:v>
                </c:pt>
                <c:pt idx="840">
                  <c:v>1.6142019999999999</c:v>
                </c:pt>
                <c:pt idx="841">
                  <c:v>0.99809179999999997</c:v>
                </c:pt>
                <c:pt idx="842">
                  <c:v>-6.2330669999999998E-2</c:v>
                </c:pt>
                <c:pt idx="843">
                  <c:v>-0.80915649999999995</c:v>
                </c:pt>
                <c:pt idx="844">
                  <c:v>-0.24719630000000001</c:v>
                </c:pt>
                <c:pt idx="845">
                  <c:v>0.46275240000000001</c:v>
                </c:pt>
                <c:pt idx="846">
                  <c:v>1.057447</c:v>
                </c:pt>
                <c:pt idx="847">
                  <c:v>1.573372</c:v>
                </c:pt>
                <c:pt idx="848">
                  <c:v>0.4069892</c:v>
                </c:pt>
                <c:pt idx="849">
                  <c:v>-1.309793</c:v>
                </c:pt>
                <c:pt idx="850">
                  <c:v>-0.19285830000000001</c:v>
                </c:pt>
                <c:pt idx="851">
                  <c:v>1.9861439999999999</c:v>
                </c:pt>
                <c:pt idx="852">
                  <c:v>1.266173</c:v>
                </c:pt>
                <c:pt idx="853">
                  <c:v>-0.24467059999999999</c:v>
                </c:pt>
                <c:pt idx="854">
                  <c:v>-2.1603549999999999E-2</c:v>
                </c:pt>
                <c:pt idx="855">
                  <c:v>0.2995082</c:v>
                </c:pt>
                <c:pt idx="856">
                  <c:v>0.6914844</c:v>
                </c:pt>
                <c:pt idx="857">
                  <c:v>1.5548999999999999</c:v>
                </c:pt>
                <c:pt idx="858">
                  <c:v>1.4337409999999999</c:v>
                </c:pt>
                <c:pt idx="859">
                  <c:v>0.48428769999999999</c:v>
                </c:pt>
                <c:pt idx="860">
                  <c:v>-1.677474E-2</c:v>
                </c:pt>
                <c:pt idx="861">
                  <c:v>-0.4734641</c:v>
                </c:pt>
                <c:pt idx="862">
                  <c:v>-1.4603390000000001</c:v>
                </c:pt>
                <c:pt idx="863">
                  <c:v>-1.4096169999999999</c:v>
                </c:pt>
                <c:pt idx="864">
                  <c:v>7.5402860000000002E-2</c:v>
                </c:pt>
                <c:pt idx="865">
                  <c:v>0.99545150000000004</c:v>
                </c:pt>
                <c:pt idx="866">
                  <c:v>1.0170129999999999</c:v>
                </c:pt>
                <c:pt idx="867">
                  <c:v>1.298986</c:v>
                </c:pt>
                <c:pt idx="868">
                  <c:v>1.4251549999999999</c:v>
                </c:pt>
                <c:pt idx="869">
                  <c:v>0.4285582</c:v>
                </c:pt>
                <c:pt idx="870">
                  <c:v>-8.8934479999999998E-4</c:v>
                </c:pt>
                <c:pt idx="871">
                  <c:v>0.96816409999999997</c:v>
                </c:pt>
                <c:pt idx="872">
                  <c:v>0.99328930000000004</c:v>
                </c:pt>
                <c:pt idx="873">
                  <c:v>6.1613309999999998E-2</c:v>
                </c:pt>
                <c:pt idx="874">
                  <c:v>-0.29061039999999999</c:v>
                </c:pt>
                <c:pt idx="875">
                  <c:v>-0.32165690000000002</c:v>
                </c:pt>
                <c:pt idx="876">
                  <c:v>0.24086350000000001</c:v>
                </c:pt>
                <c:pt idx="877">
                  <c:v>1.462839</c:v>
                </c:pt>
                <c:pt idx="878">
                  <c:v>1.556136</c:v>
                </c:pt>
                <c:pt idx="879">
                  <c:v>0.22204550000000001</c:v>
                </c:pt>
                <c:pt idx="880">
                  <c:v>-0.8072838</c:v>
                </c:pt>
                <c:pt idx="881">
                  <c:v>-0.9290467</c:v>
                </c:pt>
                <c:pt idx="882">
                  <c:v>-0.58667130000000001</c:v>
                </c:pt>
                <c:pt idx="883">
                  <c:v>-0.1428307</c:v>
                </c:pt>
                <c:pt idx="884">
                  <c:v>6.1257640000000002E-2</c:v>
                </c:pt>
                <c:pt idx="885">
                  <c:v>-5.1986250000000001E-3</c:v>
                </c:pt>
                <c:pt idx="886">
                  <c:v>3.411848E-2</c:v>
                </c:pt>
                <c:pt idx="887">
                  <c:v>0.30625520000000001</c:v>
                </c:pt>
                <c:pt idx="888">
                  <c:v>0.75352790000000003</c:v>
                </c:pt>
                <c:pt idx="889">
                  <c:v>1.5550040000000001</c:v>
                </c:pt>
                <c:pt idx="890">
                  <c:v>1.8337810000000001</c:v>
                </c:pt>
                <c:pt idx="891">
                  <c:v>1.0238210000000001</c:v>
                </c:pt>
                <c:pt idx="892">
                  <c:v>0.33296750000000003</c:v>
                </c:pt>
                <c:pt idx="893">
                  <c:v>0.18214739999999999</c:v>
                </c:pt>
                <c:pt idx="894">
                  <c:v>0.27831709999999998</c:v>
                </c:pt>
                <c:pt idx="895">
                  <c:v>0.45858500000000002</c:v>
                </c:pt>
                <c:pt idx="896">
                  <c:v>0.5839105</c:v>
                </c:pt>
                <c:pt idx="897">
                  <c:v>0.9361602</c:v>
                </c:pt>
                <c:pt idx="898">
                  <c:v>0.62726190000000004</c:v>
                </c:pt>
                <c:pt idx="899">
                  <c:v>-0.74824780000000002</c:v>
                </c:pt>
                <c:pt idx="900">
                  <c:v>-1.1975039999999999</c:v>
                </c:pt>
                <c:pt idx="901">
                  <c:v>-0.46554200000000001</c:v>
                </c:pt>
                <c:pt idx="902">
                  <c:v>0.1814337</c:v>
                </c:pt>
                <c:pt idx="903">
                  <c:v>0.84867530000000002</c:v>
                </c:pt>
                <c:pt idx="904">
                  <c:v>1.139607</c:v>
                </c:pt>
                <c:pt idx="905">
                  <c:v>0.3568017</c:v>
                </c:pt>
                <c:pt idx="906">
                  <c:v>-0.52802760000000004</c:v>
                </c:pt>
                <c:pt idx="907">
                  <c:v>-0.34926839999999998</c:v>
                </c:pt>
                <c:pt idx="908">
                  <c:v>5.4393030000000002E-2</c:v>
                </c:pt>
                <c:pt idx="909">
                  <c:v>9.2245720000000003E-3</c:v>
                </c:pt>
                <c:pt idx="910">
                  <c:v>-2.7984279999999999E-3</c:v>
                </c:pt>
                <c:pt idx="911">
                  <c:v>-8.6242949999999999E-2</c:v>
                </c:pt>
                <c:pt idx="912">
                  <c:v>0.51826280000000002</c:v>
                </c:pt>
                <c:pt idx="913">
                  <c:v>1.7421610000000001</c:v>
                </c:pt>
                <c:pt idx="914">
                  <c:v>0.57675339999999997</c:v>
                </c:pt>
                <c:pt idx="915">
                  <c:v>-2.8299850000000002</c:v>
                </c:pt>
                <c:pt idx="916">
                  <c:v>-3.6836679999999999</c:v>
                </c:pt>
                <c:pt idx="917">
                  <c:v>-1.754704</c:v>
                </c:pt>
                <c:pt idx="918">
                  <c:v>-0.80573059999999996</c:v>
                </c:pt>
                <c:pt idx="919">
                  <c:v>-0.1158382</c:v>
                </c:pt>
                <c:pt idx="920">
                  <c:v>1.164523</c:v>
                </c:pt>
                <c:pt idx="921">
                  <c:v>0.77992950000000005</c:v>
                </c:pt>
                <c:pt idx="922">
                  <c:v>-0.51909919999999998</c:v>
                </c:pt>
                <c:pt idx="923">
                  <c:v>-0.43276779999999998</c:v>
                </c:pt>
                <c:pt idx="924">
                  <c:v>0.41488760000000002</c:v>
                </c:pt>
                <c:pt idx="925">
                  <c:v>0.97688229999999998</c:v>
                </c:pt>
                <c:pt idx="926">
                  <c:v>1.452569</c:v>
                </c:pt>
                <c:pt idx="927">
                  <c:v>1.847526</c:v>
                </c:pt>
                <c:pt idx="928">
                  <c:v>1.522424</c:v>
                </c:pt>
                <c:pt idx="929">
                  <c:v>0.1139568</c:v>
                </c:pt>
                <c:pt idx="930">
                  <c:v>-0.8386496</c:v>
                </c:pt>
                <c:pt idx="931">
                  <c:v>-0.66617610000000005</c:v>
                </c:pt>
                <c:pt idx="932">
                  <c:v>-0.2210628</c:v>
                </c:pt>
                <c:pt idx="933">
                  <c:v>0.84310569999999996</c:v>
                </c:pt>
                <c:pt idx="934">
                  <c:v>1.218461</c:v>
                </c:pt>
                <c:pt idx="935">
                  <c:v>0.12536269999999999</c:v>
                </c:pt>
                <c:pt idx="936">
                  <c:v>-2.3579639999999999E-2</c:v>
                </c:pt>
                <c:pt idx="937">
                  <c:v>1.0463899999999999</c:v>
                </c:pt>
                <c:pt idx="938">
                  <c:v>1.2857529999999999</c:v>
                </c:pt>
                <c:pt idx="939">
                  <c:v>0.41189300000000001</c:v>
                </c:pt>
                <c:pt idx="940">
                  <c:v>-0.50285170000000001</c:v>
                </c:pt>
                <c:pt idx="941">
                  <c:v>-0.97975920000000005</c:v>
                </c:pt>
                <c:pt idx="942">
                  <c:v>-0.69948160000000004</c:v>
                </c:pt>
                <c:pt idx="943">
                  <c:v>-0.1877125</c:v>
                </c:pt>
                <c:pt idx="944">
                  <c:v>-0.3488579</c:v>
                </c:pt>
                <c:pt idx="945">
                  <c:v>-0.14817079999999999</c:v>
                </c:pt>
                <c:pt idx="946">
                  <c:v>0.97427330000000001</c:v>
                </c:pt>
                <c:pt idx="947">
                  <c:v>1.6053409999999999</c:v>
                </c:pt>
                <c:pt idx="948">
                  <c:v>1.4538059999999999</c:v>
                </c:pt>
                <c:pt idx="949">
                  <c:v>1.08362</c:v>
                </c:pt>
                <c:pt idx="950">
                  <c:v>0.19480749999999999</c:v>
                </c:pt>
                <c:pt idx="951">
                  <c:v>-0.97510240000000004</c:v>
                </c:pt>
                <c:pt idx="952">
                  <c:v>-1.901149</c:v>
                </c:pt>
                <c:pt idx="953">
                  <c:v>-2.4832649999999998</c:v>
                </c:pt>
                <c:pt idx="954">
                  <c:v>-2.4339460000000002</c:v>
                </c:pt>
                <c:pt idx="955">
                  <c:v>-1.9703120000000001</c:v>
                </c:pt>
                <c:pt idx="956">
                  <c:v>-1.0087950000000001</c:v>
                </c:pt>
                <c:pt idx="957">
                  <c:v>0.88563740000000002</c:v>
                </c:pt>
                <c:pt idx="958">
                  <c:v>1.533164</c:v>
                </c:pt>
                <c:pt idx="959">
                  <c:v>-0.2927458</c:v>
                </c:pt>
                <c:pt idx="960">
                  <c:v>-1.073523</c:v>
                </c:pt>
                <c:pt idx="961">
                  <c:v>5.4533289999999998E-2</c:v>
                </c:pt>
                <c:pt idx="962">
                  <c:v>0.463256</c:v>
                </c:pt>
                <c:pt idx="963">
                  <c:v>0.75642160000000003</c:v>
                </c:pt>
                <c:pt idx="964">
                  <c:v>1.669672</c:v>
                </c:pt>
                <c:pt idx="965">
                  <c:v>1.9722519999999999</c:v>
                </c:pt>
                <c:pt idx="966">
                  <c:v>1.7856909999999999</c:v>
                </c:pt>
                <c:pt idx="967">
                  <c:v>1.7466010000000001</c:v>
                </c:pt>
                <c:pt idx="968">
                  <c:v>1.3334919999999999</c:v>
                </c:pt>
                <c:pt idx="969">
                  <c:v>0.42059289999999999</c:v>
                </c:pt>
                <c:pt idx="970">
                  <c:v>0.56920349999999997</c:v>
                </c:pt>
                <c:pt idx="971">
                  <c:v>1.3658779999999999</c:v>
                </c:pt>
                <c:pt idx="972">
                  <c:v>0.2417049</c:v>
                </c:pt>
                <c:pt idx="973">
                  <c:v>-1.465808</c:v>
                </c:pt>
                <c:pt idx="974">
                  <c:v>-0.95575220000000005</c:v>
                </c:pt>
                <c:pt idx="975">
                  <c:v>0.26939679999999999</c:v>
                </c:pt>
                <c:pt idx="976">
                  <c:v>0.4587311</c:v>
                </c:pt>
                <c:pt idx="977">
                  <c:v>1.1747749999999999</c:v>
                </c:pt>
                <c:pt idx="978">
                  <c:v>3.1791800000000001</c:v>
                </c:pt>
                <c:pt idx="979">
                  <c:v>3.8486500000000001</c:v>
                </c:pt>
                <c:pt idx="980">
                  <c:v>1.407365</c:v>
                </c:pt>
                <c:pt idx="981">
                  <c:v>-1.1424080000000001</c:v>
                </c:pt>
                <c:pt idx="982">
                  <c:v>-0.6741201</c:v>
                </c:pt>
                <c:pt idx="983">
                  <c:v>1.3641529999999999</c:v>
                </c:pt>
                <c:pt idx="984">
                  <c:v>1.950744</c:v>
                </c:pt>
                <c:pt idx="985">
                  <c:v>0.49814700000000001</c:v>
                </c:pt>
                <c:pt idx="986">
                  <c:v>-0.54164570000000001</c:v>
                </c:pt>
                <c:pt idx="987">
                  <c:v>9.4251730000000006E-2</c:v>
                </c:pt>
                <c:pt idx="988">
                  <c:v>0.71207169999999997</c:v>
                </c:pt>
                <c:pt idx="989">
                  <c:v>0.68708820000000004</c:v>
                </c:pt>
                <c:pt idx="990">
                  <c:v>0.34610780000000002</c:v>
                </c:pt>
                <c:pt idx="991">
                  <c:v>-5.9030680000000002E-2</c:v>
                </c:pt>
                <c:pt idx="992">
                  <c:v>0.49386989999999997</c:v>
                </c:pt>
                <c:pt idx="993">
                  <c:v>1.2541599999999999</c:v>
                </c:pt>
                <c:pt idx="994">
                  <c:v>0.74169609999999997</c:v>
                </c:pt>
                <c:pt idx="995">
                  <c:v>-0.22675210000000001</c:v>
                </c:pt>
                <c:pt idx="996">
                  <c:v>-1.0304180000000001</c:v>
                </c:pt>
                <c:pt idx="997">
                  <c:v>-1.5946819999999999</c:v>
                </c:pt>
                <c:pt idx="998">
                  <c:v>-1.2869440000000001</c:v>
                </c:pt>
              </c:numCache>
            </c:numRef>
          </c:yVal>
          <c:smooth val="0"/>
        </c:ser>
        <c:ser>
          <c:idx val="6"/>
          <c:order val="6"/>
          <c:tx>
            <c:v>+1000V (#7)</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Data'!$H$5:$H$1003</c:f>
              <c:numCache>
                <c:formatCode>General</c:formatCode>
                <c:ptCount val="999"/>
                <c:pt idx="0">
                  <c:v>-7.7376680000000003E-2</c:v>
                </c:pt>
                <c:pt idx="1">
                  <c:v>-0.65628509999999995</c:v>
                </c:pt>
                <c:pt idx="2">
                  <c:v>-0.15640780000000001</c:v>
                </c:pt>
                <c:pt idx="3">
                  <c:v>1.1499360000000001</c:v>
                </c:pt>
                <c:pt idx="4">
                  <c:v>1.581197</c:v>
                </c:pt>
                <c:pt idx="5">
                  <c:v>1.1372530000000001</c:v>
                </c:pt>
                <c:pt idx="6">
                  <c:v>5.5778460000000002E-2</c:v>
                </c:pt>
                <c:pt idx="7">
                  <c:v>-0.99806360000000005</c:v>
                </c:pt>
                <c:pt idx="8">
                  <c:v>-0.81284559999999995</c:v>
                </c:pt>
                <c:pt idx="9">
                  <c:v>8.1228149999999999E-2</c:v>
                </c:pt>
                <c:pt idx="10">
                  <c:v>0.80105280000000001</c:v>
                </c:pt>
                <c:pt idx="11">
                  <c:v>0.62516890000000003</c:v>
                </c:pt>
                <c:pt idx="12">
                  <c:v>-7.4168349999999994E-2</c:v>
                </c:pt>
                <c:pt idx="13">
                  <c:v>0.56043229999999999</c:v>
                </c:pt>
                <c:pt idx="14">
                  <c:v>1.3686929999999999</c:v>
                </c:pt>
                <c:pt idx="15">
                  <c:v>0.63052529999999996</c:v>
                </c:pt>
                <c:pt idx="16">
                  <c:v>6.3904959999999997E-2</c:v>
                </c:pt>
                <c:pt idx="17">
                  <c:v>0.41172249999999999</c:v>
                </c:pt>
                <c:pt idx="18">
                  <c:v>0.28877770000000003</c:v>
                </c:pt>
                <c:pt idx="19">
                  <c:v>-0.65923810000000005</c:v>
                </c:pt>
                <c:pt idx="20">
                  <c:v>-0.88509329999999997</c:v>
                </c:pt>
                <c:pt idx="21">
                  <c:v>0.65729230000000005</c:v>
                </c:pt>
                <c:pt idx="22">
                  <c:v>2.2171780000000001</c:v>
                </c:pt>
                <c:pt idx="23">
                  <c:v>1.217325</c:v>
                </c:pt>
                <c:pt idx="24">
                  <c:v>-1.206887</c:v>
                </c:pt>
                <c:pt idx="25">
                  <c:v>-1.1695199999999999</c:v>
                </c:pt>
                <c:pt idx="26">
                  <c:v>0.94376660000000001</c:v>
                </c:pt>
                <c:pt idx="27">
                  <c:v>1.61042</c:v>
                </c:pt>
                <c:pt idx="28">
                  <c:v>0.82795529999999995</c:v>
                </c:pt>
                <c:pt idx="29">
                  <c:v>0.64382260000000002</c:v>
                </c:pt>
                <c:pt idx="30">
                  <c:v>0.85368189999999999</c:v>
                </c:pt>
                <c:pt idx="31">
                  <c:v>0.57131019999999999</c:v>
                </c:pt>
                <c:pt idx="32">
                  <c:v>0.56979550000000001</c:v>
                </c:pt>
                <c:pt idx="33">
                  <c:v>0.93421379999999998</c:v>
                </c:pt>
                <c:pt idx="34">
                  <c:v>0.28562409999999999</c:v>
                </c:pt>
                <c:pt idx="35">
                  <c:v>-0.89195049999999998</c:v>
                </c:pt>
                <c:pt idx="36">
                  <c:v>-1.2245820000000001</c:v>
                </c:pt>
                <c:pt idx="37">
                  <c:v>-1.5067390000000001</c:v>
                </c:pt>
                <c:pt idx="38">
                  <c:v>-1.540171</c:v>
                </c:pt>
                <c:pt idx="39">
                  <c:v>-0.18648580000000001</c:v>
                </c:pt>
                <c:pt idx="40">
                  <c:v>0.75230560000000002</c:v>
                </c:pt>
                <c:pt idx="41">
                  <c:v>0.13282530000000001</c:v>
                </c:pt>
                <c:pt idx="42">
                  <c:v>-0.40611049999999999</c:v>
                </c:pt>
                <c:pt idx="43">
                  <c:v>-0.14691860000000001</c:v>
                </c:pt>
                <c:pt idx="44">
                  <c:v>0.10410800000000001</c:v>
                </c:pt>
                <c:pt idx="45">
                  <c:v>0.11203340000000001</c:v>
                </c:pt>
                <c:pt idx="46">
                  <c:v>0.7188831</c:v>
                </c:pt>
                <c:pt idx="47">
                  <c:v>1.81464</c:v>
                </c:pt>
                <c:pt idx="48">
                  <c:v>1.779093</c:v>
                </c:pt>
                <c:pt idx="49">
                  <c:v>0.58402719999999997</c:v>
                </c:pt>
                <c:pt idx="50">
                  <c:v>-0.19820489999999999</c:v>
                </c:pt>
                <c:pt idx="51">
                  <c:v>-0.324272</c:v>
                </c:pt>
                <c:pt idx="52">
                  <c:v>-0.158299</c:v>
                </c:pt>
                <c:pt idx="53">
                  <c:v>0.58872610000000003</c:v>
                </c:pt>
                <c:pt idx="54">
                  <c:v>1.365416</c:v>
                </c:pt>
                <c:pt idx="55">
                  <c:v>0.69474550000000002</c:v>
                </c:pt>
                <c:pt idx="56">
                  <c:v>-0.28293639999999998</c:v>
                </c:pt>
                <c:pt idx="57">
                  <c:v>0.2259389</c:v>
                </c:pt>
                <c:pt idx="58">
                  <c:v>0.48604140000000001</c:v>
                </c:pt>
                <c:pt idx="59">
                  <c:v>0.2415233</c:v>
                </c:pt>
                <c:pt idx="60">
                  <c:v>1.273091</c:v>
                </c:pt>
                <c:pt idx="61">
                  <c:v>2.0659529999999999</c:v>
                </c:pt>
                <c:pt idx="62">
                  <c:v>0.77865530000000005</c:v>
                </c:pt>
                <c:pt idx="63">
                  <c:v>-0.90331919999999999</c:v>
                </c:pt>
                <c:pt idx="64">
                  <c:v>-0.82724759999999997</c:v>
                </c:pt>
                <c:pt idx="65">
                  <c:v>6.5284120000000001E-2</c:v>
                </c:pt>
                <c:pt idx="66">
                  <c:v>0.34581610000000002</c:v>
                </c:pt>
                <c:pt idx="67">
                  <c:v>0.86729679999999998</c:v>
                </c:pt>
                <c:pt idx="68">
                  <c:v>1.2252000000000001</c:v>
                </c:pt>
                <c:pt idx="69">
                  <c:v>0.35101759999999999</c:v>
                </c:pt>
                <c:pt idx="70">
                  <c:v>-0.41245799999999999</c:v>
                </c:pt>
                <c:pt idx="71">
                  <c:v>-0.35066570000000002</c:v>
                </c:pt>
                <c:pt idx="72">
                  <c:v>-0.33105279999999998</c:v>
                </c:pt>
                <c:pt idx="73">
                  <c:v>-0.71419699999999997</c:v>
                </c:pt>
                <c:pt idx="74">
                  <c:v>-0.75060519999999997</c:v>
                </c:pt>
                <c:pt idx="75">
                  <c:v>-0.52074509999999996</c:v>
                </c:pt>
                <c:pt idx="76">
                  <c:v>-0.86130980000000001</c:v>
                </c:pt>
                <c:pt idx="77">
                  <c:v>-0.73602540000000005</c:v>
                </c:pt>
                <c:pt idx="78">
                  <c:v>-0.22119610000000001</c:v>
                </c:pt>
                <c:pt idx="79">
                  <c:v>-0.26199480000000003</c:v>
                </c:pt>
                <c:pt idx="80">
                  <c:v>-0.106306</c:v>
                </c:pt>
                <c:pt idx="81">
                  <c:v>-0.23312040000000001</c:v>
                </c:pt>
                <c:pt idx="82">
                  <c:v>-0.79327650000000005</c:v>
                </c:pt>
                <c:pt idx="83">
                  <c:v>-0.31174180000000001</c:v>
                </c:pt>
                <c:pt idx="84">
                  <c:v>0.72868670000000002</c:v>
                </c:pt>
                <c:pt idx="85">
                  <c:v>0.79982450000000005</c:v>
                </c:pt>
                <c:pt idx="86">
                  <c:v>0.23650170000000001</c:v>
                </c:pt>
                <c:pt idx="87">
                  <c:v>1.128178E-4</c:v>
                </c:pt>
                <c:pt idx="88">
                  <c:v>8.615486E-2</c:v>
                </c:pt>
                <c:pt idx="89">
                  <c:v>0.34139370000000002</c:v>
                </c:pt>
                <c:pt idx="90">
                  <c:v>0.53994770000000003</c:v>
                </c:pt>
                <c:pt idx="91">
                  <c:v>3.3005930000000003E-2</c:v>
                </c:pt>
                <c:pt idx="92">
                  <c:v>-0.24416959999999999</c:v>
                </c:pt>
                <c:pt idx="93">
                  <c:v>0.49285459999999998</c:v>
                </c:pt>
                <c:pt idx="94">
                  <c:v>0.241955</c:v>
                </c:pt>
                <c:pt idx="95">
                  <c:v>-0.45468229999999998</c:v>
                </c:pt>
                <c:pt idx="96">
                  <c:v>0.17889949999999999</c:v>
                </c:pt>
                <c:pt idx="97">
                  <c:v>-0.37049280000000001</c:v>
                </c:pt>
                <c:pt idx="98">
                  <c:v>-2.4605839999999999</c:v>
                </c:pt>
                <c:pt idx="99">
                  <c:v>-3.1364299999999998</c:v>
                </c:pt>
                <c:pt idx="100">
                  <c:v>-2.249174</c:v>
                </c:pt>
                <c:pt idx="101">
                  <c:v>-0.71943120000000005</c:v>
                </c:pt>
                <c:pt idx="102">
                  <c:v>-6.9381719999999994E-2</c:v>
                </c:pt>
                <c:pt idx="103">
                  <c:v>-1.274777</c:v>
                </c:pt>
                <c:pt idx="104">
                  <c:v>-1.5849299999999999</c:v>
                </c:pt>
                <c:pt idx="105">
                  <c:v>-0.14943509999999999</c:v>
                </c:pt>
                <c:pt idx="106">
                  <c:v>0.94966340000000005</c:v>
                </c:pt>
                <c:pt idx="107">
                  <c:v>1.46313</c:v>
                </c:pt>
                <c:pt idx="108">
                  <c:v>1.455983</c:v>
                </c:pt>
                <c:pt idx="109">
                  <c:v>1.09728</c:v>
                </c:pt>
                <c:pt idx="110">
                  <c:v>0.82096389999999997</c:v>
                </c:pt>
                <c:pt idx="111">
                  <c:v>3.95637E-2</c:v>
                </c:pt>
                <c:pt idx="112">
                  <c:v>-1.0007980000000001</c:v>
                </c:pt>
                <c:pt idx="113">
                  <c:v>-1.4562109999999999</c:v>
                </c:pt>
                <c:pt idx="114">
                  <c:v>-1.288537</c:v>
                </c:pt>
                <c:pt idx="115">
                  <c:v>-0.42742740000000001</c:v>
                </c:pt>
                <c:pt idx="116">
                  <c:v>0.83247740000000003</c:v>
                </c:pt>
                <c:pt idx="117">
                  <c:v>1.2746230000000001</c:v>
                </c:pt>
                <c:pt idx="118">
                  <c:v>0.49857050000000003</c:v>
                </c:pt>
                <c:pt idx="119">
                  <c:v>-0.41520010000000002</c:v>
                </c:pt>
                <c:pt idx="120">
                  <c:v>-0.77395130000000001</c:v>
                </c:pt>
                <c:pt idx="121">
                  <c:v>-0.50479879999999999</c:v>
                </c:pt>
                <c:pt idx="122">
                  <c:v>0.57629810000000004</c:v>
                </c:pt>
                <c:pt idx="123">
                  <c:v>1.50325</c:v>
                </c:pt>
                <c:pt idx="124">
                  <c:v>1.0012589999999999</c:v>
                </c:pt>
                <c:pt idx="125">
                  <c:v>-0.32989679999999999</c:v>
                </c:pt>
                <c:pt idx="126">
                  <c:v>-1.2554149999999999</c:v>
                </c:pt>
                <c:pt idx="127">
                  <c:v>-1.2972669999999999</c:v>
                </c:pt>
                <c:pt idx="128">
                  <c:v>-0.62256020000000001</c:v>
                </c:pt>
                <c:pt idx="129">
                  <c:v>-0.32117180000000001</c:v>
                </c:pt>
                <c:pt idx="130">
                  <c:v>-0.61664569999999996</c:v>
                </c:pt>
                <c:pt idx="131">
                  <c:v>-0.1083855</c:v>
                </c:pt>
                <c:pt idx="132">
                  <c:v>0.81642020000000004</c:v>
                </c:pt>
                <c:pt idx="133">
                  <c:v>0.39886640000000001</c:v>
                </c:pt>
                <c:pt idx="134">
                  <c:v>-0.90166049999999998</c:v>
                </c:pt>
                <c:pt idx="135">
                  <c:v>-1.289345</c:v>
                </c:pt>
                <c:pt idx="136">
                  <c:v>-0.19821939999999999</c:v>
                </c:pt>
                <c:pt idx="137">
                  <c:v>1.0543960000000001</c:v>
                </c:pt>
                <c:pt idx="138">
                  <c:v>0.49455359999999998</c:v>
                </c:pt>
                <c:pt idx="139">
                  <c:v>-1.0240739999999999</c:v>
                </c:pt>
                <c:pt idx="140">
                  <c:v>-0.88309170000000003</c:v>
                </c:pt>
                <c:pt idx="141">
                  <c:v>-0.40040350000000002</c:v>
                </c:pt>
                <c:pt idx="142">
                  <c:v>-1.0027079999999999</c:v>
                </c:pt>
                <c:pt idx="143">
                  <c:v>-0.19577020000000001</c:v>
                </c:pt>
                <c:pt idx="144">
                  <c:v>1.628941</c:v>
                </c:pt>
                <c:pt idx="145">
                  <c:v>2.0746899999999999</c:v>
                </c:pt>
                <c:pt idx="146">
                  <c:v>1.321861</c:v>
                </c:pt>
                <c:pt idx="147">
                  <c:v>-0.27368320000000002</c:v>
                </c:pt>
                <c:pt idx="148">
                  <c:v>-0.98602730000000005</c:v>
                </c:pt>
                <c:pt idx="149">
                  <c:v>0.61369019999999996</c:v>
                </c:pt>
                <c:pt idx="150">
                  <c:v>1.5708439999999999</c:v>
                </c:pt>
                <c:pt idx="151">
                  <c:v>0.72589429999999999</c:v>
                </c:pt>
                <c:pt idx="152">
                  <c:v>0.85804990000000003</c:v>
                </c:pt>
                <c:pt idx="153">
                  <c:v>1.5698179999999999</c:v>
                </c:pt>
                <c:pt idx="154">
                  <c:v>1.0089429999999999</c:v>
                </c:pt>
                <c:pt idx="155">
                  <c:v>-0.1083491</c:v>
                </c:pt>
                <c:pt idx="156">
                  <c:v>-1.2304619999999999</c:v>
                </c:pt>
                <c:pt idx="157">
                  <c:v>-1.891329</c:v>
                </c:pt>
                <c:pt idx="158">
                  <c:v>-1.7523230000000001</c:v>
                </c:pt>
                <c:pt idx="159">
                  <c:v>-1.794694</c:v>
                </c:pt>
                <c:pt idx="160">
                  <c:v>-1.637348</c:v>
                </c:pt>
                <c:pt idx="161">
                  <c:v>-0.5332382</c:v>
                </c:pt>
                <c:pt idx="162">
                  <c:v>-9.5739270000000001E-2</c:v>
                </c:pt>
                <c:pt idx="163">
                  <c:v>-0.50714159999999997</c:v>
                </c:pt>
                <c:pt idx="164">
                  <c:v>5.8545060000000003E-2</c:v>
                </c:pt>
                <c:pt idx="165">
                  <c:v>0.42377819999999999</c:v>
                </c:pt>
                <c:pt idx="166">
                  <c:v>-1.185127</c:v>
                </c:pt>
                <c:pt idx="167">
                  <c:v>-2.319731</c:v>
                </c:pt>
                <c:pt idx="168">
                  <c:v>-1.170936</c:v>
                </c:pt>
                <c:pt idx="169">
                  <c:v>6.917856E-2</c:v>
                </c:pt>
                <c:pt idx="170">
                  <c:v>0.17064099999999999</c:v>
                </c:pt>
                <c:pt idx="171">
                  <c:v>-0.31867230000000002</c:v>
                </c:pt>
                <c:pt idx="172">
                  <c:v>-0.72455369999999997</c:v>
                </c:pt>
                <c:pt idx="173">
                  <c:v>-0.32378879999999999</c:v>
                </c:pt>
                <c:pt idx="174">
                  <c:v>-3.3078009999999998E-2</c:v>
                </c:pt>
                <c:pt idx="175">
                  <c:v>-0.12732769999999999</c:v>
                </c:pt>
                <c:pt idx="176">
                  <c:v>1.094686</c:v>
                </c:pt>
                <c:pt idx="177">
                  <c:v>5.6623000000000001</c:v>
                </c:pt>
                <c:pt idx="178">
                  <c:v>14.703430000000001</c:v>
                </c:pt>
                <c:pt idx="179">
                  <c:v>23.46874</c:v>
                </c:pt>
                <c:pt idx="180">
                  <c:v>27.275230000000001</c:v>
                </c:pt>
                <c:pt idx="181">
                  <c:v>30.446549999999998</c:v>
                </c:pt>
                <c:pt idx="182">
                  <c:v>33.26341</c:v>
                </c:pt>
                <c:pt idx="183">
                  <c:v>27.597909999999999</c:v>
                </c:pt>
                <c:pt idx="184">
                  <c:v>16.532150000000001</c:v>
                </c:pt>
                <c:pt idx="185">
                  <c:v>11.20731</c:v>
                </c:pt>
                <c:pt idx="186">
                  <c:v>10.07147</c:v>
                </c:pt>
                <c:pt idx="187">
                  <c:v>7.0365669999999998</c:v>
                </c:pt>
                <c:pt idx="188">
                  <c:v>3.8529270000000002</c:v>
                </c:pt>
                <c:pt idx="189">
                  <c:v>1.952985</c:v>
                </c:pt>
                <c:pt idx="190">
                  <c:v>0.61395560000000005</c:v>
                </c:pt>
                <c:pt idx="191">
                  <c:v>0.1884555</c:v>
                </c:pt>
                <c:pt idx="192">
                  <c:v>3.1222219999999998E-2</c:v>
                </c:pt>
                <c:pt idx="193">
                  <c:v>-0.3652821</c:v>
                </c:pt>
                <c:pt idx="194">
                  <c:v>4.5373429999999999E-2</c:v>
                </c:pt>
                <c:pt idx="195">
                  <c:v>1.5610280000000001</c:v>
                </c:pt>
                <c:pt idx="196">
                  <c:v>2.7184740000000001</c:v>
                </c:pt>
                <c:pt idx="197">
                  <c:v>2.851254</c:v>
                </c:pt>
                <c:pt idx="198">
                  <c:v>2.3057340000000002</c:v>
                </c:pt>
                <c:pt idx="199">
                  <c:v>1.3915660000000001</c:v>
                </c:pt>
                <c:pt idx="200">
                  <c:v>0.57706820000000003</c:v>
                </c:pt>
                <c:pt idx="201">
                  <c:v>-0.50397829999999999</c:v>
                </c:pt>
                <c:pt idx="202">
                  <c:v>-1.453427</c:v>
                </c:pt>
                <c:pt idx="203">
                  <c:v>-1.488564</c:v>
                </c:pt>
                <c:pt idx="204">
                  <c:v>-1.84114</c:v>
                </c:pt>
                <c:pt idx="205">
                  <c:v>-2.5151159999999999</c:v>
                </c:pt>
                <c:pt idx="206">
                  <c:v>-2.0978599999999998</c:v>
                </c:pt>
                <c:pt idx="207">
                  <c:v>-0.70907849999999994</c:v>
                </c:pt>
                <c:pt idx="208">
                  <c:v>1.2959480000000001</c:v>
                </c:pt>
                <c:pt idx="209">
                  <c:v>2.7035269999999998</c:v>
                </c:pt>
                <c:pt idx="210">
                  <c:v>2.5689150000000001</c:v>
                </c:pt>
                <c:pt idx="211">
                  <c:v>2.7181109999999999</c:v>
                </c:pt>
                <c:pt idx="212">
                  <c:v>3.8816190000000002</c:v>
                </c:pt>
                <c:pt idx="213">
                  <c:v>3.6635270000000002</c:v>
                </c:pt>
                <c:pt idx="214">
                  <c:v>1.696825</c:v>
                </c:pt>
                <c:pt idx="215">
                  <c:v>1.676698</c:v>
                </c:pt>
                <c:pt idx="216">
                  <c:v>4.0738279999999998</c:v>
                </c:pt>
                <c:pt idx="217">
                  <c:v>4.8910679999999997</c:v>
                </c:pt>
                <c:pt idx="218">
                  <c:v>3.390377</c:v>
                </c:pt>
                <c:pt idx="219">
                  <c:v>2.3248449999999998</c:v>
                </c:pt>
                <c:pt idx="220">
                  <c:v>2.6171229999999999</c:v>
                </c:pt>
                <c:pt idx="221">
                  <c:v>2.787328</c:v>
                </c:pt>
                <c:pt idx="222">
                  <c:v>1.7671190000000001</c:v>
                </c:pt>
                <c:pt idx="223">
                  <c:v>0.36374250000000002</c:v>
                </c:pt>
                <c:pt idx="224">
                  <c:v>-0.16041939999999999</c:v>
                </c:pt>
                <c:pt idx="225">
                  <c:v>0.12122330000000001</c:v>
                </c:pt>
                <c:pt idx="226">
                  <c:v>0.4182189</c:v>
                </c:pt>
                <c:pt idx="227">
                  <c:v>0.6401251</c:v>
                </c:pt>
                <c:pt idx="228">
                  <c:v>1.3228930000000001</c:v>
                </c:pt>
                <c:pt idx="229">
                  <c:v>1.9817229999999999</c:v>
                </c:pt>
                <c:pt idx="230">
                  <c:v>1.591844</c:v>
                </c:pt>
                <c:pt idx="231">
                  <c:v>0.63583730000000005</c:v>
                </c:pt>
                <c:pt idx="232">
                  <c:v>0.81298099999999995</c:v>
                </c:pt>
                <c:pt idx="233">
                  <c:v>2.3630870000000002</c:v>
                </c:pt>
                <c:pt idx="234">
                  <c:v>3.1563940000000001</c:v>
                </c:pt>
                <c:pt idx="235">
                  <c:v>2.6218759999999999</c:v>
                </c:pt>
                <c:pt idx="236">
                  <c:v>2.8439009999999998</c:v>
                </c:pt>
                <c:pt idx="237">
                  <c:v>3.8540000000000001</c:v>
                </c:pt>
                <c:pt idx="238">
                  <c:v>3.0535329999999998</c:v>
                </c:pt>
                <c:pt idx="239">
                  <c:v>1.094598</c:v>
                </c:pt>
                <c:pt idx="240">
                  <c:v>1.3044990000000001</c:v>
                </c:pt>
                <c:pt idx="241">
                  <c:v>2.4770500000000002</c:v>
                </c:pt>
                <c:pt idx="242">
                  <c:v>1.8786130000000001</c:v>
                </c:pt>
                <c:pt idx="243">
                  <c:v>1.164547</c:v>
                </c:pt>
                <c:pt idx="244">
                  <c:v>1.8525149999999999</c:v>
                </c:pt>
                <c:pt idx="245">
                  <c:v>2.815064</c:v>
                </c:pt>
                <c:pt idx="246">
                  <c:v>2.9511940000000001</c:v>
                </c:pt>
                <c:pt idx="247">
                  <c:v>1.8898029999999999</c:v>
                </c:pt>
                <c:pt idx="248">
                  <c:v>0.63292300000000001</c:v>
                </c:pt>
                <c:pt idx="249">
                  <c:v>0.36012139999999998</c:v>
                </c:pt>
                <c:pt idx="250">
                  <c:v>0.73812480000000003</c:v>
                </c:pt>
                <c:pt idx="251">
                  <c:v>0.90626930000000006</c:v>
                </c:pt>
                <c:pt idx="252">
                  <c:v>0.32250780000000001</c:v>
                </c:pt>
                <c:pt idx="253">
                  <c:v>-0.13439870000000001</c:v>
                </c:pt>
                <c:pt idx="254">
                  <c:v>0.78852279999999997</c:v>
                </c:pt>
                <c:pt idx="255">
                  <c:v>1.8787560000000001</c:v>
                </c:pt>
                <c:pt idx="256">
                  <c:v>1.377513</c:v>
                </c:pt>
                <c:pt idx="257">
                  <c:v>-6.9974430000000004E-2</c:v>
                </c:pt>
                <c:pt idx="258">
                  <c:v>-0.65709720000000005</c:v>
                </c:pt>
                <c:pt idx="259">
                  <c:v>7.7261460000000004E-2</c:v>
                </c:pt>
                <c:pt idx="260">
                  <c:v>0.94528120000000004</c:v>
                </c:pt>
                <c:pt idx="261">
                  <c:v>1.11347</c:v>
                </c:pt>
                <c:pt idx="262">
                  <c:v>0.92181080000000004</c:v>
                </c:pt>
                <c:pt idx="263">
                  <c:v>1.118085</c:v>
                </c:pt>
                <c:pt idx="264">
                  <c:v>1.5362169999999999</c:v>
                </c:pt>
                <c:pt idx="265">
                  <c:v>1.099896</c:v>
                </c:pt>
                <c:pt idx="266">
                  <c:v>9.594946E-2</c:v>
                </c:pt>
                <c:pt idx="267">
                  <c:v>-0.37244860000000002</c:v>
                </c:pt>
                <c:pt idx="268">
                  <c:v>0.2074693</c:v>
                </c:pt>
                <c:pt idx="269">
                  <c:v>1.520427</c:v>
                </c:pt>
                <c:pt idx="270">
                  <c:v>1.9616880000000001</c:v>
                </c:pt>
                <c:pt idx="271">
                  <c:v>0.50537209999999999</c:v>
                </c:pt>
                <c:pt idx="272">
                  <c:v>-1.078954</c:v>
                </c:pt>
                <c:pt idx="273">
                  <c:v>-0.5457919</c:v>
                </c:pt>
                <c:pt idx="274">
                  <c:v>1.3546</c:v>
                </c:pt>
                <c:pt idx="275">
                  <c:v>2.0610620000000002</c:v>
                </c:pt>
                <c:pt idx="276">
                  <c:v>0.78594710000000001</c:v>
                </c:pt>
                <c:pt idx="277">
                  <c:v>3.8140769999999997E-2</c:v>
                </c:pt>
                <c:pt idx="278">
                  <c:v>1.280071</c:v>
                </c:pt>
                <c:pt idx="279">
                  <c:v>2.7008160000000001</c:v>
                </c:pt>
                <c:pt idx="280">
                  <c:v>2.8122919999999998</c:v>
                </c:pt>
                <c:pt idx="281">
                  <c:v>1.9105209999999999</c:v>
                </c:pt>
                <c:pt idx="282">
                  <c:v>1.23898</c:v>
                </c:pt>
                <c:pt idx="283">
                  <c:v>0.94988530000000004</c:v>
                </c:pt>
                <c:pt idx="284">
                  <c:v>0.64095530000000001</c:v>
                </c:pt>
                <c:pt idx="285">
                  <c:v>0.72101669999999995</c:v>
                </c:pt>
                <c:pt idx="286">
                  <c:v>1.069037</c:v>
                </c:pt>
                <c:pt idx="287">
                  <c:v>1.3895850000000001</c:v>
                </c:pt>
                <c:pt idx="288">
                  <c:v>1.7246919999999999</c:v>
                </c:pt>
                <c:pt idx="289">
                  <c:v>1.236726</c:v>
                </c:pt>
                <c:pt idx="290">
                  <c:v>-0.26744659999999998</c:v>
                </c:pt>
                <c:pt idx="291">
                  <c:v>-0.54990309999999998</c:v>
                </c:pt>
                <c:pt idx="292">
                  <c:v>1.266086</c:v>
                </c:pt>
                <c:pt idx="293">
                  <c:v>2.1918869999999999</c:v>
                </c:pt>
                <c:pt idx="294">
                  <c:v>0.49824679999999999</c:v>
                </c:pt>
                <c:pt idx="295">
                  <c:v>-1.149224</c:v>
                </c:pt>
                <c:pt idx="296">
                  <c:v>-0.62686220000000004</c:v>
                </c:pt>
                <c:pt idx="297">
                  <c:v>1.0014970000000001</c:v>
                </c:pt>
                <c:pt idx="298">
                  <c:v>2.1343670000000001</c:v>
                </c:pt>
                <c:pt idx="299">
                  <c:v>2.8342930000000002</c:v>
                </c:pt>
                <c:pt idx="300">
                  <c:v>3.5455190000000001</c:v>
                </c:pt>
                <c:pt idx="301">
                  <c:v>3.06643</c:v>
                </c:pt>
                <c:pt idx="302">
                  <c:v>1.618962</c:v>
                </c:pt>
                <c:pt idx="303">
                  <c:v>0.85505030000000004</c:v>
                </c:pt>
                <c:pt idx="304">
                  <c:v>0.65934099999999995</c:v>
                </c:pt>
                <c:pt idx="305">
                  <c:v>0.8037398</c:v>
                </c:pt>
                <c:pt idx="306">
                  <c:v>1.3557250000000001</c:v>
                </c:pt>
                <c:pt idx="307">
                  <c:v>1.5890569999999999</c:v>
                </c:pt>
                <c:pt idx="308">
                  <c:v>1.29915</c:v>
                </c:pt>
                <c:pt idx="309">
                  <c:v>0.75058290000000005</c:v>
                </c:pt>
                <c:pt idx="310">
                  <c:v>0.33107599999999998</c:v>
                </c:pt>
                <c:pt idx="311">
                  <c:v>0.91318259999999996</c:v>
                </c:pt>
                <c:pt idx="312">
                  <c:v>1.5855889999999999</c:v>
                </c:pt>
                <c:pt idx="313">
                  <c:v>1.156541</c:v>
                </c:pt>
                <c:pt idx="314">
                  <c:v>0.72580140000000004</c:v>
                </c:pt>
                <c:pt idx="315">
                  <c:v>0.6407988</c:v>
                </c:pt>
                <c:pt idx="316">
                  <c:v>0.94161269999999997</c:v>
                </c:pt>
                <c:pt idx="317">
                  <c:v>1.6377440000000001</c:v>
                </c:pt>
                <c:pt idx="318">
                  <c:v>1.101785</c:v>
                </c:pt>
                <c:pt idx="319">
                  <c:v>0.3308933</c:v>
                </c:pt>
                <c:pt idx="320">
                  <c:v>1.3339350000000001</c:v>
                </c:pt>
                <c:pt idx="321">
                  <c:v>1.796643</c:v>
                </c:pt>
                <c:pt idx="322">
                  <c:v>0.90316779999999997</c:v>
                </c:pt>
                <c:pt idx="323">
                  <c:v>0.98656710000000003</c:v>
                </c:pt>
                <c:pt idx="324">
                  <c:v>1.615704</c:v>
                </c:pt>
                <c:pt idx="325">
                  <c:v>1.360436</c:v>
                </c:pt>
                <c:pt idx="326">
                  <c:v>0.1030151</c:v>
                </c:pt>
                <c:pt idx="327">
                  <c:v>-0.36759550000000002</c:v>
                </c:pt>
                <c:pt idx="328">
                  <c:v>1.4305589999999999</c:v>
                </c:pt>
                <c:pt idx="329">
                  <c:v>2.422841</c:v>
                </c:pt>
                <c:pt idx="330">
                  <c:v>1.215344</c:v>
                </c:pt>
                <c:pt idx="331">
                  <c:v>0.92604869999999995</c:v>
                </c:pt>
                <c:pt idx="332">
                  <c:v>1.606813</c:v>
                </c:pt>
                <c:pt idx="333">
                  <c:v>1.443962</c:v>
                </c:pt>
                <c:pt idx="334">
                  <c:v>1.5527489999999999</c:v>
                </c:pt>
                <c:pt idx="335">
                  <c:v>2.217409</c:v>
                </c:pt>
                <c:pt idx="336">
                  <c:v>1.709986</c:v>
                </c:pt>
                <c:pt idx="337">
                  <c:v>0.28995779999999999</c:v>
                </c:pt>
                <c:pt idx="338">
                  <c:v>-0.42410710000000001</c:v>
                </c:pt>
                <c:pt idx="339">
                  <c:v>-0.56485940000000001</c:v>
                </c:pt>
                <c:pt idx="340">
                  <c:v>-0.74922330000000004</c:v>
                </c:pt>
                <c:pt idx="341">
                  <c:v>-0.1583852</c:v>
                </c:pt>
                <c:pt idx="342">
                  <c:v>1.0382469999999999</c:v>
                </c:pt>
                <c:pt idx="343">
                  <c:v>1.63537</c:v>
                </c:pt>
                <c:pt idx="344">
                  <c:v>1.382646</c:v>
                </c:pt>
                <c:pt idx="345">
                  <c:v>0.56925859999999995</c:v>
                </c:pt>
                <c:pt idx="346">
                  <c:v>0.10934339999999999</c:v>
                </c:pt>
                <c:pt idx="347">
                  <c:v>0.87463480000000005</c:v>
                </c:pt>
                <c:pt idx="348">
                  <c:v>2.000051</c:v>
                </c:pt>
                <c:pt idx="349">
                  <c:v>1.9308419999999999</c:v>
                </c:pt>
                <c:pt idx="350">
                  <c:v>0.95433349999999995</c:v>
                </c:pt>
                <c:pt idx="351">
                  <c:v>0.43745050000000002</c:v>
                </c:pt>
                <c:pt idx="352">
                  <c:v>0.81979619999999997</c:v>
                </c:pt>
                <c:pt idx="353">
                  <c:v>0.89116479999999998</c:v>
                </c:pt>
                <c:pt idx="354">
                  <c:v>4.0618170000000002E-2</c:v>
                </c:pt>
                <c:pt idx="355">
                  <c:v>6.7465010000000006E-2</c:v>
                </c:pt>
                <c:pt idx="356">
                  <c:v>1.3234399999999999</c:v>
                </c:pt>
                <c:pt idx="357">
                  <c:v>1.7504710000000001</c:v>
                </c:pt>
                <c:pt idx="358">
                  <c:v>1.1132120000000001</c:v>
                </c:pt>
                <c:pt idx="359">
                  <c:v>1.0079610000000001</c:v>
                </c:pt>
                <c:pt idx="360">
                  <c:v>1.1636340000000001</c:v>
                </c:pt>
                <c:pt idx="361">
                  <c:v>0.61285350000000005</c:v>
                </c:pt>
                <c:pt idx="362">
                  <c:v>-0.40366879999999999</c:v>
                </c:pt>
                <c:pt idx="363">
                  <c:v>-1.3940950000000001</c:v>
                </c:pt>
                <c:pt idx="364">
                  <c:v>-0.83037030000000001</c:v>
                </c:pt>
                <c:pt idx="365">
                  <c:v>1.2146300000000001</c:v>
                </c:pt>
                <c:pt idx="366">
                  <c:v>1.8208800000000001</c:v>
                </c:pt>
                <c:pt idx="367">
                  <c:v>0.51911689999999999</c:v>
                </c:pt>
                <c:pt idx="368">
                  <c:v>-0.31379089999999998</c:v>
                </c:pt>
                <c:pt idx="369">
                  <c:v>0.26706790000000002</c:v>
                </c:pt>
                <c:pt idx="370">
                  <c:v>1.1267940000000001</c:v>
                </c:pt>
                <c:pt idx="371">
                  <c:v>1.438175</c:v>
                </c:pt>
                <c:pt idx="372">
                  <c:v>1.6141859999999999</c:v>
                </c:pt>
                <c:pt idx="373">
                  <c:v>1.6548560000000001</c:v>
                </c:pt>
                <c:pt idx="374">
                  <c:v>1.16265</c:v>
                </c:pt>
                <c:pt idx="375">
                  <c:v>1.295334</c:v>
                </c:pt>
                <c:pt idx="376">
                  <c:v>2.3786119999999999</c:v>
                </c:pt>
                <c:pt idx="377">
                  <c:v>2.2658040000000002</c:v>
                </c:pt>
                <c:pt idx="378">
                  <c:v>1.1509560000000001</c:v>
                </c:pt>
                <c:pt idx="379">
                  <c:v>1.106479</c:v>
                </c:pt>
                <c:pt idx="380">
                  <c:v>1.566837</c:v>
                </c:pt>
                <c:pt idx="381">
                  <c:v>0.95972930000000001</c:v>
                </c:pt>
                <c:pt idx="382">
                  <c:v>-0.5525234</c:v>
                </c:pt>
                <c:pt idx="383">
                  <c:v>-1.0422709999999999</c:v>
                </c:pt>
                <c:pt idx="384">
                  <c:v>0.14034199999999999</c:v>
                </c:pt>
                <c:pt idx="385">
                  <c:v>0.78279359999999998</c:v>
                </c:pt>
                <c:pt idx="386">
                  <c:v>0.46522170000000002</c:v>
                </c:pt>
                <c:pt idx="387">
                  <c:v>0.57582909999999998</c:v>
                </c:pt>
                <c:pt idx="388">
                  <c:v>0.33545419999999998</c:v>
                </c:pt>
                <c:pt idx="389">
                  <c:v>-0.197801</c:v>
                </c:pt>
                <c:pt idx="390">
                  <c:v>0.1038357</c:v>
                </c:pt>
                <c:pt idx="391">
                  <c:v>0.46099909999999999</c:v>
                </c:pt>
                <c:pt idx="392">
                  <c:v>0.20863209999999999</c:v>
                </c:pt>
                <c:pt idx="393">
                  <c:v>-0.22373960000000001</c:v>
                </c:pt>
                <c:pt idx="394">
                  <c:v>0.18083850000000001</c:v>
                </c:pt>
                <c:pt idx="395">
                  <c:v>1.030149</c:v>
                </c:pt>
                <c:pt idx="396">
                  <c:v>0.39131359999999998</c:v>
                </c:pt>
                <c:pt idx="397">
                  <c:v>-1.1056539999999999</c:v>
                </c:pt>
                <c:pt idx="398">
                  <c:v>-1.88222</c:v>
                </c:pt>
                <c:pt idx="399">
                  <c:v>-1.2839039999999999</c:v>
                </c:pt>
                <c:pt idx="400">
                  <c:v>1.043153</c:v>
                </c:pt>
                <c:pt idx="401">
                  <c:v>2.283188</c:v>
                </c:pt>
                <c:pt idx="402">
                  <c:v>0.68965310000000002</c:v>
                </c:pt>
                <c:pt idx="403">
                  <c:v>-0.47494740000000002</c:v>
                </c:pt>
                <c:pt idx="404">
                  <c:v>0.59865520000000005</c:v>
                </c:pt>
                <c:pt idx="405">
                  <c:v>2.0344980000000001</c:v>
                </c:pt>
                <c:pt idx="406">
                  <c:v>1.998532</c:v>
                </c:pt>
                <c:pt idx="407">
                  <c:v>1.3529709999999999</c:v>
                </c:pt>
                <c:pt idx="408">
                  <c:v>1.8202069999999999</c:v>
                </c:pt>
                <c:pt idx="409">
                  <c:v>2.199049</c:v>
                </c:pt>
                <c:pt idx="410">
                  <c:v>1.070085</c:v>
                </c:pt>
                <c:pt idx="411">
                  <c:v>-0.31468210000000002</c:v>
                </c:pt>
                <c:pt idx="412">
                  <c:v>-0.74627010000000005</c:v>
                </c:pt>
                <c:pt idx="413">
                  <c:v>-0.44129869999999999</c:v>
                </c:pt>
                <c:pt idx="414">
                  <c:v>-0.206264</c:v>
                </c:pt>
                <c:pt idx="415">
                  <c:v>-0.33809250000000002</c:v>
                </c:pt>
                <c:pt idx="416">
                  <c:v>7.3103280000000007E-2</c:v>
                </c:pt>
                <c:pt idx="417">
                  <c:v>0.89053459999999995</c:v>
                </c:pt>
                <c:pt idx="418">
                  <c:v>0.96270029999999995</c:v>
                </c:pt>
                <c:pt idx="419">
                  <c:v>0.57537570000000005</c:v>
                </c:pt>
                <c:pt idx="420">
                  <c:v>0.21212980000000001</c:v>
                </c:pt>
                <c:pt idx="421">
                  <c:v>-8.1740460000000001E-2</c:v>
                </c:pt>
                <c:pt idx="422">
                  <c:v>-0.39772600000000002</c:v>
                </c:pt>
                <c:pt idx="423">
                  <c:v>-0.6706976</c:v>
                </c:pt>
                <c:pt idx="424">
                  <c:v>-2.8439339999999998E-3</c:v>
                </c:pt>
                <c:pt idx="425">
                  <c:v>1.110406</c:v>
                </c:pt>
                <c:pt idx="426">
                  <c:v>0.99450479999999997</c:v>
                </c:pt>
                <c:pt idx="427">
                  <c:v>0.32726949999999999</c:v>
                </c:pt>
                <c:pt idx="428">
                  <c:v>0.72067060000000005</c:v>
                </c:pt>
                <c:pt idx="429">
                  <c:v>1.426844</c:v>
                </c:pt>
                <c:pt idx="430">
                  <c:v>1.444445</c:v>
                </c:pt>
                <c:pt idx="431">
                  <c:v>1.6177509999999999</c:v>
                </c:pt>
                <c:pt idx="432">
                  <c:v>2.5314679999999998</c:v>
                </c:pt>
                <c:pt idx="433">
                  <c:v>2.9132660000000001</c:v>
                </c:pt>
                <c:pt idx="434">
                  <c:v>1.482788</c:v>
                </c:pt>
                <c:pt idx="435">
                  <c:v>-0.30706420000000001</c:v>
                </c:pt>
                <c:pt idx="436">
                  <c:v>-9.6509800000000007E-2</c:v>
                </c:pt>
                <c:pt idx="437">
                  <c:v>1.118201</c:v>
                </c:pt>
                <c:pt idx="438">
                  <c:v>0.59652899999999998</c:v>
                </c:pt>
                <c:pt idx="439">
                  <c:v>-0.4575187</c:v>
                </c:pt>
                <c:pt idx="440">
                  <c:v>0.77221830000000002</c:v>
                </c:pt>
                <c:pt idx="441">
                  <c:v>1.921065</c:v>
                </c:pt>
                <c:pt idx="442">
                  <c:v>0.29572140000000002</c:v>
                </c:pt>
                <c:pt idx="443">
                  <c:v>-1.3421670000000001</c:v>
                </c:pt>
                <c:pt idx="444">
                  <c:v>-0.8090541</c:v>
                </c:pt>
                <c:pt idx="445">
                  <c:v>0.61434699999999998</c:v>
                </c:pt>
                <c:pt idx="446">
                  <c:v>1.5253410000000001</c:v>
                </c:pt>
                <c:pt idx="447">
                  <c:v>1.6063190000000001</c:v>
                </c:pt>
                <c:pt idx="448">
                  <c:v>1.1623429999999999</c:v>
                </c:pt>
                <c:pt idx="449">
                  <c:v>0.39366839999999997</c:v>
                </c:pt>
                <c:pt idx="450">
                  <c:v>-0.27754240000000002</c:v>
                </c:pt>
                <c:pt idx="451">
                  <c:v>-0.56706429999999997</c:v>
                </c:pt>
                <c:pt idx="452">
                  <c:v>-0.72438780000000003</c:v>
                </c:pt>
                <c:pt idx="453">
                  <c:v>-0.80149990000000004</c:v>
                </c:pt>
                <c:pt idx="454">
                  <c:v>-0.697071</c:v>
                </c:pt>
                <c:pt idx="455">
                  <c:v>0.10368230000000001</c:v>
                </c:pt>
                <c:pt idx="456">
                  <c:v>1.536049</c:v>
                </c:pt>
                <c:pt idx="457">
                  <c:v>1.4638599999999999</c:v>
                </c:pt>
                <c:pt idx="458">
                  <c:v>-0.57237910000000003</c:v>
                </c:pt>
                <c:pt idx="459">
                  <c:v>-1.1068990000000001</c:v>
                </c:pt>
                <c:pt idx="460">
                  <c:v>1.001903</c:v>
                </c:pt>
                <c:pt idx="461">
                  <c:v>2.802578</c:v>
                </c:pt>
                <c:pt idx="462">
                  <c:v>2.3271839999999999</c:v>
                </c:pt>
                <c:pt idx="463">
                  <c:v>0.54093449999999998</c:v>
                </c:pt>
                <c:pt idx="464">
                  <c:v>-0.2305092</c:v>
                </c:pt>
                <c:pt idx="465">
                  <c:v>-0.16008030000000001</c:v>
                </c:pt>
                <c:pt idx="466">
                  <c:v>-0.2093756</c:v>
                </c:pt>
                <c:pt idx="467">
                  <c:v>0.22275690000000001</c:v>
                </c:pt>
                <c:pt idx="468">
                  <c:v>0.4096649</c:v>
                </c:pt>
                <c:pt idx="469">
                  <c:v>0.2712059</c:v>
                </c:pt>
                <c:pt idx="470">
                  <c:v>-0.15402099999999999</c:v>
                </c:pt>
                <c:pt idx="471">
                  <c:v>-1.060495</c:v>
                </c:pt>
                <c:pt idx="472">
                  <c:v>2.254372E-2</c:v>
                </c:pt>
                <c:pt idx="473">
                  <c:v>2.4881169999999999</c:v>
                </c:pt>
                <c:pt idx="474">
                  <c:v>2.3332459999999999</c:v>
                </c:pt>
                <c:pt idx="475">
                  <c:v>0.4196223</c:v>
                </c:pt>
                <c:pt idx="476">
                  <c:v>0.47284540000000003</c:v>
                </c:pt>
                <c:pt idx="477">
                  <c:v>1.6286499999999999</c:v>
                </c:pt>
                <c:pt idx="478">
                  <c:v>1.1443289999999999</c:v>
                </c:pt>
                <c:pt idx="479">
                  <c:v>0.25176280000000001</c:v>
                </c:pt>
                <c:pt idx="480">
                  <c:v>0.98309389999999997</c:v>
                </c:pt>
                <c:pt idx="481">
                  <c:v>1.8389880000000001</c:v>
                </c:pt>
                <c:pt idx="482">
                  <c:v>0.63527339999999999</c:v>
                </c:pt>
                <c:pt idx="483">
                  <c:v>-1.295342</c:v>
                </c:pt>
                <c:pt idx="484">
                  <c:v>-1.3015490000000001</c:v>
                </c:pt>
                <c:pt idx="485">
                  <c:v>-5.1180490000000002E-2</c:v>
                </c:pt>
                <c:pt idx="486">
                  <c:v>0.1983713</c:v>
                </c:pt>
                <c:pt idx="487">
                  <c:v>0.253635</c:v>
                </c:pt>
                <c:pt idx="488">
                  <c:v>1.684002</c:v>
                </c:pt>
                <c:pt idx="489">
                  <c:v>2.4632640000000001</c:v>
                </c:pt>
                <c:pt idx="490">
                  <c:v>0.9718405</c:v>
                </c:pt>
                <c:pt idx="491">
                  <c:v>-0.52505520000000006</c:v>
                </c:pt>
                <c:pt idx="492">
                  <c:v>-0.38033129999999998</c:v>
                </c:pt>
                <c:pt idx="493">
                  <c:v>0.16581399999999999</c:v>
                </c:pt>
                <c:pt idx="494">
                  <c:v>0.2427405</c:v>
                </c:pt>
                <c:pt idx="495">
                  <c:v>0.43027300000000002</c:v>
                </c:pt>
                <c:pt idx="496">
                  <c:v>0.85177320000000001</c:v>
                </c:pt>
                <c:pt idx="497">
                  <c:v>0.62455510000000003</c:v>
                </c:pt>
                <c:pt idx="498">
                  <c:v>-0.69904319999999998</c:v>
                </c:pt>
                <c:pt idx="499">
                  <c:v>-1.7167790000000001</c:v>
                </c:pt>
                <c:pt idx="500">
                  <c:v>-1.1110409999999999</c:v>
                </c:pt>
                <c:pt idx="501">
                  <c:v>-0.2307263</c:v>
                </c:pt>
                <c:pt idx="502">
                  <c:v>-0.2452512</c:v>
                </c:pt>
                <c:pt idx="503">
                  <c:v>8.6619260000000003E-2</c:v>
                </c:pt>
                <c:pt idx="504">
                  <c:v>0.82989120000000005</c:v>
                </c:pt>
                <c:pt idx="505">
                  <c:v>0.86192860000000004</c:v>
                </c:pt>
                <c:pt idx="506">
                  <c:v>0.85440050000000001</c:v>
                </c:pt>
                <c:pt idx="507">
                  <c:v>0.79081069999999998</c:v>
                </c:pt>
                <c:pt idx="508">
                  <c:v>-0.2495193</c:v>
                </c:pt>
                <c:pt idx="509">
                  <c:v>-0.92595329999999998</c:v>
                </c:pt>
                <c:pt idx="510">
                  <c:v>-0.24232919999999999</c:v>
                </c:pt>
                <c:pt idx="511">
                  <c:v>0.62387619999999999</c:v>
                </c:pt>
                <c:pt idx="512">
                  <c:v>1.0866769999999999</c:v>
                </c:pt>
                <c:pt idx="513">
                  <c:v>1.1052489999999999</c:v>
                </c:pt>
                <c:pt idx="514">
                  <c:v>0.46957919999999997</c:v>
                </c:pt>
                <c:pt idx="515">
                  <c:v>3.5422349999999998E-2</c:v>
                </c:pt>
                <c:pt idx="516">
                  <c:v>0.21721190000000001</c:v>
                </c:pt>
                <c:pt idx="517">
                  <c:v>0.37762269999999998</c:v>
                </c:pt>
                <c:pt idx="518">
                  <c:v>0.62814950000000003</c:v>
                </c:pt>
                <c:pt idx="519">
                  <c:v>0.75308079999999999</c:v>
                </c:pt>
                <c:pt idx="520">
                  <c:v>0.45483620000000002</c:v>
                </c:pt>
                <c:pt idx="521">
                  <c:v>0.44935029999999998</c:v>
                </c:pt>
                <c:pt idx="522">
                  <c:v>0.51611240000000003</c:v>
                </c:pt>
                <c:pt idx="523">
                  <c:v>0.25148219999999999</c:v>
                </c:pt>
                <c:pt idx="524">
                  <c:v>0.34993479999999999</c:v>
                </c:pt>
                <c:pt idx="525">
                  <c:v>0.49181039999999998</c:v>
                </c:pt>
                <c:pt idx="526">
                  <c:v>0.21112610000000001</c:v>
                </c:pt>
                <c:pt idx="527">
                  <c:v>4.0136959999999999E-2</c:v>
                </c:pt>
                <c:pt idx="528">
                  <c:v>7.3114860000000004E-2</c:v>
                </c:pt>
                <c:pt idx="529">
                  <c:v>0.38422030000000001</c:v>
                </c:pt>
                <c:pt idx="530">
                  <c:v>0.76816689999999999</c:v>
                </c:pt>
                <c:pt idx="531">
                  <c:v>0.79015009999999997</c:v>
                </c:pt>
                <c:pt idx="532">
                  <c:v>1.104714</c:v>
                </c:pt>
                <c:pt idx="533">
                  <c:v>1.437716</c:v>
                </c:pt>
                <c:pt idx="534">
                  <c:v>0.68360670000000001</c:v>
                </c:pt>
                <c:pt idx="535">
                  <c:v>-0.1259064</c:v>
                </c:pt>
                <c:pt idx="536">
                  <c:v>-0.50309040000000005</c:v>
                </c:pt>
                <c:pt idx="537">
                  <c:v>-0.70272369999999995</c:v>
                </c:pt>
                <c:pt idx="538">
                  <c:v>1.19367E-2</c:v>
                </c:pt>
                <c:pt idx="539">
                  <c:v>0.67228580000000004</c:v>
                </c:pt>
                <c:pt idx="540">
                  <c:v>0.89306459999999999</c:v>
                </c:pt>
                <c:pt idx="541">
                  <c:v>1.5023580000000001</c:v>
                </c:pt>
                <c:pt idx="542">
                  <c:v>1.6309499999999999</c:v>
                </c:pt>
                <c:pt idx="543">
                  <c:v>1.033406</c:v>
                </c:pt>
                <c:pt idx="544">
                  <c:v>0.9402568</c:v>
                </c:pt>
                <c:pt idx="545">
                  <c:v>1.3184480000000001</c:v>
                </c:pt>
                <c:pt idx="546">
                  <c:v>1.1149960000000001</c:v>
                </c:pt>
                <c:pt idx="547">
                  <c:v>-0.18932679999999999</c:v>
                </c:pt>
                <c:pt idx="548">
                  <c:v>-1.6524300000000001</c:v>
                </c:pt>
                <c:pt idx="549">
                  <c:v>-0.6080122</c:v>
                </c:pt>
                <c:pt idx="550">
                  <c:v>1.739743</c:v>
                </c:pt>
                <c:pt idx="551">
                  <c:v>1.4386479999999999</c:v>
                </c:pt>
                <c:pt idx="552">
                  <c:v>-5.1927760000000003E-2</c:v>
                </c:pt>
                <c:pt idx="553">
                  <c:v>0.23436209999999999</c:v>
                </c:pt>
                <c:pt idx="554">
                  <c:v>1.5517030000000001</c:v>
                </c:pt>
                <c:pt idx="555">
                  <c:v>1.6813</c:v>
                </c:pt>
                <c:pt idx="556">
                  <c:v>7.3101319999999997E-2</c:v>
                </c:pt>
                <c:pt idx="557">
                  <c:v>-0.99660309999999996</c:v>
                </c:pt>
                <c:pt idx="558">
                  <c:v>0.14367820000000001</c:v>
                </c:pt>
                <c:pt idx="559">
                  <c:v>1.946291</c:v>
                </c:pt>
                <c:pt idx="560">
                  <c:v>2.0582470000000002</c:v>
                </c:pt>
                <c:pt idx="561">
                  <c:v>0.72913260000000002</c:v>
                </c:pt>
                <c:pt idx="562">
                  <c:v>0.37463809999999997</c:v>
                </c:pt>
                <c:pt idx="563">
                  <c:v>1.621275</c:v>
                </c:pt>
                <c:pt idx="564">
                  <c:v>2.3383889999999998</c:v>
                </c:pt>
                <c:pt idx="565">
                  <c:v>1.1641999999999999</c:v>
                </c:pt>
                <c:pt idx="566">
                  <c:v>-0.85588260000000005</c:v>
                </c:pt>
                <c:pt idx="567">
                  <c:v>-1.75908</c:v>
                </c:pt>
                <c:pt idx="568">
                  <c:v>-0.3224612</c:v>
                </c:pt>
                <c:pt idx="569">
                  <c:v>1.6232599999999999</c:v>
                </c:pt>
                <c:pt idx="570">
                  <c:v>1.663862</c:v>
                </c:pt>
                <c:pt idx="571">
                  <c:v>1.4664360000000001</c:v>
                </c:pt>
                <c:pt idx="572">
                  <c:v>1.616179</c:v>
                </c:pt>
                <c:pt idx="573">
                  <c:v>0.58699199999999996</c:v>
                </c:pt>
                <c:pt idx="574">
                  <c:v>0.18931909999999999</c:v>
                </c:pt>
                <c:pt idx="575">
                  <c:v>1.022227</c:v>
                </c:pt>
                <c:pt idx="576">
                  <c:v>0.98251390000000005</c:v>
                </c:pt>
                <c:pt idx="577">
                  <c:v>6.1492829999999998E-2</c:v>
                </c:pt>
                <c:pt idx="578">
                  <c:v>-0.37759470000000001</c:v>
                </c:pt>
                <c:pt idx="579">
                  <c:v>-0.3037704</c:v>
                </c:pt>
                <c:pt idx="580">
                  <c:v>-0.2167018</c:v>
                </c:pt>
                <c:pt idx="581">
                  <c:v>0.2360525</c:v>
                </c:pt>
                <c:pt idx="582">
                  <c:v>0.47279260000000001</c:v>
                </c:pt>
                <c:pt idx="583">
                  <c:v>0.1036757</c:v>
                </c:pt>
                <c:pt idx="584">
                  <c:v>0.33308529999999997</c:v>
                </c:pt>
                <c:pt idx="585">
                  <c:v>1.155999</c:v>
                </c:pt>
                <c:pt idx="586">
                  <c:v>1.2797149999999999</c:v>
                </c:pt>
                <c:pt idx="587">
                  <c:v>0.77920880000000003</c:v>
                </c:pt>
                <c:pt idx="588">
                  <c:v>0.60651359999999999</c:v>
                </c:pt>
                <c:pt idx="589">
                  <c:v>0.70567959999999996</c:v>
                </c:pt>
                <c:pt idx="590">
                  <c:v>0.52224890000000002</c:v>
                </c:pt>
                <c:pt idx="591">
                  <c:v>3.618352E-3</c:v>
                </c:pt>
                <c:pt idx="592">
                  <c:v>0.14413690000000001</c:v>
                </c:pt>
                <c:pt idx="593">
                  <c:v>1.081153</c:v>
                </c:pt>
                <c:pt idx="594">
                  <c:v>1.3133919999999999</c:v>
                </c:pt>
                <c:pt idx="595">
                  <c:v>0.79946280000000003</c:v>
                </c:pt>
                <c:pt idx="596">
                  <c:v>0.54447579999999995</c:v>
                </c:pt>
                <c:pt idx="597">
                  <c:v>0.10613110000000001</c:v>
                </c:pt>
                <c:pt idx="598">
                  <c:v>-0.6459627</c:v>
                </c:pt>
                <c:pt idx="599">
                  <c:v>-0.48375620000000003</c:v>
                </c:pt>
                <c:pt idx="600">
                  <c:v>-6.3823619999999998E-2</c:v>
                </c:pt>
                <c:pt idx="601">
                  <c:v>-0.29346460000000002</c:v>
                </c:pt>
                <c:pt idx="602">
                  <c:v>-0.23491890000000001</c:v>
                </c:pt>
                <c:pt idx="603">
                  <c:v>1.6688660000000001E-2</c:v>
                </c:pt>
                <c:pt idx="604">
                  <c:v>0.85701450000000001</c:v>
                </c:pt>
                <c:pt idx="605">
                  <c:v>2.1034540000000002</c:v>
                </c:pt>
                <c:pt idx="606">
                  <c:v>1.2709520000000001</c:v>
                </c:pt>
                <c:pt idx="607">
                  <c:v>-0.37423010000000001</c:v>
                </c:pt>
                <c:pt idx="608">
                  <c:v>-6.0203130000000002E-3</c:v>
                </c:pt>
                <c:pt idx="609">
                  <c:v>0.66389450000000005</c:v>
                </c:pt>
                <c:pt idx="610">
                  <c:v>0.54597980000000002</c:v>
                </c:pt>
                <c:pt idx="611">
                  <c:v>1.2658419999999999</c:v>
                </c:pt>
                <c:pt idx="612">
                  <c:v>1.549614</c:v>
                </c:pt>
                <c:pt idx="613">
                  <c:v>-0.33861639999999998</c:v>
                </c:pt>
                <c:pt idx="614">
                  <c:v>-1.9623679999999999</c:v>
                </c:pt>
                <c:pt idx="615">
                  <c:v>-1.902234</c:v>
                </c:pt>
                <c:pt idx="616">
                  <c:v>-1.4211050000000001</c:v>
                </c:pt>
                <c:pt idx="617">
                  <c:v>-1.1367419999999999</c:v>
                </c:pt>
                <c:pt idx="618">
                  <c:v>-1.3104229999999999</c:v>
                </c:pt>
                <c:pt idx="619">
                  <c:v>-0.7109143</c:v>
                </c:pt>
                <c:pt idx="620">
                  <c:v>1.495115</c:v>
                </c:pt>
                <c:pt idx="621">
                  <c:v>2.4400040000000001</c:v>
                </c:pt>
                <c:pt idx="622">
                  <c:v>1.0358240000000001</c:v>
                </c:pt>
                <c:pt idx="623">
                  <c:v>0.2220618</c:v>
                </c:pt>
                <c:pt idx="624">
                  <c:v>0.1181917</c:v>
                </c:pt>
                <c:pt idx="625">
                  <c:v>-2.7513650000000001E-2</c:v>
                </c:pt>
                <c:pt idx="626">
                  <c:v>0.89865209999999995</c:v>
                </c:pt>
                <c:pt idx="627">
                  <c:v>1.4348129999999999</c:v>
                </c:pt>
                <c:pt idx="628">
                  <c:v>1.0049600000000001</c:v>
                </c:pt>
                <c:pt idx="629">
                  <c:v>1.1283609999999999</c:v>
                </c:pt>
                <c:pt idx="630">
                  <c:v>1.3848199999999999</c:v>
                </c:pt>
                <c:pt idx="631">
                  <c:v>0.81224479999999999</c:v>
                </c:pt>
                <c:pt idx="632">
                  <c:v>0.26089960000000001</c:v>
                </c:pt>
                <c:pt idx="633">
                  <c:v>1.033501</c:v>
                </c:pt>
                <c:pt idx="634">
                  <c:v>2.1202359999999998</c:v>
                </c:pt>
                <c:pt idx="635">
                  <c:v>2.6319499999999998</c:v>
                </c:pt>
                <c:pt idx="636">
                  <c:v>2.5690770000000001</c:v>
                </c:pt>
                <c:pt idx="637">
                  <c:v>1.2993600000000001</c:v>
                </c:pt>
                <c:pt idx="638">
                  <c:v>-2.5725060000000001E-2</c:v>
                </c:pt>
                <c:pt idx="639">
                  <c:v>-0.46904380000000001</c:v>
                </c:pt>
                <c:pt idx="640">
                  <c:v>-1.0152680000000001</c:v>
                </c:pt>
                <c:pt idx="641">
                  <c:v>-1.4159409999999999</c:v>
                </c:pt>
                <c:pt idx="642">
                  <c:v>-1.0839220000000001</c:v>
                </c:pt>
                <c:pt idx="643">
                  <c:v>-0.9295871</c:v>
                </c:pt>
                <c:pt idx="644">
                  <c:v>-0.70460869999999998</c:v>
                </c:pt>
                <c:pt idx="645">
                  <c:v>0.58193059999999996</c:v>
                </c:pt>
                <c:pt idx="646">
                  <c:v>1.5827020000000001</c:v>
                </c:pt>
                <c:pt idx="647">
                  <c:v>1.19025</c:v>
                </c:pt>
                <c:pt idx="648">
                  <c:v>0.54077310000000001</c:v>
                </c:pt>
                <c:pt idx="649">
                  <c:v>0.76090789999999997</c:v>
                </c:pt>
                <c:pt idx="650">
                  <c:v>1.3130010000000001</c:v>
                </c:pt>
                <c:pt idx="651">
                  <c:v>1.3961509999999999</c:v>
                </c:pt>
                <c:pt idx="652">
                  <c:v>1.4914750000000001</c:v>
                </c:pt>
                <c:pt idx="653">
                  <c:v>1.0733520000000001</c:v>
                </c:pt>
                <c:pt idx="654">
                  <c:v>-7.6015920000000001E-2</c:v>
                </c:pt>
                <c:pt idx="655">
                  <c:v>-1.0294569999999999E-2</c:v>
                </c:pt>
                <c:pt idx="656">
                  <c:v>1.15994</c:v>
                </c:pt>
                <c:pt idx="657">
                  <c:v>1.348333</c:v>
                </c:pt>
                <c:pt idx="658">
                  <c:v>2.7701509999999999E-2</c:v>
                </c:pt>
                <c:pt idx="659">
                  <c:v>-1.6605540000000001</c:v>
                </c:pt>
                <c:pt idx="660">
                  <c:v>-2.0873020000000002</c:v>
                </c:pt>
                <c:pt idx="661">
                  <c:v>-0.9827766</c:v>
                </c:pt>
                <c:pt idx="662">
                  <c:v>0.29678399999999999</c:v>
                </c:pt>
                <c:pt idx="663">
                  <c:v>0.59270160000000005</c:v>
                </c:pt>
                <c:pt idx="664">
                  <c:v>7.6022030000000004E-2</c:v>
                </c:pt>
                <c:pt idx="665">
                  <c:v>-0.37187799999999999</c:v>
                </c:pt>
                <c:pt idx="666">
                  <c:v>-0.85155349999999996</c:v>
                </c:pt>
                <c:pt idx="667">
                  <c:v>-1.3830610000000001</c:v>
                </c:pt>
                <c:pt idx="668">
                  <c:v>-0.72759949999999995</c:v>
                </c:pt>
                <c:pt idx="669">
                  <c:v>1.064997</c:v>
                </c:pt>
                <c:pt idx="670">
                  <c:v>2.2921840000000002</c:v>
                </c:pt>
                <c:pt idx="671">
                  <c:v>2.4247969999999999</c:v>
                </c:pt>
                <c:pt idx="672">
                  <c:v>1.724491</c:v>
                </c:pt>
                <c:pt idx="673">
                  <c:v>0.1138822</c:v>
                </c:pt>
                <c:pt idx="674">
                  <c:v>-0.69777929999999999</c:v>
                </c:pt>
                <c:pt idx="675">
                  <c:v>0.47741070000000002</c:v>
                </c:pt>
                <c:pt idx="676">
                  <c:v>1.3594869999999999</c:v>
                </c:pt>
                <c:pt idx="677">
                  <c:v>0.99979169999999995</c:v>
                </c:pt>
                <c:pt idx="678">
                  <c:v>1.0882689999999999</c:v>
                </c:pt>
                <c:pt idx="679">
                  <c:v>1.649996</c:v>
                </c:pt>
                <c:pt idx="680">
                  <c:v>1.9674160000000001</c:v>
                </c:pt>
                <c:pt idx="681">
                  <c:v>2.4957799999999999</c:v>
                </c:pt>
                <c:pt idx="682">
                  <c:v>2.3941910000000002</c:v>
                </c:pt>
                <c:pt idx="683">
                  <c:v>0.70534289999999999</c:v>
                </c:pt>
                <c:pt idx="684">
                  <c:v>-0.94074500000000005</c:v>
                </c:pt>
                <c:pt idx="685">
                  <c:v>-0.80169749999999995</c:v>
                </c:pt>
                <c:pt idx="686">
                  <c:v>0.4083212</c:v>
                </c:pt>
                <c:pt idx="687">
                  <c:v>0.89071230000000001</c:v>
                </c:pt>
                <c:pt idx="688">
                  <c:v>0.70999140000000005</c:v>
                </c:pt>
                <c:pt idx="689">
                  <c:v>0.98865210000000003</c:v>
                </c:pt>
                <c:pt idx="690">
                  <c:v>0.64488749999999995</c:v>
                </c:pt>
                <c:pt idx="691">
                  <c:v>-1.330913</c:v>
                </c:pt>
                <c:pt idx="692">
                  <c:v>-2.2734269999999999</c:v>
                </c:pt>
                <c:pt idx="693">
                  <c:v>-1.3289789999999999</c:v>
                </c:pt>
                <c:pt idx="694">
                  <c:v>-0.83548029999999995</c:v>
                </c:pt>
                <c:pt idx="695">
                  <c:v>-0.7563744</c:v>
                </c:pt>
                <c:pt idx="696">
                  <c:v>-0.54858870000000004</c:v>
                </c:pt>
                <c:pt idx="697">
                  <c:v>-0.29424080000000002</c:v>
                </c:pt>
                <c:pt idx="698">
                  <c:v>-0.65056480000000005</c:v>
                </c:pt>
                <c:pt idx="699">
                  <c:v>-1.7153620000000001</c:v>
                </c:pt>
                <c:pt idx="700">
                  <c:v>-0.4824814</c:v>
                </c:pt>
                <c:pt idx="701">
                  <c:v>2.582795</c:v>
                </c:pt>
                <c:pt idx="702">
                  <c:v>2.7818489999999998</c:v>
                </c:pt>
                <c:pt idx="703">
                  <c:v>0.67280790000000001</c:v>
                </c:pt>
                <c:pt idx="704">
                  <c:v>0.26155060000000002</c:v>
                </c:pt>
                <c:pt idx="705">
                  <c:v>1.034651</c:v>
                </c:pt>
                <c:pt idx="706">
                  <c:v>1.093097</c:v>
                </c:pt>
                <c:pt idx="707">
                  <c:v>0.78516699999999995</c:v>
                </c:pt>
                <c:pt idx="708">
                  <c:v>0.37602429999999998</c:v>
                </c:pt>
                <c:pt idx="709">
                  <c:v>0.65602990000000005</c:v>
                </c:pt>
                <c:pt idx="710">
                  <c:v>1.8167450000000001</c:v>
                </c:pt>
                <c:pt idx="711">
                  <c:v>1.683913</c:v>
                </c:pt>
                <c:pt idx="712">
                  <c:v>0.46968320000000002</c:v>
                </c:pt>
                <c:pt idx="713">
                  <c:v>0.88564200000000004</c:v>
                </c:pt>
                <c:pt idx="714">
                  <c:v>2.0125039999999998</c:v>
                </c:pt>
                <c:pt idx="715">
                  <c:v>1.7003060000000001</c:v>
                </c:pt>
                <c:pt idx="716">
                  <c:v>0.77054100000000003</c:v>
                </c:pt>
                <c:pt idx="717">
                  <c:v>-0.17758979999999999</c:v>
                </c:pt>
                <c:pt idx="718">
                  <c:v>-1.289439</c:v>
                </c:pt>
                <c:pt idx="719">
                  <c:v>-1.566716</c:v>
                </c:pt>
                <c:pt idx="720">
                  <c:v>-0.51950370000000001</c:v>
                </c:pt>
                <c:pt idx="721">
                  <c:v>0.71384559999999997</c:v>
                </c:pt>
                <c:pt idx="722">
                  <c:v>0.63779220000000003</c:v>
                </c:pt>
                <c:pt idx="723">
                  <c:v>-0.1700924</c:v>
                </c:pt>
                <c:pt idx="724">
                  <c:v>2.548862E-2</c:v>
                </c:pt>
                <c:pt idx="725">
                  <c:v>0.64376639999999996</c:v>
                </c:pt>
                <c:pt idx="726">
                  <c:v>0.37180960000000002</c:v>
                </c:pt>
                <c:pt idx="727">
                  <c:v>-0.62140910000000005</c:v>
                </c:pt>
                <c:pt idx="728">
                  <c:v>-1.3330040000000001</c:v>
                </c:pt>
                <c:pt idx="729">
                  <c:v>-0.95376530000000004</c:v>
                </c:pt>
                <c:pt idx="730">
                  <c:v>-0.1190403</c:v>
                </c:pt>
                <c:pt idx="731">
                  <c:v>0.6873416</c:v>
                </c:pt>
                <c:pt idx="732">
                  <c:v>1.779612</c:v>
                </c:pt>
                <c:pt idx="733">
                  <c:v>1.8126720000000001</c:v>
                </c:pt>
                <c:pt idx="734">
                  <c:v>0.23775389999999999</c:v>
                </c:pt>
                <c:pt idx="735">
                  <c:v>-0.4711513</c:v>
                </c:pt>
                <c:pt idx="736">
                  <c:v>0.37868750000000001</c:v>
                </c:pt>
                <c:pt idx="737">
                  <c:v>0.74574430000000003</c:v>
                </c:pt>
                <c:pt idx="738">
                  <c:v>-0.27847529999999998</c:v>
                </c:pt>
                <c:pt idx="739">
                  <c:v>-1.4542919999999999</c:v>
                </c:pt>
                <c:pt idx="740">
                  <c:v>-0.40792279999999997</c:v>
                </c:pt>
                <c:pt idx="741">
                  <c:v>1.8762399999999999</c:v>
                </c:pt>
                <c:pt idx="742">
                  <c:v>1.8005329999999999</c:v>
                </c:pt>
                <c:pt idx="743">
                  <c:v>0.1010033</c:v>
                </c:pt>
                <c:pt idx="744">
                  <c:v>-0.58926350000000005</c:v>
                </c:pt>
                <c:pt idx="745">
                  <c:v>2.6976739999999999E-2</c:v>
                </c:pt>
                <c:pt idx="746">
                  <c:v>0.92909909999999996</c:v>
                </c:pt>
                <c:pt idx="747">
                  <c:v>0.46691759999999999</c:v>
                </c:pt>
                <c:pt idx="748">
                  <c:v>-0.85139140000000002</c:v>
                </c:pt>
                <c:pt idx="749">
                  <c:v>-0.67500110000000002</c:v>
                </c:pt>
                <c:pt idx="750">
                  <c:v>-0.18545439999999999</c:v>
                </c:pt>
                <c:pt idx="751">
                  <c:v>-1.0655159999999999</c:v>
                </c:pt>
                <c:pt idx="752">
                  <c:v>-1.0559890000000001</c:v>
                </c:pt>
                <c:pt idx="753">
                  <c:v>-4.5602320000000002E-2</c:v>
                </c:pt>
                <c:pt idx="754">
                  <c:v>-0.13210910000000001</c:v>
                </c:pt>
                <c:pt idx="755">
                  <c:v>-0.79766559999999997</c:v>
                </c:pt>
                <c:pt idx="756">
                  <c:v>-1.438849</c:v>
                </c:pt>
                <c:pt idx="757">
                  <c:v>-1.7967979999999999</c:v>
                </c:pt>
                <c:pt idx="758">
                  <c:v>-1.4023509999999999</c:v>
                </c:pt>
                <c:pt idx="759">
                  <c:v>-1.145807</c:v>
                </c:pt>
                <c:pt idx="760">
                  <c:v>-0.82310550000000005</c:v>
                </c:pt>
                <c:pt idx="761">
                  <c:v>0.1511314</c:v>
                </c:pt>
                <c:pt idx="762">
                  <c:v>-0.38124409999999997</c:v>
                </c:pt>
                <c:pt idx="763">
                  <c:v>-1.650709</c:v>
                </c:pt>
                <c:pt idx="764">
                  <c:v>-0.28796240000000001</c:v>
                </c:pt>
                <c:pt idx="765">
                  <c:v>1.047458</c:v>
                </c:pt>
                <c:pt idx="766">
                  <c:v>-0.38998860000000002</c:v>
                </c:pt>
                <c:pt idx="767">
                  <c:v>-1.404811</c:v>
                </c:pt>
                <c:pt idx="768">
                  <c:v>-1.0983350000000001</c:v>
                </c:pt>
                <c:pt idx="769">
                  <c:v>-1.3358909999999999</c:v>
                </c:pt>
                <c:pt idx="770">
                  <c:v>-1.1422859999999999</c:v>
                </c:pt>
                <c:pt idx="771">
                  <c:v>0.25437670000000001</c:v>
                </c:pt>
                <c:pt idx="772">
                  <c:v>1.7309209999999999</c:v>
                </c:pt>
                <c:pt idx="773">
                  <c:v>1.957047</c:v>
                </c:pt>
                <c:pt idx="774">
                  <c:v>0.40093119999999999</c:v>
                </c:pt>
                <c:pt idx="775">
                  <c:v>-0.87644500000000003</c:v>
                </c:pt>
                <c:pt idx="776">
                  <c:v>-2.0994059999999998E-2</c:v>
                </c:pt>
                <c:pt idx="777">
                  <c:v>1.148674</c:v>
                </c:pt>
                <c:pt idx="778">
                  <c:v>0.3111389</c:v>
                </c:pt>
                <c:pt idx="779">
                  <c:v>-1.27478</c:v>
                </c:pt>
                <c:pt idx="780">
                  <c:v>-1.2983130000000001</c:v>
                </c:pt>
                <c:pt idx="781">
                  <c:v>-0.27993489999999999</c:v>
                </c:pt>
                <c:pt idx="782">
                  <c:v>0.1967555</c:v>
                </c:pt>
                <c:pt idx="783">
                  <c:v>-0.57855760000000001</c:v>
                </c:pt>
                <c:pt idx="784">
                  <c:v>-1.5568439999999999</c:v>
                </c:pt>
                <c:pt idx="785">
                  <c:v>-1.223741</c:v>
                </c:pt>
                <c:pt idx="786">
                  <c:v>-0.94216509999999998</c:v>
                </c:pt>
                <c:pt idx="787">
                  <c:v>-1.3299339999999999</c:v>
                </c:pt>
                <c:pt idx="788">
                  <c:v>-0.3463388</c:v>
                </c:pt>
                <c:pt idx="789">
                  <c:v>1.4494339999999999</c:v>
                </c:pt>
                <c:pt idx="790">
                  <c:v>1.652468</c:v>
                </c:pt>
                <c:pt idx="791">
                  <c:v>0.51069189999999998</c:v>
                </c:pt>
                <c:pt idx="792">
                  <c:v>6.9126649999999998E-2</c:v>
                </c:pt>
                <c:pt idx="793">
                  <c:v>1.084611</c:v>
                </c:pt>
                <c:pt idx="794">
                  <c:v>1.3471340000000001</c:v>
                </c:pt>
                <c:pt idx="795">
                  <c:v>-0.69315369999999998</c:v>
                </c:pt>
                <c:pt idx="796">
                  <c:v>-1.725249</c:v>
                </c:pt>
                <c:pt idx="797">
                  <c:v>-0.15028130000000001</c:v>
                </c:pt>
                <c:pt idx="798">
                  <c:v>0.72059779999999996</c:v>
                </c:pt>
                <c:pt idx="799">
                  <c:v>0.15062400000000001</c:v>
                </c:pt>
                <c:pt idx="800">
                  <c:v>0.15527589999999999</c:v>
                </c:pt>
                <c:pt idx="801">
                  <c:v>0.73307909999999998</c:v>
                </c:pt>
                <c:pt idx="802">
                  <c:v>0.80638620000000005</c:v>
                </c:pt>
                <c:pt idx="803">
                  <c:v>4.1268529999999998E-2</c:v>
                </c:pt>
                <c:pt idx="804">
                  <c:v>-0.68889480000000003</c:v>
                </c:pt>
                <c:pt idx="805">
                  <c:v>-0.34802699999999998</c:v>
                </c:pt>
                <c:pt idx="806">
                  <c:v>0.1646956</c:v>
                </c:pt>
                <c:pt idx="807">
                  <c:v>2.3827790000000001E-2</c:v>
                </c:pt>
                <c:pt idx="808">
                  <c:v>-5.2546969999999998E-2</c:v>
                </c:pt>
                <c:pt idx="809">
                  <c:v>0.33540310000000001</c:v>
                </c:pt>
                <c:pt idx="810">
                  <c:v>0.72337370000000001</c:v>
                </c:pt>
                <c:pt idx="811">
                  <c:v>1.0574490000000001</c:v>
                </c:pt>
                <c:pt idx="812">
                  <c:v>1.7155149999999999</c:v>
                </c:pt>
                <c:pt idx="813">
                  <c:v>1.223708</c:v>
                </c:pt>
                <c:pt idx="814">
                  <c:v>-0.82559950000000004</c:v>
                </c:pt>
                <c:pt idx="815">
                  <c:v>-1.510329</c:v>
                </c:pt>
                <c:pt idx="816">
                  <c:v>4.6505570000000003E-2</c:v>
                </c:pt>
                <c:pt idx="817">
                  <c:v>1.3464590000000001</c:v>
                </c:pt>
                <c:pt idx="818">
                  <c:v>0.81451050000000003</c:v>
                </c:pt>
                <c:pt idx="819">
                  <c:v>-0.40294469999999999</c:v>
                </c:pt>
                <c:pt idx="820">
                  <c:v>-0.36507309999999998</c:v>
                </c:pt>
                <c:pt idx="821">
                  <c:v>1.0568200000000001</c:v>
                </c:pt>
                <c:pt idx="822">
                  <c:v>1.813364</c:v>
                </c:pt>
                <c:pt idx="823">
                  <c:v>1.0720940000000001</c:v>
                </c:pt>
                <c:pt idx="824">
                  <c:v>0.53873519999999997</c:v>
                </c:pt>
                <c:pt idx="825">
                  <c:v>0.89308330000000002</c:v>
                </c:pt>
                <c:pt idx="826">
                  <c:v>1.145832</c:v>
                </c:pt>
                <c:pt idx="827">
                  <c:v>0.52436510000000003</c:v>
                </c:pt>
                <c:pt idx="828">
                  <c:v>-0.70327660000000003</c:v>
                </c:pt>
                <c:pt idx="829">
                  <c:v>-1.1827220000000001</c:v>
                </c:pt>
                <c:pt idx="830">
                  <c:v>-0.36752570000000001</c:v>
                </c:pt>
                <c:pt idx="831">
                  <c:v>0.56547970000000003</c:v>
                </c:pt>
                <c:pt idx="832">
                  <c:v>0.85157740000000004</c:v>
                </c:pt>
                <c:pt idx="833">
                  <c:v>0.799149</c:v>
                </c:pt>
                <c:pt idx="834">
                  <c:v>0.37731199999999998</c:v>
                </c:pt>
                <c:pt idx="835">
                  <c:v>-0.22341050000000001</c:v>
                </c:pt>
                <c:pt idx="836">
                  <c:v>-0.21474869999999999</c:v>
                </c:pt>
                <c:pt idx="837">
                  <c:v>0.52920149999999999</c:v>
                </c:pt>
                <c:pt idx="838">
                  <c:v>0.83185430000000005</c:v>
                </c:pt>
                <c:pt idx="839">
                  <c:v>-0.24821309999999999</c:v>
                </c:pt>
                <c:pt idx="840">
                  <c:v>-1.440177</c:v>
                </c:pt>
                <c:pt idx="841">
                  <c:v>-1.129707</c:v>
                </c:pt>
                <c:pt idx="842">
                  <c:v>0.15025559999999999</c:v>
                </c:pt>
                <c:pt idx="843">
                  <c:v>0.51054069999999996</c:v>
                </c:pt>
                <c:pt idx="844">
                  <c:v>-0.58704219999999996</c:v>
                </c:pt>
                <c:pt idx="845">
                  <c:v>-1.6850529999999999</c:v>
                </c:pt>
                <c:pt idx="846">
                  <c:v>-1.3388899999999999</c:v>
                </c:pt>
                <c:pt idx="847">
                  <c:v>-9.3209690000000001E-3</c:v>
                </c:pt>
                <c:pt idx="848">
                  <c:v>0.50835229999999998</c:v>
                </c:pt>
                <c:pt idx="849">
                  <c:v>0.1912963</c:v>
                </c:pt>
                <c:pt idx="850">
                  <c:v>-0.23241999999999999</c:v>
                </c:pt>
                <c:pt idx="851">
                  <c:v>-0.41290339999999998</c:v>
                </c:pt>
                <c:pt idx="852">
                  <c:v>0.18592330000000001</c:v>
                </c:pt>
                <c:pt idx="853">
                  <c:v>0.465279</c:v>
                </c:pt>
                <c:pt idx="854">
                  <c:v>-5.1325259999999998E-2</c:v>
                </c:pt>
                <c:pt idx="855">
                  <c:v>0.15780440000000001</c:v>
                </c:pt>
                <c:pt idx="856">
                  <c:v>0.96102549999999998</c:v>
                </c:pt>
                <c:pt idx="857">
                  <c:v>0.89176979999999995</c:v>
                </c:pt>
                <c:pt idx="858">
                  <c:v>0.33486060000000001</c:v>
                </c:pt>
                <c:pt idx="859">
                  <c:v>2.9789740000000001E-3</c:v>
                </c:pt>
                <c:pt idx="860">
                  <c:v>-0.20130300000000001</c:v>
                </c:pt>
                <c:pt idx="861">
                  <c:v>-0.15163119999999999</c:v>
                </c:pt>
                <c:pt idx="862">
                  <c:v>-0.70971399999999996</c:v>
                </c:pt>
                <c:pt idx="863">
                  <c:v>-1.594776</c:v>
                </c:pt>
                <c:pt idx="864">
                  <c:v>-0.89296549999999997</c:v>
                </c:pt>
                <c:pt idx="865">
                  <c:v>0.1172026</c:v>
                </c:pt>
                <c:pt idx="866">
                  <c:v>-0.95477780000000001</c:v>
                </c:pt>
                <c:pt idx="867">
                  <c:v>-2.4964569999999999</c:v>
                </c:pt>
                <c:pt idx="868">
                  <c:v>-1.7238849999999999</c:v>
                </c:pt>
                <c:pt idx="869">
                  <c:v>0.52411319999999995</c:v>
                </c:pt>
                <c:pt idx="870">
                  <c:v>1.1924440000000001</c:v>
                </c:pt>
                <c:pt idx="871">
                  <c:v>0.31717960000000001</c:v>
                </c:pt>
                <c:pt idx="872">
                  <c:v>0.33336470000000001</c:v>
                </c:pt>
                <c:pt idx="873">
                  <c:v>0.92639269999999996</c:v>
                </c:pt>
                <c:pt idx="874">
                  <c:v>0.6733055</c:v>
                </c:pt>
                <c:pt idx="875">
                  <c:v>0.28131970000000001</c:v>
                </c:pt>
                <c:pt idx="876">
                  <c:v>0.6531998</c:v>
                </c:pt>
                <c:pt idx="877">
                  <c:v>1.142628</c:v>
                </c:pt>
                <c:pt idx="878">
                  <c:v>0.88098379999999998</c:v>
                </c:pt>
                <c:pt idx="879">
                  <c:v>0.1561756</c:v>
                </c:pt>
                <c:pt idx="880">
                  <c:v>-0.17824619999999999</c:v>
                </c:pt>
                <c:pt idx="881">
                  <c:v>-5.4340230000000003E-2</c:v>
                </c:pt>
                <c:pt idx="882">
                  <c:v>-8.1210790000000005E-2</c:v>
                </c:pt>
                <c:pt idx="883">
                  <c:v>0.26012390000000002</c:v>
                </c:pt>
                <c:pt idx="884">
                  <c:v>0.88622900000000004</c:v>
                </c:pt>
                <c:pt idx="885">
                  <c:v>0.56506060000000002</c:v>
                </c:pt>
                <c:pt idx="886">
                  <c:v>0.20970279999999999</c:v>
                </c:pt>
                <c:pt idx="887">
                  <c:v>1.158086E-3</c:v>
                </c:pt>
                <c:pt idx="888">
                  <c:v>-1.026405</c:v>
                </c:pt>
                <c:pt idx="889">
                  <c:v>-1.2737000000000001</c:v>
                </c:pt>
                <c:pt idx="890">
                  <c:v>-0.56059119999999996</c:v>
                </c:pt>
                <c:pt idx="891">
                  <c:v>-0.50231510000000001</c:v>
                </c:pt>
                <c:pt idx="892">
                  <c:v>-0.2782097</c:v>
                </c:pt>
                <c:pt idx="893">
                  <c:v>0.10532909999999999</c:v>
                </c:pt>
                <c:pt idx="894">
                  <c:v>-0.37849460000000001</c:v>
                </c:pt>
                <c:pt idx="895">
                  <c:v>-0.36761450000000001</c:v>
                </c:pt>
                <c:pt idx="896">
                  <c:v>0.12781300000000001</c:v>
                </c:pt>
                <c:pt idx="897">
                  <c:v>-0.162134</c:v>
                </c:pt>
                <c:pt idx="898">
                  <c:v>-0.24892719999999999</c:v>
                </c:pt>
                <c:pt idx="899">
                  <c:v>-5.421161E-2</c:v>
                </c:pt>
                <c:pt idx="900">
                  <c:v>-0.19872989999999999</c:v>
                </c:pt>
                <c:pt idx="901">
                  <c:v>0.32966699999999999</c:v>
                </c:pt>
                <c:pt idx="902">
                  <c:v>1.185405</c:v>
                </c:pt>
                <c:pt idx="903">
                  <c:v>0.92499379999999998</c:v>
                </c:pt>
                <c:pt idx="904">
                  <c:v>-0.20611090000000001</c:v>
                </c:pt>
                <c:pt idx="905">
                  <c:v>-1.14391</c:v>
                </c:pt>
                <c:pt idx="906">
                  <c:v>-1.2787470000000001</c:v>
                </c:pt>
                <c:pt idx="907">
                  <c:v>-0.90979390000000004</c:v>
                </c:pt>
                <c:pt idx="908">
                  <c:v>-1.1181239999999999</c:v>
                </c:pt>
                <c:pt idx="909">
                  <c:v>-1.7530889999999999</c:v>
                </c:pt>
                <c:pt idx="910">
                  <c:v>-1.617634</c:v>
                </c:pt>
                <c:pt idx="911">
                  <c:v>-1.118528</c:v>
                </c:pt>
                <c:pt idx="912">
                  <c:v>-0.69924379999999997</c:v>
                </c:pt>
                <c:pt idx="913">
                  <c:v>0.1072188</c:v>
                </c:pt>
                <c:pt idx="914">
                  <c:v>0.35302929999999999</c:v>
                </c:pt>
                <c:pt idx="915">
                  <c:v>-4.7644560000000002E-2</c:v>
                </c:pt>
                <c:pt idx="916">
                  <c:v>0.52926629999999997</c:v>
                </c:pt>
                <c:pt idx="917">
                  <c:v>1.241452</c:v>
                </c:pt>
                <c:pt idx="918">
                  <c:v>-9.6779889999999993E-2</c:v>
                </c:pt>
                <c:pt idx="919">
                  <c:v>-1.608007</c:v>
                </c:pt>
                <c:pt idx="920">
                  <c:v>-0.1959883</c:v>
                </c:pt>
                <c:pt idx="921">
                  <c:v>1.604371</c:v>
                </c:pt>
                <c:pt idx="922">
                  <c:v>0.82991579999999998</c:v>
                </c:pt>
                <c:pt idx="923">
                  <c:v>-0.53970660000000004</c:v>
                </c:pt>
                <c:pt idx="924">
                  <c:v>-0.48875649999999998</c:v>
                </c:pt>
                <c:pt idx="925">
                  <c:v>0.73012169999999998</c:v>
                </c:pt>
                <c:pt idx="926">
                  <c:v>1.5685549999999999</c:v>
                </c:pt>
                <c:pt idx="927">
                  <c:v>0.86601589999999995</c:v>
                </c:pt>
                <c:pt idx="928">
                  <c:v>-0.2983691</c:v>
                </c:pt>
                <c:pt idx="929">
                  <c:v>-0.3947174</c:v>
                </c:pt>
                <c:pt idx="930">
                  <c:v>-0.20302809999999999</c:v>
                </c:pt>
                <c:pt idx="931">
                  <c:v>-0.87683730000000004</c:v>
                </c:pt>
                <c:pt idx="932">
                  <c:v>-1.1909989999999999</c:v>
                </c:pt>
                <c:pt idx="933">
                  <c:v>-0.55918520000000005</c:v>
                </c:pt>
                <c:pt idx="934">
                  <c:v>3.5099970000000001E-2</c:v>
                </c:pt>
                <c:pt idx="935">
                  <c:v>0.77334389999999997</c:v>
                </c:pt>
                <c:pt idx="936">
                  <c:v>1.9325110000000001</c:v>
                </c:pt>
                <c:pt idx="937">
                  <c:v>2.4267979999999998</c:v>
                </c:pt>
                <c:pt idx="938">
                  <c:v>1.645157</c:v>
                </c:pt>
                <c:pt idx="939">
                  <c:v>0.56490640000000003</c:v>
                </c:pt>
                <c:pt idx="940">
                  <c:v>-3.3521910000000002E-2</c:v>
                </c:pt>
                <c:pt idx="941">
                  <c:v>-0.34100330000000001</c:v>
                </c:pt>
                <c:pt idx="942">
                  <c:v>-0.60008470000000003</c:v>
                </c:pt>
                <c:pt idx="943">
                  <c:v>-9.0299669999999999E-2</c:v>
                </c:pt>
                <c:pt idx="944">
                  <c:v>1.1525240000000001</c:v>
                </c:pt>
                <c:pt idx="945">
                  <c:v>0.95817129999999995</c:v>
                </c:pt>
                <c:pt idx="946">
                  <c:v>-0.33164870000000002</c:v>
                </c:pt>
                <c:pt idx="947">
                  <c:v>-0.72770670000000004</c:v>
                </c:pt>
                <c:pt idx="948">
                  <c:v>-0.71521590000000002</c:v>
                </c:pt>
                <c:pt idx="949">
                  <c:v>-1.2281709999999999</c:v>
                </c:pt>
                <c:pt idx="950">
                  <c:v>-2.063564</c:v>
                </c:pt>
                <c:pt idx="951">
                  <c:v>-1.896949</c:v>
                </c:pt>
                <c:pt idx="952">
                  <c:v>-0.66575099999999998</c:v>
                </c:pt>
                <c:pt idx="953">
                  <c:v>0.24606539999999999</c:v>
                </c:pt>
                <c:pt idx="954">
                  <c:v>0.46394590000000002</c:v>
                </c:pt>
                <c:pt idx="955">
                  <c:v>0.54688760000000003</c:v>
                </c:pt>
                <c:pt idx="956">
                  <c:v>1.4078759999999999</c:v>
                </c:pt>
                <c:pt idx="957">
                  <c:v>2.1653669999999998</c:v>
                </c:pt>
                <c:pt idx="958">
                  <c:v>1.1009850000000001</c:v>
                </c:pt>
                <c:pt idx="959">
                  <c:v>-0.67214240000000003</c:v>
                </c:pt>
                <c:pt idx="960">
                  <c:v>-0.87352730000000001</c:v>
                </c:pt>
                <c:pt idx="961">
                  <c:v>0.62926459999999995</c:v>
                </c:pt>
                <c:pt idx="962">
                  <c:v>1.608554</c:v>
                </c:pt>
                <c:pt idx="963">
                  <c:v>0.67162909999999998</c:v>
                </c:pt>
                <c:pt idx="964">
                  <c:v>0.23425570000000001</c:v>
                </c:pt>
                <c:pt idx="965">
                  <c:v>1.0205789999999999</c:v>
                </c:pt>
                <c:pt idx="966">
                  <c:v>-4.0108350000000001E-2</c:v>
                </c:pt>
                <c:pt idx="967">
                  <c:v>-1.4569920000000001</c:v>
                </c:pt>
                <c:pt idx="968">
                  <c:v>-0.3409701</c:v>
                </c:pt>
                <c:pt idx="969">
                  <c:v>1.0048090000000001</c:v>
                </c:pt>
                <c:pt idx="970">
                  <c:v>0.89500159999999995</c:v>
                </c:pt>
                <c:pt idx="971">
                  <c:v>0.37264580000000003</c:v>
                </c:pt>
                <c:pt idx="972">
                  <c:v>-0.39243539999999999</c:v>
                </c:pt>
                <c:pt idx="973">
                  <c:v>-1.4564330000000001</c:v>
                </c:pt>
                <c:pt idx="974">
                  <c:v>-1.079048</c:v>
                </c:pt>
                <c:pt idx="975">
                  <c:v>0.52710990000000002</c:v>
                </c:pt>
                <c:pt idx="976">
                  <c:v>0.50546579999999997</c:v>
                </c:pt>
                <c:pt idx="977">
                  <c:v>-3.197465E-2</c:v>
                </c:pt>
                <c:pt idx="978">
                  <c:v>0.70722399999999996</c:v>
                </c:pt>
                <c:pt idx="979">
                  <c:v>0.53283440000000004</c:v>
                </c:pt>
                <c:pt idx="980">
                  <c:v>-0.27339819999999998</c:v>
                </c:pt>
                <c:pt idx="981">
                  <c:v>0.37212899999999999</c:v>
                </c:pt>
                <c:pt idx="982">
                  <c:v>0.51447399999999999</c:v>
                </c:pt>
                <c:pt idx="983">
                  <c:v>-1.1422969999999999</c:v>
                </c:pt>
                <c:pt idx="984">
                  <c:v>-1.6171519999999999</c:v>
                </c:pt>
                <c:pt idx="985">
                  <c:v>-6.2157700000000003E-2</c:v>
                </c:pt>
                <c:pt idx="986">
                  <c:v>0.69381800000000005</c:v>
                </c:pt>
                <c:pt idx="987">
                  <c:v>0.2317736</c:v>
                </c:pt>
                <c:pt idx="988">
                  <c:v>6.8054890000000007E-2</c:v>
                </c:pt>
                <c:pt idx="989">
                  <c:v>0.13404199999999999</c:v>
                </c:pt>
                <c:pt idx="990">
                  <c:v>2.4998929999999999E-2</c:v>
                </c:pt>
                <c:pt idx="991">
                  <c:v>-1.8983710000000001E-2</c:v>
                </c:pt>
                <c:pt idx="992">
                  <c:v>0.1003371</c:v>
                </c:pt>
                <c:pt idx="993">
                  <c:v>2.2621169999999999E-2</c:v>
                </c:pt>
                <c:pt idx="994">
                  <c:v>-0.19767380000000001</c:v>
                </c:pt>
                <c:pt idx="995">
                  <c:v>-6.3701560000000004E-2</c:v>
                </c:pt>
                <c:pt idx="996">
                  <c:v>0.57982310000000004</c:v>
                </c:pt>
                <c:pt idx="997">
                  <c:v>1.7384999999999999</c:v>
                </c:pt>
                <c:pt idx="998">
                  <c:v>2.118887</c:v>
                </c:pt>
              </c:numCache>
            </c:numRef>
          </c:yVal>
          <c:smooth val="0"/>
        </c:ser>
        <c:ser>
          <c:idx val="7"/>
          <c:order val="7"/>
          <c:tx>
            <c:v>+1000V (#8)</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Data'!$I$5:$I$1003</c:f>
              <c:numCache>
                <c:formatCode>General</c:formatCode>
                <c:ptCount val="999"/>
                <c:pt idx="0">
                  <c:v>0.87907089999999999</c:v>
                </c:pt>
                <c:pt idx="1">
                  <c:v>0.86559399999999997</c:v>
                </c:pt>
                <c:pt idx="2">
                  <c:v>0.2951415</c:v>
                </c:pt>
                <c:pt idx="3">
                  <c:v>0.74444509999999997</c:v>
                </c:pt>
                <c:pt idx="4">
                  <c:v>1.963069</c:v>
                </c:pt>
                <c:pt idx="5">
                  <c:v>1.2349399999999999</c:v>
                </c:pt>
                <c:pt idx="6">
                  <c:v>0.12973280000000001</c:v>
                </c:pt>
                <c:pt idx="7">
                  <c:v>1.2101679999999999</c:v>
                </c:pt>
                <c:pt idx="8">
                  <c:v>1.947665</c:v>
                </c:pt>
                <c:pt idx="9">
                  <c:v>0.75728850000000003</c:v>
                </c:pt>
                <c:pt idx="10">
                  <c:v>-0.1024525</c:v>
                </c:pt>
                <c:pt idx="11">
                  <c:v>-6.9661760000000003E-2</c:v>
                </c:pt>
                <c:pt idx="12">
                  <c:v>-0.34581109999999998</c:v>
                </c:pt>
                <c:pt idx="13">
                  <c:v>-0.76370550000000004</c:v>
                </c:pt>
                <c:pt idx="14">
                  <c:v>-0.20937749999999999</c:v>
                </c:pt>
                <c:pt idx="15">
                  <c:v>1.083826</c:v>
                </c:pt>
                <c:pt idx="16">
                  <c:v>1.3486910000000001</c:v>
                </c:pt>
                <c:pt idx="17">
                  <c:v>0.3088419</c:v>
                </c:pt>
                <c:pt idx="18">
                  <c:v>-0.57807540000000002</c:v>
                </c:pt>
                <c:pt idx="19">
                  <c:v>-0.35012019999999999</c:v>
                </c:pt>
                <c:pt idx="20">
                  <c:v>0.57273249999999998</c:v>
                </c:pt>
                <c:pt idx="21">
                  <c:v>1.419019</c:v>
                </c:pt>
                <c:pt idx="22">
                  <c:v>1.961014</c:v>
                </c:pt>
                <c:pt idx="23">
                  <c:v>1.9085240000000001</c:v>
                </c:pt>
                <c:pt idx="24">
                  <c:v>1.490526</c:v>
                </c:pt>
                <c:pt idx="25">
                  <c:v>0.93687160000000003</c:v>
                </c:pt>
                <c:pt idx="26">
                  <c:v>0.4764427</c:v>
                </c:pt>
                <c:pt idx="27">
                  <c:v>0.10422099999999999</c:v>
                </c:pt>
                <c:pt idx="28">
                  <c:v>-0.99301260000000002</c:v>
                </c:pt>
                <c:pt idx="29">
                  <c:v>-1.2668060000000001</c:v>
                </c:pt>
                <c:pt idx="30">
                  <c:v>2.4342630000000001E-2</c:v>
                </c:pt>
                <c:pt idx="31">
                  <c:v>0.45691749999999998</c:v>
                </c:pt>
                <c:pt idx="32">
                  <c:v>-0.48972260000000001</c:v>
                </c:pt>
                <c:pt idx="33">
                  <c:v>-1.3739730000000001</c:v>
                </c:pt>
                <c:pt idx="34">
                  <c:v>-1.1717599999999999</c:v>
                </c:pt>
                <c:pt idx="35">
                  <c:v>-0.33964610000000001</c:v>
                </c:pt>
                <c:pt idx="36">
                  <c:v>2.440425E-3</c:v>
                </c:pt>
                <c:pt idx="37">
                  <c:v>-5.005954E-2</c:v>
                </c:pt>
                <c:pt idx="38">
                  <c:v>0.37905719999999998</c:v>
                </c:pt>
                <c:pt idx="39">
                  <c:v>0.70022689999999999</c:v>
                </c:pt>
                <c:pt idx="40">
                  <c:v>0.23758499999999999</c:v>
                </c:pt>
                <c:pt idx="41">
                  <c:v>8.6180160000000006E-2</c:v>
                </c:pt>
                <c:pt idx="42">
                  <c:v>0.14833199999999999</c:v>
                </c:pt>
                <c:pt idx="43">
                  <c:v>-1.4017460000000001E-2</c:v>
                </c:pt>
                <c:pt idx="44">
                  <c:v>-0.35560940000000002</c:v>
                </c:pt>
                <c:pt idx="45">
                  <c:v>-1.0828949999999999</c:v>
                </c:pt>
                <c:pt idx="46">
                  <c:v>-1.2714460000000001</c:v>
                </c:pt>
                <c:pt idx="47">
                  <c:v>-1.046567</c:v>
                </c:pt>
                <c:pt idx="48">
                  <c:v>-1.3654360000000001</c:v>
                </c:pt>
                <c:pt idx="49">
                  <c:v>-1.505822</c:v>
                </c:pt>
                <c:pt idx="50">
                  <c:v>-0.67577940000000003</c:v>
                </c:pt>
                <c:pt idx="51">
                  <c:v>0.53981590000000002</c:v>
                </c:pt>
                <c:pt idx="52">
                  <c:v>0.49192049999999998</c:v>
                </c:pt>
                <c:pt idx="53">
                  <c:v>-0.69394259999999997</c:v>
                </c:pt>
                <c:pt idx="54">
                  <c:v>-0.43476789999999998</c:v>
                </c:pt>
                <c:pt idx="55">
                  <c:v>1.057188</c:v>
                </c:pt>
                <c:pt idx="56">
                  <c:v>1.082746</c:v>
                </c:pt>
                <c:pt idx="57">
                  <c:v>-0.32100479999999998</c:v>
                </c:pt>
                <c:pt idx="58">
                  <c:v>-0.81975039999999999</c:v>
                </c:pt>
                <c:pt idx="59">
                  <c:v>0.164273</c:v>
                </c:pt>
                <c:pt idx="60">
                  <c:v>0.85621409999999998</c:v>
                </c:pt>
                <c:pt idx="61">
                  <c:v>0.201019</c:v>
                </c:pt>
                <c:pt idx="62">
                  <c:v>-0.58015340000000004</c:v>
                </c:pt>
                <c:pt idx="63">
                  <c:v>-5.5659E-2</c:v>
                </c:pt>
                <c:pt idx="64">
                  <c:v>1.7675409999999999E-2</c:v>
                </c:pt>
                <c:pt idx="65">
                  <c:v>-1.659716</c:v>
                </c:pt>
                <c:pt idx="66">
                  <c:v>-2.3074469999999998</c:v>
                </c:pt>
                <c:pt idx="67">
                  <c:v>-1.169773</c:v>
                </c:pt>
                <c:pt idx="68">
                  <c:v>-0.44161299999999998</c:v>
                </c:pt>
                <c:pt idx="69">
                  <c:v>-0.1401512</c:v>
                </c:pt>
                <c:pt idx="70">
                  <c:v>0.5004518</c:v>
                </c:pt>
                <c:pt idx="71">
                  <c:v>1.1242989999999999</c:v>
                </c:pt>
                <c:pt idx="72">
                  <c:v>1.9345460000000001</c:v>
                </c:pt>
                <c:pt idx="73">
                  <c:v>2.3305210000000001</c:v>
                </c:pt>
                <c:pt idx="74">
                  <c:v>1.3700159999999999</c:v>
                </c:pt>
                <c:pt idx="75">
                  <c:v>-0.2009001</c:v>
                </c:pt>
                <c:pt idx="76">
                  <c:v>-1.551572</c:v>
                </c:pt>
                <c:pt idx="77">
                  <c:v>-1.6386229999999999</c:v>
                </c:pt>
                <c:pt idx="78">
                  <c:v>-0.56886859999999995</c:v>
                </c:pt>
                <c:pt idx="79">
                  <c:v>-0.26947169999999998</c:v>
                </c:pt>
                <c:pt idx="80">
                  <c:v>-0.9975889</c:v>
                </c:pt>
                <c:pt idx="81">
                  <c:v>-1.548683</c:v>
                </c:pt>
                <c:pt idx="82">
                  <c:v>-1.0705549999999999</c:v>
                </c:pt>
                <c:pt idx="83">
                  <c:v>0.17640040000000001</c:v>
                </c:pt>
                <c:pt idx="84">
                  <c:v>0.62630669999999999</c:v>
                </c:pt>
                <c:pt idx="85">
                  <c:v>6.7992189999999994E-2</c:v>
                </c:pt>
                <c:pt idx="86">
                  <c:v>-0.1229123</c:v>
                </c:pt>
                <c:pt idx="87">
                  <c:v>0.17852299999999999</c:v>
                </c:pt>
                <c:pt idx="88">
                  <c:v>0.46899629999999998</c:v>
                </c:pt>
                <c:pt idx="89">
                  <c:v>0.77381200000000006</c:v>
                </c:pt>
                <c:pt idx="90">
                  <c:v>1.0904259999999999</c:v>
                </c:pt>
                <c:pt idx="91">
                  <c:v>1.0585530000000001</c:v>
                </c:pt>
                <c:pt idx="92">
                  <c:v>9.2863559999999998E-2</c:v>
                </c:pt>
                <c:pt idx="93">
                  <c:v>-1.0479940000000001</c:v>
                </c:pt>
                <c:pt idx="94">
                  <c:v>-0.81796049999999998</c:v>
                </c:pt>
                <c:pt idx="95">
                  <c:v>0.37314659999999999</c:v>
                </c:pt>
                <c:pt idx="96">
                  <c:v>0.30754389999999998</c:v>
                </c:pt>
                <c:pt idx="97">
                  <c:v>-1.5169090000000001</c:v>
                </c:pt>
                <c:pt idx="98">
                  <c:v>-1.9414640000000001</c:v>
                </c:pt>
                <c:pt idx="99">
                  <c:v>0.20495450000000001</c:v>
                </c:pt>
                <c:pt idx="100">
                  <c:v>1.3814850000000001</c:v>
                </c:pt>
                <c:pt idx="101">
                  <c:v>0.83318680000000001</c:v>
                </c:pt>
                <c:pt idx="102">
                  <c:v>0.96162879999999995</c:v>
                </c:pt>
                <c:pt idx="103">
                  <c:v>1.2732559999999999</c:v>
                </c:pt>
                <c:pt idx="104">
                  <c:v>0.81625740000000002</c:v>
                </c:pt>
                <c:pt idx="105">
                  <c:v>0.32825290000000001</c:v>
                </c:pt>
                <c:pt idx="106">
                  <c:v>0.265291</c:v>
                </c:pt>
                <c:pt idx="107">
                  <c:v>0.6108131</c:v>
                </c:pt>
                <c:pt idx="108">
                  <c:v>0.33625709999999998</c:v>
                </c:pt>
                <c:pt idx="109">
                  <c:v>-0.99139319999999997</c:v>
                </c:pt>
                <c:pt idx="110">
                  <c:v>-1.3866229999999999</c:v>
                </c:pt>
                <c:pt idx="111">
                  <c:v>4.810325E-2</c:v>
                </c:pt>
                <c:pt idx="112">
                  <c:v>0.67009090000000004</c:v>
                </c:pt>
                <c:pt idx="113">
                  <c:v>-0.49410910000000002</c:v>
                </c:pt>
                <c:pt idx="114">
                  <c:v>-0.76710199999999995</c:v>
                </c:pt>
                <c:pt idx="115">
                  <c:v>0.36342089999999999</c:v>
                </c:pt>
                <c:pt idx="116">
                  <c:v>1.0717140000000001</c:v>
                </c:pt>
                <c:pt idx="117">
                  <c:v>0.62958619999999998</c:v>
                </c:pt>
                <c:pt idx="118">
                  <c:v>-0.14440159999999999</c:v>
                </c:pt>
                <c:pt idx="119">
                  <c:v>-8.790423E-2</c:v>
                </c:pt>
                <c:pt idx="120">
                  <c:v>-0.16814580000000001</c:v>
                </c:pt>
                <c:pt idx="121">
                  <c:v>-1.3578870000000001</c:v>
                </c:pt>
                <c:pt idx="122">
                  <c:v>-1.804079</c:v>
                </c:pt>
                <c:pt idx="123">
                  <c:v>-0.73905209999999999</c:v>
                </c:pt>
                <c:pt idx="124">
                  <c:v>-0.14320749999999999</c:v>
                </c:pt>
                <c:pt idx="125">
                  <c:v>-0.6431654</c:v>
                </c:pt>
                <c:pt idx="126">
                  <c:v>-0.71664939999999999</c:v>
                </c:pt>
                <c:pt idx="127">
                  <c:v>6.0028930000000001E-2</c:v>
                </c:pt>
                <c:pt idx="128">
                  <c:v>0.1135526</c:v>
                </c:pt>
                <c:pt idx="129">
                  <c:v>-0.76355620000000002</c:v>
                </c:pt>
                <c:pt idx="130">
                  <c:v>-1.033412</c:v>
                </c:pt>
                <c:pt idx="131">
                  <c:v>-0.57721840000000002</c:v>
                </c:pt>
                <c:pt idx="132">
                  <c:v>0.35096899999999998</c:v>
                </c:pt>
                <c:pt idx="133">
                  <c:v>1.2988980000000001</c:v>
                </c:pt>
                <c:pt idx="134">
                  <c:v>1.5355620000000001</c:v>
                </c:pt>
                <c:pt idx="135">
                  <c:v>1.6783950000000001</c:v>
                </c:pt>
                <c:pt idx="136">
                  <c:v>1.154979</c:v>
                </c:pt>
                <c:pt idx="137">
                  <c:v>-0.88758579999999998</c:v>
                </c:pt>
                <c:pt idx="138">
                  <c:v>-2.0647530000000001</c:v>
                </c:pt>
                <c:pt idx="139">
                  <c:v>-1.2081360000000001</c:v>
                </c:pt>
                <c:pt idx="140">
                  <c:v>-0.23453370000000001</c:v>
                </c:pt>
                <c:pt idx="141">
                  <c:v>0.81015029999999999</c:v>
                </c:pt>
                <c:pt idx="142">
                  <c:v>1.9875719999999999</c:v>
                </c:pt>
                <c:pt idx="143">
                  <c:v>1.754896</c:v>
                </c:pt>
                <c:pt idx="144">
                  <c:v>0.75140560000000001</c:v>
                </c:pt>
                <c:pt idx="145">
                  <c:v>0.37708330000000001</c:v>
                </c:pt>
                <c:pt idx="146">
                  <c:v>0.41608400000000001</c:v>
                </c:pt>
                <c:pt idx="147">
                  <c:v>0.41544569999999997</c:v>
                </c:pt>
                <c:pt idx="148">
                  <c:v>-0.1960056</c:v>
                </c:pt>
                <c:pt idx="149">
                  <c:v>-0.97343630000000003</c:v>
                </c:pt>
                <c:pt idx="150">
                  <c:v>-0.51431709999999997</c:v>
                </c:pt>
                <c:pt idx="151">
                  <c:v>0.58348979999999995</c:v>
                </c:pt>
                <c:pt idx="152">
                  <c:v>1.0242599999999999</c:v>
                </c:pt>
                <c:pt idx="153">
                  <c:v>0.79804419999999998</c:v>
                </c:pt>
                <c:pt idx="154">
                  <c:v>-0.12837760000000001</c:v>
                </c:pt>
                <c:pt idx="155">
                  <c:v>-1.9487749999999999</c:v>
                </c:pt>
                <c:pt idx="156">
                  <c:v>-3.0124089999999999</c:v>
                </c:pt>
                <c:pt idx="157">
                  <c:v>-1.9290369999999999</c:v>
                </c:pt>
                <c:pt idx="158">
                  <c:v>-0.26286660000000001</c:v>
                </c:pt>
                <c:pt idx="159">
                  <c:v>0.94084290000000004</c:v>
                </c:pt>
                <c:pt idx="160">
                  <c:v>0.95978699999999995</c:v>
                </c:pt>
                <c:pt idx="161">
                  <c:v>-0.6368646</c:v>
                </c:pt>
                <c:pt idx="162">
                  <c:v>-1.0589550000000001</c:v>
                </c:pt>
                <c:pt idx="163">
                  <c:v>0.55005999999999999</c:v>
                </c:pt>
                <c:pt idx="164">
                  <c:v>0.88509369999999998</c:v>
                </c:pt>
                <c:pt idx="165">
                  <c:v>-0.44707350000000001</c:v>
                </c:pt>
                <c:pt idx="166">
                  <c:v>-0.83017220000000003</c:v>
                </c:pt>
                <c:pt idx="167">
                  <c:v>-0.3020313</c:v>
                </c:pt>
                <c:pt idx="168">
                  <c:v>-0.1159891</c:v>
                </c:pt>
                <c:pt idx="169">
                  <c:v>-0.4532274</c:v>
                </c:pt>
                <c:pt idx="170">
                  <c:v>-0.59490569999999998</c:v>
                </c:pt>
                <c:pt idx="171">
                  <c:v>-0.28148329999999999</c:v>
                </c:pt>
                <c:pt idx="172">
                  <c:v>-0.44406980000000001</c:v>
                </c:pt>
                <c:pt idx="173">
                  <c:v>-0.81271090000000001</c:v>
                </c:pt>
                <c:pt idx="174">
                  <c:v>-0.1549575</c:v>
                </c:pt>
                <c:pt idx="175">
                  <c:v>2.6148229999999999</c:v>
                </c:pt>
                <c:pt idx="176">
                  <c:v>6.4346110000000003</c:v>
                </c:pt>
                <c:pt idx="177">
                  <c:v>11.118840000000001</c:v>
                </c:pt>
                <c:pt idx="178">
                  <c:v>17.99559</c:v>
                </c:pt>
                <c:pt idx="179">
                  <c:v>22.610230000000001</c:v>
                </c:pt>
                <c:pt idx="180">
                  <c:v>23.102119999999999</c:v>
                </c:pt>
                <c:pt idx="181">
                  <c:v>23.619759999999999</c:v>
                </c:pt>
                <c:pt idx="182">
                  <c:v>24.433160000000001</c:v>
                </c:pt>
                <c:pt idx="183">
                  <c:v>24.726600000000001</c:v>
                </c:pt>
                <c:pt idx="184">
                  <c:v>22.598739999999999</c:v>
                </c:pt>
                <c:pt idx="185">
                  <c:v>15.48841</c:v>
                </c:pt>
                <c:pt idx="186">
                  <c:v>8.6337240000000008</c:v>
                </c:pt>
                <c:pt idx="187">
                  <c:v>6.6125639999999999</c:v>
                </c:pt>
                <c:pt idx="188">
                  <c:v>4.4394840000000002</c:v>
                </c:pt>
                <c:pt idx="189">
                  <c:v>0.98529529999999999</c:v>
                </c:pt>
                <c:pt idx="190">
                  <c:v>0.84009239999999996</c:v>
                </c:pt>
                <c:pt idx="191">
                  <c:v>1.1323240000000001</c:v>
                </c:pt>
                <c:pt idx="192">
                  <c:v>-0.3725077</c:v>
                </c:pt>
                <c:pt idx="193">
                  <c:v>0.6159753</c:v>
                </c:pt>
                <c:pt idx="194">
                  <c:v>2.4358179999999998</c:v>
                </c:pt>
                <c:pt idx="195">
                  <c:v>1.8350630000000001</c:v>
                </c:pt>
                <c:pt idx="196">
                  <c:v>1.598595</c:v>
                </c:pt>
                <c:pt idx="197">
                  <c:v>1.3930709999999999</c:v>
                </c:pt>
                <c:pt idx="198">
                  <c:v>-0.51612199999999997</c:v>
                </c:pt>
                <c:pt idx="199">
                  <c:v>-0.89436550000000004</c:v>
                </c:pt>
                <c:pt idx="200">
                  <c:v>-5.2993829999999999E-2</c:v>
                </c:pt>
                <c:pt idx="201">
                  <c:v>-1.9050180000000001</c:v>
                </c:pt>
                <c:pt idx="202">
                  <c:v>-4.0716809999999999</c:v>
                </c:pt>
                <c:pt idx="203">
                  <c:v>-2.7420960000000001</c:v>
                </c:pt>
                <c:pt idx="204">
                  <c:v>-0.51221819999999996</c:v>
                </c:pt>
                <c:pt idx="205">
                  <c:v>-0.22289120000000001</c:v>
                </c:pt>
                <c:pt idx="206">
                  <c:v>-0.2774258</c:v>
                </c:pt>
                <c:pt idx="207">
                  <c:v>0.58304889999999998</c:v>
                </c:pt>
                <c:pt idx="208">
                  <c:v>1.6645970000000001</c:v>
                </c:pt>
                <c:pt idx="209">
                  <c:v>2.3869850000000001</c:v>
                </c:pt>
                <c:pt idx="210">
                  <c:v>2.5153859999999999</c:v>
                </c:pt>
                <c:pt idx="211">
                  <c:v>3.023825</c:v>
                </c:pt>
                <c:pt idx="212">
                  <c:v>4.3148860000000004</c:v>
                </c:pt>
                <c:pt idx="213">
                  <c:v>4.6630099999999999</c:v>
                </c:pt>
                <c:pt idx="214">
                  <c:v>3.9795020000000001</c:v>
                </c:pt>
                <c:pt idx="215">
                  <c:v>4.072031</c:v>
                </c:pt>
                <c:pt idx="216">
                  <c:v>4.8451089999999999</c:v>
                </c:pt>
                <c:pt idx="217">
                  <c:v>4.5752050000000004</c:v>
                </c:pt>
                <c:pt idx="218">
                  <c:v>3.2629969999999999</c:v>
                </c:pt>
                <c:pt idx="219">
                  <c:v>2.4824120000000001</c:v>
                </c:pt>
                <c:pt idx="220">
                  <c:v>2.2962090000000002</c:v>
                </c:pt>
                <c:pt idx="221">
                  <c:v>1.6278680000000001</c:v>
                </c:pt>
                <c:pt idx="222">
                  <c:v>1.1916800000000001</c:v>
                </c:pt>
                <c:pt idx="223">
                  <c:v>1.0890919999999999</c:v>
                </c:pt>
                <c:pt idx="224">
                  <c:v>-0.19807569999999999</c:v>
                </c:pt>
                <c:pt idx="225">
                  <c:v>-1.348824</c:v>
                </c:pt>
                <c:pt idx="226">
                  <c:v>-0.95157460000000005</c:v>
                </c:pt>
                <c:pt idx="227">
                  <c:v>1.836409E-2</c:v>
                </c:pt>
                <c:pt idx="228">
                  <c:v>1.1299079999999999</c:v>
                </c:pt>
                <c:pt idx="229">
                  <c:v>1.923959</c:v>
                </c:pt>
                <c:pt idx="230">
                  <c:v>1.7292810000000001</c:v>
                </c:pt>
                <c:pt idx="231">
                  <c:v>1.1272040000000001</c:v>
                </c:pt>
                <c:pt idx="232">
                  <c:v>0.85004659999999999</c:v>
                </c:pt>
                <c:pt idx="233">
                  <c:v>0.71133139999999995</c:v>
                </c:pt>
                <c:pt idx="234">
                  <c:v>0.91009119999999999</c:v>
                </c:pt>
                <c:pt idx="235">
                  <c:v>1.343966</c:v>
                </c:pt>
                <c:pt idx="236">
                  <c:v>1.4950619999999999</c:v>
                </c:pt>
                <c:pt idx="237">
                  <c:v>2.1411380000000002</c:v>
                </c:pt>
                <c:pt idx="238">
                  <c:v>2.877688</c:v>
                </c:pt>
                <c:pt idx="239">
                  <c:v>2.0176059999999998</c:v>
                </c:pt>
                <c:pt idx="240">
                  <c:v>0.41471390000000002</c:v>
                </c:pt>
                <c:pt idx="241">
                  <c:v>0.24915409999999999</c:v>
                </c:pt>
                <c:pt idx="242">
                  <c:v>1.336047</c:v>
                </c:pt>
                <c:pt idx="243">
                  <c:v>1.6378520000000001</c:v>
                </c:pt>
                <c:pt idx="244">
                  <c:v>1.0480449999999999</c:v>
                </c:pt>
                <c:pt idx="245">
                  <c:v>1.1570579999999999</c:v>
                </c:pt>
                <c:pt idx="246">
                  <c:v>1.917581</c:v>
                </c:pt>
                <c:pt idx="247">
                  <c:v>2.4817330000000002</c:v>
                </c:pt>
                <c:pt idx="248">
                  <c:v>2.6764510000000001</c:v>
                </c:pt>
                <c:pt idx="249">
                  <c:v>2.4328699999999999</c:v>
                </c:pt>
                <c:pt idx="250">
                  <c:v>2.0656880000000002</c:v>
                </c:pt>
                <c:pt idx="251">
                  <c:v>2.0474899999999998</c:v>
                </c:pt>
                <c:pt idx="252">
                  <c:v>2.103599</c:v>
                </c:pt>
                <c:pt idx="253">
                  <c:v>1.757045</c:v>
                </c:pt>
                <c:pt idx="254">
                  <c:v>1.247547</c:v>
                </c:pt>
                <c:pt idx="255">
                  <c:v>1.7766109999999999</c:v>
                </c:pt>
                <c:pt idx="256">
                  <c:v>3.198966</c:v>
                </c:pt>
                <c:pt idx="257">
                  <c:v>3.5455209999999999</c:v>
                </c:pt>
                <c:pt idx="258">
                  <c:v>2.8331970000000002</c:v>
                </c:pt>
                <c:pt idx="259">
                  <c:v>1.4889859999999999</c:v>
                </c:pt>
                <c:pt idx="260">
                  <c:v>-0.36116759999999998</c:v>
                </c:pt>
                <c:pt idx="261">
                  <c:v>-5.1273689999999997E-2</c:v>
                </c:pt>
                <c:pt idx="262">
                  <c:v>2.5966089999999999</c:v>
                </c:pt>
                <c:pt idx="263">
                  <c:v>3.857259</c:v>
                </c:pt>
                <c:pt idx="264">
                  <c:v>3.212901</c:v>
                </c:pt>
                <c:pt idx="265">
                  <c:v>2.543094</c:v>
                </c:pt>
                <c:pt idx="266">
                  <c:v>2.0062579999999999</c:v>
                </c:pt>
                <c:pt idx="267">
                  <c:v>1.653802</c:v>
                </c:pt>
                <c:pt idx="268">
                  <c:v>1.451668</c:v>
                </c:pt>
                <c:pt idx="269">
                  <c:v>0.90818759999999998</c:v>
                </c:pt>
                <c:pt idx="270">
                  <c:v>0.57268470000000005</c:v>
                </c:pt>
                <c:pt idx="271">
                  <c:v>0.95381890000000003</c:v>
                </c:pt>
                <c:pt idx="272">
                  <c:v>1.275487</c:v>
                </c:pt>
                <c:pt idx="273">
                  <c:v>1.0595699999999999</c:v>
                </c:pt>
                <c:pt idx="274">
                  <c:v>0.7926974</c:v>
                </c:pt>
                <c:pt idx="275">
                  <c:v>0.85363710000000004</c:v>
                </c:pt>
                <c:pt idx="276">
                  <c:v>1.289263</c:v>
                </c:pt>
                <c:pt idx="277">
                  <c:v>1.372768</c:v>
                </c:pt>
                <c:pt idx="278">
                  <c:v>0.65626530000000005</c:v>
                </c:pt>
                <c:pt idx="279">
                  <c:v>0.43694680000000002</c:v>
                </c:pt>
                <c:pt idx="280">
                  <c:v>0.8233895</c:v>
                </c:pt>
                <c:pt idx="281">
                  <c:v>0.4765163</c:v>
                </c:pt>
                <c:pt idx="282">
                  <c:v>0.26198510000000003</c:v>
                </c:pt>
                <c:pt idx="283">
                  <c:v>0.78611889999999995</c:v>
                </c:pt>
                <c:pt idx="284">
                  <c:v>0.42029539999999999</c:v>
                </c:pt>
                <c:pt idx="285">
                  <c:v>-0.77121839999999997</c:v>
                </c:pt>
                <c:pt idx="286">
                  <c:v>-1.0215890000000001</c:v>
                </c:pt>
                <c:pt idx="287">
                  <c:v>3.0968059999999999E-2</c:v>
                </c:pt>
                <c:pt idx="288">
                  <c:v>1.3813249999999999</c:v>
                </c:pt>
                <c:pt idx="289">
                  <c:v>1.578552</c:v>
                </c:pt>
                <c:pt idx="290">
                  <c:v>0.14063800000000001</c:v>
                </c:pt>
                <c:pt idx="291">
                  <c:v>-0.64452379999999998</c:v>
                </c:pt>
                <c:pt idx="292">
                  <c:v>0.56811409999999996</c:v>
                </c:pt>
                <c:pt idx="293">
                  <c:v>1.153051</c:v>
                </c:pt>
                <c:pt idx="294">
                  <c:v>0.54237930000000001</c:v>
                </c:pt>
                <c:pt idx="295">
                  <c:v>1.374973</c:v>
                </c:pt>
                <c:pt idx="296">
                  <c:v>2.5764879999999999</c:v>
                </c:pt>
                <c:pt idx="297">
                  <c:v>2.0879279999999998</c:v>
                </c:pt>
                <c:pt idx="298">
                  <c:v>1.6042940000000001</c:v>
                </c:pt>
                <c:pt idx="299">
                  <c:v>1.380674</c:v>
                </c:pt>
                <c:pt idx="300">
                  <c:v>0.48367080000000001</c:v>
                </c:pt>
                <c:pt idx="301">
                  <c:v>0.19803490000000001</c:v>
                </c:pt>
                <c:pt idx="302">
                  <c:v>0.60176510000000005</c:v>
                </c:pt>
                <c:pt idx="303">
                  <c:v>0.7198099</c:v>
                </c:pt>
                <c:pt idx="304">
                  <c:v>0.98274430000000002</c:v>
                </c:pt>
                <c:pt idx="305">
                  <c:v>1.7547999999999999</c:v>
                </c:pt>
                <c:pt idx="306">
                  <c:v>2.1922830000000002</c:v>
                </c:pt>
                <c:pt idx="307">
                  <c:v>1.5624899999999999</c:v>
                </c:pt>
                <c:pt idx="308">
                  <c:v>0.97327280000000005</c:v>
                </c:pt>
                <c:pt idx="309">
                  <c:v>1.192647</c:v>
                </c:pt>
                <c:pt idx="310">
                  <c:v>1.007466</c:v>
                </c:pt>
                <c:pt idx="311">
                  <c:v>0.75530909999999996</c:v>
                </c:pt>
                <c:pt idx="312">
                  <c:v>1.289636</c:v>
                </c:pt>
                <c:pt idx="313">
                  <c:v>1.240618</c:v>
                </c:pt>
                <c:pt idx="314">
                  <c:v>0.46069860000000001</c:v>
                </c:pt>
                <c:pt idx="315">
                  <c:v>0.1359233</c:v>
                </c:pt>
                <c:pt idx="316">
                  <c:v>4.9613249999999998E-2</c:v>
                </c:pt>
                <c:pt idx="317">
                  <c:v>-2.7934750000000001E-2</c:v>
                </c:pt>
                <c:pt idx="318">
                  <c:v>7.0859640000000002E-2</c:v>
                </c:pt>
                <c:pt idx="319">
                  <c:v>-0.32455620000000002</c:v>
                </c:pt>
                <c:pt idx="320">
                  <c:v>-0.73754569999999997</c:v>
                </c:pt>
                <c:pt idx="321">
                  <c:v>-9.4519290000000006E-2</c:v>
                </c:pt>
                <c:pt idx="322">
                  <c:v>0.53239550000000002</c:v>
                </c:pt>
                <c:pt idx="323">
                  <c:v>0.55013509999999999</c:v>
                </c:pt>
                <c:pt idx="324">
                  <c:v>0.42143160000000002</c:v>
                </c:pt>
                <c:pt idx="325">
                  <c:v>7.5604909999999997E-2</c:v>
                </c:pt>
                <c:pt idx="326">
                  <c:v>-7.8416830000000007E-2</c:v>
                </c:pt>
                <c:pt idx="327">
                  <c:v>0.44952029999999998</c:v>
                </c:pt>
                <c:pt idx="328">
                  <c:v>0.98511519999999997</c:v>
                </c:pt>
                <c:pt idx="329">
                  <c:v>0.18517739999999999</c:v>
                </c:pt>
                <c:pt idx="330">
                  <c:v>-1.0438639999999999</c:v>
                </c:pt>
                <c:pt idx="331">
                  <c:v>-0.52461670000000005</c:v>
                </c:pt>
                <c:pt idx="332">
                  <c:v>0.84887270000000004</c:v>
                </c:pt>
                <c:pt idx="333">
                  <c:v>0.97518470000000002</c:v>
                </c:pt>
                <c:pt idx="334">
                  <c:v>0.30366470000000001</c:v>
                </c:pt>
                <c:pt idx="335">
                  <c:v>0.51319579999999998</c:v>
                </c:pt>
                <c:pt idx="336">
                  <c:v>1.4735069999999999</c:v>
                </c:pt>
                <c:pt idx="337">
                  <c:v>1.5820099999999999</c:v>
                </c:pt>
                <c:pt idx="338">
                  <c:v>1.1396280000000001</c:v>
                </c:pt>
                <c:pt idx="339">
                  <c:v>1.451584</c:v>
                </c:pt>
                <c:pt idx="340">
                  <c:v>1.5306690000000001</c:v>
                </c:pt>
                <c:pt idx="341">
                  <c:v>0.67830040000000003</c:v>
                </c:pt>
                <c:pt idx="342">
                  <c:v>0.51059200000000005</c:v>
                </c:pt>
                <c:pt idx="343">
                  <c:v>1.586095</c:v>
                </c:pt>
                <c:pt idx="344">
                  <c:v>2.057239</c:v>
                </c:pt>
                <c:pt idx="345">
                  <c:v>1.1563140000000001</c:v>
                </c:pt>
                <c:pt idx="346">
                  <c:v>0.73032470000000005</c:v>
                </c:pt>
                <c:pt idx="347">
                  <c:v>1.4770449999999999</c:v>
                </c:pt>
                <c:pt idx="348">
                  <c:v>1.524365</c:v>
                </c:pt>
                <c:pt idx="349">
                  <c:v>0.55421299999999996</c:v>
                </c:pt>
                <c:pt idx="350">
                  <c:v>0.42881910000000001</c:v>
                </c:pt>
                <c:pt idx="351">
                  <c:v>0.46447339999999998</c:v>
                </c:pt>
                <c:pt idx="352">
                  <c:v>-0.64495040000000003</c:v>
                </c:pt>
                <c:pt idx="353">
                  <c:v>-0.38492179999999998</c:v>
                </c:pt>
                <c:pt idx="354">
                  <c:v>1.8826000000000001</c:v>
                </c:pt>
                <c:pt idx="355">
                  <c:v>2.551752</c:v>
                </c:pt>
                <c:pt idx="356">
                  <c:v>1.3307340000000001</c:v>
                </c:pt>
                <c:pt idx="357">
                  <c:v>0.80013069999999997</c:v>
                </c:pt>
                <c:pt idx="358">
                  <c:v>1.0845100000000001</c:v>
                </c:pt>
                <c:pt idx="359">
                  <c:v>1.6088249999999999</c:v>
                </c:pt>
                <c:pt idx="360">
                  <c:v>1.8362210000000001</c:v>
                </c:pt>
                <c:pt idx="361">
                  <c:v>1.4250389999999999</c:v>
                </c:pt>
                <c:pt idx="362">
                  <c:v>0.97503600000000001</c:v>
                </c:pt>
                <c:pt idx="363">
                  <c:v>0.2072251</c:v>
                </c:pt>
                <c:pt idx="364">
                  <c:v>-0.41527609999999998</c:v>
                </c:pt>
                <c:pt idx="365">
                  <c:v>0.2142289</c:v>
                </c:pt>
                <c:pt idx="366">
                  <c:v>0.96114060000000001</c:v>
                </c:pt>
                <c:pt idx="367">
                  <c:v>0.64272720000000005</c:v>
                </c:pt>
                <c:pt idx="368">
                  <c:v>0.21357719999999999</c:v>
                </c:pt>
                <c:pt idx="369">
                  <c:v>0.42263539999999999</c:v>
                </c:pt>
                <c:pt idx="370">
                  <c:v>0.44284370000000001</c:v>
                </c:pt>
                <c:pt idx="371">
                  <c:v>-0.2844931</c:v>
                </c:pt>
                <c:pt idx="372">
                  <c:v>-0.97780959999999995</c:v>
                </c:pt>
                <c:pt idx="373">
                  <c:v>-0.50559560000000003</c:v>
                </c:pt>
                <c:pt idx="374">
                  <c:v>0.58485330000000002</c:v>
                </c:pt>
                <c:pt idx="375">
                  <c:v>0.60791669999999998</c:v>
                </c:pt>
                <c:pt idx="376">
                  <c:v>-0.1671513</c:v>
                </c:pt>
                <c:pt idx="377">
                  <c:v>-0.38452819999999999</c:v>
                </c:pt>
                <c:pt idx="378">
                  <c:v>0.2934195</c:v>
                </c:pt>
                <c:pt idx="379">
                  <c:v>0.97979839999999996</c:v>
                </c:pt>
                <c:pt idx="380">
                  <c:v>0.47347650000000002</c:v>
                </c:pt>
                <c:pt idx="381">
                  <c:v>-9.9576490000000004E-2</c:v>
                </c:pt>
                <c:pt idx="382">
                  <c:v>0.49965189999999998</c:v>
                </c:pt>
                <c:pt idx="383">
                  <c:v>0.97838380000000003</c:v>
                </c:pt>
                <c:pt idx="384">
                  <c:v>0.80906880000000003</c:v>
                </c:pt>
                <c:pt idx="385">
                  <c:v>0.82186939999999997</c:v>
                </c:pt>
                <c:pt idx="386">
                  <c:v>1.2008779999999999</c:v>
                </c:pt>
                <c:pt idx="387">
                  <c:v>1.4957609999999999</c:v>
                </c:pt>
                <c:pt idx="388">
                  <c:v>1.3751530000000001</c:v>
                </c:pt>
                <c:pt idx="389">
                  <c:v>1.1886019999999999</c:v>
                </c:pt>
                <c:pt idx="390">
                  <c:v>1.1059099999999999</c:v>
                </c:pt>
                <c:pt idx="391">
                  <c:v>0.33263740000000003</c:v>
                </c:pt>
                <c:pt idx="392">
                  <c:v>-0.61466500000000002</c:v>
                </c:pt>
                <c:pt idx="393">
                  <c:v>-4.2703680000000001E-2</c:v>
                </c:pt>
                <c:pt idx="394">
                  <c:v>0.88890939999999996</c:v>
                </c:pt>
                <c:pt idx="395">
                  <c:v>0.55906259999999997</c:v>
                </c:pt>
                <c:pt idx="396">
                  <c:v>0.3218493</c:v>
                </c:pt>
                <c:pt idx="397">
                  <c:v>0.37996429999999998</c:v>
                </c:pt>
                <c:pt idx="398">
                  <c:v>-1.7016509999999999E-2</c:v>
                </c:pt>
                <c:pt idx="399">
                  <c:v>2.921663E-2</c:v>
                </c:pt>
                <c:pt idx="400">
                  <c:v>-0.2805976</c:v>
                </c:pt>
                <c:pt idx="401">
                  <c:v>-1.72204</c:v>
                </c:pt>
                <c:pt idx="402">
                  <c:v>-2.2191619999999999</c:v>
                </c:pt>
                <c:pt idx="403">
                  <c:v>-1.163303</c:v>
                </c:pt>
                <c:pt idx="404">
                  <c:v>-0.1229179</c:v>
                </c:pt>
                <c:pt idx="405">
                  <c:v>0.71436949999999999</c:v>
                </c:pt>
                <c:pt idx="406">
                  <c:v>1.6870959999999999</c:v>
                </c:pt>
                <c:pt idx="407">
                  <c:v>1.8816379999999999</c:v>
                </c:pt>
                <c:pt idx="408">
                  <c:v>1.1281110000000001</c:v>
                </c:pt>
                <c:pt idx="409">
                  <c:v>0.49009760000000002</c:v>
                </c:pt>
                <c:pt idx="410">
                  <c:v>0.81518279999999999</c:v>
                </c:pt>
                <c:pt idx="411">
                  <c:v>1.945038</c:v>
                </c:pt>
                <c:pt idx="412">
                  <c:v>1.8784879999999999</c:v>
                </c:pt>
                <c:pt idx="413">
                  <c:v>-8.8915069999999999E-2</c:v>
                </c:pt>
                <c:pt idx="414">
                  <c:v>-1.1394740000000001</c:v>
                </c:pt>
                <c:pt idx="415">
                  <c:v>-0.2610866</c:v>
                </c:pt>
                <c:pt idx="416">
                  <c:v>0.79066610000000004</c:v>
                </c:pt>
                <c:pt idx="417">
                  <c:v>1.496394</c:v>
                </c:pt>
                <c:pt idx="418">
                  <c:v>1.8363020000000001</c:v>
                </c:pt>
                <c:pt idx="419">
                  <c:v>1.254167</c:v>
                </c:pt>
                <c:pt idx="420">
                  <c:v>-0.54974069999999997</c:v>
                </c:pt>
                <c:pt idx="421">
                  <c:v>-2.1967300000000001</c:v>
                </c:pt>
                <c:pt idx="422">
                  <c:v>-1.4564919999999999</c:v>
                </c:pt>
                <c:pt idx="423">
                  <c:v>0.73764379999999996</c:v>
                </c:pt>
                <c:pt idx="424">
                  <c:v>1.182426</c:v>
                </c:pt>
                <c:pt idx="425">
                  <c:v>-0.1932884</c:v>
                </c:pt>
                <c:pt idx="426">
                  <c:v>-0.6212242</c:v>
                </c:pt>
                <c:pt idx="427">
                  <c:v>0.53823969999999999</c:v>
                </c:pt>
                <c:pt idx="428">
                  <c:v>1.505358</c:v>
                </c:pt>
                <c:pt idx="429">
                  <c:v>1.144898</c:v>
                </c:pt>
                <c:pt idx="430">
                  <c:v>0.14844280000000001</c:v>
                </c:pt>
                <c:pt idx="431">
                  <c:v>-0.52488939999999995</c:v>
                </c:pt>
                <c:pt idx="432">
                  <c:v>-0.83183770000000001</c:v>
                </c:pt>
                <c:pt idx="433">
                  <c:v>-1.313269</c:v>
                </c:pt>
                <c:pt idx="434">
                  <c:v>-1.94408</c:v>
                </c:pt>
                <c:pt idx="435">
                  <c:v>-1.6841159999999999</c:v>
                </c:pt>
                <c:pt idx="436">
                  <c:v>-1.10093</c:v>
                </c:pt>
                <c:pt idx="437">
                  <c:v>-0.41458620000000002</c:v>
                </c:pt>
                <c:pt idx="438">
                  <c:v>0.98135969999999995</c:v>
                </c:pt>
                <c:pt idx="439">
                  <c:v>1.490049</c:v>
                </c:pt>
                <c:pt idx="440">
                  <c:v>1.166981</c:v>
                </c:pt>
                <c:pt idx="441">
                  <c:v>1.3384290000000001</c:v>
                </c:pt>
                <c:pt idx="442">
                  <c:v>1.706234</c:v>
                </c:pt>
                <c:pt idx="443">
                  <c:v>1.452321</c:v>
                </c:pt>
                <c:pt idx="444">
                  <c:v>-4.0740609999999997E-2</c:v>
                </c:pt>
                <c:pt idx="445">
                  <c:v>-1.280159</c:v>
                </c:pt>
                <c:pt idx="446">
                  <c:v>-0.66241910000000004</c:v>
                </c:pt>
                <c:pt idx="447">
                  <c:v>0.53484379999999998</c:v>
                </c:pt>
                <c:pt idx="448">
                  <c:v>0.95064660000000001</c:v>
                </c:pt>
                <c:pt idx="449">
                  <c:v>0.99860479999999996</c:v>
                </c:pt>
                <c:pt idx="450">
                  <c:v>0.81678740000000005</c:v>
                </c:pt>
                <c:pt idx="451">
                  <c:v>0.12687470000000001</c:v>
                </c:pt>
                <c:pt idx="452">
                  <c:v>-0.41851880000000002</c:v>
                </c:pt>
                <c:pt idx="453">
                  <c:v>-0.23821829999999999</c:v>
                </c:pt>
                <c:pt idx="454">
                  <c:v>0.1115245</c:v>
                </c:pt>
                <c:pt idx="455">
                  <c:v>9.0601520000000005E-2</c:v>
                </c:pt>
                <c:pt idx="456">
                  <c:v>0.24894359999999999</c:v>
                </c:pt>
                <c:pt idx="457">
                  <c:v>0.45254480000000002</c:v>
                </c:pt>
                <c:pt idx="458">
                  <c:v>0.55074060000000002</c:v>
                </c:pt>
                <c:pt idx="459">
                  <c:v>1.143675</c:v>
                </c:pt>
                <c:pt idx="460">
                  <c:v>1.0622529999999999</c:v>
                </c:pt>
                <c:pt idx="461">
                  <c:v>-9.2226100000000005E-2</c:v>
                </c:pt>
                <c:pt idx="462">
                  <c:v>-0.66762600000000005</c:v>
                </c:pt>
                <c:pt idx="463">
                  <c:v>-0.65000329999999995</c:v>
                </c:pt>
                <c:pt idx="464">
                  <c:v>-0.4423821</c:v>
                </c:pt>
                <c:pt idx="465">
                  <c:v>0.83857519999999997</c:v>
                </c:pt>
                <c:pt idx="466">
                  <c:v>1.5118799999999999</c:v>
                </c:pt>
                <c:pt idx="467">
                  <c:v>0.1369754</c:v>
                </c:pt>
                <c:pt idx="468">
                  <c:v>-0.69886000000000004</c:v>
                </c:pt>
                <c:pt idx="469">
                  <c:v>-0.36581180000000002</c:v>
                </c:pt>
                <c:pt idx="470">
                  <c:v>-5.8709890000000001E-2</c:v>
                </c:pt>
                <c:pt idx="471">
                  <c:v>-0.1235446</c:v>
                </c:pt>
                <c:pt idx="472">
                  <c:v>-0.89221479999999997</c:v>
                </c:pt>
                <c:pt idx="473">
                  <c:v>-1.234002</c:v>
                </c:pt>
                <c:pt idx="474">
                  <c:v>-0.13082450000000001</c:v>
                </c:pt>
                <c:pt idx="475">
                  <c:v>1.277609</c:v>
                </c:pt>
                <c:pt idx="476">
                  <c:v>1.0763419999999999</c:v>
                </c:pt>
                <c:pt idx="477">
                  <c:v>-1.1742249999999999E-2</c:v>
                </c:pt>
                <c:pt idx="478">
                  <c:v>0.84783399999999998</c:v>
                </c:pt>
                <c:pt idx="479">
                  <c:v>3.0164879999999998</c:v>
                </c:pt>
                <c:pt idx="480">
                  <c:v>3.1967829999999999</c:v>
                </c:pt>
                <c:pt idx="481">
                  <c:v>1.605737</c:v>
                </c:pt>
                <c:pt idx="482">
                  <c:v>0.74311539999999998</c:v>
                </c:pt>
                <c:pt idx="483">
                  <c:v>0.59447410000000001</c:v>
                </c:pt>
                <c:pt idx="484">
                  <c:v>0.44015470000000001</c:v>
                </c:pt>
                <c:pt idx="485">
                  <c:v>0.42702630000000003</c:v>
                </c:pt>
                <c:pt idx="486">
                  <c:v>0.2492335</c:v>
                </c:pt>
                <c:pt idx="487">
                  <c:v>4.9992580000000002E-2</c:v>
                </c:pt>
                <c:pt idx="488">
                  <c:v>-5.7340689999999996E-3</c:v>
                </c:pt>
                <c:pt idx="489">
                  <c:v>-0.13123080000000001</c:v>
                </c:pt>
                <c:pt idx="490">
                  <c:v>0.2437491</c:v>
                </c:pt>
                <c:pt idx="491">
                  <c:v>1.20157</c:v>
                </c:pt>
                <c:pt idx="492">
                  <c:v>1.291901</c:v>
                </c:pt>
                <c:pt idx="493">
                  <c:v>0.50020319999999996</c:v>
                </c:pt>
                <c:pt idx="494">
                  <c:v>0.71996320000000003</c:v>
                </c:pt>
                <c:pt idx="495">
                  <c:v>0.92022309999999996</c:v>
                </c:pt>
                <c:pt idx="496">
                  <c:v>-0.57655509999999999</c:v>
                </c:pt>
                <c:pt idx="497">
                  <c:v>-1.8046169999999999</c:v>
                </c:pt>
                <c:pt idx="498">
                  <c:v>-1.349561</c:v>
                </c:pt>
                <c:pt idx="499">
                  <c:v>-0.27311780000000002</c:v>
                </c:pt>
                <c:pt idx="500">
                  <c:v>0.4042096</c:v>
                </c:pt>
                <c:pt idx="501">
                  <c:v>0.64956840000000005</c:v>
                </c:pt>
                <c:pt idx="502">
                  <c:v>0.37387900000000002</c:v>
                </c:pt>
                <c:pt idx="503">
                  <c:v>-0.17642179999999999</c:v>
                </c:pt>
                <c:pt idx="504">
                  <c:v>-0.32630179999999998</c:v>
                </c:pt>
                <c:pt idx="505">
                  <c:v>-0.32242569999999998</c:v>
                </c:pt>
                <c:pt idx="506">
                  <c:v>0.44925080000000001</c:v>
                </c:pt>
                <c:pt idx="507">
                  <c:v>1.86635</c:v>
                </c:pt>
                <c:pt idx="508">
                  <c:v>1.5924160000000001</c:v>
                </c:pt>
                <c:pt idx="509">
                  <c:v>-0.2193136</c:v>
                </c:pt>
                <c:pt idx="510">
                  <c:v>-0.59612609999999999</c:v>
                </c:pt>
                <c:pt idx="511">
                  <c:v>0.99208839999999998</c:v>
                </c:pt>
                <c:pt idx="512">
                  <c:v>1.6323000000000001</c:v>
                </c:pt>
                <c:pt idx="513">
                  <c:v>0.497672</c:v>
                </c:pt>
                <c:pt idx="514">
                  <c:v>4.0040260000000001E-2</c:v>
                </c:pt>
                <c:pt idx="515">
                  <c:v>0.98164569999999995</c:v>
                </c:pt>
                <c:pt idx="516">
                  <c:v>1.3935679999999999</c:v>
                </c:pt>
                <c:pt idx="517">
                  <c:v>0.24444070000000001</c:v>
                </c:pt>
                <c:pt idx="518">
                  <c:v>-0.77631320000000004</c:v>
                </c:pt>
                <c:pt idx="519">
                  <c:v>0.4107113</c:v>
                </c:pt>
                <c:pt idx="520">
                  <c:v>2.0707429999999998</c:v>
                </c:pt>
                <c:pt idx="521">
                  <c:v>1.4332050000000001</c:v>
                </c:pt>
                <c:pt idx="522">
                  <c:v>0.331011</c:v>
                </c:pt>
                <c:pt idx="523">
                  <c:v>0.60385239999999996</c:v>
                </c:pt>
                <c:pt idx="524">
                  <c:v>0.77484549999999996</c:v>
                </c:pt>
                <c:pt idx="525">
                  <c:v>0.35268769999999999</c:v>
                </c:pt>
                <c:pt idx="526">
                  <c:v>0.48192309999999999</c:v>
                </c:pt>
                <c:pt idx="527">
                  <c:v>0.61670259999999999</c:v>
                </c:pt>
                <c:pt idx="528">
                  <c:v>-0.1053159</c:v>
                </c:pt>
                <c:pt idx="529">
                  <c:v>-0.51613399999999998</c:v>
                </c:pt>
                <c:pt idx="530">
                  <c:v>-0.66372310000000001</c:v>
                </c:pt>
                <c:pt idx="531">
                  <c:v>-0.28774509999999998</c:v>
                </c:pt>
                <c:pt idx="532">
                  <c:v>0.95455849999999998</c:v>
                </c:pt>
                <c:pt idx="533">
                  <c:v>0.90752509999999997</c:v>
                </c:pt>
                <c:pt idx="534">
                  <c:v>0.54002930000000005</c:v>
                </c:pt>
                <c:pt idx="535">
                  <c:v>1.404401</c:v>
                </c:pt>
                <c:pt idx="536">
                  <c:v>1.152612</c:v>
                </c:pt>
                <c:pt idx="537">
                  <c:v>-9.9312869999999998E-2</c:v>
                </c:pt>
                <c:pt idx="538">
                  <c:v>-0.22908429999999999</c:v>
                </c:pt>
                <c:pt idx="539">
                  <c:v>-0.1323626</c:v>
                </c:pt>
                <c:pt idx="540">
                  <c:v>-0.48720799999999997</c:v>
                </c:pt>
                <c:pt idx="541">
                  <c:v>-0.11288049999999999</c:v>
                </c:pt>
                <c:pt idx="542">
                  <c:v>0.33805610000000003</c:v>
                </c:pt>
                <c:pt idx="543">
                  <c:v>-0.77683720000000001</c:v>
                </c:pt>
                <c:pt idx="544">
                  <c:v>-2.3642120000000002</c:v>
                </c:pt>
                <c:pt idx="545">
                  <c:v>-1.785755</c:v>
                </c:pt>
                <c:pt idx="546">
                  <c:v>0.50595579999999996</c:v>
                </c:pt>
                <c:pt idx="547">
                  <c:v>1.0629649999999999</c:v>
                </c:pt>
                <c:pt idx="548">
                  <c:v>-0.12794649999999999</c:v>
                </c:pt>
                <c:pt idx="549">
                  <c:v>0.21302599999999999</c:v>
                </c:pt>
                <c:pt idx="550">
                  <c:v>1.7914410000000001</c:v>
                </c:pt>
                <c:pt idx="551">
                  <c:v>1.5388569999999999</c:v>
                </c:pt>
                <c:pt idx="552">
                  <c:v>0.1238904</c:v>
                </c:pt>
                <c:pt idx="553">
                  <c:v>0.52535080000000001</c:v>
                </c:pt>
                <c:pt idx="554">
                  <c:v>0.98031120000000005</c:v>
                </c:pt>
                <c:pt idx="555">
                  <c:v>-0.29832419999999998</c:v>
                </c:pt>
                <c:pt idx="556">
                  <c:v>-0.61251580000000005</c:v>
                </c:pt>
                <c:pt idx="557">
                  <c:v>-0.196634</c:v>
                </c:pt>
                <c:pt idx="558">
                  <c:v>-0.6432949</c:v>
                </c:pt>
                <c:pt idx="559">
                  <c:v>-0.84610870000000005</c:v>
                </c:pt>
                <c:pt idx="560">
                  <c:v>-0.83587020000000001</c:v>
                </c:pt>
                <c:pt idx="561">
                  <c:v>-0.86745170000000005</c:v>
                </c:pt>
                <c:pt idx="562">
                  <c:v>-0.98375599999999996</c:v>
                </c:pt>
                <c:pt idx="563">
                  <c:v>-1.6135120000000001</c:v>
                </c:pt>
                <c:pt idx="564">
                  <c:v>-1.2935620000000001</c:v>
                </c:pt>
                <c:pt idx="565">
                  <c:v>0.17269470000000001</c:v>
                </c:pt>
                <c:pt idx="566">
                  <c:v>0.43410330000000003</c:v>
                </c:pt>
                <c:pt idx="567">
                  <c:v>-0.57156240000000003</c:v>
                </c:pt>
                <c:pt idx="568">
                  <c:v>-1.191845</c:v>
                </c:pt>
                <c:pt idx="569">
                  <c:v>-1.251873</c:v>
                </c:pt>
                <c:pt idx="570">
                  <c:v>-0.81472960000000005</c:v>
                </c:pt>
                <c:pt idx="571">
                  <c:v>-7.2234430000000002E-2</c:v>
                </c:pt>
                <c:pt idx="572">
                  <c:v>9.7134880000000007E-2</c:v>
                </c:pt>
                <c:pt idx="573">
                  <c:v>0.20582410000000001</c:v>
                </c:pt>
                <c:pt idx="574">
                  <c:v>0.56953549999999997</c:v>
                </c:pt>
                <c:pt idx="575">
                  <c:v>8.5191050000000004E-2</c:v>
                </c:pt>
                <c:pt idx="576">
                  <c:v>-0.68374840000000003</c:v>
                </c:pt>
                <c:pt idx="577">
                  <c:v>-0.58104509999999998</c:v>
                </c:pt>
                <c:pt idx="578">
                  <c:v>-0.17558080000000001</c:v>
                </c:pt>
                <c:pt idx="579">
                  <c:v>-1.8780560000000002E-2</c:v>
                </c:pt>
                <c:pt idx="580">
                  <c:v>0.39810889999999999</c:v>
                </c:pt>
                <c:pt idx="581">
                  <c:v>0.94513760000000002</c:v>
                </c:pt>
                <c:pt idx="582">
                  <c:v>0.51308220000000004</c:v>
                </c:pt>
                <c:pt idx="583">
                  <c:v>-0.94784389999999996</c:v>
                </c:pt>
                <c:pt idx="584">
                  <c:v>-1.7187140000000001</c:v>
                </c:pt>
                <c:pt idx="585">
                  <c:v>-0.6908398</c:v>
                </c:pt>
                <c:pt idx="586">
                  <c:v>1.004081</c:v>
                </c:pt>
                <c:pt idx="587">
                  <c:v>1.8126439999999999</c:v>
                </c:pt>
                <c:pt idx="588">
                  <c:v>1.1828650000000001</c:v>
                </c:pt>
                <c:pt idx="589">
                  <c:v>0.57191389999999998</c:v>
                </c:pt>
                <c:pt idx="590">
                  <c:v>1.1694100000000001</c:v>
                </c:pt>
                <c:pt idx="591">
                  <c:v>1.175708</c:v>
                </c:pt>
                <c:pt idx="592">
                  <c:v>0.35793399999999997</c:v>
                </c:pt>
                <c:pt idx="593">
                  <c:v>8.8281269999999995E-2</c:v>
                </c:pt>
                <c:pt idx="594">
                  <c:v>0.51132109999999997</c:v>
                </c:pt>
                <c:pt idx="595">
                  <c:v>1.2289490000000001</c:v>
                </c:pt>
                <c:pt idx="596">
                  <c:v>0.91627700000000001</c:v>
                </c:pt>
                <c:pt idx="597">
                  <c:v>-3.5938530000000003E-2</c:v>
                </c:pt>
                <c:pt idx="598">
                  <c:v>-0.39884459999999999</c:v>
                </c:pt>
                <c:pt idx="599">
                  <c:v>-0.39760570000000001</c:v>
                </c:pt>
                <c:pt idx="600">
                  <c:v>-0.45940700000000001</c:v>
                </c:pt>
                <c:pt idx="601">
                  <c:v>-1.1276619999999999</c:v>
                </c:pt>
                <c:pt idx="602">
                  <c:v>-1.3073490000000001</c:v>
                </c:pt>
                <c:pt idx="603">
                  <c:v>-0.34907670000000002</c:v>
                </c:pt>
                <c:pt idx="604">
                  <c:v>-7.0022749999999995E-2</c:v>
                </c:pt>
                <c:pt idx="605">
                  <c:v>-0.69685249999999999</c:v>
                </c:pt>
                <c:pt idx="606">
                  <c:v>-0.72901850000000001</c:v>
                </c:pt>
                <c:pt idx="607">
                  <c:v>0.12541859999999999</c:v>
                </c:pt>
                <c:pt idx="608">
                  <c:v>0.7147367</c:v>
                </c:pt>
                <c:pt idx="609">
                  <c:v>0.5326187</c:v>
                </c:pt>
                <c:pt idx="610">
                  <c:v>0.51173389999999996</c:v>
                </c:pt>
                <c:pt idx="611">
                  <c:v>1.087334</c:v>
                </c:pt>
                <c:pt idx="612">
                  <c:v>1.458464</c:v>
                </c:pt>
                <c:pt idx="613">
                  <c:v>0.71783830000000004</c:v>
                </c:pt>
                <c:pt idx="614">
                  <c:v>-0.44082149999999998</c:v>
                </c:pt>
                <c:pt idx="615">
                  <c:v>-0.63568150000000001</c:v>
                </c:pt>
                <c:pt idx="616">
                  <c:v>-0.23586309999999999</c:v>
                </c:pt>
                <c:pt idx="617">
                  <c:v>-0.12493369999999999</c:v>
                </c:pt>
                <c:pt idx="618">
                  <c:v>-0.34265099999999998</c:v>
                </c:pt>
                <c:pt idx="619">
                  <c:v>-0.89449449999999997</c:v>
                </c:pt>
                <c:pt idx="620">
                  <c:v>-1.001163</c:v>
                </c:pt>
                <c:pt idx="621">
                  <c:v>0.12937070000000001</c:v>
                </c:pt>
                <c:pt idx="622">
                  <c:v>0.92500210000000005</c:v>
                </c:pt>
                <c:pt idx="623">
                  <c:v>0.4589395</c:v>
                </c:pt>
                <c:pt idx="624">
                  <c:v>-3.0524179999999999E-3</c:v>
                </c:pt>
                <c:pt idx="625">
                  <c:v>-0.1460032</c:v>
                </c:pt>
                <c:pt idx="626">
                  <c:v>-3.634047E-2</c:v>
                </c:pt>
                <c:pt idx="627">
                  <c:v>0.70979910000000002</c:v>
                </c:pt>
                <c:pt idx="628">
                  <c:v>1.1849080000000001</c:v>
                </c:pt>
                <c:pt idx="629">
                  <c:v>0.25630910000000001</c:v>
                </c:pt>
                <c:pt idx="630">
                  <c:v>-0.6591359</c:v>
                </c:pt>
                <c:pt idx="631">
                  <c:v>-2.5147989999999999E-2</c:v>
                </c:pt>
                <c:pt idx="632">
                  <c:v>0.75054449999999995</c:v>
                </c:pt>
                <c:pt idx="633">
                  <c:v>0.41202309999999998</c:v>
                </c:pt>
                <c:pt idx="634">
                  <c:v>9.5900360000000004E-2</c:v>
                </c:pt>
                <c:pt idx="635">
                  <c:v>1.191257</c:v>
                </c:pt>
                <c:pt idx="636">
                  <c:v>2.3662450000000002</c:v>
                </c:pt>
                <c:pt idx="637">
                  <c:v>1.3091550000000001</c:v>
                </c:pt>
                <c:pt idx="638">
                  <c:v>-0.60514199999999996</c:v>
                </c:pt>
                <c:pt idx="639">
                  <c:v>-1.136064</c:v>
                </c:pt>
                <c:pt idx="640">
                  <c:v>-0.80402560000000001</c:v>
                </c:pt>
                <c:pt idx="641">
                  <c:v>-0.30919819999999998</c:v>
                </c:pt>
                <c:pt idx="642">
                  <c:v>-0.242918</c:v>
                </c:pt>
                <c:pt idx="643">
                  <c:v>-1.074284</c:v>
                </c:pt>
                <c:pt idx="644">
                  <c:v>-1.5839920000000001</c:v>
                </c:pt>
                <c:pt idx="645">
                  <c:v>-0.61008010000000001</c:v>
                </c:pt>
                <c:pt idx="646">
                  <c:v>1.177386</c:v>
                </c:pt>
                <c:pt idx="647">
                  <c:v>2.012305</c:v>
                </c:pt>
                <c:pt idx="648">
                  <c:v>1.2622070000000001</c:v>
                </c:pt>
                <c:pt idx="649">
                  <c:v>0.16448209999999999</c:v>
                </c:pt>
                <c:pt idx="650">
                  <c:v>-0.4492255</c:v>
                </c:pt>
                <c:pt idx="651">
                  <c:v>-1.16666</c:v>
                </c:pt>
                <c:pt idx="652">
                  <c:v>-1.7528410000000001</c:v>
                </c:pt>
                <c:pt idx="653">
                  <c:v>-1.238208</c:v>
                </c:pt>
                <c:pt idx="654">
                  <c:v>-0.41315170000000001</c:v>
                </c:pt>
                <c:pt idx="655">
                  <c:v>-0.25351810000000002</c:v>
                </c:pt>
                <c:pt idx="656">
                  <c:v>-0.27646999999999999</c:v>
                </c:pt>
                <c:pt idx="657">
                  <c:v>9.3764669999999994E-2</c:v>
                </c:pt>
                <c:pt idx="658">
                  <c:v>0.85701899999999998</c:v>
                </c:pt>
                <c:pt idx="659">
                  <c:v>0.86060479999999995</c:v>
                </c:pt>
                <c:pt idx="660">
                  <c:v>-0.77937610000000002</c:v>
                </c:pt>
                <c:pt idx="661">
                  <c:v>-2.1664870000000001</c:v>
                </c:pt>
                <c:pt idx="662">
                  <c:v>-1.476316</c:v>
                </c:pt>
                <c:pt idx="663">
                  <c:v>-1.9464970000000002E-2</c:v>
                </c:pt>
                <c:pt idx="664">
                  <c:v>-6.2000039999999999E-2</c:v>
                </c:pt>
                <c:pt idx="665">
                  <c:v>-1.049301</c:v>
                </c:pt>
                <c:pt idx="666">
                  <c:v>-0.55480050000000003</c:v>
                </c:pt>
                <c:pt idx="667">
                  <c:v>0.48849870000000001</c:v>
                </c:pt>
                <c:pt idx="668">
                  <c:v>2.3773180000000001E-2</c:v>
                </c:pt>
                <c:pt idx="669">
                  <c:v>-0.90843130000000005</c:v>
                </c:pt>
                <c:pt idx="670">
                  <c:v>-0.64830160000000003</c:v>
                </c:pt>
                <c:pt idx="671">
                  <c:v>0.40871600000000002</c:v>
                </c:pt>
                <c:pt idx="672">
                  <c:v>0.2236216</c:v>
                </c:pt>
                <c:pt idx="673">
                  <c:v>-0.7726828</c:v>
                </c:pt>
                <c:pt idx="674">
                  <c:v>-0.29177399999999998</c:v>
                </c:pt>
                <c:pt idx="675">
                  <c:v>0.6083577</c:v>
                </c:pt>
                <c:pt idx="676">
                  <c:v>0.19519</c:v>
                </c:pt>
                <c:pt idx="677">
                  <c:v>-0.3301443</c:v>
                </c:pt>
                <c:pt idx="678">
                  <c:v>0.23943729999999999</c:v>
                </c:pt>
                <c:pt idx="679">
                  <c:v>0.94438100000000003</c:v>
                </c:pt>
                <c:pt idx="680">
                  <c:v>0.69223299999999999</c:v>
                </c:pt>
                <c:pt idx="681">
                  <c:v>0.46306140000000001</c:v>
                </c:pt>
                <c:pt idx="682">
                  <c:v>0.58461779999999997</c:v>
                </c:pt>
                <c:pt idx="683">
                  <c:v>-0.19142339999999999</c:v>
                </c:pt>
                <c:pt idx="684">
                  <c:v>-1.0371539999999999</c:v>
                </c:pt>
                <c:pt idx="685">
                  <c:v>-0.88574759999999997</c:v>
                </c:pt>
                <c:pt idx="686">
                  <c:v>-0.45835569999999998</c:v>
                </c:pt>
                <c:pt idx="687">
                  <c:v>-2.7829960000000001E-2</c:v>
                </c:pt>
                <c:pt idx="688">
                  <c:v>-0.24507280000000001</c:v>
                </c:pt>
                <c:pt idx="689">
                  <c:v>-1.398199</c:v>
                </c:pt>
                <c:pt idx="690">
                  <c:v>-1.445608</c:v>
                </c:pt>
                <c:pt idx="691">
                  <c:v>-0.1067072</c:v>
                </c:pt>
                <c:pt idx="692">
                  <c:v>1.420745E-2</c:v>
                </c:pt>
                <c:pt idx="693">
                  <c:v>-1.2959609999999999</c:v>
                </c:pt>
                <c:pt idx="694">
                  <c:v>-1.5866910000000001</c:v>
                </c:pt>
                <c:pt idx="695">
                  <c:v>-0.60413839999999996</c:v>
                </c:pt>
                <c:pt idx="696">
                  <c:v>-0.14298150000000001</c:v>
                </c:pt>
                <c:pt idx="697">
                  <c:v>-0.10049</c:v>
                </c:pt>
                <c:pt idx="698">
                  <c:v>9.8850770000000004E-2</c:v>
                </c:pt>
                <c:pt idx="699">
                  <c:v>-0.22153709999999999</c:v>
                </c:pt>
                <c:pt idx="700">
                  <c:v>-0.44558750000000003</c:v>
                </c:pt>
                <c:pt idx="701">
                  <c:v>-0.30465930000000002</c:v>
                </c:pt>
                <c:pt idx="702">
                  <c:v>-0.98220879999999999</c:v>
                </c:pt>
                <c:pt idx="703">
                  <c:v>-2.1024780000000001</c:v>
                </c:pt>
                <c:pt idx="704">
                  <c:v>-2.2405879999999998</c:v>
                </c:pt>
                <c:pt idx="705">
                  <c:v>-1.4264939999999999</c:v>
                </c:pt>
                <c:pt idx="706">
                  <c:v>-0.68640109999999999</c:v>
                </c:pt>
                <c:pt idx="707">
                  <c:v>0.47950219999999999</c:v>
                </c:pt>
                <c:pt idx="708">
                  <c:v>1.5837639999999999</c:v>
                </c:pt>
                <c:pt idx="709">
                  <c:v>0.75986339999999997</c:v>
                </c:pt>
                <c:pt idx="710">
                  <c:v>-0.5981223</c:v>
                </c:pt>
                <c:pt idx="711">
                  <c:v>-0.80951390000000001</c:v>
                </c:pt>
                <c:pt idx="712">
                  <c:v>-0.60719939999999994</c:v>
                </c:pt>
                <c:pt idx="713">
                  <c:v>-0.35087049999999997</c:v>
                </c:pt>
                <c:pt idx="714">
                  <c:v>0.65961700000000001</c:v>
                </c:pt>
                <c:pt idx="715">
                  <c:v>1.942404</c:v>
                </c:pt>
                <c:pt idx="716">
                  <c:v>1.514686</c:v>
                </c:pt>
                <c:pt idx="717">
                  <c:v>-0.17753070000000001</c:v>
                </c:pt>
                <c:pt idx="718">
                  <c:v>-0.81700249999999996</c:v>
                </c:pt>
                <c:pt idx="719">
                  <c:v>-0.48712100000000003</c:v>
                </c:pt>
                <c:pt idx="720">
                  <c:v>-0.4471619</c:v>
                </c:pt>
                <c:pt idx="721">
                  <c:v>-0.24927260000000001</c:v>
                </c:pt>
                <c:pt idx="722">
                  <c:v>8.382771E-2</c:v>
                </c:pt>
                <c:pt idx="723">
                  <c:v>-0.12465320000000001</c:v>
                </c:pt>
                <c:pt idx="724">
                  <c:v>0.21583730000000001</c:v>
                </c:pt>
                <c:pt idx="725">
                  <c:v>0.65076469999999997</c:v>
                </c:pt>
                <c:pt idx="726">
                  <c:v>1.7738449999999999E-2</c:v>
                </c:pt>
                <c:pt idx="727">
                  <c:v>-0.60193529999999995</c:v>
                </c:pt>
                <c:pt idx="728">
                  <c:v>-1.187624</c:v>
                </c:pt>
                <c:pt idx="729">
                  <c:v>-1.8602000000000001</c:v>
                </c:pt>
                <c:pt idx="730">
                  <c:v>-1.9757910000000001</c:v>
                </c:pt>
                <c:pt idx="731">
                  <c:v>-2.097512</c:v>
                </c:pt>
                <c:pt idx="732">
                  <c:v>-1.973902</c:v>
                </c:pt>
                <c:pt idx="733">
                  <c:v>-1.3365400000000001</c:v>
                </c:pt>
                <c:pt idx="734">
                  <c:v>-1.0191650000000001</c:v>
                </c:pt>
                <c:pt idx="735">
                  <c:v>-0.64011989999999996</c:v>
                </c:pt>
                <c:pt idx="736">
                  <c:v>-9.3007690000000004E-2</c:v>
                </c:pt>
                <c:pt idx="737">
                  <c:v>6.3126570000000007E-2</c:v>
                </c:pt>
                <c:pt idx="738">
                  <c:v>-8.7517709999999999E-2</c:v>
                </c:pt>
                <c:pt idx="739">
                  <c:v>-0.59185460000000001</c:v>
                </c:pt>
                <c:pt idx="740">
                  <c:v>-0.77740019999999999</c:v>
                </c:pt>
                <c:pt idx="741">
                  <c:v>-0.1334504</c:v>
                </c:pt>
                <c:pt idx="742">
                  <c:v>0.35726239999999998</c:v>
                </c:pt>
                <c:pt idx="743">
                  <c:v>-0.27858919999999998</c:v>
                </c:pt>
                <c:pt idx="744">
                  <c:v>-1.6791</c:v>
                </c:pt>
                <c:pt idx="745">
                  <c:v>-2.0433379999999999</c:v>
                </c:pt>
                <c:pt idx="746">
                  <c:v>-1.4510000000000001</c:v>
                </c:pt>
                <c:pt idx="747">
                  <c:v>-1.373434</c:v>
                </c:pt>
                <c:pt idx="748">
                  <c:v>-0.13773769999999999</c:v>
                </c:pt>
                <c:pt idx="749">
                  <c:v>2.3860929999999998</c:v>
                </c:pt>
                <c:pt idx="750">
                  <c:v>2.8783599999999998</c:v>
                </c:pt>
                <c:pt idx="751">
                  <c:v>1.474478</c:v>
                </c:pt>
                <c:pt idx="752">
                  <c:v>0.49749660000000001</c:v>
                </c:pt>
                <c:pt idx="753">
                  <c:v>-0.12013160000000001</c:v>
                </c:pt>
                <c:pt idx="754">
                  <c:v>-0.86555110000000002</c:v>
                </c:pt>
                <c:pt idx="755">
                  <c:v>-0.60019560000000005</c:v>
                </c:pt>
                <c:pt idx="756">
                  <c:v>0.85667769999999999</c:v>
                </c:pt>
                <c:pt idx="757">
                  <c:v>1.3539159999999999</c:v>
                </c:pt>
                <c:pt idx="758">
                  <c:v>0.52444219999999997</c:v>
                </c:pt>
                <c:pt idx="759">
                  <c:v>0.13479859999999999</c:v>
                </c:pt>
                <c:pt idx="760">
                  <c:v>7.8525899999999996E-2</c:v>
                </c:pt>
                <c:pt idx="761">
                  <c:v>-7.3675060000000001E-2</c:v>
                </c:pt>
                <c:pt idx="762">
                  <c:v>0.44673099999999999</c:v>
                </c:pt>
                <c:pt idx="763">
                  <c:v>1.147494</c:v>
                </c:pt>
                <c:pt idx="764">
                  <c:v>0.82707649999999999</c:v>
                </c:pt>
                <c:pt idx="765">
                  <c:v>-8.4751000000000007E-2</c:v>
                </c:pt>
                <c:pt idx="766">
                  <c:v>-0.37965670000000001</c:v>
                </c:pt>
                <c:pt idx="767">
                  <c:v>-0.63785170000000002</c:v>
                </c:pt>
                <c:pt idx="768">
                  <c:v>-1.548281</c:v>
                </c:pt>
                <c:pt idx="769">
                  <c:v>-1.478086</c:v>
                </c:pt>
                <c:pt idx="770">
                  <c:v>0.1664081</c:v>
                </c:pt>
                <c:pt idx="771">
                  <c:v>1.087378</c:v>
                </c:pt>
                <c:pt idx="772">
                  <c:v>6.5308430000000001E-2</c:v>
                </c:pt>
                <c:pt idx="773">
                  <c:v>-0.51822599999999996</c:v>
                </c:pt>
                <c:pt idx="774">
                  <c:v>0.77677799999999997</c:v>
                </c:pt>
                <c:pt idx="775">
                  <c:v>1.136533</c:v>
                </c:pt>
                <c:pt idx="776">
                  <c:v>-0.80160229999999999</c:v>
                </c:pt>
                <c:pt idx="777">
                  <c:v>-2.1620349999999999</c:v>
                </c:pt>
                <c:pt idx="778">
                  <c:v>-1.4556089999999999</c:v>
                </c:pt>
                <c:pt idx="779">
                  <c:v>-0.79413109999999998</c:v>
                </c:pt>
                <c:pt idx="780">
                  <c:v>-1.100533</c:v>
                </c:pt>
                <c:pt idx="781">
                  <c:v>-0.85058739999999999</c:v>
                </c:pt>
                <c:pt idx="782">
                  <c:v>3.1856299999999997E-2</c:v>
                </c:pt>
                <c:pt idx="783">
                  <c:v>0.18732889999999999</c:v>
                </c:pt>
                <c:pt idx="784">
                  <c:v>-0.50977470000000003</c:v>
                </c:pt>
                <c:pt idx="785">
                  <c:v>-0.60473560000000004</c:v>
                </c:pt>
                <c:pt idx="786">
                  <c:v>0.4689875</c:v>
                </c:pt>
                <c:pt idx="787">
                  <c:v>1.5054810000000001</c:v>
                </c:pt>
                <c:pt idx="788">
                  <c:v>1.279212</c:v>
                </c:pt>
                <c:pt idx="789">
                  <c:v>-0.40476800000000002</c:v>
                </c:pt>
                <c:pt idx="790">
                  <c:v>-1.3562860000000001</c:v>
                </c:pt>
                <c:pt idx="791">
                  <c:v>-0.2184382</c:v>
                </c:pt>
                <c:pt idx="792">
                  <c:v>0.57867500000000005</c:v>
                </c:pt>
                <c:pt idx="793">
                  <c:v>6.0243520000000002E-3</c:v>
                </c:pt>
                <c:pt idx="794">
                  <c:v>-0.32834400000000002</c:v>
                </c:pt>
                <c:pt idx="795">
                  <c:v>0.2209729</c:v>
                </c:pt>
                <c:pt idx="796">
                  <c:v>0.88898860000000002</c:v>
                </c:pt>
                <c:pt idx="797">
                  <c:v>0.54716319999999996</c:v>
                </c:pt>
                <c:pt idx="798">
                  <c:v>-0.56770050000000005</c:v>
                </c:pt>
                <c:pt idx="799">
                  <c:v>-1.091375</c:v>
                </c:pt>
                <c:pt idx="800">
                  <c:v>-0.3154168</c:v>
                </c:pt>
                <c:pt idx="801">
                  <c:v>0.80344990000000005</c:v>
                </c:pt>
                <c:pt idx="802">
                  <c:v>1.1887129999999999</c:v>
                </c:pt>
                <c:pt idx="803">
                  <c:v>2.1372110000000002</c:v>
                </c:pt>
                <c:pt idx="804">
                  <c:v>3.648145</c:v>
                </c:pt>
                <c:pt idx="805">
                  <c:v>3.120933</c:v>
                </c:pt>
                <c:pt idx="806">
                  <c:v>0.89277830000000002</c:v>
                </c:pt>
                <c:pt idx="807">
                  <c:v>-0.46031440000000001</c:v>
                </c:pt>
                <c:pt idx="808">
                  <c:v>-9.9679820000000002E-2</c:v>
                </c:pt>
                <c:pt idx="809">
                  <c:v>1.203376</c:v>
                </c:pt>
                <c:pt idx="810">
                  <c:v>1.761056</c:v>
                </c:pt>
                <c:pt idx="811">
                  <c:v>0.98311709999999997</c:v>
                </c:pt>
                <c:pt idx="812">
                  <c:v>7.2173509999999996E-2</c:v>
                </c:pt>
                <c:pt idx="813">
                  <c:v>-0.25638830000000001</c:v>
                </c:pt>
                <c:pt idx="814">
                  <c:v>2.5438349999999998E-2</c:v>
                </c:pt>
                <c:pt idx="815">
                  <c:v>0.37704339999999997</c:v>
                </c:pt>
                <c:pt idx="816">
                  <c:v>2.2918600000000001E-2</c:v>
                </c:pt>
                <c:pt idx="817">
                  <c:v>-0.46915099999999998</c:v>
                </c:pt>
                <c:pt idx="818">
                  <c:v>-0.51863700000000001</c:v>
                </c:pt>
                <c:pt idx="819">
                  <c:v>-0.62864940000000002</c:v>
                </c:pt>
                <c:pt idx="820">
                  <c:v>-0.97173039999999999</c:v>
                </c:pt>
                <c:pt idx="821">
                  <c:v>-1.374911</c:v>
                </c:pt>
                <c:pt idx="822">
                  <c:v>-1.4021110000000001</c:v>
                </c:pt>
                <c:pt idx="823">
                  <c:v>-0.90789730000000002</c:v>
                </c:pt>
                <c:pt idx="824">
                  <c:v>-0.53811279999999995</c:v>
                </c:pt>
                <c:pt idx="825">
                  <c:v>-0.2192518</c:v>
                </c:pt>
                <c:pt idx="826">
                  <c:v>0.17046890000000001</c:v>
                </c:pt>
                <c:pt idx="827">
                  <c:v>0.30758269999999999</c:v>
                </c:pt>
                <c:pt idx="828">
                  <c:v>0.59758920000000004</c:v>
                </c:pt>
                <c:pt idx="829">
                  <c:v>1.1594169999999999</c:v>
                </c:pt>
                <c:pt idx="830">
                  <c:v>1.3925909999999999</c:v>
                </c:pt>
                <c:pt idx="831">
                  <c:v>1.059118</c:v>
                </c:pt>
                <c:pt idx="832">
                  <c:v>0.2098979</c:v>
                </c:pt>
                <c:pt idx="833">
                  <c:v>-0.99791609999999997</c:v>
                </c:pt>
                <c:pt idx="834">
                  <c:v>-1.1953400000000001</c:v>
                </c:pt>
                <c:pt idx="835">
                  <c:v>0.1115767</c:v>
                </c:pt>
                <c:pt idx="836">
                  <c:v>0.66228849999999995</c:v>
                </c:pt>
                <c:pt idx="837">
                  <c:v>-0.34375509999999998</c:v>
                </c:pt>
                <c:pt idx="838">
                  <c:v>-1.549911</c:v>
                </c:pt>
                <c:pt idx="839">
                  <c:v>-2.0532210000000002</c:v>
                </c:pt>
                <c:pt idx="840">
                  <c:v>-1.3111900000000001</c:v>
                </c:pt>
                <c:pt idx="841">
                  <c:v>-5.9121979999999998E-2</c:v>
                </c:pt>
                <c:pt idx="842">
                  <c:v>0.3260055</c:v>
                </c:pt>
                <c:pt idx="843">
                  <c:v>0.12608739999999999</c:v>
                </c:pt>
                <c:pt idx="844">
                  <c:v>-0.18386130000000001</c:v>
                </c:pt>
                <c:pt idx="845">
                  <c:v>-0.44137979999999999</c:v>
                </c:pt>
                <c:pt idx="846">
                  <c:v>-3.011641E-2</c:v>
                </c:pt>
                <c:pt idx="847">
                  <c:v>0.49003600000000003</c:v>
                </c:pt>
                <c:pt idx="848">
                  <c:v>0.3296964</c:v>
                </c:pt>
                <c:pt idx="849">
                  <c:v>-0.3242603</c:v>
                </c:pt>
                <c:pt idx="850">
                  <c:v>-0.16678380000000001</c:v>
                </c:pt>
                <c:pt idx="851">
                  <c:v>1.113205</c:v>
                </c:pt>
                <c:pt idx="852">
                  <c:v>1.390101</c:v>
                </c:pt>
                <c:pt idx="853">
                  <c:v>0.51336250000000005</c:v>
                </c:pt>
                <c:pt idx="854">
                  <c:v>0.17861669999999999</c:v>
                </c:pt>
                <c:pt idx="855">
                  <c:v>0.446411</c:v>
                </c:pt>
                <c:pt idx="856">
                  <c:v>2.724714E-2</c:v>
                </c:pt>
                <c:pt idx="857">
                  <c:v>-1.361435</c:v>
                </c:pt>
                <c:pt idx="858">
                  <c:v>-2.1874020000000001</c:v>
                </c:pt>
                <c:pt idx="859">
                  <c:v>-1.7425470000000001</c:v>
                </c:pt>
                <c:pt idx="860">
                  <c:v>-0.70139320000000005</c:v>
                </c:pt>
                <c:pt idx="861">
                  <c:v>0.44647290000000001</c:v>
                </c:pt>
                <c:pt idx="862">
                  <c:v>1.229509</c:v>
                </c:pt>
                <c:pt idx="863">
                  <c:v>1.2509220000000001</c:v>
                </c:pt>
                <c:pt idx="864">
                  <c:v>0.47971619999999998</c:v>
                </c:pt>
                <c:pt idx="865">
                  <c:v>-0.58383660000000004</c:v>
                </c:pt>
                <c:pt idx="866">
                  <c:v>-1.6720180000000001E-2</c:v>
                </c:pt>
                <c:pt idx="867">
                  <c:v>1.945913</c:v>
                </c:pt>
                <c:pt idx="868">
                  <c:v>2.0799120000000002</c:v>
                </c:pt>
                <c:pt idx="869">
                  <c:v>0.96235510000000002</c:v>
                </c:pt>
                <c:pt idx="870">
                  <c:v>0.66951950000000005</c:v>
                </c:pt>
                <c:pt idx="871">
                  <c:v>0.48637269999999999</c:v>
                </c:pt>
                <c:pt idx="872">
                  <c:v>0.63553400000000004</c:v>
                </c:pt>
                <c:pt idx="873">
                  <c:v>0.88361800000000001</c:v>
                </c:pt>
                <c:pt idx="874">
                  <c:v>-0.3808782</c:v>
                </c:pt>
                <c:pt idx="875">
                  <c:v>-2.5023590000000002</c:v>
                </c:pt>
                <c:pt idx="876">
                  <c:v>-3.296424</c:v>
                </c:pt>
                <c:pt idx="877">
                  <c:v>-1.8175730000000001</c:v>
                </c:pt>
                <c:pt idx="878">
                  <c:v>6.1759000000000001E-2</c:v>
                </c:pt>
                <c:pt idx="879">
                  <c:v>0.35937599999999997</c:v>
                </c:pt>
                <c:pt idx="880">
                  <c:v>0.19449669999999999</c:v>
                </c:pt>
                <c:pt idx="881">
                  <c:v>0.18221879999999999</c:v>
                </c:pt>
                <c:pt idx="882">
                  <c:v>-0.47671340000000001</c:v>
                </c:pt>
                <c:pt idx="883">
                  <c:v>-1.002181</c:v>
                </c:pt>
                <c:pt idx="884">
                  <c:v>-0.45713359999999997</c:v>
                </c:pt>
                <c:pt idx="885">
                  <c:v>0.91857889999999998</c:v>
                </c:pt>
                <c:pt idx="886">
                  <c:v>1.504524</c:v>
                </c:pt>
                <c:pt idx="887">
                  <c:v>0.41492079999999998</c:v>
                </c:pt>
                <c:pt idx="888">
                  <c:v>-1.134031</c:v>
                </c:pt>
                <c:pt idx="889">
                  <c:v>-1.994613</c:v>
                </c:pt>
                <c:pt idx="890">
                  <c:v>-0.86207160000000005</c:v>
                </c:pt>
                <c:pt idx="891">
                  <c:v>0.82395039999999997</c:v>
                </c:pt>
                <c:pt idx="892">
                  <c:v>0.218669</c:v>
                </c:pt>
                <c:pt idx="893">
                  <c:v>-0.70569400000000004</c:v>
                </c:pt>
                <c:pt idx="894">
                  <c:v>-1.372082E-2</c:v>
                </c:pt>
                <c:pt idx="895">
                  <c:v>0.50212120000000005</c:v>
                </c:pt>
                <c:pt idx="896">
                  <c:v>9.1988E-2</c:v>
                </c:pt>
                <c:pt idx="897">
                  <c:v>-0.1154678</c:v>
                </c:pt>
                <c:pt idx="898">
                  <c:v>0.18833910000000001</c:v>
                </c:pt>
                <c:pt idx="899">
                  <c:v>-3.7966939999999998E-2</c:v>
                </c:pt>
                <c:pt idx="900">
                  <c:v>-1.282213</c:v>
                </c:pt>
                <c:pt idx="901">
                  <c:v>-1.928164</c:v>
                </c:pt>
                <c:pt idx="902">
                  <c:v>-0.75963570000000002</c:v>
                </c:pt>
                <c:pt idx="903">
                  <c:v>1.077143</c:v>
                </c:pt>
                <c:pt idx="904">
                  <c:v>1.6042149999999999</c:v>
                </c:pt>
                <c:pt idx="905">
                  <c:v>0.12788550000000001</c:v>
                </c:pt>
                <c:pt idx="906">
                  <c:v>-0.96747249999999996</c:v>
                </c:pt>
                <c:pt idx="907">
                  <c:v>0.2216738</c:v>
                </c:pt>
                <c:pt idx="908">
                  <c:v>1.4044559999999999</c:v>
                </c:pt>
                <c:pt idx="909">
                  <c:v>0.87367859999999997</c:v>
                </c:pt>
                <c:pt idx="910">
                  <c:v>0.19375419999999999</c:v>
                </c:pt>
                <c:pt idx="911">
                  <c:v>-2.1478939999999998E-2</c:v>
                </c:pt>
                <c:pt idx="912">
                  <c:v>-0.84294480000000005</c:v>
                </c:pt>
                <c:pt idx="913">
                  <c:v>-1.906787</c:v>
                </c:pt>
                <c:pt idx="914">
                  <c:v>-1.6556599999999999</c:v>
                </c:pt>
                <c:pt idx="915">
                  <c:v>-0.36262749999999999</c:v>
                </c:pt>
                <c:pt idx="916">
                  <c:v>0.1723703</c:v>
                </c:pt>
                <c:pt idx="917">
                  <c:v>-0.29532629999999999</c:v>
                </c:pt>
                <c:pt idx="918">
                  <c:v>-0.25027969999999999</c:v>
                </c:pt>
                <c:pt idx="919">
                  <c:v>0.53251649999999995</c:v>
                </c:pt>
                <c:pt idx="920">
                  <c:v>0.29361090000000001</c:v>
                </c:pt>
                <c:pt idx="921">
                  <c:v>-0.76239440000000003</c:v>
                </c:pt>
                <c:pt idx="922">
                  <c:v>-0.58036489999999996</c:v>
                </c:pt>
                <c:pt idx="923">
                  <c:v>0.36342360000000001</c:v>
                </c:pt>
                <c:pt idx="924">
                  <c:v>0.30749939999999998</c:v>
                </c:pt>
                <c:pt idx="925">
                  <c:v>-4.3975649999999998E-2</c:v>
                </c:pt>
                <c:pt idx="926">
                  <c:v>0.1100056</c:v>
                </c:pt>
                <c:pt idx="927">
                  <c:v>-0.26794279999999998</c:v>
                </c:pt>
                <c:pt idx="928">
                  <c:v>-0.83868330000000002</c:v>
                </c:pt>
                <c:pt idx="929">
                  <c:v>-0.68726699999999996</c:v>
                </c:pt>
                <c:pt idx="930">
                  <c:v>-8.980022E-2</c:v>
                </c:pt>
                <c:pt idx="931">
                  <c:v>0.56655259999999996</c:v>
                </c:pt>
                <c:pt idx="932">
                  <c:v>0.47563050000000001</c:v>
                </c:pt>
                <c:pt idx="933">
                  <c:v>-0.4675705</c:v>
                </c:pt>
                <c:pt idx="934">
                  <c:v>-0.78692879999999998</c:v>
                </c:pt>
                <c:pt idx="935">
                  <c:v>0.17159350000000001</c:v>
                </c:pt>
                <c:pt idx="936">
                  <c:v>0.61610500000000001</c:v>
                </c:pt>
                <c:pt idx="937">
                  <c:v>-1.041064</c:v>
                </c:pt>
                <c:pt idx="938">
                  <c:v>-2.439905</c:v>
                </c:pt>
                <c:pt idx="939">
                  <c:v>-1.1371599999999999</c:v>
                </c:pt>
                <c:pt idx="940">
                  <c:v>0.29445510000000003</c:v>
                </c:pt>
                <c:pt idx="941">
                  <c:v>6.4536280000000001E-2</c:v>
                </c:pt>
                <c:pt idx="942">
                  <c:v>3.2907119999999998E-2</c:v>
                </c:pt>
                <c:pt idx="943">
                  <c:v>0.3561472</c:v>
                </c:pt>
                <c:pt idx="944">
                  <c:v>4.2556469999999999E-2</c:v>
                </c:pt>
                <c:pt idx="945">
                  <c:v>-1.14473</c:v>
                </c:pt>
                <c:pt idx="946">
                  <c:v>-2.5087380000000001</c:v>
                </c:pt>
                <c:pt idx="947">
                  <c:v>-1.9968159999999999</c:v>
                </c:pt>
                <c:pt idx="948">
                  <c:v>-0.31541069999999999</c:v>
                </c:pt>
                <c:pt idx="949">
                  <c:v>0.65685769999999999</c:v>
                </c:pt>
                <c:pt idx="950">
                  <c:v>1.8971309999999999</c:v>
                </c:pt>
                <c:pt idx="951">
                  <c:v>1.746378</c:v>
                </c:pt>
                <c:pt idx="952">
                  <c:v>-1.307958</c:v>
                </c:pt>
                <c:pt idx="953">
                  <c:v>-3.2260740000000001</c:v>
                </c:pt>
                <c:pt idx="954">
                  <c:v>-2.499158</c:v>
                </c:pt>
                <c:pt idx="955">
                  <c:v>-1.1001860000000001</c:v>
                </c:pt>
                <c:pt idx="956">
                  <c:v>0.12907440000000001</c:v>
                </c:pt>
                <c:pt idx="957">
                  <c:v>0.18027750000000001</c:v>
                </c:pt>
                <c:pt idx="958">
                  <c:v>-0.13770650000000001</c:v>
                </c:pt>
                <c:pt idx="959">
                  <c:v>1.0272559999999999</c:v>
                </c:pt>
                <c:pt idx="960">
                  <c:v>1.86965</c:v>
                </c:pt>
                <c:pt idx="961">
                  <c:v>0.52079569999999997</c:v>
                </c:pt>
                <c:pt idx="962">
                  <c:v>-0.43327120000000002</c:v>
                </c:pt>
                <c:pt idx="963">
                  <c:v>0.45585029999999999</c:v>
                </c:pt>
                <c:pt idx="964">
                  <c:v>1.188744</c:v>
                </c:pt>
                <c:pt idx="965">
                  <c:v>1.600198</c:v>
                </c:pt>
                <c:pt idx="966">
                  <c:v>2.041344</c:v>
                </c:pt>
                <c:pt idx="967">
                  <c:v>1.3042309999999999</c:v>
                </c:pt>
                <c:pt idx="968">
                  <c:v>-0.12779499999999999</c:v>
                </c:pt>
                <c:pt idx="969">
                  <c:v>-0.66841450000000002</c:v>
                </c:pt>
                <c:pt idx="970">
                  <c:v>-0.102835</c:v>
                </c:pt>
                <c:pt idx="971">
                  <c:v>0.78240350000000003</c:v>
                </c:pt>
                <c:pt idx="972">
                  <c:v>1.462278</c:v>
                </c:pt>
                <c:pt idx="973">
                  <c:v>1.9002349999999999</c:v>
                </c:pt>
                <c:pt idx="974">
                  <c:v>1.3656090000000001</c:v>
                </c:pt>
                <c:pt idx="975">
                  <c:v>0.16894429999999999</c:v>
                </c:pt>
                <c:pt idx="976">
                  <c:v>8.3038629999999999E-3</c:v>
                </c:pt>
                <c:pt idx="977">
                  <c:v>0.58795390000000003</c:v>
                </c:pt>
                <c:pt idx="978">
                  <c:v>0.4012869</c:v>
                </c:pt>
                <c:pt idx="979">
                  <c:v>-0.32170579999999999</c:v>
                </c:pt>
                <c:pt idx="980">
                  <c:v>-0.28757500000000003</c:v>
                </c:pt>
                <c:pt idx="981">
                  <c:v>0.30773709999999999</c:v>
                </c:pt>
                <c:pt idx="982">
                  <c:v>0.7691479</c:v>
                </c:pt>
                <c:pt idx="983">
                  <c:v>1.1914309999999999</c:v>
                </c:pt>
                <c:pt idx="984">
                  <c:v>1.352571</c:v>
                </c:pt>
                <c:pt idx="985">
                  <c:v>1.083245</c:v>
                </c:pt>
                <c:pt idx="986">
                  <c:v>0.60902290000000003</c:v>
                </c:pt>
                <c:pt idx="987">
                  <c:v>0.23460629999999999</c:v>
                </c:pt>
                <c:pt idx="988">
                  <c:v>0.20172619999999999</c:v>
                </c:pt>
                <c:pt idx="989">
                  <c:v>0.11821230000000001</c:v>
                </c:pt>
                <c:pt idx="990">
                  <c:v>-0.30509170000000002</c:v>
                </c:pt>
                <c:pt idx="991">
                  <c:v>-0.31381959999999998</c:v>
                </c:pt>
                <c:pt idx="992">
                  <c:v>0.56506250000000002</c:v>
                </c:pt>
                <c:pt idx="993">
                  <c:v>1.0333509999999999</c:v>
                </c:pt>
                <c:pt idx="994">
                  <c:v>0.43777359999999998</c:v>
                </c:pt>
                <c:pt idx="995">
                  <c:v>0.59744750000000002</c:v>
                </c:pt>
                <c:pt idx="996">
                  <c:v>0.92199399999999998</c:v>
                </c:pt>
                <c:pt idx="997">
                  <c:v>-0.54109459999999998</c:v>
                </c:pt>
                <c:pt idx="998">
                  <c:v>-1.5765020000000001</c:v>
                </c:pt>
              </c:numCache>
            </c:numRef>
          </c:yVal>
          <c:smooth val="0"/>
        </c:ser>
        <c:ser>
          <c:idx val="8"/>
          <c:order val="8"/>
          <c:tx>
            <c:v>+1000V (#9)</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Data'!$J$5:$J$1003</c:f>
              <c:numCache>
                <c:formatCode>General</c:formatCode>
                <c:ptCount val="999"/>
                <c:pt idx="0">
                  <c:v>1.132852</c:v>
                </c:pt>
                <c:pt idx="1">
                  <c:v>0.69869110000000001</c:v>
                </c:pt>
                <c:pt idx="2">
                  <c:v>1.0778430000000001</c:v>
                </c:pt>
                <c:pt idx="3">
                  <c:v>1.731239</c:v>
                </c:pt>
                <c:pt idx="4">
                  <c:v>1.099513</c:v>
                </c:pt>
                <c:pt idx="5">
                  <c:v>0.42594029999999999</c:v>
                </c:pt>
                <c:pt idx="6">
                  <c:v>0.73444089999999995</c:v>
                </c:pt>
                <c:pt idx="7">
                  <c:v>0.47260160000000001</c:v>
                </c:pt>
                <c:pt idx="8">
                  <c:v>-0.3136777</c:v>
                </c:pt>
                <c:pt idx="9">
                  <c:v>-0.55881040000000004</c:v>
                </c:pt>
                <c:pt idx="10">
                  <c:v>-0.50017420000000001</c:v>
                </c:pt>
                <c:pt idx="11">
                  <c:v>-0.18573239999999999</c:v>
                </c:pt>
                <c:pt idx="12">
                  <c:v>2.4156650000000002E-2</c:v>
                </c:pt>
                <c:pt idx="13">
                  <c:v>7.0299979999999998E-2</c:v>
                </c:pt>
                <c:pt idx="14">
                  <c:v>0.7117019</c:v>
                </c:pt>
                <c:pt idx="15">
                  <c:v>1.1730860000000001</c:v>
                </c:pt>
                <c:pt idx="16">
                  <c:v>0.33629120000000001</c:v>
                </c:pt>
                <c:pt idx="17">
                  <c:v>-1.56942</c:v>
                </c:pt>
                <c:pt idx="18">
                  <c:v>-2.733711</c:v>
                </c:pt>
                <c:pt idx="19">
                  <c:v>-2.113283</c:v>
                </c:pt>
                <c:pt idx="20">
                  <c:v>-1.619505</c:v>
                </c:pt>
                <c:pt idx="21">
                  <c:v>-1.431619</c:v>
                </c:pt>
                <c:pt idx="22">
                  <c:v>-0.50342969999999998</c:v>
                </c:pt>
                <c:pt idx="23">
                  <c:v>4.678616E-2</c:v>
                </c:pt>
                <c:pt idx="24">
                  <c:v>-0.1615219</c:v>
                </c:pt>
                <c:pt idx="25">
                  <c:v>-0.37006450000000002</c:v>
                </c:pt>
                <c:pt idx="26">
                  <c:v>0.12635650000000001</c:v>
                </c:pt>
                <c:pt idx="27">
                  <c:v>0.86649149999999997</c:v>
                </c:pt>
                <c:pt idx="28">
                  <c:v>0.52949690000000005</c:v>
                </c:pt>
                <c:pt idx="29">
                  <c:v>-0.38979399999999997</c:v>
                </c:pt>
                <c:pt idx="30">
                  <c:v>-0.46175840000000001</c:v>
                </c:pt>
                <c:pt idx="31">
                  <c:v>-0.15496950000000001</c:v>
                </c:pt>
                <c:pt idx="32">
                  <c:v>-0.13873060000000001</c:v>
                </c:pt>
                <c:pt idx="33">
                  <c:v>0.58633619999999997</c:v>
                </c:pt>
                <c:pt idx="34">
                  <c:v>1.0376890000000001</c:v>
                </c:pt>
                <c:pt idx="35">
                  <c:v>4.1798110000000003E-3</c:v>
                </c:pt>
                <c:pt idx="36">
                  <c:v>-0.62827920000000004</c:v>
                </c:pt>
                <c:pt idx="37">
                  <c:v>-8.1029909999999997E-2</c:v>
                </c:pt>
                <c:pt idx="38">
                  <c:v>0.66532119999999995</c:v>
                </c:pt>
                <c:pt idx="39">
                  <c:v>0.7458882</c:v>
                </c:pt>
                <c:pt idx="40">
                  <c:v>-0.13498189999999999</c:v>
                </c:pt>
                <c:pt idx="41">
                  <c:v>-0.18895529999999999</c:v>
                </c:pt>
                <c:pt idx="42">
                  <c:v>1.165896</c:v>
                </c:pt>
                <c:pt idx="43">
                  <c:v>1.476394</c:v>
                </c:pt>
                <c:pt idx="44">
                  <c:v>0.58767840000000005</c:v>
                </c:pt>
                <c:pt idx="45">
                  <c:v>-4.32605E-2</c:v>
                </c:pt>
                <c:pt idx="46">
                  <c:v>-0.40499610000000003</c:v>
                </c:pt>
                <c:pt idx="47">
                  <c:v>-0.27379369999999997</c:v>
                </c:pt>
                <c:pt idx="48">
                  <c:v>-0.29650029999999999</c:v>
                </c:pt>
                <c:pt idx="49">
                  <c:v>-0.80147659999999998</c:v>
                </c:pt>
                <c:pt idx="50">
                  <c:v>-0.1052873</c:v>
                </c:pt>
                <c:pt idx="51">
                  <c:v>0.94013089999999999</c:v>
                </c:pt>
                <c:pt idx="52">
                  <c:v>0.28558489999999997</c:v>
                </c:pt>
                <c:pt idx="53">
                  <c:v>-0.51896149999999996</c:v>
                </c:pt>
                <c:pt idx="54">
                  <c:v>-0.23902970000000001</c:v>
                </c:pt>
                <c:pt idx="55">
                  <c:v>-0.16811329999999999</c:v>
                </c:pt>
                <c:pt idx="56">
                  <c:v>-0.70270960000000005</c:v>
                </c:pt>
                <c:pt idx="57">
                  <c:v>-0.74991830000000004</c:v>
                </c:pt>
                <c:pt idx="58">
                  <c:v>3.0111209999999999E-2</c:v>
                </c:pt>
                <c:pt idx="59">
                  <c:v>0.32284970000000002</c:v>
                </c:pt>
                <c:pt idx="60">
                  <c:v>8.9313729999999994E-2</c:v>
                </c:pt>
                <c:pt idx="61">
                  <c:v>-5.5811840000000001E-2</c:v>
                </c:pt>
                <c:pt idx="62">
                  <c:v>-1.0147790000000001</c:v>
                </c:pt>
                <c:pt idx="63">
                  <c:v>-1.647103</c:v>
                </c:pt>
                <c:pt idx="64">
                  <c:v>-1.0088900000000001</c:v>
                </c:pt>
                <c:pt idx="65">
                  <c:v>-0.92186469999999998</c:v>
                </c:pt>
                <c:pt idx="66">
                  <c:v>-0.83788759999999995</c:v>
                </c:pt>
                <c:pt idx="67">
                  <c:v>3.791141E-2</c:v>
                </c:pt>
                <c:pt idx="68">
                  <c:v>-0.13255439999999999</c:v>
                </c:pt>
                <c:pt idx="69">
                  <c:v>-0.78847599999999995</c:v>
                </c:pt>
                <c:pt idx="70">
                  <c:v>-0.4853325</c:v>
                </c:pt>
                <c:pt idx="71">
                  <c:v>-0.60276229999999997</c:v>
                </c:pt>
                <c:pt idx="72">
                  <c:v>-1.3359399999999999</c:v>
                </c:pt>
                <c:pt idx="73">
                  <c:v>-1.061183</c:v>
                </c:pt>
                <c:pt idx="74">
                  <c:v>0.83938849999999998</c:v>
                </c:pt>
                <c:pt idx="75">
                  <c:v>2.4955590000000001</c:v>
                </c:pt>
                <c:pt idx="76">
                  <c:v>1.406803</c:v>
                </c:pt>
                <c:pt idx="77">
                  <c:v>-0.21445739999999999</c:v>
                </c:pt>
                <c:pt idx="78">
                  <c:v>-6.5815109999999996E-2</c:v>
                </c:pt>
                <c:pt idx="79">
                  <c:v>-9.8117469999999998E-2</c:v>
                </c:pt>
                <c:pt idx="80">
                  <c:v>-0.57603950000000004</c:v>
                </c:pt>
                <c:pt idx="81">
                  <c:v>-0.25518600000000002</c:v>
                </c:pt>
                <c:pt idx="82">
                  <c:v>0.62976299999999996</c:v>
                </c:pt>
                <c:pt idx="83">
                  <c:v>1.211082</c:v>
                </c:pt>
                <c:pt idx="84">
                  <c:v>0.30892239999999999</c:v>
                </c:pt>
                <c:pt idx="85">
                  <c:v>-1.017401</c:v>
                </c:pt>
                <c:pt idx="86">
                  <c:v>-0.58585120000000002</c:v>
                </c:pt>
                <c:pt idx="87">
                  <c:v>1.7491010000000001E-2</c:v>
                </c:pt>
                <c:pt idx="88">
                  <c:v>-0.91940659999999996</c:v>
                </c:pt>
                <c:pt idx="89">
                  <c:v>-1.510859</c:v>
                </c:pt>
                <c:pt idx="90">
                  <c:v>-0.54193469999999999</c:v>
                </c:pt>
                <c:pt idx="91">
                  <c:v>0.1327007</c:v>
                </c:pt>
                <c:pt idx="92">
                  <c:v>-0.57649419999999996</c:v>
                </c:pt>
                <c:pt idx="93">
                  <c:v>-0.58810569999999995</c:v>
                </c:pt>
                <c:pt idx="94">
                  <c:v>0.44307930000000001</c:v>
                </c:pt>
                <c:pt idx="95">
                  <c:v>0.2302321</c:v>
                </c:pt>
                <c:pt idx="96">
                  <c:v>-0.59171989999999997</c:v>
                </c:pt>
                <c:pt idx="97">
                  <c:v>5.4544259999999997E-2</c:v>
                </c:pt>
                <c:pt idx="98">
                  <c:v>1.173473</c:v>
                </c:pt>
                <c:pt idx="99">
                  <c:v>0.84112640000000005</c:v>
                </c:pt>
                <c:pt idx="100">
                  <c:v>-0.25331730000000002</c:v>
                </c:pt>
                <c:pt idx="101">
                  <c:v>-0.40900819999999999</c:v>
                </c:pt>
                <c:pt idx="102">
                  <c:v>-1.587744E-2</c:v>
                </c:pt>
                <c:pt idx="103">
                  <c:v>-0.69926120000000003</c:v>
                </c:pt>
                <c:pt idx="104">
                  <c:v>-1.595153</c:v>
                </c:pt>
                <c:pt idx="105">
                  <c:v>-0.49621080000000001</c:v>
                </c:pt>
                <c:pt idx="106">
                  <c:v>1.200315</c:v>
                </c:pt>
                <c:pt idx="107">
                  <c:v>1.168369</c:v>
                </c:pt>
                <c:pt idx="108">
                  <c:v>0.5914064</c:v>
                </c:pt>
                <c:pt idx="109">
                  <c:v>0.84068350000000003</c:v>
                </c:pt>
                <c:pt idx="110">
                  <c:v>0.77794890000000005</c:v>
                </c:pt>
                <c:pt idx="111">
                  <c:v>0.1321263</c:v>
                </c:pt>
                <c:pt idx="112">
                  <c:v>0.33411069999999998</c:v>
                </c:pt>
                <c:pt idx="113">
                  <c:v>1.465147</c:v>
                </c:pt>
                <c:pt idx="114">
                  <c:v>1.913208</c:v>
                </c:pt>
                <c:pt idx="115">
                  <c:v>0.40685949999999999</c:v>
                </c:pt>
                <c:pt idx="116">
                  <c:v>-1.0606519999999999</c:v>
                </c:pt>
                <c:pt idx="117">
                  <c:v>-0.28266289999999999</c:v>
                </c:pt>
                <c:pt idx="118">
                  <c:v>0.67467869999999996</c:v>
                </c:pt>
                <c:pt idx="119">
                  <c:v>0.2050246</c:v>
                </c:pt>
                <c:pt idx="120">
                  <c:v>-0.49078100000000002</c:v>
                </c:pt>
                <c:pt idx="121">
                  <c:v>-0.48954589999999998</c:v>
                </c:pt>
                <c:pt idx="122">
                  <c:v>0.28116770000000002</c:v>
                </c:pt>
                <c:pt idx="123">
                  <c:v>0.56415139999999997</c:v>
                </c:pt>
                <c:pt idx="124">
                  <c:v>-0.87018209999999996</c:v>
                </c:pt>
                <c:pt idx="125">
                  <c:v>-2.3475640000000002</c:v>
                </c:pt>
                <c:pt idx="126">
                  <c:v>-1.8958159999999999</c:v>
                </c:pt>
                <c:pt idx="127">
                  <c:v>-0.42205880000000001</c:v>
                </c:pt>
                <c:pt idx="128">
                  <c:v>0.39142379999999999</c:v>
                </c:pt>
                <c:pt idx="129">
                  <c:v>0.89898869999999997</c:v>
                </c:pt>
                <c:pt idx="130">
                  <c:v>1.428572</c:v>
                </c:pt>
                <c:pt idx="131">
                  <c:v>0.36160100000000001</c:v>
                </c:pt>
                <c:pt idx="132">
                  <c:v>-1.1333949999999999</c:v>
                </c:pt>
                <c:pt idx="133">
                  <c:v>-1.1148530000000001</c:v>
                </c:pt>
                <c:pt idx="134">
                  <c:v>-1.014151</c:v>
                </c:pt>
                <c:pt idx="135">
                  <c:v>-0.62985559999999996</c:v>
                </c:pt>
                <c:pt idx="136">
                  <c:v>0.52328169999999996</c:v>
                </c:pt>
                <c:pt idx="137">
                  <c:v>0.88419590000000003</c:v>
                </c:pt>
                <c:pt idx="138">
                  <c:v>0.46680159999999998</c:v>
                </c:pt>
                <c:pt idx="139">
                  <c:v>0.28987010000000002</c:v>
                </c:pt>
                <c:pt idx="140">
                  <c:v>-5.1664939999999999E-2</c:v>
                </c:pt>
                <c:pt idx="141">
                  <c:v>-0.91924899999999998</c:v>
                </c:pt>
                <c:pt idx="142">
                  <c:v>-0.47297519999999998</c:v>
                </c:pt>
                <c:pt idx="143">
                  <c:v>1.157729</c:v>
                </c:pt>
                <c:pt idx="144">
                  <c:v>1.672172</c:v>
                </c:pt>
                <c:pt idx="145">
                  <c:v>1.3117380000000001</c:v>
                </c:pt>
                <c:pt idx="146">
                  <c:v>0.34674300000000002</c:v>
                </c:pt>
                <c:pt idx="147">
                  <c:v>-0.86610949999999998</c:v>
                </c:pt>
                <c:pt idx="148">
                  <c:v>-0.35943170000000002</c:v>
                </c:pt>
                <c:pt idx="149">
                  <c:v>1.3925540000000001</c:v>
                </c:pt>
                <c:pt idx="150">
                  <c:v>1.77569</c:v>
                </c:pt>
                <c:pt idx="151">
                  <c:v>0.44881090000000001</c:v>
                </c:pt>
                <c:pt idx="152">
                  <c:v>-0.62169640000000004</c:v>
                </c:pt>
                <c:pt idx="153">
                  <c:v>-0.3757818</c:v>
                </c:pt>
                <c:pt idx="154">
                  <c:v>0.1220306</c:v>
                </c:pt>
                <c:pt idx="155">
                  <c:v>-0.1658029</c:v>
                </c:pt>
                <c:pt idx="156">
                  <c:v>1.5996610000000001E-2</c:v>
                </c:pt>
                <c:pt idx="157">
                  <c:v>0.9196472</c:v>
                </c:pt>
                <c:pt idx="158">
                  <c:v>1.1322719999999999</c:v>
                </c:pt>
                <c:pt idx="159">
                  <c:v>1.0428949999999999</c:v>
                </c:pt>
                <c:pt idx="160">
                  <c:v>0.4122905</c:v>
                </c:pt>
                <c:pt idx="161">
                  <c:v>-0.36924319999999999</c:v>
                </c:pt>
                <c:pt idx="162">
                  <c:v>0.54128529999999997</c:v>
                </c:pt>
                <c:pt idx="163">
                  <c:v>1.062678</c:v>
                </c:pt>
                <c:pt idx="164">
                  <c:v>-0.80290859999999997</c:v>
                </c:pt>
                <c:pt idx="165">
                  <c:v>-1.952744</c:v>
                </c:pt>
                <c:pt idx="166">
                  <c:v>-0.45978780000000002</c:v>
                </c:pt>
                <c:pt idx="167">
                  <c:v>1.320422</c:v>
                </c:pt>
                <c:pt idx="168">
                  <c:v>1.4712700000000001</c:v>
                </c:pt>
                <c:pt idx="169">
                  <c:v>0.12647920000000001</c:v>
                </c:pt>
                <c:pt idx="170">
                  <c:v>-0.75566869999999997</c:v>
                </c:pt>
                <c:pt idx="171">
                  <c:v>0.1988164</c:v>
                </c:pt>
                <c:pt idx="172">
                  <c:v>0.82098389999999999</c:v>
                </c:pt>
                <c:pt idx="173">
                  <c:v>0.62699139999999998</c:v>
                </c:pt>
                <c:pt idx="174">
                  <c:v>0.49458289999999999</c:v>
                </c:pt>
                <c:pt idx="175">
                  <c:v>-1.649993</c:v>
                </c:pt>
                <c:pt idx="176">
                  <c:v>-2.8105329999999999</c:v>
                </c:pt>
                <c:pt idx="177">
                  <c:v>1.968259</c:v>
                </c:pt>
                <c:pt idx="178">
                  <c:v>8.7782619999999998</c:v>
                </c:pt>
                <c:pt idx="179">
                  <c:v>14.334720000000001</c:v>
                </c:pt>
                <c:pt idx="180">
                  <c:v>21.132400000000001</c:v>
                </c:pt>
                <c:pt idx="181">
                  <c:v>27.187760000000001</c:v>
                </c:pt>
                <c:pt idx="182">
                  <c:v>28.513089999999998</c:v>
                </c:pt>
                <c:pt idx="183">
                  <c:v>27.604089999999999</c:v>
                </c:pt>
                <c:pt idx="184">
                  <c:v>25.917590000000001</c:v>
                </c:pt>
                <c:pt idx="185">
                  <c:v>21.562740000000002</c:v>
                </c:pt>
                <c:pt idx="186">
                  <c:v>16.33867</c:v>
                </c:pt>
                <c:pt idx="187">
                  <c:v>10.65291</c:v>
                </c:pt>
                <c:pt idx="188">
                  <c:v>4.5800619999999999</c:v>
                </c:pt>
                <c:pt idx="189">
                  <c:v>1.6919690000000001</c:v>
                </c:pt>
                <c:pt idx="190">
                  <c:v>1.495376</c:v>
                </c:pt>
                <c:pt idx="191">
                  <c:v>2.0389810000000002</c:v>
                </c:pt>
                <c:pt idx="192">
                  <c:v>3.3415689999999998</c:v>
                </c:pt>
                <c:pt idx="193">
                  <c:v>3.5970939999999998</c:v>
                </c:pt>
                <c:pt idx="194">
                  <c:v>2.6542599999999998</c:v>
                </c:pt>
                <c:pt idx="195">
                  <c:v>2.0752649999999999</c:v>
                </c:pt>
                <c:pt idx="196">
                  <c:v>1.640773</c:v>
                </c:pt>
                <c:pt idx="197">
                  <c:v>1.5715250000000001</c:v>
                </c:pt>
                <c:pt idx="198">
                  <c:v>1.8762259999999999</c:v>
                </c:pt>
                <c:pt idx="199">
                  <c:v>1.3803669999999999</c:v>
                </c:pt>
                <c:pt idx="200">
                  <c:v>0.21941099999999999</c:v>
                </c:pt>
                <c:pt idx="201">
                  <c:v>-0.86040249999999996</c:v>
                </c:pt>
                <c:pt idx="202">
                  <c:v>-1.383526</c:v>
                </c:pt>
                <c:pt idx="203">
                  <c:v>-1.3767</c:v>
                </c:pt>
                <c:pt idx="204">
                  <c:v>-1.2701119999999999</c:v>
                </c:pt>
                <c:pt idx="205">
                  <c:v>-0.90342610000000001</c:v>
                </c:pt>
                <c:pt idx="206">
                  <c:v>-0.90589129999999995</c:v>
                </c:pt>
                <c:pt idx="207">
                  <c:v>-1.4681759999999999</c:v>
                </c:pt>
                <c:pt idx="208">
                  <c:v>-1.22471</c:v>
                </c:pt>
                <c:pt idx="209">
                  <c:v>9.6493800000000005E-2</c:v>
                </c:pt>
                <c:pt idx="210">
                  <c:v>1.9025460000000001</c:v>
                </c:pt>
                <c:pt idx="211">
                  <c:v>3.3912900000000001</c:v>
                </c:pt>
                <c:pt idx="212">
                  <c:v>3.5160439999999999</c:v>
                </c:pt>
                <c:pt idx="213">
                  <c:v>2.8155839999999999</c:v>
                </c:pt>
                <c:pt idx="214">
                  <c:v>2.6168800000000001</c:v>
                </c:pt>
                <c:pt idx="215">
                  <c:v>2.4445779999999999</c:v>
                </c:pt>
                <c:pt idx="216">
                  <c:v>1.6496770000000001</c:v>
                </c:pt>
                <c:pt idx="217">
                  <c:v>1.3669830000000001</c:v>
                </c:pt>
                <c:pt idx="218">
                  <c:v>1.919775</c:v>
                </c:pt>
                <c:pt idx="219">
                  <c:v>1.9129210000000001</c:v>
                </c:pt>
                <c:pt idx="220">
                  <c:v>1.519352</c:v>
                </c:pt>
                <c:pt idx="221">
                  <c:v>1.9483159999999999</c:v>
                </c:pt>
                <c:pt idx="222">
                  <c:v>2.4094530000000001</c:v>
                </c:pt>
                <c:pt idx="223">
                  <c:v>1.965973</c:v>
                </c:pt>
                <c:pt idx="224">
                  <c:v>0.82420519999999997</c:v>
                </c:pt>
                <c:pt idx="225">
                  <c:v>-0.12616250000000001</c:v>
                </c:pt>
                <c:pt idx="226">
                  <c:v>0.43234650000000002</c:v>
                </c:pt>
                <c:pt idx="227">
                  <c:v>1.8470899999999999</c:v>
                </c:pt>
                <c:pt idx="228">
                  <c:v>2.2568820000000001</c:v>
                </c:pt>
                <c:pt idx="229">
                  <c:v>1.8944840000000001</c:v>
                </c:pt>
                <c:pt idx="230">
                  <c:v>2.0293749999999999</c:v>
                </c:pt>
                <c:pt idx="231">
                  <c:v>1.8724209999999999</c:v>
                </c:pt>
                <c:pt idx="232">
                  <c:v>0.6835118</c:v>
                </c:pt>
                <c:pt idx="233">
                  <c:v>-9.5556180000000004E-2</c:v>
                </c:pt>
                <c:pt idx="234">
                  <c:v>0.75050899999999998</c:v>
                </c:pt>
                <c:pt idx="235">
                  <c:v>2.6591830000000001</c:v>
                </c:pt>
                <c:pt idx="236">
                  <c:v>2.822527</c:v>
                </c:pt>
                <c:pt idx="237">
                  <c:v>0.62483920000000004</c:v>
                </c:pt>
                <c:pt idx="238">
                  <c:v>-9.4313829999999998E-3</c:v>
                </c:pt>
                <c:pt idx="239">
                  <c:v>1.50213</c:v>
                </c:pt>
                <c:pt idx="240">
                  <c:v>1.850449</c:v>
                </c:pt>
                <c:pt idx="241">
                  <c:v>1.3854770000000001</c:v>
                </c:pt>
                <c:pt idx="242">
                  <c:v>2.2691309999999998</c:v>
                </c:pt>
                <c:pt idx="243">
                  <c:v>3.6402510000000001</c:v>
                </c:pt>
                <c:pt idx="244">
                  <c:v>3.5387740000000001</c:v>
                </c:pt>
                <c:pt idx="245">
                  <c:v>2.2996989999999999</c:v>
                </c:pt>
                <c:pt idx="246">
                  <c:v>1.6947779999999999</c:v>
                </c:pt>
                <c:pt idx="247">
                  <c:v>1.573086</c:v>
                </c:pt>
                <c:pt idx="248">
                  <c:v>1.4216200000000001</c:v>
                </c:pt>
                <c:pt idx="249">
                  <c:v>2.0281319999999998</c:v>
                </c:pt>
                <c:pt idx="250">
                  <c:v>2.9228930000000002</c:v>
                </c:pt>
                <c:pt idx="251">
                  <c:v>3.0078230000000001</c:v>
                </c:pt>
                <c:pt idx="252">
                  <c:v>2.3084720000000001</c:v>
                </c:pt>
                <c:pt idx="253">
                  <c:v>1.6051569999999999</c:v>
                </c:pt>
                <c:pt idx="254">
                  <c:v>1.6192310000000001</c:v>
                </c:pt>
                <c:pt idx="255">
                  <c:v>1.603858</c:v>
                </c:pt>
                <c:pt idx="256">
                  <c:v>0.94342130000000002</c:v>
                </c:pt>
                <c:pt idx="257">
                  <c:v>0.80531719999999996</c:v>
                </c:pt>
                <c:pt idx="258">
                  <c:v>1.150814</c:v>
                </c:pt>
                <c:pt idx="259">
                  <c:v>1.2590030000000001</c:v>
                </c:pt>
                <c:pt idx="260">
                  <c:v>1.576427</c:v>
                </c:pt>
                <c:pt idx="261">
                  <c:v>1.35043</c:v>
                </c:pt>
                <c:pt idx="262">
                  <c:v>-0.24395140000000001</c:v>
                </c:pt>
                <c:pt idx="263">
                  <c:v>-1.301944</c:v>
                </c:pt>
                <c:pt idx="264">
                  <c:v>-9.8552880000000002E-3</c:v>
                </c:pt>
                <c:pt idx="265">
                  <c:v>1.9091229999999999</c:v>
                </c:pt>
                <c:pt idx="266">
                  <c:v>1.81778</c:v>
                </c:pt>
                <c:pt idx="267">
                  <c:v>0.65927610000000003</c:v>
                </c:pt>
                <c:pt idx="268">
                  <c:v>0.66749099999999995</c:v>
                </c:pt>
                <c:pt idx="269">
                  <c:v>0.92583329999999997</c:v>
                </c:pt>
                <c:pt idx="270">
                  <c:v>0.75968919999999995</c:v>
                </c:pt>
                <c:pt idx="271">
                  <c:v>1.0255840000000001</c:v>
                </c:pt>
                <c:pt idx="272">
                  <c:v>0.9204658</c:v>
                </c:pt>
                <c:pt idx="273">
                  <c:v>0.45902739999999997</c:v>
                </c:pt>
                <c:pt idx="274">
                  <c:v>0.81154550000000003</c:v>
                </c:pt>
                <c:pt idx="275">
                  <c:v>1.493101</c:v>
                </c:pt>
                <c:pt idx="276">
                  <c:v>1.882679</c:v>
                </c:pt>
                <c:pt idx="277">
                  <c:v>1.9438390000000001</c:v>
                </c:pt>
                <c:pt idx="278">
                  <c:v>1.43083</c:v>
                </c:pt>
                <c:pt idx="279">
                  <c:v>0.65282850000000003</c:v>
                </c:pt>
                <c:pt idx="280">
                  <c:v>-0.13907149999999999</c:v>
                </c:pt>
                <c:pt idx="281">
                  <c:v>-0.66748589999999997</c:v>
                </c:pt>
                <c:pt idx="282">
                  <c:v>-3.941248E-2</c:v>
                </c:pt>
                <c:pt idx="283">
                  <c:v>1.032224</c:v>
                </c:pt>
                <c:pt idx="284">
                  <c:v>1.371386</c:v>
                </c:pt>
                <c:pt idx="285">
                  <c:v>1.691309</c:v>
                </c:pt>
                <c:pt idx="286">
                  <c:v>1.853083</c:v>
                </c:pt>
                <c:pt idx="287">
                  <c:v>1.1855070000000001</c:v>
                </c:pt>
                <c:pt idx="288">
                  <c:v>0.51511720000000005</c:v>
                </c:pt>
                <c:pt idx="289">
                  <c:v>0.15024299999999999</c:v>
                </c:pt>
                <c:pt idx="290">
                  <c:v>0.42327900000000002</c:v>
                </c:pt>
                <c:pt idx="291">
                  <c:v>1.856169</c:v>
                </c:pt>
                <c:pt idx="292">
                  <c:v>2.4234589999999998</c:v>
                </c:pt>
                <c:pt idx="293">
                  <c:v>1.119929</c:v>
                </c:pt>
                <c:pt idx="294">
                  <c:v>0.44168010000000002</c:v>
                </c:pt>
                <c:pt idx="295">
                  <c:v>0.64800349999999995</c:v>
                </c:pt>
                <c:pt idx="296">
                  <c:v>0.10489569999999999</c:v>
                </c:pt>
                <c:pt idx="297">
                  <c:v>-0.56639110000000004</c:v>
                </c:pt>
                <c:pt idx="298">
                  <c:v>-0.39616079999999998</c:v>
                </c:pt>
                <c:pt idx="299">
                  <c:v>0.49570609999999998</c:v>
                </c:pt>
                <c:pt idx="300">
                  <c:v>1.4370989999999999</c:v>
                </c:pt>
                <c:pt idx="301">
                  <c:v>1.8808750000000001</c:v>
                </c:pt>
                <c:pt idx="302">
                  <c:v>1.972966</c:v>
                </c:pt>
                <c:pt idx="303">
                  <c:v>1.8437619999999999</c:v>
                </c:pt>
                <c:pt idx="304">
                  <c:v>1.430299</c:v>
                </c:pt>
                <c:pt idx="305">
                  <c:v>0.98311249999999994</c:v>
                </c:pt>
                <c:pt idx="306">
                  <c:v>0.89906750000000002</c:v>
                </c:pt>
                <c:pt idx="307">
                  <c:v>1.359809</c:v>
                </c:pt>
                <c:pt idx="308">
                  <c:v>1.9388559999999999</c:v>
                </c:pt>
                <c:pt idx="309">
                  <c:v>1.6212880000000001</c:v>
                </c:pt>
                <c:pt idx="310">
                  <c:v>1.2721819999999999</c:v>
                </c:pt>
                <c:pt idx="311">
                  <c:v>2.162712</c:v>
                </c:pt>
                <c:pt idx="312">
                  <c:v>1.6428879999999999</c:v>
                </c:pt>
                <c:pt idx="313">
                  <c:v>-0.55722269999999996</c:v>
                </c:pt>
                <c:pt idx="314">
                  <c:v>-0.34087529999999999</c:v>
                </c:pt>
                <c:pt idx="315">
                  <c:v>1.2053860000000001</c:v>
                </c:pt>
                <c:pt idx="316">
                  <c:v>1.0871999999999999</c:v>
                </c:pt>
                <c:pt idx="317">
                  <c:v>0.75540879999999999</c:v>
                </c:pt>
                <c:pt idx="318">
                  <c:v>1.0234209999999999</c:v>
                </c:pt>
                <c:pt idx="319">
                  <c:v>1.644496</c:v>
                </c:pt>
                <c:pt idx="320">
                  <c:v>3.0032809999999999</c:v>
                </c:pt>
                <c:pt idx="321">
                  <c:v>3.4023880000000002</c:v>
                </c:pt>
                <c:pt idx="322">
                  <c:v>1.991609</c:v>
                </c:pt>
                <c:pt idx="323">
                  <c:v>1.1685289999999999</c:v>
                </c:pt>
                <c:pt idx="324">
                  <c:v>1.035234</c:v>
                </c:pt>
                <c:pt idx="325">
                  <c:v>0.35297810000000002</c:v>
                </c:pt>
                <c:pt idx="326">
                  <c:v>0.68715280000000001</c:v>
                </c:pt>
                <c:pt idx="327">
                  <c:v>1.827307</c:v>
                </c:pt>
                <c:pt idx="328">
                  <c:v>1.8523829999999999</c:v>
                </c:pt>
                <c:pt idx="329">
                  <c:v>0.80554309999999996</c:v>
                </c:pt>
                <c:pt idx="330">
                  <c:v>-0.2065169</c:v>
                </c:pt>
                <c:pt idx="331">
                  <c:v>0.3170577</c:v>
                </c:pt>
                <c:pt idx="332">
                  <c:v>1.5675840000000001</c:v>
                </c:pt>
                <c:pt idx="333">
                  <c:v>1.7510060000000001</c:v>
                </c:pt>
                <c:pt idx="334">
                  <c:v>1.538227</c:v>
                </c:pt>
                <c:pt idx="335">
                  <c:v>1.261476</c:v>
                </c:pt>
                <c:pt idx="336">
                  <c:v>0.92539700000000003</c:v>
                </c:pt>
                <c:pt idx="337">
                  <c:v>1.03407</c:v>
                </c:pt>
                <c:pt idx="338">
                  <c:v>0.78538739999999996</c:v>
                </c:pt>
                <c:pt idx="339">
                  <c:v>-1.6743939999999999E-2</c:v>
                </c:pt>
                <c:pt idx="340">
                  <c:v>4.2344060000000003E-2</c:v>
                </c:pt>
                <c:pt idx="341">
                  <c:v>0.9551132</c:v>
                </c:pt>
                <c:pt idx="342">
                  <c:v>1.6342460000000001</c:v>
                </c:pt>
                <c:pt idx="343">
                  <c:v>1.6725589999999999</c:v>
                </c:pt>
                <c:pt idx="344">
                  <c:v>0.84715379999999996</c:v>
                </c:pt>
                <c:pt idx="345">
                  <c:v>0.49477189999999999</c:v>
                </c:pt>
                <c:pt idx="346">
                  <c:v>1.568916</c:v>
                </c:pt>
                <c:pt idx="347">
                  <c:v>2.398234</c:v>
                </c:pt>
                <c:pt idx="348">
                  <c:v>2.2332070000000002</c:v>
                </c:pt>
                <c:pt idx="349">
                  <c:v>1.788297</c:v>
                </c:pt>
                <c:pt idx="350">
                  <c:v>1.6892959999999999</c:v>
                </c:pt>
                <c:pt idx="351">
                  <c:v>2.0228410000000001</c:v>
                </c:pt>
                <c:pt idx="352">
                  <c:v>1.622034</c:v>
                </c:pt>
                <c:pt idx="353">
                  <c:v>0.35595280000000001</c:v>
                </c:pt>
                <c:pt idx="354">
                  <c:v>-0.52823370000000003</c:v>
                </c:pt>
                <c:pt idx="355">
                  <c:v>-0.90719859999999997</c:v>
                </c:pt>
                <c:pt idx="356">
                  <c:v>-0.80341379999999996</c:v>
                </c:pt>
                <c:pt idx="357">
                  <c:v>-0.28559560000000001</c:v>
                </c:pt>
                <c:pt idx="358">
                  <c:v>9.0288619999999995E-4</c:v>
                </c:pt>
                <c:pt idx="359">
                  <c:v>5.0039149999999998E-2</c:v>
                </c:pt>
                <c:pt idx="360">
                  <c:v>0.15006990000000001</c:v>
                </c:pt>
                <c:pt idx="361">
                  <c:v>0.62035499999999999</c:v>
                </c:pt>
                <c:pt idx="362">
                  <c:v>0.66705990000000004</c:v>
                </c:pt>
                <c:pt idx="363">
                  <c:v>-0.65140750000000003</c:v>
                </c:pt>
                <c:pt idx="364">
                  <c:v>-1.277838</c:v>
                </c:pt>
                <c:pt idx="365">
                  <c:v>0.107665</c:v>
                </c:pt>
                <c:pt idx="366">
                  <c:v>1.282087</c:v>
                </c:pt>
                <c:pt idx="367">
                  <c:v>0.70942240000000001</c:v>
                </c:pt>
                <c:pt idx="368">
                  <c:v>-0.16008449999999999</c:v>
                </c:pt>
                <c:pt idx="369">
                  <c:v>0.10922850000000001</c:v>
                </c:pt>
                <c:pt idx="370">
                  <c:v>0.58249110000000004</c:v>
                </c:pt>
                <c:pt idx="371">
                  <c:v>0.72825320000000004</c:v>
                </c:pt>
                <c:pt idx="372">
                  <c:v>0.61472749999999998</c:v>
                </c:pt>
                <c:pt idx="373">
                  <c:v>-6.1245109999999998E-2</c:v>
                </c:pt>
                <c:pt idx="374">
                  <c:v>-0.25520559999999998</c:v>
                </c:pt>
                <c:pt idx="375">
                  <c:v>0.51328419999999997</c:v>
                </c:pt>
                <c:pt idx="376">
                  <c:v>0.88390400000000002</c:v>
                </c:pt>
                <c:pt idx="377">
                  <c:v>0.1298454</c:v>
                </c:pt>
                <c:pt idx="378">
                  <c:v>-0.65918600000000005</c:v>
                </c:pt>
                <c:pt idx="379">
                  <c:v>-0.75211680000000003</c:v>
                </c:pt>
                <c:pt idx="380">
                  <c:v>-1.00135</c:v>
                </c:pt>
                <c:pt idx="381">
                  <c:v>-1.6087180000000001</c:v>
                </c:pt>
                <c:pt idx="382">
                  <c:v>-1.893894</c:v>
                </c:pt>
                <c:pt idx="383">
                  <c:v>-1.4272359999999999</c:v>
                </c:pt>
                <c:pt idx="384">
                  <c:v>-0.1020615</c:v>
                </c:pt>
                <c:pt idx="385">
                  <c:v>0.8790036</c:v>
                </c:pt>
                <c:pt idx="386">
                  <c:v>1.019166</c:v>
                </c:pt>
                <c:pt idx="387">
                  <c:v>1.7518339999999999</c:v>
                </c:pt>
                <c:pt idx="388">
                  <c:v>2.3376130000000002</c:v>
                </c:pt>
                <c:pt idx="389">
                  <c:v>1.776003</c:v>
                </c:pt>
                <c:pt idx="390">
                  <c:v>1.747857</c:v>
                </c:pt>
                <c:pt idx="391">
                  <c:v>1.5859540000000001</c:v>
                </c:pt>
                <c:pt idx="392">
                  <c:v>-0.1035592</c:v>
                </c:pt>
                <c:pt idx="393">
                  <c:v>-0.90578510000000001</c:v>
                </c:pt>
                <c:pt idx="394">
                  <c:v>0.12578130000000001</c:v>
                </c:pt>
                <c:pt idx="395">
                  <c:v>0.7042332</c:v>
                </c:pt>
                <c:pt idx="396">
                  <c:v>0.69349360000000004</c:v>
                </c:pt>
                <c:pt idx="397">
                  <c:v>1.2912920000000001</c:v>
                </c:pt>
                <c:pt idx="398">
                  <c:v>1.449856</c:v>
                </c:pt>
                <c:pt idx="399">
                  <c:v>0.91784220000000005</c:v>
                </c:pt>
                <c:pt idx="400">
                  <c:v>0.94884800000000002</c:v>
                </c:pt>
                <c:pt idx="401">
                  <c:v>1.0478019999999999</c:v>
                </c:pt>
                <c:pt idx="402">
                  <c:v>0.62981560000000003</c:v>
                </c:pt>
                <c:pt idx="403">
                  <c:v>-0.25489800000000001</c:v>
                </c:pt>
                <c:pt idx="404">
                  <c:v>-1.2332860000000001</c:v>
                </c:pt>
                <c:pt idx="405">
                  <c:v>-1.1041129999999999</c:v>
                </c:pt>
                <c:pt idx="406">
                  <c:v>-8.3622959999999996E-2</c:v>
                </c:pt>
                <c:pt idx="407">
                  <c:v>0.70134350000000001</c:v>
                </c:pt>
                <c:pt idx="408">
                  <c:v>0.96041690000000002</c:v>
                </c:pt>
                <c:pt idx="409">
                  <c:v>0.55091009999999996</c:v>
                </c:pt>
                <c:pt idx="410">
                  <c:v>0.1689765</c:v>
                </c:pt>
                <c:pt idx="411">
                  <c:v>0.99150459999999996</c:v>
                </c:pt>
                <c:pt idx="412">
                  <c:v>2.51336</c:v>
                </c:pt>
                <c:pt idx="413">
                  <c:v>2.9969359999999998</c:v>
                </c:pt>
                <c:pt idx="414">
                  <c:v>1.752248</c:v>
                </c:pt>
                <c:pt idx="415">
                  <c:v>0.21438399999999999</c:v>
                </c:pt>
                <c:pt idx="416">
                  <c:v>-0.25649300000000003</c:v>
                </c:pt>
                <c:pt idx="417">
                  <c:v>0.18889500000000001</c:v>
                </c:pt>
                <c:pt idx="418">
                  <c:v>0.83045599999999997</c:v>
                </c:pt>
                <c:pt idx="419">
                  <c:v>0.5272966</c:v>
                </c:pt>
                <c:pt idx="420">
                  <c:v>-0.74924420000000003</c:v>
                </c:pt>
                <c:pt idx="421">
                  <c:v>-1.256955</c:v>
                </c:pt>
                <c:pt idx="422">
                  <c:v>-0.20022419999999999</c:v>
                </c:pt>
                <c:pt idx="423">
                  <c:v>0.87204179999999998</c:v>
                </c:pt>
                <c:pt idx="424">
                  <c:v>0.58349410000000002</c:v>
                </c:pt>
                <c:pt idx="425">
                  <c:v>0.17551240000000001</c:v>
                </c:pt>
                <c:pt idx="426">
                  <c:v>1.082063</c:v>
                </c:pt>
                <c:pt idx="427">
                  <c:v>1.840336</c:v>
                </c:pt>
                <c:pt idx="428">
                  <c:v>1.097569</c:v>
                </c:pt>
                <c:pt idx="429">
                  <c:v>0.142955</c:v>
                </c:pt>
                <c:pt idx="430">
                  <c:v>0.19280040000000001</c:v>
                </c:pt>
                <c:pt idx="431">
                  <c:v>1.264016</c:v>
                </c:pt>
                <c:pt idx="432">
                  <c:v>1.857499</c:v>
                </c:pt>
                <c:pt idx="433">
                  <c:v>0.88583369999999995</c:v>
                </c:pt>
                <c:pt idx="434">
                  <c:v>0.21166389999999999</c:v>
                </c:pt>
                <c:pt idx="435">
                  <c:v>0.88396859999999999</c:v>
                </c:pt>
                <c:pt idx="436">
                  <c:v>1.7379020000000001</c:v>
                </c:pt>
                <c:pt idx="437">
                  <c:v>1.69862</c:v>
                </c:pt>
                <c:pt idx="438">
                  <c:v>0.84490089999999995</c:v>
                </c:pt>
                <c:pt idx="439">
                  <c:v>0.2166952</c:v>
                </c:pt>
                <c:pt idx="440">
                  <c:v>0.24529690000000001</c:v>
                </c:pt>
                <c:pt idx="441">
                  <c:v>1.145651</c:v>
                </c:pt>
                <c:pt idx="442">
                  <c:v>1.979422</c:v>
                </c:pt>
                <c:pt idx="443">
                  <c:v>0.81387069999999995</c:v>
                </c:pt>
                <c:pt idx="444">
                  <c:v>-1.0719890000000001</c:v>
                </c:pt>
                <c:pt idx="445">
                  <c:v>-1.585361</c:v>
                </c:pt>
                <c:pt idx="446">
                  <c:v>-1.705241</c:v>
                </c:pt>
                <c:pt idx="447">
                  <c:v>-1.657</c:v>
                </c:pt>
                <c:pt idx="448">
                  <c:v>-0.2139548</c:v>
                </c:pt>
                <c:pt idx="449">
                  <c:v>1.1049549999999999</c:v>
                </c:pt>
                <c:pt idx="450">
                  <c:v>0.42614299999999999</c:v>
                </c:pt>
                <c:pt idx="451">
                  <c:v>-0.93561280000000002</c:v>
                </c:pt>
                <c:pt idx="452">
                  <c:v>-1.3098259999999999</c:v>
                </c:pt>
                <c:pt idx="453">
                  <c:v>2.909816E-3</c:v>
                </c:pt>
                <c:pt idx="454">
                  <c:v>2.0136720000000001</c:v>
                </c:pt>
                <c:pt idx="455">
                  <c:v>2.3895409999999999</c:v>
                </c:pt>
                <c:pt idx="456">
                  <c:v>1.380023</c:v>
                </c:pt>
                <c:pt idx="457">
                  <c:v>0.28032269999999998</c:v>
                </c:pt>
                <c:pt idx="458">
                  <c:v>-0.71113539999999997</c:v>
                </c:pt>
                <c:pt idx="459">
                  <c:v>-0.84695940000000003</c:v>
                </c:pt>
                <c:pt idx="460">
                  <c:v>-8.3908209999999997E-2</c:v>
                </c:pt>
                <c:pt idx="461">
                  <c:v>0.57421219999999995</c:v>
                </c:pt>
                <c:pt idx="462">
                  <c:v>0.74795480000000003</c:v>
                </c:pt>
                <c:pt idx="463">
                  <c:v>0.41989969999999999</c:v>
                </c:pt>
                <c:pt idx="464">
                  <c:v>-0.43968390000000002</c:v>
                </c:pt>
                <c:pt idx="465">
                  <c:v>-1.071232</c:v>
                </c:pt>
                <c:pt idx="466">
                  <c:v>-0.47587859999999998</c:v>
                </c:pt>
                <c:pt idx="467">
                  <c:v>0.82556660000000004</c:v>
                </c:pt>
                <c:pt idx="468">
                  <c:v>1.1728430000000001</c:v>
                </c:pt>
                <c:pt idx="469">
                  <c:v>5.7473820000000002E-2</c:v>
                </c:pt>
                <c:pt idx="470">
                  <c:v>-1.2325820000000001</c:v>
                </c:pt>
                <c:pt idx="471">
                  <c:v>-1.615165</c:v>
                </c:pt>
                <c:pt idx="472">
                  <c:v>-0.90284520000000001</c:v>
                </c:pt>
                <c:pt idx="473">
                  <c:v>-0.24026829999999999</c:v>
                </c:pt>
                <c:pt idx="474">
                  <c:v>-0.80527499999999996</c:v>
                </c:pt>
                <c:pt idx="475">
                  <c:v>-1.369807</c:v>
                </c:pt>
                <c:pt idx="476">
                  <c:v>-1.177384</c:v>
                </c:pt>
                <c:pt idx="477">
                  <c:v>-1.084298</c:v>
                </c:pt>
                <c:pt idx="478">
                  <c:v>-0.76216649999999997</c:v>
                </c:pt>
                <c:pt idx="479">
                  <c:v>0.36599880000000001</c:v>
                </c:pt>
                <c:pt idx="480">
                  <c:v>0.95727910000000005</c:v>
                </c:pt>
                <c:pt idx="481">
                  <c:v>0.51902729999999997</c:v>
                </c:pt>
                <c:pt idx="482">
                  <c:v>0.4888112</c:v>
                </c:pt>
                <c:pt idx="483">
                  <c:v>1.1813530000000001</c:v>
                </c:pt>
                <c:pt idx="484">
                  <c:v>1.8564670000000001</c:v>
                </c:pt>
                <c:pt idx="485">
                  <c:v>1.384134</c:v>
                </c:pt>
                <c:pt idx="486">
                  <c:v>8.238711E-2</c:v>
                </c:pt>
                <c:pt idx="487">
                  <c:v>7.241359E-2</c:v>
                </c:pt>
                <c:pt idx="488">
                  <c:v>0.79807309999999998</c:v>
                </c:pt>
                <c:pt idx="489">
                  <c:v>0.460179</c:v>
                </c:pt>
                <c:pt idx="490">
                  <c:v>-0.4089409</c:v>
                </c:pt>
                <c:pt idx="491">
                  <c:v>-0.79563930000000005</c:v>
                </c:pt>
                <c:pt idx="492">
                  <c:v>-0.15964439999999999</c:v>
                </c:pt>
                <c:pt idx="493">
                  <c:v>0.92854099999999995</c:v>
                </c:pt>
                <c:pt idx="494">
                  <c:v>0.75468599999999997</c:v>
                </c:pt>
                <c:pt idx="495">
                  <c:v>-0.33912629999999999</c:v>
                </c:pt>
                <c:pt idx="496">
                  <c:v>-0.30469629999999998</c:v>
                </c:pt>
                <c:pt idx="497">
                  <c:v>1.1211629999999999</c:v>
                </c:pt>
                <c:pt idx="498">
                  <c:v>2.1749939999999999</c:v>
                </c:pt>
                <c:pt idx="499">
                  <c:v>1.4556199999999999</c:v>
                </c:pt>
                <c:pt idx="500">
                  <c:v>0.32107730000000001</c:v>
                </c:pt>
                <c:pt idx="501">
                  <c:v>0.56915300000000002</c:v>
                </c:pt>
                <c:pt idx="502">
                  <c:v>1.1532610000000001</c:v>
                </c:pt>
                <c:pt idx="503">
                  <c:v>0.56362369999999995</c:v>
                </c:pt>
                <c:pt idx="504">
                  <c:v>-0.66462560000000004</c:v>
                </c:pt>
                <c:pt idx="505">
                  <c:v>-1.002075</c:v>
                </c:pt>
                <c:pt idx="506">
                  <c:v>-4.2082420000000002E-2</c:v>
                </c:pt>
                <c:pt idx="507">
                  <c:v>0.69577049999999996</c:v>
                </c:pt>
                <c:pt idx="508">
                  <c:v>0.2628201</c:v>
                </c:pt>
                <c:pt idx="509">
                  <c:v>0.20427310000000001</c:v>
                </c:pt>
                <c:pt idx="510">
                  <c:v>1.0489520000000001</c:v>
                </c:pt>
                <c:pt idx="511">
                  <c:v>1.546746</c:v>
                </c:pt>
                <c:pt idx="512">
                  <c:v>1.934177</c:v>
                </c:pt>
                <c:pt idx="513">
                  <c:v>1.927753</c:v>
                </c:pt>
                <c:pt idx="514">
                  <c:v>0.76752390000000004</c:v>
                </c:pt>
                <c:pt idx="515">
                  <c:v>0.42960890000000002</c:v>
                </c:pt>
                <c:pt idx="516">
                  <c:v>1.3939079999999999</c:v>
                </c:pt>
                <c:pt idx="517">
                  <c:v>1.1515040000000001</c:v>
                </c:pt>
                <c:pt idx="518">
                  <c:v>-0.39430460000000001</c:v>
                </c:pt>
                <c:pt idx="519">
                  <c:v>-0.84248679999999998</c:v>
                </c:pt>
                <c:pt idx="520">
                  <c:v>0.55659970000000003</c:v>
                </c:pt>
                <c:pt idx="521">
                  <c:v>1.5834090000000001</c:v>
                </c:pt>
                <c:pt idx="522">
                  <c:v>0.54908170000000001</c:v>
                </c:pt>
                <c:pt idx="523">
                  <c:v>-0.79212139999999998</c:v>
                </c:pt>
                <c:pt idx="524">
                  <c:v>-0.38686999999999999</c:v>
                </c:pt>
                <c:pt idx="525">
                  <c:v>0.55312859999999997</c:v>
                </c:pt>
                <c:pt idx="526">
                  <c:v>0.2752889</c:v>
                </c:pt>
                <c:pt idx="527">
                  <c:v>-0.44076199999999999</c:v>
                </c:pt>
                <c:pt idx="528">
                  <c:v>-0.72343139999999995</c:v>
                </c:pt>
                <c:pt idx="529">
                  <c:v>-0.62235249999999998</c:v>
                </c:pt>
                <c:pt idx="530">
                  <c:v>-8.1106940000000002E-2</c:v>
                </c:pt>
                <c:pt idx="531">
                  <c:v>5.5306510000000003E-2</c:v>
                </c:pt>
                <c:pt idx="532">
                  <c:v>-0.87184309999999998</c:v>
                </c:pt>
                <c:pt idx="533">
                  <c:v>-1.4225989999999999</c:v>
                </c:pt>
                <c:pt idx="534">
                  <c:v>-0.114303</c:v>
                </c:pt>
                <c:pt idx="535">
                  <c:v>1.6487480000000001</c:v>
                </c:pt>
                <c:pt idx="536">
                  <c:v>1.596041</c:v>
                </c:pt>
                <c:pt idx="537">
                  <c:v>0.1759049</c:v>
                </c:pt>
                <c:pt idx="538">
                  <c:v>-1.367675</c:v>
                </c:pt>
                <c:pt idx="539">
                  <c:v>-2.6521720000000002</c:v>
                </c:pt>
                <c:pt idx="540">
                  <c:v>-2.5628609999999998</c:v>
                </c:pt>
                <c:pt idx="541">
                  <c:v>-0.9408145</c:v>
                </c:pt>
                <c:pt idx="542">
                  <c:v>0.38094869999999997</c:v>
                </c:pt>
                <c:pt idx="543">
                  <c:v>0.1127422</c:v>
                </c:pt>
                <c:pt idx="544">
                  <c:v>-0.75761230000000002</c:v>
                </c:pt>
                <c:pt idx="545">
                  <c:v>-0.42511549999999998</c:v>
                </c:pt>
                <c:pt idx="546">
                  <c:v>0.40601680000000001</c:v>
                </c:pt>
                <c:pt idx="547">
                  <c:v>0.46437850000000003</c:v>
                </c:pt>
                <c:pt idx="548">
                  <c:v>0.46107609999999999</c:v>
                </c:pt>
                <c:pt idx="549">
                  <c:v>0.23600950000000001</c:v>
                </c:pt>
                <c:pt idx="550">
                  <c:v>-0.80199849999999995</c:v>
                </c:pt>
                <c:pt idx="551">
                  <c:v>-1.270113</c:v>
                </c:pt>
                <c:pt idx="552">
                  <c:v>-0.3836001</c:v>
                </c:pt>
                <c:pt idx="553">
                  <c:v>0.37074370000000001</c:v>
                </c:pt>
                <c:pt idx="554">
                  <c:v>6.7339019999999999E-2</c:v>
                </c:pt>
                <c:pt idx="555">
                  <c:v>-0.24451719999999999</c:v>
                </c:pt>
                <c:pt idx="556">
                  <c:v>0.56403619999999999</c:v>
                </c:pt>
                <c:pt idx="557">
                  <c:v>1.426685</c:v>
                </c:pt>
                <c:pt idx="558">
                  <c:v>1.0971329999999999</c:v>
                </c:pt>
                <c:pt idx="559">
                  <c:v>0.76557839999999999</c:v>
                </c:pt>
                <c:pt idx="560">
                  <c:v>1.1864589999999999</c:v>
                </c:pt>
                <c:pt idx="561">
                  <c:v>1.6052169999999999</c:v>
                </c:pt>
                <c:pt idx="562">
                  <c:v>1.241714</c:v>
                </c:pt>
                <c:pt idx="563">
                  <c:v>0.76518180000000002</c:v>
                </c:pt>
                <c:pt idx="564">
                  <c:v>1.56531</c:v>
                </c:pt>
                <c:pt idx="565">
                  <c:v>2.5129959999999998</c:v>
                </c:pt>
                <c:pt idx="566">
                  <c:v>2.1979060000000001</c:v>
                </c:pt>
                <c:pt idx="567">
                  <c:v>1.3469139999999999</c:v>
                </c:pt>
                <c:pt idx="568">
                  <c:v>0.83552999999999999</c:v>
                </c:pt>
                <c:pt idx="569">
                  <c:v>0.97339129999999996</c:v>
                </c:pt>
                <c:pt idx="570">
                  <c:v>1.363577</c:v>
                </c:pt>
                <c:pt idx="571">
                  <c:v>0.66643569999999996</c:v>
                </c:pt>
                <c:pt idx="572">
                  <c:v>-0.48014570000000001</c:v>
                </c:pt>
                <c:pt idx="573">
                  <c:v>-1.254079E-3</c:v>
                </c:pt>
                <c:pt idx="574">
                  <c:v>1.4091800000000001</c:v>
                </c:pt>
                <c:pt idx="575">
                  <c:v>1.699425</c:v>
                </c:pt>
                <c:pt idx="576">
                  <c:v>5.3617070000000003E-2</c:v>
                </c:pt>
                <c:pt idx="577">
                  <c:v>-1.544446</c:v>
                </c:pt>
                <c:pt idx="578">
                  <c:v>-1.12358</c:v>
                </c:pt>
                <c:pt idx="579">
                  <c:v>1.4777139999999999E-2</c:v>
                </c:pt>
                <c:pt idx="580">
                  <c:v>1.2479070000000001</c:v>
                </c:pt>
                <c:pt idx="581">
                  <c:v>2.3116240000000001</c:v>
                </c:pt>
                <c:pt idx="582">
                  <c:v>2.32511</c:v>
                </c:pt>
                <c:pt idx="583">
                  <c:v>2.4141659999999998</c:v>
                </c:pt>
                <c:pt idx="584">
                  <c:v>2.5463089999999999</c:v>
                </c:pt>
                <c:pt idx="585">
                  <c:v>1.032767</c:v>
                </c:pt>
                <c:pt idx="586">
                  <c:v>-0.89472790000000002</c:v>
                </c:pt>
                <c:pt idx="587">
                  <c:v>-1.2432890000000001</c:v>
                </c:pt>
                <c:pt idx="588">
                  <c:v>-0.45813670000000001</c:v>
                </c:pt>
                <c:pt idx="589">
                  <c:v>0.40761360000000002</c:v>
                </c:pt>
                <c:pt idx="590">
                  <c:v>0.92472279999999996</c:v>
                </c:pt>
                <c:pt idx="591">
                  <c:v>1.436822</c:v>
                </c:pt>
                <c:pt idx="592">
                  <c:v>2.0612590000000002</c:v>
                </c:pt>
                <c:pt idx="593">
                  <c:v>2.417357</c:v>
                </c:pt>
                <c:pt idx="594">
                  <c:v>2.1127699999999998</c:v>
                </c:pt>
                <c:pt idx="595">
                  <c:v>0.63334749999999995</c:v>
                </c:pt>
                <c:pt idx="596">
                  <c:v>-0.59232830000000003</c:v>
                </c:pt>
                <c:pt idx="597">
                  <c:v>-0.12007379999999999</c:v>
                </c:pt>
                <c:pt idx="598">
                  <c:v>0.32950469999999998</c:v>
                </c:pt>
                <c:pt idx="599">
                  <c:v>-0.182259</c:v>
                </c:pt>
                <c:pt idx="600">
                  <c:v>-0.26803009999999999</c:v>
                </c:pt>
                <c:pt idx="601">
                  <c:v>0.36438290000000001</c:v>
                </c:pt>
                <c:pt idx="602">
                  <c:v>0.80778070000000002</c:v>
                </c:pt>
                <c:pt idx="603">
                  <c:v>1.375035</c:v>
                </c:pt>
                <c:pt idx="604">
                  <c:v>2.386949</c:v>
                </c:pt>
                <c:pt idx="605">
                  <c:v>2.626214</c:v>
                </c:pt>
                <c:pt idx="606">
                  <c:v>1.7075469999999999</c:v>
                </c:pt>
                <c:pt idx="607">
                  <c:v>0.64997050000000001</c:v>
                </c:pt>
                <c:pt idx="608">
                  <c:v>0.18939439999999999</c:v>
                </c:pt>
                <c:pt idx="609">
                  <c:v>-0.1596783</c:v>
                </c:pt>
                <c:pt idx="610">
                  <c:v>-1.0216700000000001</c:v>
                </c:pt>
                <c:pt idx="611">
                  <c:v>-1.167135</c:v>
                </c:pt>
                <c:pt idx="612">
                  <c:v>1.7706260000000001E-2</c:v>
                </c:pt>
                <c:pt idx="613">
                  <c:v>0.8800654</c:v>
                </c:pt>
                <c:pt idx="614">
                  <c:v>1.0784530000000001</c:v>
                </c:pt>
                <c:pt idx="615">
                  <c:v>0.97769660000000003</c:v>
                </c:pt>
                <c:pt idx="616">
                  <c:v>-9.2051800000000003E-2</c:v>
                </c:pt>
                <c:pt idx="617">
                  <c:v>-1.3221510000000001</c:v>
                </c:pt>
                <c:pt idx="618">
                  <c:v>-0.85172550000000002</c:v>
                </c:pt>
                <c:pt idx="619">
                  <c:v>0.64648380000000005</c:v>
                </c:pt>
                <c:pt idx="620">
                  <c:v>0.7308559</c:v>
                </c:pt>
                <c:pt idx="621">
                  <c:v>0.26854620000000001</c:v>
                </c:pt>
                <c:pt idx="622">
                  <c:v>0.73585750000000005</c:v>
                </c:pt>
                <c:pt idx="623">
                  <c:v>0.61747640000000004</c:v>
                </c:pt>
                <c:pt idx="624">
                  <c:v>-0.12632560000000001</c:v>
                </c:pt>
                <c:pt idx="625">
                  <c:v>-0.55262820000000001</c:v>
                </c:pt>
                <c:pt idx="626">
                  <c:v>-0.61181479999999999</c:v>
                </c:pt>
                <c:pt idx="627">
                  <c:v>0.11772730000000001</c:v>
                </c:pt>
                <c:pt idx="628">
                  <c:v>1.2361359999999999</c:v>
                </c:pt>
                <c:pt idx="629">
                  <c:v>1.45855</c:v>
                </c:pt>
                <c:pt idx="630">
                  <c:v>0.57127589999999995</c:v>
                </c:pt>
                <c:pt idx="631">
                  <c:v>-0.35417539999999997</c:v>
                </c:pt>
                <c:pt idx="632">
                  <c:v>-0.66849369999999997</c:v>
                </c:pt>
                <c:pt idx="633">
                  <c:v>-0.22532740000000001</c:v>
                </c:pt>
                <c:pt idx="634">
                  <c:v>0.28700049999999999</c:v>
                </c:pt>
                <c:pt idx="635">
                  <c:v>-0.47364849999999997</c:v>
                </c:pt>
                <c:pt idx="636">
                  <c:v>-1.4499379999999999</c:v>
                </c:pt>
                <c:pt idx="637">
                  <c:v>-0.72574170000000005</c:v>
                </c:pt>
                <c:pt idx="638">
                  <c:v>0.74937129999999996</c:v>
                </c:pt>
                <c:pt idx="639">
                  <c:v>1.099947</c:v>
                </c:pt>
                <c:pt idx="640">
                  <c:v>0.59358670000000002</c:v>
                </c:pt>
                <c:pt idx="641">
                  <c:v>0.34034370000000003</c:v>
                </c:pt>
                <c:pt idx="642">
                  <c:v>0.32937379999999999</c:v>
                </c:pt>
                <c:pt idx="643">
                  <c:v>0.17160529999999999</c:v>
                </c:pt>
                <c:pt idx="644">
                  <c:v>-0.10392800000000001</c:v>
                </c:pt>
                <c:pt idx="645">
                  <c:v>-6.6723530000000003E-2</c:v>
                </c:pt>
                <c:pt idx="646">
                  <c:v>0.26546930000000002</c:v>
                </c:pt>
                <c:pt idx="647">
                  <c:v>0.34696870000000002</c:v>
                </c:pt>
                <c:pt idx="648">
                  <c:v>-0.15602569999999999</c:v>
                </c:pt>
                <c:pt idx="649">
                  <c:v>-0.966584</c:v>
                </c:pt>
                <c:pt idx="650">
                  <c:v>-1.111653</c:v>
                </c:pt>
                <c:pt idx="651">
                  <c:v>-0.71361149999999995</c:v>
                </c:pt>
                <c:pt idx="652">
                  <c:v>-0.42632680000000001</c:v>
                </c:pt>
                <c:pt idx="653">
                  <c:v>0.2211022</c:v>
                </c:pt>
                <c:pt idx="654">
                  <c:v>0.58413599999999999</c:v>
                </c:pt>
                <c:pt idx="655">
                  <c:v>-0.21649769999999999</c:v>
                </c:pt>
                <c:pt idx="656">
                  <c:v>-1.01624</c:v>
                </c:pt>
                <c:pt idx="657">
                  <c:v>-0.80320000000000003</c:v>
                </c:pt>
                <c:pt idx="658">
                  <c:v>6.7204299999999995E-2</c:v>
                </c:pt>
                <c:pt idx="659">
                  <c:v>0.58188600000000001</c:v>
                </c:pt>
                <c:pt idx="660">
                  <c:v>0.64332440000000002</c:v>
                </c:pt>
                <c:pt idx="661">
                  <c:v>0.48209180000000001</c:v>
                </c:pt>
                <c:pt idx="662">
                  <c:v>-2.556665E-2</c:v>
                </c:pt>
                <c:pt idx="663">
                  <c:v>-0.1753152</c:v>
                </c:pt>
                <c:pt idx="664">
                  <c:v>-0.70960909999999999</c:v>
                </c:pt>
                <c:pt idx="665">
                  <c:v>-1.4401820000000001</c:v>
                </c:pt>
                <c:pt idx="666">
                  <c:v>-0.51399430000000002</c:v>
                </c:pt>
                <c:pt idx="667">
                  <c:v>0.43738129999999997</c:v>
                </c:pt>
                <c:pt idx="668">
                  <c:v>0.20764850000000001</c:v>
                </c:pt>
                <c:pt idx="669">
                  <c:v>-0.1078158</c:v>
                </c:pt>
                <c:pt idx="670">
                  <c:v>-0.29756589999999999</c:v>
                </c:pt>
                <c:pt idx="671">
                  <c:v>-5.8390659999999997E-2</c:v>
                </c:pt>
                <c:pt idx="672">
                  <c:v>0.62772459999999997</c:v>
                </c:pt>
                <c:pt idx="673">
                  <c:v>1.542721</c:v>
                </c:pt>
                <c:pt idx="674">
                  <c:v>1.841334</c:v>
                </c:pt>
                <c:pt idx="675">
                  <c:v>1.0426390000000001</c:v>
                </c:pt>
                <c:pt idx="676">
                  <c:v>0.71687650000000003</c:v>
                </c:pt>
                <c:pt idx="677">
                  <c:v>0.5970472</c:v>
                </c:pt>
                <c:pt idx="678">
                  <c:v>-0.15906000000000001</c:v>
                </c:pt>
                <c:pt idx="679">
                  <c:v>-0.86118139999999999</c:v>
                </c:pt>
                <c:pt idx="680">
                  <c:v>-1.0629390000000001</c:v>
                </c:pt>
                <c:pt idx="681">
                  <c:v>-9.843938E-3</c:v>
                </c:pt>
                <c:pt idx="682">
                  <c:v>0.72915609999999997</c:v>
                </c:pt>
                <c:pt idx="683">
                  <c:v>-0.86479269999999997</c:v>
                </c:pt>
                <c:pt idx="684">
                  <c:v>-3.017449</c:v>
                </c:pt>
                <c:pt idx="685">
                  <c:v>-2.8583409999999998</c:v>
                </c:pt>
                <c:pt idx="686">
                  <c:v>-0.47319539999999999</c:v>
                </c:pt>
                <c:pt idx="687">
                  <c:v>0.97549079999999999</c:v>
                </c:pt>
                <c:pt idx="688">
                  <c:v>0.52476990000000001</c:v>
                </c:pt>
                <c:pt idx="689">
                  <c:v>-6.7665069999999994E-2</c:v>
                </c:pt>
                <c:pt idx="690">
                  <c:v>0.33621400000000001</c:v>
                </c:pt>
                <c:pt idx="691">
                  <c:v>0.84020790000000001</c:v>
                </c:pt>
                <c:pt idx="692">
                  <c:v>-3.0531139999999998E-2</c:v>
                </c:pt>
                <c:pt idx="693">
                  <c:v>-0.35939979999999999</c:v>
                </c:pt>
                <c:pt idx="694">
                  <c:v>0.74533640000000001</c:v>
                </c:pt>
                <c:pt idx="695">
                  <c:v>0.85389300000000001</c:v>
                </c:pt>
                <c:pt idx="696">
                  <c:v>0.19486039999999999</c:v>
                </c:pt>
                <c:pt idx="697">
                  <c:v>0.2221804</c:v>
                </c:pt>
                <c:pt idx="698">
                  <c:v>0.29459879999999999</c:v>
                </c:pt>
                <c:pt idx="699">
                  <c:v>-3.1836780000000002E-2</c:v>
                </c:pt>
                <c:pt idx="700">
                  <c:v>-0.26289839999999998</c:v>
                </c:pt>
                <c:pt idx="701">
                  <c:v>0.11490549999999999</c:v>
                </c:pt>
                <c:pt idx="702">
                  <c:v>1.00749</c:v>
                </c:pt>
                <c:pt idx="703">
                  <c:v>0.80612130000000004</c:v>
                </c:pt>
                <c:pt idx="704">
                  <c:v>-0.90265280000000003</c:v>
                </c:pt>
                <c:pt idx="705">
                  <c:v>-1.832584</c:v>
                </c:pt>
                <c:pt idx="706">
                  <c:v>-0.82758609999999999</c:v>
                </c:pt>
                <c:pt idx="707">
                  <c:v>0.50453009999999998</c:v>
                </c:pt>
                <c:pt idx="708">
                  <c:v>0.56977049999999996</c:v>
                </c:pt>
                <c:pt idx="709">
                  <c:v>0.15664939999999999</c:v>
                </c:pt>
                <c:pt idx="710">
                  <c:v>0.3207836</c:v>
                </c:pt>
                <c:pt idx="711">
                  <c:v>0.58650409999999997</c:v>
                </c:pt>
                <c:pt idx="712">
                  <c:v>0.51106560000000001</c:v>
                </c:pt>
                <c:pt idx="713">
                  <c:v>0.42700670000000002</c:v>
                </c:pt>
                <c:pt idx="714">
                  <c:v>0.47118149999999998</c:v>
                </c:pt>
                <c:pt idx="715">
                  <c:v>0.1288716</c:v>
                </c:pt>
                <c:pt idx="716">
                  <c:v>5.7531550000000001E-2</c:v>
                </c:pt>
                <c:pt idx="717">
                  <c:v>0.84873949999999998</c:v>
                </c:pt>
                <c:pt idx="718">
                  <c:v>1.0810489999999999</c:v>
                </c:pt>
                <c:pt idx="719">
                  <c:v>0.23139970000000001</c:v>
                </c:pt>
                <c:pt idx="720">
                  <c:v>-0.8671991</c:v>
                </c:pt>
                <c:pt idx="721">
                  <c:v>-1.3862939999999999</c:v>
                </c:pt>
                <c:pt idx="722">
                  <c:v>-0.67892300000000005</c:v>
                </c:pt>
                <c:pt idx="723">
                  <c:v>0.32780389999999998</c:v>
                </c:pt>
                <c:pt idx="724">
                  <c:v>0.52324749999999998</c:v>
                </c:pt>
                <c:pt idx="725">
                  <c:v>5.7092190000000001E-2</c:v>
                </c:pt>
                <c:pt idx="726">
                  <c:v>-0.1425604</c:v>
                </c:pt>
                <c:pt idx="727">
                  <c:v>1.225419</c:v>
                </c:pt>
                <c:pt idx="728">
                  <c:v>2.58711</c:v>
                </c:pt>
                <c:pt idx="729">
                  <c:v>1.589337</c:v>
                </c:pt>
                <c:pt idx="730">
                  <c:v>-5.4089230000000002E-2</c:v>
                </c:pt>
                <c:pt idx="731">
                  <c:v>-0.37555300000000003</c:v>
                </c:pt>
                <c:pt idx="732">
                  <c:v>8.4308359999999999E-2</c:v>
                </c:pt>
                <c:pt idx="733">
                  <c:v>0.94775779999999998</c:v>
                </c:pt>
                <c:pt idx="734">
                  <c:v>1.2752239999999999</c:v>
                </c:pt>
                <c:pt idx="735">
                  <c:v>-3.4343560000000002E-2</c:v>
                </c:pt>
                <c:pt idx="736">
                  <c:v>-0.99271739999999997</c:v>
                </c:pt>
                <c:pt idx="737">
                  <c:v>-0.57894429999999997</c:v>
                </c:pt>
                <c:pt idx="738">
                  <c:v>-6.1288570000000001E-2</c:v>
                </c:pt>
                <c:pt idx="739">
                  <c:v>1.0132380000000001</c:v>
                </c:pt>
                <c:pt idx="740">
                  <c:v>1.655796</c:v>
                </c:pt>
                <c:pt idx="741">
                  <c:v>0.38812809999999998</c:v>
                </c:pt>
                <c:pt idx="742">
                  <c:v>-0.77412959999999997</c:v>
                </c:pt>
                <c:pt idx="743">
                  <c:v>-0.2053133</c:v>
                </c:pt>
                <c:pt idx="744">
                  <c:v>1.0331440000000001</c:v>
                </c:pt>
                <c:pt idx="745">
                  <c:v>0.99047260000000004</c:v>
                </c:pt>
                <c:pt idx="746">
                  <c:v>0.13486049999999999</c:v>
                </c:pt>
                <c:pt idx="747">
                  <c:v>0.36444389999999999</c:v>
                </c:pt>
                <c:pt idx="748">
                  <c:v>0.57281099999999996</c:v>
                </c:pt>
                <c:pt idx="749">
                  <c:v>0.29361979999999999</c:v>
                </c:pt>
                <c:pt idx="750">
                  <c:v>0.99748029999999999</c:v>
                </c:pt>
                <c:pt idx="751">
                  <c:v>1.110538</c:v>
                </c:pt>
                <c:pt idx="752">
                  <c:v>-0.45091340000000002</c:v>
                </c:pt>
                <c:pt idx="753">
                  <c:v>-1.2092890000000001</c:v>
                </c:pt>
                <c:pt idx="754">
                  <c:v>-0.75339429999999996</c:v>
                </c:pt>
                <c:pt idx="755">
                  <c:v>-0.31632589999999999</c:v>
                </c:pt>
                <c:pt idx="756">
                  <c:v>0.16927800000000001</c:v>
                </c:pt>
                <c:pt idx="757">
                  <c:v>0.12348820000000001</c:v>
                </c:pt>
                <c:pt idx="758">
                  <c:v>-0.15763840000000001</c:v>
                </c:pt>
                <c:pt idx="759">
                  <c:v>0.39120569999999999</c:v>
                </c:pt>
                <c:pt idx="760">
                  <c:v>1.072182</c:v>
                </c:pt>
                <c:pt idx="761">
                  <c:v>0.64987439999999996</c:v>
                </c:pt>
                <c:pt idx="762">
                  <c:v>-0.63988210000000001</c:v>
                </c:pt>
                <c:pt idx="763">
                  <c:v>-1.046322</c:v>
                </c:pt>
                <c:pt idx="764">
                  <c:v>-0.72144750000000002</c:v>
                </c:pt>
                <c:pt idx="765">
                  <c:v>-0.39949509999999999</c:v>
                </c:pt>
                <c:pt idx="766">
                  <c:v>0.91459179999999995</c:v>
                </c:pt>
                <c:pt idx="767">
                  <c:v>1.61087</c:v>
                </c:pt>
                <c:pt idx="768">
                  <c:v>0.58860219999999996</c:v>
                </c:pt>
                <c:pt idx="769">
                  <c:v>0.10675659999999999</c:v>
                </c:pt>
                <c:pt idx="770">
                  <c:v>0.35185949999999999</c:v>
                </c:pt>
                <c:pt idx="771">
                  <c:v>9.8801009999999995E-2</c:v>
                </c:pt>
                <c:pt idx="772">
                  <c:v>-0.58314120000000003</c:v>
                </c:pt>
                <c:pt idx="773">
                  <c:v>-1.006251</c:v>
                </c:pt>
                <c:pt idx="774">
                  <c:v>-0.57249439999999996</c:v>
                </c:pt>
                <c:pt idx="775">
                  <c:v>7.1471389999999996E-2</c:v>
                </c:pt>
                <c:pt idx="776">
                  <c:v>-0.39153460000000001</c:v>
                </c:pt>
                <c:pt idx="777">
                  <c:v>-1.073116</c:v>
                </c:pt>
                <c:pt idx="778">
                  <c:v>-0.27117740000000001</c:v>
                </c:pt>
                <c:pt idx="779">
                  <c:v>0.74188759999999998</c:v>
                </c:pt>
                <c:pt idx="780">
                  <c:v>0.24710090000000001</c:v>
                </c:pt>
                <c:pt idx="781">
                  <c:v>-0.68906069999999997</c:v>
                </c:pt>
                <c:pt idx="782">
                  <c:v>-0.41206140000000002</c:v>
                </c:pt>
                <c:pt idx="783">
                  <c:v>0.55260600000000004</c:v>
                </c:pt>
                <c:pt idx="784">
                  <c:v>1.0526899999999999</c:v>
                </c:pt>
                <c:pt idx="785">
                  <c:v>1.09954</c:v>
                </c:pt>
                <c:pt idx="786">
                  <c:v>0.65555569999999996</c:v>
                </c:pt>
                <c:pt idx="787">
                  <c:v>-0.25673950000000001</c:v>
                </c:pt>
                <c:pt idx="788">
                  <c:v>-0.85475710000000005</c:v>
                </c:pt>
                <c:pt idx="789">
                  <c:v>-0.16131699999999999</c:v>
                </c:pt>
                <c:pt idx="790">
                  <c:v>1.287056</c:v>
                </c:pt>
                <c:pt idx="791">
                  <c:v>2.052829</c:v>
                </c:pt>
                <c:pt idx="792">
                  <c:v>2.1665510000000001</c:v>
                </c:pt>
                <c:pt idx="793">
                  <c:v>1.831977</c:v>
                </c:pt>
                <c:pt idx="794">
                  <c:v>1.1926890000000001</c:v>
                </c:pt>
                <c:pt idx="795">
                  <c:v>0.8382965</c:v>
                </c:pt>
                <c:pt idx="796">
                  <c:v>0.5316168</c:v>
                </c:pt>
                <c:pt idx="797">
                  <c:v>-9.7935919999999996E-2</c:v>
                </c:pt>
                <c:pt idx="798">
                  <c:v>-0.44440689999999999</c:v>
                </c:pt>
                <c:pt idx="799">
                  <c:v>0.44739250000000003</c:v>
                </c:pt>
                <c:pt idx="800">
                  <c:v>1.5207390000000001</c:v>
                </c:pt>
                <c:pt idx="801">
                  <c:v>0.75267209999999996</c:v>
                </c:pt>
                <c:pt idx="802">
                  <c:v>-0.4722404</c:v>
                </c:pt>
                <c:pt idx="803">
                  <c:v>-0.37527270000000001</c:v>
                </c:pt>
                <c:pt idx="804">
                  <c:v>-0.5585909</c:v>
                </c:pt>
                <c:pt idx="805">
                  <c:v>-0.77153919999999998</c:v>
                </c:pt>
                <c:pt idx="806">
                  <c:v>0.43695620000000002</c:v>
                </c:pt>
                <c:pt idx="807">
                  <c:v>0.95400430000000003</c:v>
                </c:pt>
                <c:pt idx="808">
                  <c:v>0.39249030000000001</c:v>
                </c:pt>
                <c:pt idx="809">
                  <c:v>0.64010800000000001</c:v>
                </c:pt>
                <c:pt idx="810">
                  <c:v>1.074587</c:v>
                </c:pt>
                <c:pt idx="811">
                  <c:v>0.78958919999999999</c:v>
                </c:pt>
                <c:pt idx="812">
                  <c:v>9.3150520000000001E-2</c:v>
                </c:pt>
                <c:pt idx="813">
                  <c:v>0.43583909999999998</c:v>
                </c:pt>
                <c:pt idx="814">
                  <c:v>1.8619559999999999</c:v>
                </c:pt>
                <c:pt idx="815">
                  <c:v>1.3473440000000001</c:v>
                </c:pt>
                <c:pt idx="816">
                  <c:v>-0.54661199999999999</c:v>
                </c:pt>
                <c:pt idx="817">
                  <c:v>-0.64761959999999996</c:v>
                </c:pt>
                <c:pt idx="818">
                  <c:v>-0.23609179999999999</c:v>
                </c:pt>
                <c:pt idx="819">
                  <c:v>-0.61115439999999999</c:v>
                </c:pt>
                <c:pt idx="820">
                  <c:v>-0.3424758</c:v>
                </c:pt>
                <c:pt idx="821">
                  <c:v>-0.1736441</c:v>
                </c:pt>
                <c:pt idx="822">
                  <c:v>-0.82284360000000001</c:v>
                </c:pt>
                <c:pt idx="823">
                  <c:v>-0.32648389999999999</c:v>
                </c:pt>
                <c:pt idx="824">
                  <c:v>1.698337</c:v>
                </c:pt>
                <c:pt idx="825">
                  <c:v>2.9820009999999999</c:v>
                </c:pt>
                <c:pt idx="826">
                  <c:v>2.1238060000000001</c:v>
                </c:pt>
                <c:pt idx="827">
                  <c:v>0.68671170000000004</c:v>
                </c:pt>
                <c:pt idx="828">
                  <c:v>1.136698</c:v>
                </c:pt>
                <c:pt idx="829">
                  <c:v>3.082916</c:v>
                </c:pt>
                <c:pt idx="830">
                  <c:v>3.8716349999999999</c:v>
                </c:pt>
                <c:pt idx="831">
                  <c:v>2.5826899999999999</c:v>
                </c:pt>
                <c:pt idx="832">
                  <c:v>1.102112</c:v>
                </c:pt>
                <c:pt idx="833">
                  <c:v>1.3560410000000001</c:v>
                </c:pt>
                <c:pt idx="834">
                  <c:v>2.347607</c:v>
                </c:pt>
                <c:pt idx="835">
                  <c:v>2.6164540000000001</c:v>
                </c:pt>
                <c:pt idx="836">
                  <c:v>2.4996200000000002</c:v>
                </c:pt>
                <c:pt idx="837">
                  <c:v>1.3354429999999999</c:v>
                </c:pt>
                <c:pt idx="838">
                  <c:v>2.2601280000000001E-2</c:v>
                </c:pt>
                <c:pt idx="839">
                  <c:v>0.59349160000000001</c:v>
                </c:pt>
                <c:pt idx="840">
                  <c:v>1.3307910000000001</c:v>
                </c:pt>
                <c:pt idx="841">
                  <c:v>0.82634269999999999</c:v>
                </c:pt>
                <c:pt idx="842">
                  <c:v>5.0186340000000001E-3</c:v>
                </c:pt>
                <c:pt idx="843">
                  <c:v>-0.8064867</c:v>
                </c:pt>
                <c:pt idx="844">
                  <c:v>-1.301302</c:v>
                </c:pt>
                <c:pt idx="845">
                  <c:v>-0.91162390000000004</c:v>
                </c:pt>
                <c:pt idx="846">
                  <c:v>-0.3357734</c:v>
                </c:pt>
                <c:pt idx="847">
                  <c:v>-0.68582940000000003</c:v>
                </c:pt>
                <c:pt idx="848">
                  <c:v>-0.94083419999999995</c:v>
                </c:pt>
                <c:pt idx="849">
                  <c:v>0.4926121</c:v>
                </c:pt>
                <c:pt idx="850">
                  <c:v>1.4897940000000001</c:v>
                </c:pt>
                <c:pt idx="851">
                  <c:v>0.24287520000000001</c:v>
                </c:pt>
                <c:pt idx="852">
                  <c:v>-0.44588820000000001</c:v>
                </c:pt>
                <c:pt idx="853">
                  <c:v>0.14133989999999999</c:v>
                </c:pt>
                <c:pt idx="854">
                  <c:v>0.56314929999999996</c:v>
                </c:pt>
                <c:pt idx="855">
                  <c:v>0.99592179999999997</c:v>
                </c:pt>
                <c:pt idx="856">
                  <c:v>0.79722950000000004</c:v>
                </c:pt>
                <c:pt idx="857">
                  <c:v>0.19554050000000001</c:v>
                </c:pt>
                <c:pt idx="858">
                  <c:v>0.30831350000000002</c:v>
                </c:pt>
                <c:pt idx="859">
                  <c:v>0.86270190000000002</c:v>
                </c:pt>
                <c:pt idx="860">
                  <c:v>1.059347</c:v>
                </c:pt>
                <c:pt idx="861">
                  <c:v>0.49367080000000002</c:v>
                </c:pt>
                <c:pt idx="862">
                  <c:v>0.32524370000000002</c:v>
                </c:pt>
                <c:pt idx="863">
                  <c:v>0.95857910000000002</c:v>
                </c:pt>
                <c:pt idx="864">
                  <c:v>0.22143689999999999</c:v>
                </c:pt>
                <c:pt idx="865">
                  <c:v>-1.526127</c:v>
                </c:pt>
                <c:pt idx="866">
                  <c:v>-1.1723669999999999</c:v>
                </c:pt>
                <c:pt idx="867">
                  <c:v>0.34458129999999998</c:v>
                </c:pt>
                <c:pt idx="868">
                  <c:v>0.29248980000000002</c:v>
                </c:pt>
                <c:pt idx="869">
                  <c:v>-0.31221660000000001</c:v>
                </c:pt>
                <c:pt idx="870">
                  <c:v>7.7474020000000005E-2</c:v>
                </c:pt>
                <c:pt idx="871">
                  <c:v>1.088117</c:v>
                </c:pt>
                <c:pt idx="872">
                  <c:v>1.8267720000000001</c:v>
                </c:pt>
                <c:pt idx="873">
                  <c:v>1.670687</c:v>
                </c:pt>
                <c:pt idx="874">
                  <c:v>0.65679319999999997</c:v>
                </c:pt>
                <c:pt idx="875">
                  <c:v>-0.2357456</c:v>
                </c:pt>
                <c:pt idx="876">
                  <c:v>-0.11769490000000001</c:v>
                </c:pt>
                <c:pt idx="877">
                  <c:v>0.2406355</c:v>
                </c:pt>
                <c:pt idx="878">
                  <c:v>0.19880490000000001</c:v>
                </c:pt>
                <c:pt idx="879">
                  <c:v>0.22219920000000001</c:v>
                </c:pt>
                <c:pt idx="880">
                  <c:v>0.30865310000000001</c:v>
                </c:pt>
                <c:pt idx="881">
                  <c:v>8.2988900000000004E-2</c:v>
                </c:pt>
                <c:pt idx="882">
                  <c:v>-0.11249339999999999</c:v>
                </c:pt>
                <c:pt idx="883">
                  <c:v>0.1654622</c:v>
                </c:pt>
                <c:pt idx="884">
                  <c:v>0.51990199999999998</c:v>
                </c:pt>
                <c:pt idx="885">
                  <c:v>0.47921589999999997</c:v>
                </c:pt>
                <c:pt idx="886">
                  <c:v>-0.26421329999999998</c:v>
                </c:pt>
                <c:pt idx="887">
                  <c:v>-0.59551019999999999</c:v>
                </c:pt>
                <c:pt idx="888">
                  <c:v>0.36107509999999998</c:v>
                </c:pt>
                <c:pt idx="889">
                  <c:v>0.7602042</c:v>
                </c:pt>
                <c:pt idx="890">
                  <c:v>0.56880900000000001</c:v>
                </c:pt>
                <c:pt idx="891">
                  <c:v>1.2269699999999999</c:v>
                </c:pt>
                <c:pt idx="892">
                  <c:v>1.5269889999999999</c:v>
                </c:pt>
                <c:pt idx="893">
                  <c:v>0.81810839999999996</c:v>
                </c:pt>
                <c:pt idx="894">
                  <c:v>0.52307870000000001</c:v>
                </c:pt>
                <c:pt idx="895">
                  <c:v>1.2029369999999999</c:v>
                </c:pt>
                <c:pt idx="896">
                  <c:v>1.924307</c:v>
                </c:pt>
                <c:pt idx="897">
                  <c:v>1.5688089999999999</c:v>
                </c:pt>
                <c:pt idx="898">
                  <c:v>-0.14065839999999999</c:v>
                </c:pt>
                <c:pt idx="899">
                  <c:v>-1.886312</c:v>
                </c:pt>
                <c:pt idx="900">
                  <c:v>-1.9227449999999999</c:v>
                </c:pt>
                <c:pt idx="901">
                  <c:v>-1.0402070000000001</c:v>
                </c:pt>
                <c:pt idx="902">
                  <c:v>-0.75446670000000005</c:v>
                </c:pt>
                <c:pt idx="903">
                  <c:v>-0.8796292</c:v>
                </c:pt>
                <c:pt idx="904">
                  <c:v>-1.2196689999999999</c:v>
                </c:pt>
                <c:pt idx="905">
                  <c:v>-1.308748</c:v>
                </c:pt>
                <c:pt idx="906">
                  <c:v>-0.48902489999999998</c:v>
                </c:pt>
                <c:pt idx="907">
                  <c:v>0.75953800000000005</c:v>
                </c:pt>
                <c:pt idx="908">
                  <c:v>0.85764839999999998</c:v>
                </c:pt>
                <c:pt idx="909">
                  <c:v>-0.36628500000000003</c:v>
                </c:pt>
                <c:pt idx="910">
                  <c:v>-0.61236009999999996</c:v>
                </c:pt>
                <c:pt idx="911">
                  <c:v>9.4762799999999994E-2</c:v>
                </c:pt>
                <c:pt idx="912">
                  <c:v>-0.39750160000000001</c:v>
                </c:pt>
                <c:pt idx="913">
                  <c:v>-1.328581</c:v>
                </c:pt>
                <c:pt idx="914">
                  <c:v>-0.5954081</c:v>
                </c:pt>
                <c:pt idx="915">
                  <c:v>1.148768</c:v>
                </c:pt>
                <c:pt idx="916">
                  <c:v>1.5044550000000001</c:v>
                </c:pt>
                <c:pt idx="917">
                  <c:v>0.31842280000000001</c:v>
                </c:pt>
                <c:pt idx="918">
                  <c:v>-0.31053370000000002</c:v>
                </c:pt>
                <c:pt idx="919">
                  <c:v>-0.28624100000000002</c:v>
                </c:pt>
                <c:pt idx="920">
                  <c:v>-0.88856279999999999</c:v>
                </c:pt>
                <c:pt idx="921">
                  <c:v>-0.78097559999999999</c:v>
                </c:pt>
                <c:pt idx="922">
                  <c:v>0.55329550000000005</c:v>
                </c:pt>
                <c:pt idx="923">
                  <c:v>1.2548220000000001</c:v>
                </c:pt>
                <c:pt idx="924">
                  <c:v>1.437068</c:v>
                </c:pt>
                <c:pt idx="925">
                  <c:v>1.3704449999999999</c:v>
                </c:pt>
                <c:pt idx="926">
                  <c:v>0.71300300000000005</c:v>
                </c:pt>
                <c:pt idx="927">
                  <c:v>0.52709099999999998</c:v>
                </c:pt>
                <c:pt idx="928">
                  <c:v>1.0520769999999999</c:v>
                </c:pt>
                <c:pt idx="929">
                  <c:v>1.2980430000000001</c:v>
                </c:pt>
                <c:pt idx="930">
                  <c:v>0.53725999999999996</c:v>
                </c:pt>
                <c:pt idx="931">
                  <c:v>-0.55275529999999995</c:v>
                </c:pt>
                <c:pt idx="932">
                  <c:v>-0.16706509999999999</c:v>
                </c:pt>
                <c:pt idx="933">
                  <c:v>1.6001700000000001</c:v>
                </c:pt>
                <c:pt idx="934">
                  <c:v>2.3946770000000002</c:v>
                </c:pt>
                <c:pt idx="935">
                  <c:v>1.052897</c:v>
                </c:pt>
                <c:pt idx="936">
                  <c:v>-0.93292759999999997</c:v>
                </c:pt>
                <c:pt idx="937">
                  <c:v>-1.875011</c:v>
                </c:pt>
                <c:pt idx="938">
                  <c:v>-1.533755</c:v>
                </c:pt>
                <c:pt idx="939">
                  <c:v>-0.37951190000000001</c:v>
                </c:pt>
                <c:pt idx="940">
                  <c:v>0.27247979999999999</c:v>
                </c:pt>
                <c:pt idx="941">
                  <c:v>-0.1737253</c:v>
                </c:pt>
                <c:pt idx="942">
                  <c:v>-0.38075930000000002</c:v>
                </c:pt>
                <c:pt idx="943">
                  <c:v>0.1269082</c:v>
                </c:pt>
                <c:pt idx="944">
                  <c:v>0.86636270000000004</c:v>
                </c:pt>
                <c:pt idx="945">
                  <c:v>1.1812419999999999</c:v>
                </c:pt>
                <c:pt idx="946">
                  <c:v>0.71292770000000005</c:v>
                </c:pt>
                <c:pt idx="947">
                  <c:v>0.61941259999999998</c:v>
                </c:pt>
                <c:pt idx="948">
                  <c:v>1.0254890000000001</c:v>
                </c:pt>
                <c:pt idx="949">
                  <c:v>0.80142259999999998</c:v>
                </c:pt>
                <c:pt idx="950">
                  <c:v>0.22571820000000001</c:v>
                </c:pt>
                <c:pt idx="951">
                  <c:v>-0.29739539999999998</c:v>
                </c:pt>
                <c:pt idx="952">
                  <c:v>-1.099523</c:v>
                </c:pt>
                <c:pt idx="953">
                  <c:v>-1.0705340000000001</c:v>
                </c:pt>
                <c:pt idx="954">
                  <c:v>0.50255700000000003</c:v>
                </c:pt>
                <c:pt idx="955">
                  <c:v>1.275625</c:v>
                </c:pt>
                <c:pt idx="956">
                  <c:v>-0.16150049999999999</c:v>
                </c:pt>
                <c:pt idx="957">
                  <c:v>-1.4472160000000001</c:v>
                </c:pt>
                <c:pt idx="958">
                  <c:v>-0.44732480000000002</c:v>
                </c:pt>
                <c:pt idx="959">
                  <c:v>0.88249719999999998</c:v>
                </c:pt>
                <c:pt idx="960">
                  <c:v>0.11094950000000001</c:v>
                </c:pt>
                <c:pt idx="961">
                  <c:v>-0.6702631</c:v>
                </c:pt>
                <c:pt idx="962">
                  <c:v>0.54609540000000001</c:v>
                </c:pt>
                <c:pt idx="963">
                  <c:v>1.6125750000000001</c:v>
                </c:pt>
                <c:pt idx="964">
                  <c:v>1.190896</c:v>
                </c:pt>
                <c:pt idx="965">
                  <c:v>0.31105270000000002</c:v>
                </c:pt>
                <c:pt idx="966">
                  <c:v>-0.51932089999999997</c:v>
                </c:pt>
                <c:pt idx="967">
                  <c:v>-0.61756319999999998</c:v>
                </c:pt>
                <c:pt idx="968">
                  <c:v>0.8404199</c:v>
                </c:pt>
                <c:pt idx="969">
                  <c:v>2.4257</c:v>
                </c:pt>
                <c:pt idx="970">
                  <c:v>2.206531</c:v>
                </c:pt>
                <c:pt idx="971">
                  <c:v>1.2510779999999999</c:v>
                </c:pt>
                <c:pt idx="972">
                  <c:v>1.347259</c:v>
                </c:pt>
                <c:pt idx="973">
                  <c:v>1.056673</c:v>
                </c:pt>
                <c:pt idx="974">
                  <c:v>-0.5306246</c:v>
                </c:pt>
                <c:pt idx="975">
                  <c:v>-1.307882</c:v>
                </c:pt>
                <c:pt idx="976">
                  <c:v>-0.63956139999999995</c:v>
                </c:pt>
                <c:pt idx="977">
                  <c:v>0.3495857</c:v>
                </c:pt>
                <c:pt idx="978">
                  <c:v>0.92115340000000001</c:v>
                </c:pt>
                <c:pt idx="979">
                  <c:v>0.74668279999999998</c:v>
                </c:pt>
                <c:pt idx="980">
                  <c:v>0.2072898</c:v>
                </c:pt>
                <c:pt idx="981">
                  <c:v>0.73935640000000002</c:v>
                </c:pt>
                <c:pt idx="982">
                  <c:v>2.186966</c:v>
                </c:pt>
                <c:pt idx="983">
                  <c:v>2.2814220000000001</c:v>
                </c:pt>
                <c:pt idx="984">
                  <c:v>1.3118590000000001</c:v>
                </c:pt>
                <c:pt idx="985">
                  <c:v>1.0961829999999999</c:v>
                </c:pt>
                <c:pt idx="986">
                  <c:v>1.204912</c:v>
                </c:pt>
                <c:pt idx="987">
                  <c:v>0.50774730000000001</c:v>
                </c:pt>
                <c:pt idx="988">
                  <c:v>-0.73310249999999999</c:v>
                </c:pt>
                <c:pt idx="989">
                  <c:v>-1.0701799999999999</c:v>
                </c:pt>
                <c:pt idx="990">
                  <c:v>4.5611359999999997E-2</c:v>
                </c:pt>
                <c:pt idx="991">
                  <c:v>0.98891430000000002</c:v>
                </c:pt>
                <c:pt idx="992">
                  <c:v>1.443786</c:v>
                </c:pt>
                <c:pt idx="993">
                  <c:v>2.1149680000000002</c:v>
                </c:pt>
                <c:pt idx="994">
                  <c:v>1.1561300000000001</c:v>
                </c:pt>
                <c:pt idx="995">
                  <c:v>-0.84124049999999995</c:v>
                </c:pt>
                <c:pt idx="996">
                  <c:v>-0.98520569999999996</c:v>
                </c:pt>
                <c:pt idx="997">
                  <c:v>3.5660270000000001E-2</c:v>
                </c:pt>
                <c:pt idx="998">
                  <c:v>0.4669394</c:v>
                </c:pt>
              </c:numCache>
            </c:numRef>
          </c:yVal>
          <c:smooth val="0"/>
        </c:ser>
        <c:ser>
          <c:idx val="9"/>
          <c:order val="9"/>
          <c:tx>
            <c:v>+1000V (#10)</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Data'!$K$5:$K$1003</c:f>
              <c:numCache>
                <c:formatCode>General</c:formatCode>
                <c:ptCount val="999"/>
                <c:pt idx="0">
                  <c:v>1.874874E-2</c:v>
                </c:pt>
                <c:pt idx="1">
                  <c:v>-0.2414039</c:v>
                </c:pt>
                <c:pt idx="2">
                  <c:v>-0.67789699999999997</c:v>
                </c:pt>
                <c:pt idx="3">
                  <c:v>-8.1479999999999997E-2</c:v>
                </c:pt>
                <c:pt idx="4">
                  <c:v>0.83361370000000001</c:v>
                </c:pt>
                <c:pt idx="5">
                  <c:v>0.9398706</c:v>
                </c:pt>
                <c:pt idx="6">
                  <c:v>0.97618199999999999</c:v>
                </c:pt>
                <c:pt idx="7">
                  <c:v>0.89350490000000005</c:v>
                </c:pt>
                <c:pt idx="8">
                  <c:v>8.7252239999999995E-2</c:v>
                </c:pt>
                <c:pt idx="9">
                  <c:v>-0.72853650000000003</c:v>
                </c:pt>
                <c:pt idx="10">
                  <c:v>-0.64471630000000002</c:v>
                </c:pt>
                <c:pt idx="11">
                  <c:v>-0.51927520000000005</c:v>
                </c:pt>
                <c:pt idx="12">
                  <c:v>-0.69341030000000003</c:v>
                </c:pt>
                <c:pt idx="13">
                  <c:v>-0.36879329999999999</c:v>
                </c:pt>
                <c:pt idx="14">
                  <c:v>-0.180282</c:v>
                </c:pt>
                <c:pt idx="15">
                  <c:v>-0.48995450000000002</c:v>
                </c:pt>
                <c:pt idx="16">
                  <c:v>-0.31791580000000003</c:v>
                </c:pt>
                <c:pt idx="17">
                  <c:v>0.67048949999999996</c:v>
                </c:pt>
                <c:pt idx="18">
                  <c:v>0.52689149999999996</c:v>
                </c:pt>
                <c:pt idx="19">
                  <c:v>-1.412234</c:v>
                </c:pt>
                <c:pt idx="20">
                  <c:v>-2.1752400000000001</c:v>
                </c:pt>
                <c:pt idx="21">
                  <c:v>-0.87116579999999999</c:v>
                </c:pt>
                <c:pt idx="22">
                  <c:v>0.32072230000000002</c:v>
                </c:pt>
                <c:pt idx="23">
                  <c:v>0.55362129999999998</c:v>
                </c:pt>
                <c:pt idx="24">
                  <c:v>0.76516530000000005</c:v>
                </c:pt>
                <c:pt idx="25">
                  <c:v>1.437109</c:v>
                </c:pt>
                <c:pt idx="26">
                  <c:v>2.129823</c:v>
                </c:pt>
                <c:pt idx="27">
                  <c:v>2.0018790000000002</c:v>
                </c:pt>
                <c:pt idx="28">
                  <c:v>0.74940759999999995</c:v>
                </c:pt>
                <c:pt idx="29">
                  <c:v>-0.48146529999999998</c:v>
                </c:pt>
                <c:pt idx="30">
                  <c:v>-0.89555479999999998</c:v>
                </c:pt>
                <c:pt idx="31">
                  <c:v>-0.19515959999999999</c:v>
                </c:pt>
                <c:pt idx="32">
                  <c:v>1.06473</c:v>
                </c:pt>
                <c:pt idx="33">
                  <c:v>1.235975</c:v>
                </c:pt>
                <c:pt idx="34">
                  <c:v>0.43664160000000002</c:v>
                </c:pt>
                <c:pt idx="35">
                  <c:v>9.9273520000000004E-2</c:v>
                </c:pt>
                <c:pt idx="36">
                  <c:v>0.58764930000000004</c:v>
                </c:pt>
                <c:pt idx="37">
                  <c:v>0.79660549999999997</c:v>
                </c:pt>
                <c:pt idx="38">
                  <c:v>0.57899049999999996</c:v>
                </c:pt>
                <c:pt idx="39">
                  <c:v>0.99432039999999999</c:v>
                </c:pt>
                <c:pt idx="40">
                  <c:v>1.030694</c:v>
                </c:pt>
                <c:pt idx="41">
                  <c:v>-0.1849623</c:v>
                </c:pt>
                <c:pt idx="42">
                  <c:v>-0.89185610000000004</c:v>
                </c:pt>
                <c:pt idx="43">
                  <c:v>-0.42166550000000003</c:v>
                </c:pt>
                <c:pt idx="44">
                  <c:v>-0.20074800000000001</c:v>
                </c:pt>
                <c:pt idx="45">
                  <c:v>-0.37899470000000002</c:v>
                </c:pt>
                <c:pt idx="46">
                  <c:v>0.47158889999999998</c:v>
                </c:pt>
                <c:pt idx="47">
                  <c:v>2.3958460000000001</c:v>
                </c:pt>
                <c:pt idx="48">
                  <c:v>3.1249210000000001</c:v>
                </c:pt>
                <c:pt idx="49">
                  <c:v>1.8213950000000001</c:v>
                </c:pt>
                <c:pt idx="50">
                  <c:v>1.0252349999999999</c:v>
                </c:pt>
                <c:pt idx="51">
                  <c:v>1.5129859999999999</c:v>
                </c:pt>
                <c:pt idx="52">
                  <c:v>1.451206</c:v>
                </c:pt>
                <c:pt idx="53">
                  <c:v>0.71414429999999995</c:v>
                </c:pt>
                <c:pt idx="54">
                  <c:v>-0.26377070000000002</c:v>
                </c:pt>
                <c:pt idx="55">
                  <c:v>-1.311704</c:v>
                </c:pt>
                <c:pt idx="56">
                  <c:v>-1.47532</c:v>
                </c:pt>
                <c:pt idx="57">
                  <c:v>-0.35150140000000002</c:v>
                </c:pt>
                <c:pt idx="58">
                  <c:v>0.96788989999999997</c:v>
                </c:pt>
                <c:pt idx="59">
                  <c:v>1.1500220000000001</c:v>
                </c:pt>
                <c:pt idx="60">
                  <c:v>0.61856580000000005</c:v>
                </c:pt>
                <c:pt idx="61">
                  <c:v>0.1137978</c:v>
                </c:pt>
                <c:pt idx="62">
                  <c:v>-0.81945420000000002</c:v>
                </c:pt>
                <c:pt idx="63">
                  <c:v>-1.5119610000000001</c:v>
                </c:pt>
                <c:pt idx="64">
                  <c:v>-1.081804</c:v>
                </c:pt>
                <c:pt idx="65">
                  <c:v>-1.130503</c:v>
                </c:pt>
                <c:pt idx="66">
                  <c:v>-2.2261039999999999</c:v>
                </c:pt>
                <c:pt idx="67">
                  <c:v>-2.156841</c:v>
                </c:pt>
                <c:pt idx="68">
                  <c:v>-0.68812899999999999</c:v>
                </c:pt>
                <c:pt idx="69">
                  <c:v>0.39006990000000002</c:v>
                </c:pt>
                <c:pt idx="70">
                  <c:v>1.0200130000000001</c:v>
                </c:pt>
                <c:pt idx="71">
                  <c:v>1.107669</c:v>
                </c:pt>
                <c:pt idx="72">
                  <c:v>0.43039820000000001</c:v>
                </c:pt>
                <c:pt idx="73">
                  <c:v>0.31004559999999998</c:v>
                </c:pt>
                <c:pt idx="74">
                  <c:v>6.9719400000000001E-2</c:v>
                </c:pt>
                <c:pt idx="75">
                  <c:v>-0.70599460000000003</c:v>
                </c:pt>
                <c:pt idx="76">
                  <c:v>-6.2709819999999999E-2</c:v>
                </c:pt>
                <c:pt idx="77">
                  <c:v>1.013028</c:v>
                </c:pt>
                <c:pt idx="78">
                  <c:v>0.18717880000000001</c:v>
                </c:pt>
                <c:pt idx="79">
                  <c:v>-1.2856479999999999</c:v>
                </c:pt>
                <c:pt idx="80">
                  <c:v>-0.92176829999999998</c:v>
                </c:pt>
                <c:pt idx="81">
                  <c:v>0.17442579999999999</c:v>
                </c:pt>
                <c:pt idx="82">
                  <c:v>-0.13168859999999999</c:v>
                </c:pt>
                <c:pt idx="83">
                  <c:v>-0.74947779999999997</c:v>
                </c:pt>
                <c:pt idx="84">
                  <c:v>-0.4252319</c:v>
                </c:pt>
                <c:pt idx="85">
                  <c:v>0.14212159999999999</c:v>
                </c:pt>
                <c:pt idx="86">
                  <c:v>0.46679090000000001</c:v>
                </c:pt>
                <c:pt idx="87">
                  <c:v>0.31192049999999999</c:v>
                </c:pt>
                <c:pt idx="88">
                  <c:v>-1.0002329999999999</c:v>
                </c:pt>
                <c:pt idx="89">
                  <c:v>-2.1592530000000001</c:v>
                </c:pt>
                <c:pt idx="90">
                  <c:v>-1.24918</c:v>
                </c:pt>
                <c:pt idx="91">
                  <c:v>-7.3637820000000007E-2</c:v>
                </c:pt>
                <c:pt idx="92">
                  <c:v>-0.4424304</c:v>
                </c:pt>
                <c:pt idx="93">
                  <c:v>-0.88668619999999998</c:v>
                </c:pt>
                <c:pt idx="94">
                  <c:v>-0.1892395</c:v>
                </c:pt>
                <c:pt idx="95">
                  <c:v>1.087941</c:v>
                </c:pt>
                <c:pt idx="96">
                  <c:v>1.4127989999999999</c:v>
                </c:pt>
                <c:pt idx="97">
                  <c:v>0.63040830000000003</c:v>
                </c:pt>
                <c:pt idx="98">
                  <c:v>0.29884870000000002</c:v>
                </c:pt>
                <c:pt idx="99">
                  <c:v>0.23077529999999999</c:v>
                </c:pt>
                <c:pt idx="100">
                  <c:v>-0.24798290000000001</c:v>
                </c:pt>
                <c:pt idx="101">
                  <c:v>0.1755224</c:v>
                </c:pt>
                <c:pt idx="102">
                  <c:v>1.5751820000000001</c:v>
                </c:pt>
                <c:pt idx="103">
                  <c:v>1.4025380000000001</c:v>
                </c:pt>
                <c:pt idx="104">
                  <c:v>-0.35417729999999997</c:v>
                </c:pt>
                <c:pt idx="105">
                  <c:v>-0.73895820000000001</c:v>
                </c:pt>
                <c:pt idx="106">
                  <c:v>-0.45407579999999997</c:v>
                </c:pt>
                <c:pt idx="107">
                  <c:v>-1.353842</c:v>
                </c:pt>
                <c:pt idx="108">
                  <c:v>-1.3868739999999999</c:v>
                </c:pt>
                <c:pt idx="109">
                  <c:v>-0.3851637</c:v>
                </c:pt>
                <c:pt idx="110">
                  <c:v>-0.55123120000000003</c:v>
                </c:pt>
                <c:pt idx="111">
                  <c:v>-1.067059</c:v>
                </c:pt>
                <c:pt idx="112">
                  <c:v>-0.87411589999999995</c:v>
                </c:pt>
                <c:pt idx="113">
                  <c:v>-0.81408170000000002</c:v>
                </c:pt>
                <c:pt idx="114">
                  <c:v>-0.88001379999999996</c:v>
                </c:pt>
                <c:pt idx="115">
                  <c:v>-0.23128779999999999</c:v>
                </c:pt>
                <c:pt idx="116">
                  <c:v>0.7167751</c:v>
                </c:pt>
                <c:pt idx="117">
                  <c:v>0.77693029999999996</c:v>
                </c:pt>
                <c:pt idx="118">
                  <c:v>-0.3057454</c:v>
                </c:pt>
                <c:pt idx="119">
                  <c:v>-1.263493</c:v>
                </c:pt>
                <c:pt idx="120">
                  <c:v>-1.073704</c:v>
                </c:pt>
                <c:pt idx="121">
                  <c:v>-1.075879</c:v>
                </c:pt>
                <c:pt idx="122">
                  <c:v>-1.8847130000000001</c:v>
                </c:pt>
                <c:pt idx="123">
                  <c:v>-1.827143</c:v>
                </c:pt>
                <c:pt idx="124">
                  <c:v>-0.5481393</c:v>
                </c:pt>
                <c:pt idx="125">
                  <c:v>0.40791719999999998</c:v>
                </c:pt>
                <c:pt idx="126">
                  <c:v>0.40535369999999998</c:v>
                </c:pt>
                <c:pt idx="127">
                  <c:v>0.62077090000000001</c:v>
                </c:pt>
                <c:pt idx="128">
                  <c:v>1.1865000000000001</c:v>
                </c:pt>
                <c:pt idx="129">
                  <c:v>0.572349</c:v>
                </c:pt>
                <c:pt idx="130">
                  <c:v>-0.31389119999999998</c:v>
                </c:pt>
                <c:pt idx="131">
                  <c:v>0.19878499999999999</c:v>
                </c:pt>
                <c:pt idx="132">
                  <c:v>0.65734389999999998</c:v>
                </c:pt>
                <c:pt idx="133">
                  <c:v>0.21257010000000001</c:v>
                </c:pt>
                <c:pt idx="134">
                  <c:v>0.15880810000000001</c:v>
                </c:pt>
                <c:pt idx="135">
                  <c:v>0.91016330000000001</c:v>
                </c:pt>
                <c:pt idx="136">
                  <c:v>1.3486009999999999</c:v>
                </c:pt>
                <c:pt idx="137">
                  <c:v>0.63493869999999997</c:v>
                </c:pt>
                <c:pt idx="138">
                  <c:v>-0.77590619999999999</c:v>
                </c:pt>
                <c:pt idx="139">
                  <c:v>-1.6352530000000001</c:v>
                </c:pt>
                <c:pt idx="140">
                  <c:v>-1.0441739999999999</c:v>
                </c:pt>
                <c:pt idx="141">
                  <c:v>2.9683210000000002E-2</c:v>
                </c:pt>
                <c:pt idx="142">
                  <c:v>0.9680493</c:v>
                </c:pt>
                <c:pt idx="143">
                  <c:v>1.5423629999999999</c:v>
                </c:pt>
                <c:pt idx="144">
                  <c:v>0.77806299999999995</c:v>
                </c:pt>
                <c:pt idx="145">
                  <c:v>-2.827518E-2</c:v>
                </c:pt>
                <c:pt idx="146">
                  <c:v>0.50206240000000002</c:v>
                </c:pt>
                <c:pt idx="147">
                  <c:v>0.84007529999999997</c:v>
                </c:pt>
                <c:pt idx="148">
                  <c:v>-0.19455069999999999</c:v>
                </c:pt>
                <c:pt idx="149">
                  <c:v>-0.97052130000000003</c:v>
                </c:pt>
                <c:pt idx="150">
                  <c:v>-0.86302769999999995</c:v>
                </c:pt>
                <c:pt idx="151">
                  <c:v>-1.329942</c:v>
                </c:pt>
                <c:pt idx="152">
                  <c:v>-1.4264030000000001</c:v>
                </c:pt>
                <c:pt idx="153">
                  <c:v>-0.78523200000000004</c:v>
                </c:pt>
                <c:pt idx="154">
                  <c:v>-1.116001</c:v>
                </c:pt>
                <c:pt idx="155">
                  <c:v>-1.240489</c:v>
                </c:pt>
                <c:pt idx="156">
                  <c:v>9.5105029999999993E-2</c:v>
                </c:pt>
                <c:pt idx="157">
                  <c:v>1.1203430000000001</c:v>
                </c:pt>
                <c:pt idx="158">
                  <c:v>0.95391170000000003</c:v>
                </c:pt>
                <c:pt idx="159">
                  <c:v>0.94438739999999999</c:v>
                </c:pt>
                <c:pt idx="160">
                  <c:v>1.3257000000000001</c:v>
                </c:pt>
                <c:pt idx="161">
                  <c:v>1.14072</c:v>
                </c:pt>
                <c:pt idx="162">
                  <c:v>0.46379939999999997</c:v>
                </c:pt>
                <c:pt idx="163">
                  <c:v>-0.26849859999999998</c:v>
                </c:pt>
                <c:pt idx="164">
                  <c:v>-6.2160840000000002E-2</c:v>
                </c:pt>
                <c:pt idx="165">
                  <c:v>1.1609119999999999</c:v>
                </c:pt>
                <c:pt idx="166">
                  <c:v>1.5370649999999999</c:v>
                </c:pt>
                <c:pt idx="167">
                  <c:v>0.2232586</c:v>
                </c:pt>
                <c:pt idx="168">
                  <c:v>-1.676774</c:v>
                </c:pt>
                <c:pt idx="169">
                  <c:v>-1.8180400000000001</c:v>
                </c:pt>
                <c:pt idx="170">
                  <c:v>-0.57184809999999997</c:v>
                </c:pt>
                <c:pt idx="171">
                  <c:v>-0.650972</c:v>
                </c:pt>
                <c:pt idx="172">
                  <c:v>-0.72743709999999995</c:v>
                </c:pt>
                <c:pt idx="173">
                  <c:v>0.67094529999999997</c:v>
                </c:pt>
                <c:pt idx="174">
                  <c:v>1.2156610000000001</c:v>
                </c:pt>
                <c:pt idx="175">
                  <c:v>0.79293329999999995</c:v>
                </c:pt>
                <c:pt idx="176">
                  <c:v>1.364798</c:v>
                </c:pt>
                <c:pt idx="177">
                  <c:v>2.6605829999999999</c:v>
                </c:pt>
                <c:pt idx="178">
                  <c:v>7.0853299999999999</c:v>
                </c:pt>
                <c:pt idx="179">
                  <c:v>16.123390000000001</c:v>
                </c:pt>
                <c:pt idx="180">
                  <c:v>22.906009999999998</c:v>
                </c:pt>
                <c:pt idx="181">
                  <c:v>25.947009999999999</c:v>
                </c:pt>
                <c:pt idx="182">
                  <c:v>29.60838</c:v>
                </c:pt>
                <c:pt idx="183">
                  <c:v>30.09535</c:v>
                </c:pt>
                <c:pt idx="184">
                  <c:v>25.310369999999999</c:v>
                </c:pt>
                <c:pt idx="185">
                  <c:v>19.569040000000001</c:v>
                </c:pt>
                <c:pt idx="186">
                  <c:v>12.843970000000001</c:v>
                </c:pt>
                <c:pt idx="187">
                  <c:v>5.8181659999999997</c:v>
                </c:pt>
                <c:pt idx="188">
                  <c:v>2.394495</c:v>
                </c:pt>
                <c:pt idx="189">
                  <c:v>-5.6120049999999998E-2</c:v>
                </c:pt>
                <c:pt idx="190">
                  <c:v>-3.1394190000000002</c:v>
                </c:pt>
                <c:pt idx="191">
                  <c:v>-1.922409</c:v>
                </c:pt>
                <c:pt idx="192">
                  <c:v>1.7566520000000001</c:v>
                </c:pt>
                <c:pt idx="193">
                  <c:v>2.2435619999999998</c:v>
                </c:pt>
                <c:pt idx="194">
                  <c:v>0.86409409999999998</c:v>
                </c:pt>
                <c:pt idx="195">
                  <c:v>0.40170860000000003</c:v>
                </c:pt>
                <c:pt idx="196">
                  <c:v>0.19899269999999999</c:v>
                </c:pt>
                <c:pt idx="197">
                  <c:v>4.6793800000000003E-2</c:v>
                </c:pt>
                <c:pt idx="198">
                  <c:v>0.86085630000000002</c:v>
                </c:pt>
                <c:pt idx="199">
                  <c:v>0.89827259999999998</c:v>
                </c:pt>
                <c:pt idx="200">
                  <c:v>-0.74214639999999998</c:v>
                </c:pt>
                <c:pt idx="201">
                  <c:v>-2.0099640000000001</c:v>
                </c:pt>
                <c:pt idx="202">
                  <c:v>-2.2632859999999999</c:v>
                </c:pt>
                <c:pt idx="203">
                  <c:v>-2.0879150000000002</c:v>
                </c:pt>
                <c:pt idx="204">
                  <c:v>-2.105461</c:v>
                </c:pt>
                <c:pt idx="205">
                  <c:v>-1.899227</c:v>
                </c:pt>
                <c:pt idx="206">
                  <c:v>-0.44392320000000002</c:v>
                </c:pt>
                <c:pt idx="207">
                  <c:v>1.071105</c:v>
                </c:pt>
                <c:pt idx="208">
                  <c:v>1.2289140000000001</c:v>
                </c:pt>
                <c:pt idx="209">
                  <c:v>0.76918370000000003</c:v>
                </c:pt>
                <c:pt idx="210">
                  <c:v>0.81937159999999998</c:v>
                </c:pt>
                <c:pt idx="211">
                  <c:v>1.590125</c:v>
                </c:pt>
                <c:pt idx="212">
                  <c:v>2.308773</c:v>
                </c:pt>
                <c:pt idx="213">
                  <c:v>1.907154</c:v>
                </c:pt>
                <c:pt idx="214">
                  <c:v>0.69381269999999995</c:v>
                </c:pt>
                <c:pt idx="215">
                  <c:v>0.25363330000000001</c:v>
                </c:pt>
                <c:pt idx="216">
                  <c:v>1.1128709999999999</c:v>
                </c:pt>
                <c:pt idx="217">
                  <c:v>2.0537559999999999</c:v>
                </c:pt>
                <c:pt idx="218">
                  <c:v>2.087364</c:v>
                </c:pt>
                <c:pt idx="219">
                  <c:v>1.5823700000000001</c:v>
                </c:pt>
                <c:pt idx="220">
                  <c:v>0.84636020000000001</c:v>
                </c:pt>
                <c:pt idx="221">
                  <c:v>7.4879520000000005E-2</c:v>
                </c:pt>
                <c:pt idx="222">
                  <c:v>0.1580664</c:v>
                </c:pt>
                <c:pt idx="223">
                  <c:v>0.75466820000000001</c:v>
                </c:pt>
                <c:pt idx="224">
                  <c:v>0.49859949999999997</c:v>
                </c:pt>
                <c:pt idx="225">
                  <c:v>-8.0362160000000002E-2</c:v>
                </c:pt>
                <c:pt idx="226">
                  <c:v>0.65299490000000004</c:v>
                </c:pt>
                <c:pt idx="227">
                  <c:v>1.880474</c:v>
                </c:pt>
                <c:pt idx="228">
                  <c:v>1.927978</c:v>
                </c:pt>
                <c:pt idx="229">
                  <c:v>0.88679269999999999</c:v>
                </c:pt>
                <c:pt idx="230">
                  <c:v>-0.86964779999999997</c:v>
                </c:pt>
                <c:pt idx="231">
                  <c:v>-1.612368</c:v>
                </c:pt>
                <c:pt idx="232">
                  <c:v>-0.4422103</c:v>
                </c:pt>
                <c:pt idx="233">
                  <c:v>0.84719929999999999</c:v>
                </c:pt>
                <c:pt idx="234">
                  <c:v>1.632336</c:v>
                </c:pt>
                <c:pt idx="235">
                  <c:v>1.673837</c:v>
                </c:pt>
                <c:pt idx="236">
                  <c:v>1.795383</c:v>
                </c:pt>
                <c:pt idx="237">
                  <c:v>2.877148</c:v>
                </c:pt>
                <c:pt idx="238">
                  <c:v>2.5765449999999999</c:v>
                </c:pt>
                <c:pt idx="239">
                  <c:v>0.8595178</c:v>
                </c:pt>
                <c:pt idx="240">
                  <c:v>0.30120960000000002</c:v>
                </c:pt>
                <c:pt idx="241">
                  <c:v>0.83816230000000003</c:v>
                </c:pt>
                <c:pt idx="242">
                  <c:v>1.3788339999999999</c:v>
                </c:pt>
                <c:pt idx="243">
                  <c:v>1.7698739999999999</c:v>
                </c:pt>
                <c:pt idx="244">
                  <c:v>2.0126200000000001</c:v>
                </c:pt>
                <c:pt idx="245">
                  <c:v>2.1799219999999999</c:v>
                </c:pt>
                <c:pt idx="246">
                  <c:v>2.2212339999999999</c:v>
                </c:pt>
                <c:pt idx="247">
                  <c:v>1.651502</c:v>
                </c:pt>
                <c:pt idx="248">
                  <c:v>0.98698300000000005</c:v>
                </c:pt>
                <c:pt idx="249">
                  <c:v>1.346247</c:v>
                </c:pt>
                <c:pt idx="250">
                  <c:v>2.0052089999999998</c:v>
                </c:pt>
                <c:pt idx="251">
                  <c:v>1.572038</c:v>
                </c:pt>
                <c:pt idx="252">
                  <c:v>0.51136020000000004</c:v>
                </c:pt>
                <c:pt idx="253">
                  <c:v>0.54207470000000002</c:v>
                </c:pt>
                <c:pt idx="254">
                  <c:v>1.8496030000000001</c:v>
                </c:pt>
                <c:pt idx="255">
                  <c:v>2.444483</c:v>
                </c:pt>
                <c:pt idx="256">
                  <c:v>1.421305</c:v>
                </c:pt>
                <c:pt idx="257">
                  <c:v>0.12730079999999999</c:v>
                </c:pt>
                <c:pt idx="258">
                  <c:v>-0.74286509999999994</c:v>
                </c:pt>
                <c:pt idx="259">
                  <c:v>-0.76384419999999997</c:v>
                </c:pt>
                <c:pt idx="260">
                  <c:v>0.58698589999999995</c:v>
                </c:pt>
                <c:pt idx="261">
                  <c:v>1.0885089999999999</c:v>
                </c:pt>
                <c:pt idx="262">
                  <c:v>-0.33808579999999999</c:v>
                </c:pt>
                <c:pt idx="263">
                  <c:v>-0.98852139999999999</c:v>
                </c:pt>
                <c:pt idx="264">
                  <c:v>-0.26825929999999998</c:v>
                </c:pt>
                <c:pt idx="265">
                  <c:v>6.08712E-2</c:v>
                </c:pt>
                <c:pt idx="266">
                  <c:v>0.58198830000000001</c:v>
                </c:pt>
                <c:pt idx="267">
                  <c:v>1.760078</c:v>
                </c:pt>
                <c:pt idx="268">
                  <c:v>1.538524</c:v>
                </c:pt>
                <c:pt idx="269">
                  <c:v>7.2731019999999993E-2</c:v>
                </c:pt>
                <c:pt idx="270">
                  <c:v>-0.45351629999999998</c:v>
                </c:pt>
                <c:pt idx="271">
                  <c:v>3.7832190000000002E-2</c:v>
                </c:pt>
                <c:pt idx="272">
                  <c:v>0.49522579999999999</c:v>
                </c:pt>
                <c:pt idx="273">
                  <c:v>0.36812470000000003</c:v>
                </c:pt>
                <c:pt idx="274">
                  <c:v>0.1248879</c:v>
                </c:pt>
                <c:pt idx="275">
                  <c:v>0.1994707</c:v>
                </c:pt>
                <c:pt idx="276">
                  <c:v>0.24673539999999999</c:v>
                </c:pt>
                <c:pt idx="277">
                  <c:v>0.39355519999999999</c:v>
                </c:pt>
                <c:pt idx="278">
                  <c:v>0.86519959999999996</c:v>
                </c:pt>
                <c:pt idx="279">
                  <c:v>1.902928</c:v>
                </c:pt>
                <c:pt idx="280">
                  <c:v>3.0032540000000001</c:v>
                </c:pt>
                <c:pt idx="281">
                  <c:v>2.9442719999999998</c:v>
                </c:pt>
                <c:pt idx="282">
                  <c:v>1.559836</c:v>
                </c:pt>
                <c:pt idx="283">
                  <c:v>-0.22089890000000001</c:v>
                </c:pt>
                <c:pt idx="284">
                  <c:v>-0.5225436</c:v>
                </c:pt>
                <c:pt idx="285">
                  <c:v>0.51739749999999995</c:v>
                </c:pt>
                <c:pt idx="286">
                  <c:v>0.7997457</c:v>
                </c:pt>
                <c:pt idx="287">
                  <c:v>0.74319020000000002</c:v>
                </c:pt>
                <c:pt idx="288">
                  <c:v>1.5506850000000001</c:v>
                </c:pt>
                <c:pt idx="289">
                  <c:v>1.7543979999999999</c:v>
                </c:pt>
                <c:pt idx="290">
                  <c:v>0.43843399999999999</c:v>
                </c:pt>
                <c:pt idx="291">
                  <c:v>-0.78515120000000005</c:v>
                </c:pt>
                <c:pt idx="292">
                  <c:v>-1.2860819999999999</c:v>
                </c:pt>
                <c:pt idx="293">
                  <c:v>-0.7897708</c:v>
                </c:pt>
                <c:pt idx="294">
                  <c:v>0.42929</c:v>
                </c:pt>
                <c:pt idx="295">
                  <c:v>0.3570371</c:v>
                </c:pt>
                <c:pt idx="296">
                  <c:v>-0.30807869999999998</c:v>
                </c:pt>
                <c:pt idx="297">
                  <c:v>0.27169090000000001</c:v>
                </c:pt>
                <c:pt idx="298">
                  <c:v>0.57692169999999998</c:v>
                </c:pt>
                <c:pt idx="299">
                  <c:v>-0.38125530000000002</c:v>
                </c:pt>
                <c:pt idx="300">
                  <c:v>-0.57727439999999997</c:v>
                </c:pt>
                <c:pt idx="301">
                  <c:v>0.2069703</c:v>
                </c:pt>
                <c:pt idx="302">
                  <c:v>-0.19825309999999999</c:v>
                </c:pt>
                <c:pt idx="303">
                  <c:v>-1.3238570000000001</c:v>
                </c:pt>
                <c:pt idx="304">
                  <c:v>-1.4146970000000001</c:v>
                </c:pt>
                <c:pt idx="305">
                  <c:v>-1.2068650000000001</c:v>
                </c:pt>
                <c:pt idx="306">
                  <c:v>-1.3099430000000001</c:v>
                </c:pt>
                <c:pt idx="307">
                  <c:v>-0.57579880000000006</c:v>
                </c:pt>
                <c:pt idx="308">
                  <c:v>0.25970549999999998</c:v>
                </c:pt>
                <c:pt idx="309">
                  <c:v>-0.49334529999999999</c:v>
                </c:pt>
                <c:pt idx="310">
                  <c:v>-0.85062300000000002</c:v>
                </c:pt>
                <c:pt idx="311">
                  <c:v>0.86226840000000005</c:v>
                </c:pt>
                <c:pt idx="312">
                  <c:v>2.2704140000000002</c:v>
                </c:pt>
                <c:pt idx="313">
                  <c:v>1.812171</c:v>
                </c:pt>
                <c:pt idx="314">
                  <c:v>1.0268139999999999</c:v>
                </c:pt>
                <c:pt idx="315">
                  <c:v>1.1949749999999999</c:v>
                </c:pt>
                <c:pt idx="316">
                  <c:v>1.722099</c:v>
                </c:pt>
                <c:pt idx="317">
                  <c:v>2.0271979999999998</c:v>
                </c:pt>
                <c:pt idx="318">
                  <c:v>1.934091</c:v>
                </c:pt>
                <c:pt idx="319">
                  <c:v>1.190245</c:v>
                </c:pt>
                <c:pt idx="320">
                  <c:v>0.22087380000000001</c:v>
                </c:pt>
                <c:pt idx="321">
                  <c:v>2.1113090000000001E-2</c:v>
                </c:pt>
                <c:pt idx="322">
                  <c:v>0.68527249999999995</c:v>
                </c:pt>
                <c:pt idx="323">
                  <c:v>1.4732689999999999</c:v>
                </c:pt>
                <c:pt idx="324">
                  <c:v>1.83266</c:v>
                </c:pt>
                <c:pt idx="325">
                  <c:v>1.117615</c:v>
                </c:pt>
                <c:pt idx="326">
                  <c:v>0.24570839999999999</c:v>
                </c:pt>
                <c:pt idx="327">
                  <c:v>0.81512879999999999</c:v>
                </c:pt>
                <c:pt idx="328">
                  <c:v>1.6982379999999999</c:v>
                </c:pt>
                <c:pt idx="329">
                  <c:v>1.3683780000000001</c:v>
                </c:pt>
                <c:pt idx="330">
                  <c:v>0.2077367</c:v>
                </c:pt>
                <c:pt idx="331">
                  <c:v>-0.70598380000000005</c:v>
                </c:pt>
                <c:pt idx="332">
                  <c:v>-0.7619918</c:v>
                </c:pt>
                <c:pt idx="333">
                  <c:v>-0.36314289999999999</c:v>
                </c:pt>
                <c:pt idx="334">
                  <c:v>-0.25021979999999999</c:v>
                </c:pt>
                <c:pt idx="335">
                  <c:v>-1.0950139999999999</c:v>
                </c:pt>
                <c:pt idx="336">
                  <c:v>-1.6410689999999999</c:v>
                </c:pt>
                <c:pt idx="337">
                  <c:v>0.20460999999999999</c:v>
                </c:pt>
                <c:pt idx="338">
                  <c:v>1.74027</c:v>
                </c:pt>
                <c:pt idx="339">
                  <c:v>-2.374569E-3</c:v>
                </c:pt>
                <c:pt idx="340">
                  <c:v>-1.461865</c:v>
                </c:pt>
                <c:pt idx="341">
                  <c:v>5.0199529999999999E-2</c:v>
                </c:pt>
                <c:pt idx="342">
                  <c:v>1.212134</c:v>
                </c:pt>
                <c:pt idx="343">
                  <c:v>0.72930600000000001</c:v>
                </c:pt>
                <c:pt idx="344">
                  <c:v>0.84339140000000001</c:v>
                </c:pt>
                <c:pt idx="345">
                  <c:v>0.93980790000000003</c:v>
                </c:pt>
                <c:pt idx="346">
                  <c:v>-2.312469E-2</c:v>
                </c:pt>
                <c:pt idx="347">
                  <c:v>-0.53637760000000001</c:v>
                </c:pt>
                <c:pt idx="348">
                  <c:v>0.2158031</c:v>
                </c:pt>
                <c:pt idx="349">
                  <c:v>0.54686319999999999</c:v>
                </c:pt>
                <c:pt idx="350">
                  <c:v>-0.13725109999999999</c:v>
                </c:pt>
                <c:pt idx="351">
                  <c:v>-9.2287610000000006E-2</c:v>
                </c:pt>
                <c:pt idx="352">
                  <c:v>-0.3287872</c:v>
                </c:pt>
                <c:pt idx="353">
                  <c:v>-2.0533250000000001</c:v>
                </c:pt>
                <c:pt idx="354">
                  <c:v>-2.7071510000000001</c:v>
                </c:pt>
                <c:pt idx="355">
                  <c:v>-1.0058279999999999</c:v>
                </c:pt>
                <c:pt idx="356">
                  <c:v>1.0163500000000001</c:v>
                </c:pt>
                <c:pt idx="357">
                  <c:v>2.0182449999999998</c:v>
                </c:pt>
                <c:pt idx="358">
                  <c:v>2.2010070000000002</c:v>
                </c:pt>
                <c:pt idx="359">
                  <c:v>1.482483</c:v>
                </c:pt>
                <c:pt idx="360">
                  <c:v>0.95276229999999995</c:v>
                </c:pt>
                <c:pt idx="361">
                  <c:v>1.5155449999999999</c:v>
                </c:pt>
                <c:pt idx="362">
                  <c:v>1.6362099999999999</c:v>
                </c:pt>
                <c:pt idx="363">
                  <c:v>0.89918370000000003</c:v>
                </c:pt>
                <c:pt idx="364">
                  <c:v>0.12869649999999999</c:v>
                </c:pt>
                <c:pt idx="365">
                  <c:v>-0.5944142</c:v>
                </c:pt>
                <c:pt idx="366">
                  <c:v>-1.240532</c:v>
                </c:pt>
                <c:pt idx="367">
                  <c:v>-1.638614</c:v>
                </c:pt>
                <c:pt idx="368">
                  <c:v>-0.81073390000000001</c:v>
                </c:pt>
                <c:pt idx="369">
                  <c:v>0.81424929999999995</c:v>
                </c:pt>
                <c:pt idx="370">
                  <c:v>1.4846779999999999</c:v>
                </c:pt>
                <c:pt idx="371">
                  <c:v>1.50308</c:v>
                </c:pt>
                <c:pt idx="372">
                  <c:v>1.497263</c:v>
                </c:pt>
                <c:pt idx="373">
                  <c:v>0.9575939</c:v>
                </c:pt>
                <c:pt idx="374">
                  <c:v>-0.43767610000000001</c:v>
                </c:pt>
                <c:pt idx="375">
                  <c:v>-1.6027960000000001</c:v>
                </c:pt>
                <c:pt idx="376">
                  <c:v>-1.1330290000000001</c:v>
                </c:pt>
                <c:pt idx="377">
                  <c:v>0.38422840000000003</c:v>
                </c:pt>
                <c:pt idx="378">
                  <c:v>1.3320959999999999</c:v>
                </c:pt>
                <c:pt idx="379">
                  <c:v>0.88694660000000003</c:v>
                </c:pt>
                <c:pt idx="380">
                  <c:v>-0.24908279999999999</c:v>
                </c:pt>
                <c:pt idx="381">
                  <c:v>-0.47868680000000002</c:v>
                </c:pt>
                <c:pt idx="382">
                  <c:v>0.1153333</c:v>
                </c:pt>
                <c:pt idx="383">
                  <c:v>0.4008661</c:v>
                </c:pt>
                <c:pt idx="384">
                  <c:v>0.41547650000000003</c:v>
                </c:pt>
                <c:pt idx="385">
                  <c:v>-0.13679830000000001</c:v>
                </c:pt>
                <c:pt idx="386">
                  <c:v>-0.80113219999999996</c:v>
                </c:pt>
                <c:pt idx="387">
                  <c:v>-0.4012134</c:v>
                </c:pt>
                <c:pt idx="388">
                  <c:v>0.31226609999999999</c:v>
                </c:pt>
                <c:pt idx="389">
                  <c:v>0.84199659999999998</c:v>
                </c:pt>
                <c:pt idx="390">
                  <c:v>0.31739729999999999</c:v>
                </c:pt>
                <c:pt idx="391">
                  <c:v>-1.080122</c:v>
                </c:pt>
                <c:pt idx="392">
                  <c:v>-0.2694783</c:v>
                </c:pt>
                <c:pt idx="393">
                  <c:v>1.704115</c:v>
                </c:pt>
                <c:pt idx="394">
                  <c:v>1.406148</c:v>
                </c:pt>
                <c:pt idx="395">
                  <c:v>-3.566714E-2</c:v>
                </c:pt>
                <c:pt idx="396">
                  <c:v>-9.1045280000000006E-2</c:v>
                </c:pt>
                <c:pt idx="397">
                  <c:v>0.72925490000000004</c:v>
                </c:pt>
                <c:pt idx="398">
                  <c:v>0.8010351</c:v>
                </c:pt>
                <c:pt idx="399">
                  <c:v>6.1533520000000001E-2</c:v>
                </c:pt>
                <c:pt idx="400">
                  <c:v>-0.86576629999999999</c:v>
                </c:pt>
                <c:pt idx="401">
                  <c:v>-0.65961829999999999</c:v>
                </c:pt>
                <c:pt idx="402">
                  <c:v>0.57813040000000004</c:v>
                </c:pt>
                <c:pt idx="403">
                  <c:v>1.0407139999999999</c:v>
                </c:pt>
                <c:pt idx="404">
                  <c:v>0.8046934</c:v>
                </c:pt>
                <c:pt idx="405">
                  <c:v>0.50756389999999996</c:v>
                </c:pt>
                <c:pt idx="406">
                  <c:v>-3.3254699999999998E-2</c:v>
                </c:pt>
                <c:pt idx="407">
                  <c:v>-1.0373669999999999</c:v>
                </c:pt>
                <c:pt idx="408">
                  <c:v>-1.5190360000000001</c:v>
                </c:pt>
                <c:pt idx="409">
                  <c:v>-0.66391160000000005</c:v>
                </c:pt>
                <c:pt idx="410">
                  <c:v>0.31094349999999998</c:v>
                </c:pt>
                <c:pt idx="411">
                  <c:v>1.010826</c:v>
                </c:pt>
                <c:pt idx="412">
                  <c:v>1.816719</c:v>
                </c:pt>
                <c:pt idx="413">
                  <c:v>1.930123</c:v>
                </c:pt>
                <c:pt idx="414">
                  <c:v>0.46915950000000001</c:v>
                </c:pt>
                <c:pt idx="415">
                  <c:v>-1.6894819999999999</c:v>
                </c:pt>
                <c:pt idx="416">
                  <c:v>-2.384198</c:v>
                </c:pt>
                <c:pt idx="417">
                  <c:v>-1.2011689999999999</c:v>
                </c:pt>
                <c:pt idx="418">
                  <c:v>0.22709389999999999</c:v>
                </c:pt>
                <c:pt idx="419">
                  <c:v>0.93531620000000004</c:v>
                </c:pt>
                <c:pt idx="420">
                  <c:v>1.0227219999999999</c:v>
                </c:pt>
                <c:pt idx="421">
                  <c:v>0.3880402</c:v>
                </c:pt>
                <c:pt idx="422">
                  <c:v>4.076921E-2</c:v>
                </c:pt>
                <c:pt idx="423">
                  <c:v>0.91242129999999999</c:v>
                </c:pt>
                <c:pt idx="424">
                  <c:v>1.490912</c:v>
                </c:pt>
                <c:pt idx="425">
                  <c:v>0.90266919999999995</c:v>
                </c:pt>
                <c:pt idx="426">
                  <c:v>4.0013470000000002E-2</c:v>
                </c:pt>
                <c:pt idx="427">
                  <c:v>-0.24550140000000001</c:v>
                </c:pt>
                <c:pt idx="428">
                  <c:v>6.9069099999999994E-2</c:v>
                </c:pt>
                <c:pt idx="429">
                  <c:v>0.3269321</c:v>
                </c:pt>
                <c:pt idx="430">
                  <c:v>0.43784319999999999</c:v>
                </c:pt>
                <c:pt idx="431">
                  <c:v>0.6274826</c:v>
                </c:pt>
                <c:pt idx="432">
                  <c:v>0.600329</c:v>
                </c:pt>
                <c:pt idx="433">
                  <c:v>-0.1485416</c:v>
                </c:pt>
                <c:pt idx="434">
                  <c:v>-1.0895649999999999</c:v>
                </c:pt>
                <c:pt idx="435">
                  <c:v>-0.92696869999999998</c:v>
                </c:pt>
                <c:pt idx="436">
                  <c:v>4.6839400000000003E-2</c:v>
                </c:pt>
                <c:pt idx="437">
                  <c:v>0.45437070000000002</c:v>
                </c:pt>
                <c:pt idx="438">
                  <c:v>0.45966240000000003</c:v>
                </c:pt>
                <c:pt idx="439">
                  <c:v>0.82303110000000002</c:v>
                </c:pt>
                <c:pt idx="440">
                  <c:v>0.95167279999999999</c:v>
                </c:pt>
                <c:pt idx="441">
                  <c:v>0.49689929999999999</c:v>
                </c:pt>
                <c:pt idx="442">
                  <c:v>0.31412010000000001</c:v>
                </c:pt>
                <c:pt idx="443">
                  <c:v>0.66131700000000004</c:v>
                </c:pt>
                <c:pt idx="444">
                  <c:v>0.66528989999999999</c:v>
                </c:pt>
                <c:pt idx="445">
                  <c:v>-0.26090829999999998</c:v>
                </c:pt>
                <c:pt idx="446">
                  <c:v>-1.8397429999999999</c:v>
                </c:pt>
                <c:pt idx="447">
                  <c:v>-2.654976</c:v>
                </c:pt>
                <c:pt idx="448">
                  <c:v>-1.2917700000000001</c:v>
                </c:pt>
                <c:pt idx="449">
                  <c:v>0.55880909999999995</c:v>
                </c:pt>
                <c:pt idx="450">
                  <c:v>0.27032279999999997</c:v>
                </c:pt>
                <c:pt idx="451">
                  <c:v>-1.314389</c:v>
                </c:pt>
                <c:pt idx="452">
                  <c:v>-1.7258</c:v>
                </c:pt>
                <c:pt idx="453">
                  <c:v>-0.86218059999999996</c:v>
                </c:pt>
                <c:pt idx="454">
                  <c:v>-0.64817760000000002</c:v>
                </c:pt>
                <c:pt idx="455">
                  <c:v>-1.176053</c:v>
                </c:pt>
                <c:pt idx="456">
                  <c:v>-0.7333731</c:v>
                </c:pt>
                <c:pt idx="457">
                  <c:v>0.3691701</c:v>
                </c:pt>
                <c:pt idx="458">
                  <c:v>0.42497089999999998</c:v>
                </c:pt>
                <c:pt idx="459">
                  <c:v>-0.344636</c:v>
                </c:pt>
                <c:pt idx="460">
                  <c:v>-0.43049779999999999</c:v>
                </c:pt>
                <c:pt idx="461">
                  <c:v>0.1065921</c:v>
                </c:pt>
                <c:pt idx="462">
                  <c:v>-9.0626780000000004E-2</c:v>
                </c:pt>
                <c:pt idx="463">
                  <c:v>-0.73773219999999995</c:v>
                </c:pt>
                <c:pt idx="464">
                  <c:v>-0.60638800000000004</c:v>
                </c:pt>
                <c:pt idx="465">
                  <c:v>-0.51328039999999997</c:v>
                </c:pt>
                <c:pt idx="466">
                  <c:v>-1.460073</c:v>
                </c:pt>
                <c:pt idx="467">
                  <c:v>-2.272068</c:v>
                </c:pt>
                <c:pt idx="468">
                  <c:v>-1.797938</c:v>
                </c:pt>
                <c:pt idx="469">
                  <c:v>-0.37578479999999997</c:v>
                </c:pt>
                <c:pt idx="470">
                  <c:v>0.80951810000000002</c:v>
                </c:pt>
                <c:pt idx="471">
                  <c:v>0.80047179999999996</c:v>
                </c:pt>
                <c:pt idx="472">
                  <c:v>0.9027326</c:v>
                </c:pt>
                <c:pt idx="473">
                  <c:v>1.9950220000000001</c:v>
                </c:pt>
                <c:pt idx="474">
                  <c:v>1.797874</c:v>
                </c:pt>
                <c:pt idx="475">
                  <c:v>2.9492919999999999E-2</c:v>
                </c:pt>
                <c:pt idx="476">
                  <c:v>-0.78689399999999998</c:v>
                </c:pt>
                <c:pt idx="477">
                  <c:v>-0.54762089999999997</c:v>
                </c:pt>
                <c:pt idx="478">
                  <c:v>-1.0694710000000001</c:v>
                </c:pt>
                <c:pt idx="479">
                  <c:v>-2.054494</c:v>
                </c:pt>
                <c:pt idx="480">
                  <c:v>-2.27135</c:v>
                </c:pt>
                <c:pt idx="481">
                  <c:v>-2.425548</c:v>
                </c:pt>
                <c:pt idx="482">
                  <c:v>-2.473417</c:v>
                </c:pt>
                <c:pt idx="483">
                  <c:v>-1.7291529999999999</c:v>
                </c:pt>
                <c:pt idx="484">
                  <c:v>-1.582036</c:v>
                </c:pt>
                <c:pt idx="485">
                  <c:v>-2.2342529999999998</c:v>
                </c:pt>
                <c:pt idx="486">
                  <c:v>-2.2132309999999999</c:v>
                </c:pt>
                <c:pt idx="487">
                  <c:v>-0.99154799999999998</c:v>
                </c:pt>
                <c:pt idx="488">
                  <c:v>0.56136600000000003</c:v>
                </c:pt>
                <c:pt idx="489">
                  <c:v>0.25439099999999998</c:v>
                </c:pt>
                <c:pt idx="490">
                  <c:v>-1.4830159999999999</c:v>
                </c:pt>
                <c:pt idx="491">
                  <c:v>-1.7578849999999999</c:v>
                </c:pt>
                <c:pt idx="492">
                  <c:v>-0.83635610000000005</c:v>
                </c:pt>
                <c:pt idx="493">
                  <c:v>-0.71258529999999998</c:v>
                </c:pt>
                <c:pt idx="494">
                  <c:v>-0.79885220000000001</c:v>
                </c:pt>
                <c:pt idx="495">
                  <c:v>0.16709660000000001</c:v>
                </c:pt>
                <c:pt idx="496">
                  <c:v>1.073442</c:v>
                </c:pt>
                <c:pt idx="497">
                  <c:v>0.78527020000000003</c:v>
                </c:pt>
                <c:pt idx="498">
                  <c:v>0.2110378</c:v>
                </c:pt>
                <c:pt idx="499">
                  <c:v>0.1246381</c:v>
                </c:pt>
                <c:pt idx="500">
                  <c:v>0.24510299999999999</c:v>
                </c:pt>
                <c:pt idx="501">
                  <c:v>0.53712070000000001</c:v>
                </c:pt>
                <c:pt idx="502">
                  <c:v>0.86851140000000004</c:v>
                </c:pt>
                <c:pt idx="503">
                  <c:v>0.933392</c:v>
                </c:pt>
                <c:pt idx="504">
                  <c:v>0.70882869999999998</c:v>
                </c:pt>
                <c:pt idx="505">
                  <c:v>0.1109084</c:v>
                </c:pt>
                <c:pt idx="506">
                  <c:v>-0.20101659999999999</c:v>
                </c:pt>
                <c:pt idx="507">
                  <c:v>0.41333809999999999</c:v>
                </c:pt>
                <c:pt idx="508">
                  <c:v>1.4348380000000001</c:v>
                </c:pt>
                <c:pt idx="509">
                  <c:v>1.8150059999999999</c:v>
                </c:pt>
                <c:pt idx="510">
                  <c:v>0.68040279999999997</c:v>
                </c:pt>
                <c:pt idx="511">
                  <c:v>-1.4873780000000001</c:v>
                </c:pt>
                <c:pt idx="512">
                  <c:v>-2.809307</c:v>
                </c:pt>
                <c:pt idx="513">
                  <c:v>-1.594689</c:v>
                </c:pt>
                <c:pt idx="514">
                  <c:v>0.52600179999999996</c:v>
                </c:pt>
                <c:pt idx="515">
                  <c:v>0.29950009999999999</c:v>
                </c:pt>
                <c:pt idx="516">
                  <c:v>-0.48068260000000002</c:v>
                </c:pt>
                <c:pt idx="517">
                  <c:v>0.93938359999999999</c:v>
                </c:pt>
                <c:pt idx="518">
                  <c:v>1.970585</c:v>
                </c:pt>
                <c:pt idx="519">
                  <c:v>1.152833</c:v>
                </c:pt>
                <c:pt idx="520">
                  <c:v>0.76590899999999995</c:v>
                </c:pt>
                <c:pt idx="521">
                  <c:v>0.72585889999999997</c:v>
                </c:pt>
                <c:pt idx="522">
                  <c:v>-5.246021E-2</c:v>
                </c:pt>
                <c:pt idx="523">
                  <c:v>-0.27443669999999998</c:v>
                </c:pt>
                <c:pt idx="524">
                  <c:v>0.27618920000000002</c:v>
                </c:pt>
                <c:pt idx="525">
                  <c:v>0.37594260000000002</c:v>
                </c:pt>
                <c:pt idx="526">
                  <c:v>0.31190050000000002</c:v>
                </c:pt>
                <c:pt idx="527">
                  <c:v>0.39925270000000002</c:v>
                </c:pt>
                <c:pt idx="528">
                  <c:v>7.0133539999999994E-2</c:v>
                </c:pt>
                <c:pt idx="529">
                  <c:v>-0.25254759999999998</c:v>
                </c:pt>
                <c:pt idx="530">
                  <c:v>-0.39522679999999999</c:v>
                </c:pt>
                <c:pt idx="531">
                  <c:v>-0.81656550000000006</c:v>
                </c:pt>
                <c:pt idx="532">
                  <c:v>-0.33964060000000001</c:v>
                </c:pt>
                <c:pt idx="533">
                  <c:v>0.84256880000000001</c:v>
                </c:pt>
                <c:pt idx="534">
                  <c:v>0.4728658</c:v>
                </c:pt>
                <c:pt idx="535">
                  <c:v>-0.27771439999999997</c:v>
                </c:pt>
                <c:pt idx="536">
                  <c:v>0.48953930000000001</c:v>
                </c:pt>
                <c:pt idx="537">
                  <c:v>1.347129</c:v>
                </c:pt>
                <c:pt idx="538">
                  <c:v>1.03369</c:v>
                </c:pt>
                <c:pt idx="539">
                  <c:v>-0.1860841</c:v>
                </c:pt>
                <c:pt idx="540">
                  <c:v>-1.331073</c:v>
                </c:pt>
                <c:pt idx="541">
                  <c:v>-0.99302420000000002</c:v>
                </c:pt>
                <c:pt idx="542">
                  <c:v>0.79642760000000001</c:v>
                </c:pt>
                <c:pt idx="543">
                  <c:v>2.072101</c:v>
                </c:pt>
                <c:pt idx="544">
                  <c:v>1.513088</c:v>
                </c:pt>
                <c:pt idx="545">
                  <c:v>-0.28118140000000003</c:v>
                </c:pt>
                <c:pt idx="546">
                  <c:v>-1.313205</c:v>
                </c:pt>
                <c:pt idx="547">
                  <c:v>-0.60386490000000004</c:v>
                </c:pt>
                <c:pt idx="548">
                  <c:v>0.1882596</c:v>
                </c:pt>
                <c:pt idx="549">
                  <c:v>-9.3501730000000005E-2</c:v>
                </c:pt>
                <c:pt idx="550">
                  <c:v>-0.58206219999999997</c:v>
                </c:pt>
                <c:pt idx="551">
                  <c:v>-0.33325179999999999</c:v>
                </c:pt>
                <c:pt idx="552">
                  <c:v>-3.6747410000000001E-2</c:v>
                </c:pt>
                <c:pt idx="553">
                  <c:v>-0.69569349999999996</c:v>
                </c:pt>
                <c:pt idx="554">
                  <c:v>-1.1728339999999999</c:v>
                </c:pt>
                <c:pt idx="555">
                  <c:v>-0.53164880000000003</c:v>
                </c:pt>
                <c:pt idx="556">
                  <c:v>0.15494550000000001</c:v>
                </c:pt>
                <c:pt idx="557">
                  <c:v>0.46042329999999998</c:v>
                </c:pt>
                <c:pt idx="558">
                  <c:v>0.38186360000000003</c:v>
                </c:pt>
                <c:pt idx="559">
                  <c:v>6.4825110000000005E-2</c:v>
                </c:pt>
                <c:pt idx="560">
                  <c:v>0.33453060000000001</c:v>
                </c:pt>
                <c:pt idx="561">
                  <c:v>0.1033901</c:v>
                </c:pt>
                <c:pt idx="562">
                  <c:v>-0.72524529999999998</c:v>
                </c:pt>
                <c:pt idx="563">
                  <c:v>-0.14963009999999999</c:v>
                </c:pt>
                <c:pt idx="564">
                  <c:v>0.48290719999999998</c:v>
                </c:pt>
                <c:pt idx="565">
                  <c:v>-0.59149459999999998</c:v>
                </c:pt>
                <c:pt idx="566">
                  <c:v>-1.3939859999999999</c:v>
                </c:pt>
                <c:pt idx="567">
                  <c:v>-1.1792309999999999</c:v>
                </c:pt>
                <c:pt idx="568">
                  <c:v>-1.480423</c:v>
                </c:pt>
                <c:pt idx="569">
                  <c:v>-1.44276</c:v>
                </c:pt>
                <c:pt idx="570">
                  <c:v>-0.56540579999999996</c:v>
                </c:pt>
                <c:pt idx="571">
                  <c:v>-0.26235180000000002</c:v>
                </c:pt>
                <c:pt idx="572">
                  <c:v>0.2492664</c:v>
                </c:pt>
                <c:pt idx="573">
                  <c:v>1.3609560000000001</c:v>
                </c:pt>
                <c:pt idx="574">
                  <c:v>1.3570089999999999</c:v>
                </c:pt>
                <c:pt idx="575">
                  <c:v>9.8480869999999998E-2</c:v>
                </c:pt>
                <c:pt idx="576">
                  <c:v>-0.84701859999999995</c:v>
                </c:pt>
                <c:pt idx="577">
                  <c:v>-0.65602590000000005</c:v>
                </c:pt>
                <c:pt idx="578">
                  <c:v>-0.27413120000000002</c:v>
                </c:pt>
                <c:pt idx="579">
                  <c:v>-0.1884632</c:v>
                </c:pt>
                <c:pt idx="580">
                  <c:v>0.54101379999999999</c:v>
                </c:pt>
                <c:pt idx="581">
                  <c:v>0.96103749999999999</c:v>
                </c:pt>
                <c:pt idx="582">
                  <c:v>0.37547770000000003</c:v>
                </c:pt>
                <c:pt idx="583">
                  <c:v>0.85788549999999997</c:v>
                </c:pt>
                <c:pt idx="584">
                  <c:v>1.870787</c:v>
                </c:pt>
                <c:pt idx="585">
                  <c:v>1.0606359999999999</c:v>
                </c:pt>
                <c:pt idx="586">
                  <c:v>-0.17200180000000001</c:v>
                </c:pt>
                <c:pt idx="587">
                  <c:v>0.1235139</c:v>
                </c:pt>
                <c:pt idx="588">
                  <c:v>0.47922100000000001</c:v>
                </c:pt>
                <c:pt idx="589">
                  <c:v>-0.1318472</c:v>
                </c:pt>
                <c:pt idx="590">
                  <c:v>-0.75920279999999996</c:v>
                </c:pt>
                <c:pt idx="591">
                  <c:v>-0.88143870000000002</c:v>
                </c:pt>
                <c:pt idx="592">
                  <c:v>-0.34814250000000002</c:v>
                </c:pt>
                <c:pt idx="593">
                  <c:v>-0.3160404</c:v>
                </c:pt>
                <c:pt idx="594">
                  <c:v>-1.50448</c:v>
                </c:pt>
                <c:pt idx="595">
                  <c:v>-1.5491600000000001</c:v>
                </c:pt>
                <c:pt idx="596">
                  <c:v>0.15746840000000001</c:v>
                </c:pt>
                <c:pt idx="597">
                  <c:v>0.70764769999999999</c:v>
                </c:pt>
                <c:pt idx="598">
                  <c:v>-0.46895710000000002</c:v>
                </c:pt>
                <c:pt idx="599">
                  <c:v>-1.2046429999999999</c:v>
                </c:pt>
                <c:pt idx="600">
                  <c:v>-1.483438</c:v>
                </c:pt>
                <c:pt idx="601">
                  <c:v>-1.985811</c:v>
                </c:pt>
                <c:pt idx="602">
                  <c:v>-1.2614350000000001</c:v>
                </c:pt>
                <c:pt idx="603">
                  <c:v>0.2220249</c:v>
                </c:pt>
                <c:pt idx="604">
                  <c:v>0.3692955</c:v>
                </c:pt>
                <c:pt idx="605">
                  <c:v>0.2193901</c:v>
                </c:pt>
                <c:pt idx="606">
                  <c:v>0.98506559999999999</c:v>
                </c:pt>
                <c:pt idx="607">
                  <c:v>1.2318469999999999</c:v>
                </c:pt>
                <c:pt idx="608">
                  <c:v>0.58984230000000004</c:v>
                </c:pt>
                <c:pt idx="609">
                  <c:v>-0.13517390000000001</c:v>
                </c:pt>
                <c:pt idx="610">
                  <c:v>-0.46888099999999999</c:v>
                </c:pt>
                <c:pt idx="611">
                  <c:v>0.60096539999999998</c:v>
                </c:pt>
                <c:pt idx="612">
                  <c:v>1.5546310000000001</c:v>
                </c:pt>
                <c:pt idx="613">
                  <c:v>-0.3870034</c:v>
                </c:pt>
                <c:pt idx="614">
                  <c:v>-2.918523</c:v>
                </c:pt>
                <c:pt idx="615">
                  <c:v>-2.172914</c:v>
                </c:pt>
                <c:pt idx="616">
                  <c:v>0.40448820000000002</c:v>
                </c:pt>
                <c:pt idx="617">
                  <c:v>1.265811</c:v>
                </c:pt>
                <c:pt idx="618">
                  <c:v>-2.5434990000000001E-2</c:v>
                </c:pt>
                <c:pt idx="619">
                  <c:v>-1.3461369999999999</c:v>
                </c:pt>
                <c:pt idx="620">
                  <c:v>-0.81992770000000004</c:v>
                </c:pt>
                <c:pt idx="621">
                  <c:v>0.50417860000000003</c:v>
                </c:pt>
                <c:pt idx="622">
                  <c:v>0.33919460000000001</c:v>
                </c:pt>
                <c:pt idx="623">
                  <c:v>-0.93376709999999996</c:v>
                </c:pt>
                <c:pt idx="624">
                  <c:v>-1.3261179999999999</c:v>
                </c:pt>
                <c:pt idx="625">
                  <c:v>-0.82529759999999996</c:v>
                </c:pt>
                <c:pt idx="626">
                  <c:v>-0.87249960000000004</c:v>
                </c:pt>
                <c:pt idx="627">
                  <c:v>-1.1489419999999999</c:v>
                </c:pt>
                <c:pt idx="628">
                  <c:v>-0.82445210000000002</c:v>
                </c:pt>
                <c:pt idx="629">
                  <c:v>-0.74388430000000005</c:v>
                </c:pt>
                <c:pt idx="630">
                  <c:v>-0.94766950000000005</c:v>
                </c:pt>
                <c:pt idx="631">
                  <c:v>-0.6202647</c:v>
                </c:pt>
                <c:pt idx="632">
                  <c:v>0.13859189999999999</c:v>
                </c:pt>
                <c:pt idx="633">
                  <c:v>1.271109</c:v>
                </c:pt>
                <c:pt idx="634">
                  <c:v>1.7239599999999999</c:v>
                </c:pt>
                <c:pt idx="635">
                  <c:v>0.59462559999999998</c:v>
                </c:pt>
                <c:pt idx="636">
                  <c:v>-0.57864519999999997</c:v>
                </c:pt>
                <c:pt idx="637">
                  <c:v>-0.91029199999999999</c:v>
                </c:pt>
                <c:pt idx="638">
                  <c:v>-0.78690119999999997</c:v>
                </c:pt>
                <c:pt idx="639">
                  <c:v>-0.1203627</c:v>
                </c:pt>
                <c:pt idx="640">
                  <c:v>1.060548</c:v>
                </c:pt>
                <c:pt idx="641">
                  <c:v>1.5216829999999999</c:v>
                </c:pt>
                <c:pt idx="642">
                  <c:v>-9.2310219999999998E-2</c:v>
                </c:pt>
                <c:pt idx="643">
                  <c:v>-1.5795600000000001</c:v>
                </c:pt>
                <c:pt idx="644">
                  <c:v>-0.9801742</c:v>
                </c:pt>
                <c:pt idx="645">
                  <c:v>-0.889621</c:v>
                </c:pt>
                <c:pt idx="646">
                  <c:v>-2.0087790000000001</c:v>
                </c:pt>
                <c:pt idx="647">
                  <c:v>-2.00475</c:v>
                </c:pt>
                <c:pt idx="648">
                  <c:v>-1.134722</c:v>
                </c:pt>
                <c:pt idx="649">
                  <c:v>-1.107507</c:v>
                </c:pt>
                <c:pt idx="650">
                  <c:v>-1.368034</c:v>
                </c:pt>
                <c:pt idx="651">
                  <c:v>-0.476688</c:v>
                </c:pt>
                <c:pt idx="652">
                  <c:v>0.471383</c:v>
                </c:pt>
                <c:pt idx="653">
                  <c:v>-0.2174102</c:v>
                </c:pt>
                <c:pt idx="654">
                  <c:v>-1.628287</c:v>
                </c:pt>
                <c:pt idx="655">
                  <c:v>-1.8685929999999999</c:v>
                </c:pt>
                <c:pt idx="656">
                  <c:v>-0.46520919999999999</c:v>
                </c:pt>
                <c:pt idx="657">
                  <c:v>0.73867249999999995</c:v>
                </c:pt>
                <c:pt idx="658">
                  <c:v>0.62546349999999995</c:v>
                </c:pt>
                <c:pt idx="659">
                  <c:v>0.7867054</c:v>
                </c:pt>
                <c:pt idx="660">
                  <c:v>1.313876</c:v>
                </c:pt>
                <c:pt idx="661">
                  <c:v>0.84398269999999997</c:v>
                </c:pt>
                <c:pt idx="662">
                  <c:v>-0.236896</c:v>
                </c:pt>
                <c:pt idx="663">
                  <c:v>-0.72546440000000001</c:v>
                </c:pt>
                <c:pt idx="664">
                  <c:v>-0.2304126</c:v>
                </c:pt>
                <c:pt idx="665">
                  <c:v>0.29979270000000002</c:v>
                </c:pt>
                <c:pt idx="666">
                  <c:v>0.20678669999999999</c:v>
                </c:pt>
                <c:pt idx="667">
                  <c:v>-0.32028699999999999</c:v>
                </c:pt>
                <c:pt idx="668">
                  <c:v>-0.98827549999999997</c:v>
                </c:pt>
                <c:pt idx="669">
                  <c:v>-0.94383269999999997</c:v>
                </c:pt>
                <c:pt idx="670">
                  <c:v>-0.4113446</c:v>
                </c:pt>
                <c:pt idx="671">
                  <c:v>-0.1742776</c:v>
                </c:pt>
                <c:pt idx="672">
                  <c:v>0.2441806</c:v>
                </c:pt>
                <c:pt idx="673">
                  <c:v>0.85805140000000002</c:v>
                </c:pt>
                <c:pt idx="674">
                  <c:v>1.139343</c:v>
                </c:pt>
                <c:pt idx="675">
                  <c:v>1.009555</c:v>
                </c:pt>
                <c:pt idx="676">
                  <c:v>0.4031748</c:v>
                </c:pt>
                <c:pt idx="677">
                  <c:v>-0.11103590000000001</c:v>
                </c:pt>
                <c:pt idx="678">
                  <c:v>-0.19021689999999999</c:v>
                </c:pt>
                <c:pt idx="679">
                  <c:v>-0.47799609999999998</c:v>
                </c:pt>
                <c:pt idx="680">
                  <c:v>-0.59445179999999997</c:v>
                </c:pt>
                <c:pt idx="681">
                  <c:v>-0.43794529999999998</c:v>
                </c:pt>
                <c:pt idx="682">
                  <c:v>-0.46342100000000003</c:v>
                </c:pt>
                <c:pt idx="683">
                  <c:v>-0.1890445</c:v>
                </c:pt>
                <c:pt idx="684">
                  <c:v>-0.1260857</c:v>
                </c:pt>
                <c:pt idx="685">
                  <c:v>-0.47974660000000002</c:v>
                </c:pt>
                <c:pt idx="686">
                  <c:v>-0.48570649999999999</c:v>
                </c:pt>
                <c:pt idx="687">
                  <c:v>-0.30817610000000001</c:v>
                </c:pt>
                <c:pt idx="688">
                  <c:v>0.1979601</c:v>
                </c:pt>
                <c:pt idx="689">
                  <c:v>0.33960839999999998</c:v>
                </c:pt>
                <c:pt idx="690">
                  <c:v>-1.0897680000000001</c:v>
                </c:pt>
                <c:pt idx="691">
                  <c:v>-2.3097449999999999</c:v>
                </c:pt>
                <c:pt idx="692">
                  <c:v>-1.848708</c:v>
                </c:pt>
                <c:pt idx="693">
                  <c:v>-1.030972</c:v>
                </c:pt>
                <c:pt idx="694">
                  <c:v>-0.43873459999999997</c:v>
                </c:pt>
                <c:pt idx="695">
                  <c:v>0.32736130000000002</c:v>
                </c:pt>
                <c:pt idx="696">
                  <c:v>0.72623590000000005</c:v>
                </c:pt>
                <c:pt idx="697">
                  <c:v>7.0137950000000004E-2</c:v>
                </c:pt>
                <c:pt idx="698">
                  <c:v>-1.22217</c:v>
                </c:pt>
                <c:pt idx="699">
                  <c:v>-1.8411109999999999</c:v>
                </c:pt>
                <c:pt idx="700">
                  <c:v>-1.5322849999999999</c:v>
                </c:pt>
                <c:pt idx="701">
                  <c:v>-1.320363</c:v>
                </c:pt>
                <c:pt idx="702">
                  <c:v>-1.245609</c:v>
                </c:pt>
                <c:pt idx="703">
                  <c:v>-0.84275009999999995</c:v>
                </c:pt>
                <c:pt idx="704">
                  <c:v>-0.25962960000000002</c:v>
                </c:pt>
                <c:pt idx="705">
                  <c:v>0.44260460000000001</c:v>
                </c:pt>
                <c:pt idx="706">
                  <c:v>1.057256</c:v>
                </c:pt>
                <c:pt idx="707">
                  <c:v>0.91193659999999999</c:v>
                </c:pt>
                <c:pt idx="708">
                  <c:v>0.22658700000000001</c:v>
                </c:pt>
                <c:pt idx="709">
                  <c:v>-0.32990740000000002</c:v>
                </c:pt>
                <c:pt idx="710">
                  <c:v>-1.093899</c:v>
                </c:pt>
                <c:pt idx="711">
                  <c:v>-1.950299</c:v>
                </c:pt>
                <c:pt idx="712">
                  <c:v>-1.441098</c:v>
                </c:pt>
                <c:pt idx="713">
                  <c:v>0.29252319999999998</c:v>
                </c:pt>
                <c:pt idx="714">
                  <c:v>0.91459100000000004</c:v>
                </c:pt>
                <c:pt idx="715">
                  <c:v>0.21371329999999999</c:v>
                </c:pt>
                <c:pt idx="716">
                  <c:v>-0.44321060000000001</c:v>
                </c:pt>
                <c:pt idx="717">
                  <c:v>-0.94891289999999995</c:v>
                </c:pt>
                <c:pt idx="718">
                  <c:v>-1.4219569999999999</c:v>
                </c:pt>
                <c:pt idx="719">
                  <c:v>-1.561258</c:v>
                </c:pt>
                <c:pt idx="720">
                  <c:v>-1.555342</c:v>
                </c:pt>
                <c:pt idx="721">
                  <c:v>-1.4779249999999999</c:v>
                </c:pt>
                <c:pt idx="722">
                  <c:v>-0.53628279999999995</c:v>
                </c:pt>
                <c:pt idx="723">
                  <c:v>0.50650689999999998</c:v>
                </c:pt>
                <c:pt idx="724">
                  <c:v>0.54948909999999995</c:v>
                </c:pt>
                <c:pt idx="725">
                  <c:v>0.24270739999999999</c:v>
                </c:pt>
                <c:pt idx="726">
                  <c:v>-0.44524570000000002</c:v>
                </c:pt>
                <c:pt idx="727">
                  <c:v>-1.5143450000000001</c:v>
                </c:pt>
                <c:pt idx="728">
                  <c:v>-1.808916</c:v>
                </c:pt>
                <c:pt idx="729">
                  <c:v>-1.2886150000000001</c:v>
                </c:pt>
                <c:pt idx="730">
                  <c:v>-0.70513820000000005</c:v>
                </c:pt>
                <c:pt idx="731">
                  <c:v>-0.18196999999999999</c:v>
                </c:pt>
                <c:pt idx="732">
                  <c:v>0.12949530000000001</c:v>
                </c:pt>
                <c:pt idx="733">
                  <c:v>1.297855E-2</c:v>
                </c:pt>
                <c:pt idx="734">
                  <c:v>-0.31487510000000002</c:v>
                </c:pt>
                <c:pt idx="735">
                  <c:v>-0.59654169999999995</c:v>
                </c:pt>
                <c:pt idx="736">
                  <c:v>-1.326106</c:v>
                </c:pt>
                <c:pt idx="737">
                  <c:v>-2.0993979999999999</c:v>
                </c:pt>
                <c:pt idx="738">
                  <c:v>-1.449983</c:v>
                </c:pt>
                <c:pt idx="739">
                  <c:v>-0.20290710000000001</c:v>
                </c:pt>
                <c:pt idx="740">
                  <c:v>0.23324929999999999</c:v>
                </c:pt>
                <c:pt idx="741">
                  <c:v>5.9407719999999997E-2</c:v>
                </c:pt>
                <c:pt idx="742">
                  <c:v>0.10822619999999999</c:v>
                </c:pt>
                <c:pt idx="743">
                  <c:v>0.83343999999999996</c:v>
                </c:pt>
                <c:pt idx="744">
                  <c:v>0.83499970000000001</c:v>
                </c:pt>
                <c:pt idx="745">
                  <c:v>-0.11592230000000001</c:v>
                </c:pt>
                <c:pt idx="746">
                  <c:v>-0.7120824</c:v>
                </c:pt>
                <c:pt idx="747">
                  <c:v>-1.2950790000000001</c:v>
                </c:pt>
                <c:pt idx="748">
                  <c:v>-1.7000580000000001</c:v>
                </c:pt>
                <c:pt idx="749">
                  <c:v>-1.262977</c:v>
                </c:pt>
                <c:pt idx="750">
                  <c:v>-0.23627719999999999</c:v>
                </c:pt>
                <c:pt idx="751">
                  <c:v>0.84723660000000001</c:v>
                </c:pt>
                <c:pt idx="752">
                  <c:v>0.90640549999999998</c:v>
                </c:pt>
                <c:pt idx="753">
                  <c:v>-9.7388509999999998E-2</c:v>
                </c:pt>
                <c:pt idx="754">
                  <c:v>-1.2386090000000001</c:v>
                </c:pt>
                <c:pt idx="755">
                  <c:v>-1.726755</c:v>
                </c:pt>
                <c:pt idx="756">
                  <c:v>-0.95053010000000004</c:v>
                </c:pt>
                <c:pt idx="757">
                  <c:v>7.1580910000000001E-3</c:v>
                </c:pt>
                <c:pt idx="758">
                  <c:v>-6.4171240000000004E-2</c:v>
                </c:pt>
                <c:pt idx="759">
                  <c:v>-0.89419099999999996</c:v>
                </c:pt>
                <c:pt idx="760">
                  <c:v>-1.1596329999999999</c:v>
                </c:pt>
                <c:pt idx="761">
                  <c:v>0.2355854</c:v>
                </c:pt>
                <c:pt idx="762">
                  <c:v>1.0556840000000001</c:v>
                </c:pt>
                <c:pt idx="763">
                  <c:v>-0.61893310000000001</c:v>
                </c:pt>
                <c:pt idx="764">
                  <c:v>-2.0943839999999998</c:v>
                </c:pt>
                <c:pt idx="765">
                  <c:v>-1.816621</c:v>
                </c:pt>
                <c:pt idx="766">
                  <c:v>-1.335456</c:v>
                </c:pt>
                <c:pt idx="767">
                  <c:v>-0.55631730000000001</c:v>
                </c:pt>
                <c:pt idx="768">
                  <c:v>0.33284570000000002</c:v>
                </c:pt>
                <c:pt idx="769">
                  <c:v>-0.54096639999999996</c:v>
                </c:pt>
                <c:pt idx="770">
                  <c:v>-1.7244219999999999</c:v>
                </c:pt>
                <c:pt idx="771">
                  <c:v>-1.255566</c:v>
                </c:pt>
                <c:pt idx="772">
                  <c:v>-0.63136709999999996</c:v>
                </c:pt>
                <c:pt idx="773">
                  <c:v>-0.2817537</c:v>
                </c:pt>
                <c:pt idx="774">
                  <c:v>-0.37300909999999998</c:v>
                </c:pt>
                <c:pt idx="775">
                  <c:v>-1.471174</c:v>
                </c:pt>
                <c:pt idx="776">
                  <c:v>-1.4857670000000001</c:v>
                </c:pt>
                <c:pt idx="777">
                  <c:v>0.57306380000000001</c:v>
                </c:pt>
                <c:pt idx="778">
                  <c:v>2.0052940000000001</c:v>
                </c:pt>
                <c:pt idx="779">
                  <c:v>0.67362259999999996</c:v>
                </c:pt>
                <c:pt idx="780">
                  <c:v>-1.3471040000000001</c:v>
                </c:pt>
                <c:pt idx="781">
                  <c:v>-1.546068</c:v>
                </c:pt>
                <c:pt idx="782">
                  <c:v>-0.62569640000000004</c:v>
                </c:pt>
                <c:pt idx="783">
                  <c:v>0.46361760000000002</c:v>
                </c:pt>
                <c:pt idx="784">
                  <c:v>1.060044</c:v>
                </c:pt>
                <c:pt idx="785">
                  <c:v>0.57471300000000003</c:v>
                </c:pt>
                <c:pt idx="786">
                  <c:v>-5.58402E-2</c:v>
                </c:pt>
                <c:pt idx="787">
                  <c:v>-0.41136260000000002</c:v>
                </c:pt>
                <c:pt idx="788">
                  <c:v>-0.82335729999999996</c:v>
                </c:pt>
                <c:pt idx="789">
                  <c:v>-1.4678</c:v>
                </c:pt>
                <c:pt idx="790">
                  <c:v>-2.3627790000000002</c:v>
                </c:pt>
                <c:pt idx="791">
                  <c:v>-2.092152</c:v>
                </c:pt>
                <c:pt idx="792">
                  <c:v>-0.55329280000000003</c:v>
                </c:pt>
                <c:pt idx="793">
                  <c:v>4.1340490000000001E-2</c:v>
                </c:pt>
                <c:pt idx="794">
                  <c:v>-0.33725430000000001</c:v>
                </c:pt>
                <c:pt idx="795">
                  <c:v>-0.548709</c:v>
                </c:pt>
                <c:pt idx="796">
                  <c:v>-0.58594710000000005</c:v>
                </c:pt>
                <c:pt idx="797">
                  <c:v>6.5240140000000002E-2</c:v>
                </c:pt>
                <c:pt idx="798">
                  <c:v>0.3578518</c:v>
                </c:pt>
                <c:pt idx="799">
                  <c:v>-0.87100239999999995</c:v>
                </c:pt>
                <c:pt idx="800">
                  <c:v>-1.306017</c:v>
                </c:pt>
                <c:pt idx="801">
                  <c:v>-0.30286419999999997</c:v>
                </c:pt>
                <c:pt idx="802">
                  <c:v>-0.68180470000000004</c:v>
                </c:pt>
                <c:pt idx="803">
                  <c:v>-2.6375440000000001</c:v>
                </c:pt>
                <c:pt idx="804">
                  <c:v>-2.859029</c:v>
                </c:pt>
                <c:pt idx="805">
                  <c:v>-1.425994</c:v>
                </c:pt>
                <c:pt idx="806">
                  <c:v>-1.7725390000000001</c:v>
                </c:pt>
                <c:pt idx="807">
                  <c:v>-2.6873429999999998</c:v>
                </c:pt>
                <c:pt idx="808">
                  <c:v>-1.24139</c:v>
                </c:pt>
                <c:pt idx="809">
                  <c:v>0.4799697</c:v>
                </c:pt>
                <c:pt idx="810">
                  <c:v>-0.2313095</c:v>
                </c:pt>
                <c:pt idx="811">
                  <c:v>-2.0992259999999998</c:v>
                </c:pt>
                <c:pt idx="812">
                  <c:v>-2.2105950000000001</c:v>
                </c:pt>
                <c:pt idx="813">
                  <c:v>-0.85103609999999996</c:v>
                </c:pt>
                <c:pt idx="814">
                  <c:v>-0.47195029999999999</c:v>
                </c:pt>
                <c:pt idx="815">
                  <c:v>-0.82195430000000003</c:v>
                </c:pt>
                <c:pt idx="816">
                  <c:v>-0.71717240000000004</c:v>
                </c:pt>
                <c:pt idx="817">
                  <c:v>-0.18937399999999999</c:v>
                </c:pt>
                <c:pt idx="818">
                  <c:v>-0.24813650000000001</c:v>
                </c:pt>
                <c:pt idx="819">
                  <c:v>-1.127262</c:v>
                </c:pt>
                <c:pt idx="820">
                  <c:v>-1.2143029999999999</c:v>
                </c:pt>
                <c:pt idx="821">
                  <c:v>-1.1676230000000001</c:v>
                </c:pt>
                <c:pt idx="822">
                  <c:v>-2.1390220000000002</c:v>
                </c:pt>
                <c:pt idx="823">
                  <c:v>-2.154849</c:v>
                </c:pt>
                <c:pt idx="824">
                  <c:v>-0.30276429999999999</c:v>
                </c:pt>
                <c:pt idx="825">
                  <c:v>1.367812</c:v>
                </c:pt>
                <c:pt idx="826">
                  <c:v>0.88107539999999995</c:v>
                </c:pt>
                <c:pt idx="827">
                  <c:v>-0.91914940000000001</c:v>
                </c:pt>
                <c:pt idx="828">
                  <c:v>-1.480081</c:v>
                </c:pt>
                <c:pt idx="829">
                  <c:v>-0.61260360000000003</c:v>
                </c:pt>
                <c:pt idx="830">
                  <c:v>-0.1543822</c:v>
                </c:pt>
                <c:pt idx="831">
                  <c:v>-0.98765910000000001</c:v>
                </c:pt>
                <c:pt idx="832">
                  <c:v>-2.2046570000000001</c:v>
                </c:pt>
                <c:pt idx="833">
                  <c:v>-2.0716990000000002</c:v>
                </c:pt>
                <c:pt idx="834">
                  <c:v>-0.62646420000000003</c:v>
                </c:pt>
                <c:pt idx="835">
                  <c:v>0.52578159999999996</c:v>
                </c:pt>
                <c:pt idx="836">
                  <c:v>0.62578880000000003</c:v>
                </c:pt>
                <c:pt idx="837">
                  <c:v>9.1400300000000004E-2</c:v>
                </c:pt>
                <c:pt idx="838">
                  <c:v>-0.16822090000000001</c:v>
                </c:pt>
                <c:pt idx="839">
                  <c:v>0.3931482</c:v>
                </c:pt>
                <c:pt idx="840">
                  <c:v>0.83645959999999997</c:v>
                </c:pt>
                <c:pt idx="841">
                  <c:v>-6.8312570000000003E-2</c:v>
                </c:pt>
                <c:pt idx="842">
                  <c:v>-1.3535740000000001</c:v>
                </c:pt>
                <c:pt idx="843">
                  <c:v>-1.7479279999999999</c:v>
                </c:pt>
                <c:pt idx="844">
                  <c:v>-1.7342850000000001</c:v>
                </c:pt>
                <c:pt idx="845">
                  <c:v>-1.5565880000000001</c:v>
                </c:pt>
                <c:pt idx="846">
                  <c:v>-1.1931769999999999</c:v>
                </c:pt>
                <c:pt idx="847">
                  <c:v>-1.458418</c:v>
                </c:pt>
                <c:pt idx="848">
                  <c:v>-1.8098609999999999</c:v>
                </c:pt>
                <c:pt idx="849">
                  <c:v>-0.60312619999999995</c:v>
                </c:pt>
                <c:pt idx="850">
                  <c:v>1.0365869999999999</c:v>
                </c:pt>
                <c:pt idx="851">
                  <c:v>4.5988790000000002E-2</c:v>
                </c:pt>
                <c:pt idx="852">
                  <c:v>-2.207157</c:v>
                </c:pt>
                <c:pt idx="853">
                  <c:v>-1.8303769999999999</c:v>
                </c:pt>
                <c:pt idx="854">
                  <c:v>-0.34966530000000001</c:v>
                </c:pt>
                <c:pt idx="855">
                  <c:v>8.1914819999999999E-2</c:v>
                </c:pt>
                <c:pt idx="856">
                  <c:v>0.70855060000000003</c:v>
                </c:pt>
                <c:pt idx="857">
                  <c:v>1.0828100000000001</c:v>
                </c:pt>
                <c:pt idx="858">
                  <c:v>-5.549548E-2</c:v>
                </c:pt>
                <c:pt idx="859">
                  <c:v>-1.3292250000000001</c:v>
                </c:pt>
                <c:pt idx="860">
                  <c:v>-0.6956407</c:v>
                </c:pt>
                <c:pt idx="861">
                  <c:v>0.56219960000000002</c:v>
                </c:pt>
                <c:pt idx="862">
                  <c:v>0.42984719999999998</c:v>
                </c:pt>
                <c:pt idx="863">
                  <c:v>-0.26593610000000001</c:v>
                </c:pt>
                <c:pt idx="864">
                  <c:v>-0.55715389999999998</c:v>
                </c:pt>
                <c:pt idx="865">
                  <c:v>-0.53396529999999998</c:v>
                </c:pt>
                <c:pt idx="866">
                  <c:v>-0.68070660000000005</c:v>
                </c:pt>
                <c:pt idx="867">
                  <c:v>-1.2561720000000001</c:v>
                </c:pt>
                <c:pt idx="868">
                  <c:v>-2.0543179999999999</c:v>
                </c:pt>
                <c:pt idx="869">
                  <c:v>-2.8137650000000001</c:v>
                </c:pt>
                <c:pt idx="870">
                  <c:v>-1.9465049999999999</c:v>
                </c:pt>
                <c:pt idx="871">
                  <c:v>0.1969175</c:v>
                </c:pt>
                <c:pt idx="872">
                  <c:v>0.54061409999999999</c:v>
                </c:pt>
                <c:pt idx="873">
                  <c:v>-0.2088517</c:v>
                </c:pt>
                <c:pt idx="874">
                  <c:v>0.14365800000000001</c:v>
                </c:pt>
                <c:pt idx="875">
                  <c:v>0.68275010000000003</c:v>
                </c:pt>
                <c:pt idx="876">
                  <c:v>-2.5683790000000001E-2</c:v>
                </c:pt>
                <c:pt idx="877">
                  <c:v>-1.1201410000000001</c:v>
                </c:pt>
                <c:pt idx="878">
                  <c:v>-0.47135090000000002</c:v>
                </c:pt>
                <c:pt idx="879">
                  <c:v>0.62445419999999996</c:v>
                </c:pt>
                <c:pt idx="880">
                  <c:v>-0.2694859</c:v>
                </c:pt>
                <c:pt idx="881">
                  <c:v>-0.88086549999999997</c:v>
                </c:pt>
                <c:pt idx="882">
                  <c:v>0.64652900000000002</c:v>
                </c:pt>
                <c:pt idx="883">
                  <c:v>1.336473</c:v>
                </c:pt>
                <c:pt idx="884">
                  <c:v>-5.8485000000000004E-3</c:v>
                </c:pt>
                <c:pt idx="885">
                  <c:v>-1.0904069999999999</c:v>
                </c:pt>
                <c:pt idx="886">
                  <c:v>-1.8495870000000001</c:v>
                </c:pt>
                <c:pt idx="887">
                  <c:v>-2.5832139999999999</c:v>
                </c:pt>
                <c:pt idx="888">
                  <c:v>-1.752345</c:v>
                </c:pt>
                <c:pt idx="889">
                  <c:v>-0.63304499999999997</c:v>
                </c:pt>
                <c:pt idx="890">
                  <c:v>-0.4042982</c:v>
                </c:pt>
                <c:pt idx="891">
                  <c:v>0.90199819999999997</c:v>
                </c:pt>
                <c:pt idx="892">
                  <c:v>2.3859249999999999</c:v>
                </c:pt>
                <c:pt idx="893">
                  <c:v>1.6255520000000001</c:v>
                </c:pt>
                <c:pt idx="894">
                  <c:v>-0.26264310000000002</c:v>
                </c:pt>
                <c:pt idx="895">
                  <c:v>-0.83158900000000002</c:v>
                </c:pt>
                <c:pt idx="896">
                  <c:v>0.1607288</c:v>
                </c:pt>
                <c:pt idx="897">
                  <c:v>0.61706970000000005</c:v>
                </c:pt>
                <c:pt idx="898">
                  <c:v>-0.205734</c:v>
                </c:pt>
                <c:pt idx="899">
                  <c:v>-0.4026071</c:v>
                </c:pt>
                <c:pt idx="900">
                  <c:v>0.49457669999999998</c:v>
                </c:pt>
                <c:pt idx="901">
                  <c:v>1.250866</c:v>
                </c:pt>
                <c:pt idx="902">
                  <c:v>1.3441730000000001</c:v>
                </c:pt>
                <c:pt idx="903">
                  <c:v>0.41713460000000002</c:v>
                </c:pt>
                <c:pt idx="904">
                  <c:v>-0.83664079999999996</c:v>
                </c:pt>
                <c:pt idx="905">
                  <c:v>-1.127022</c:v>
                </c:pt>
                <c:pt idx="906">
                  <c:v>-0.31934299999999999</c:v>
                </c:pt>
                <c:pt idx="907">
                  <c:v>0.3670948</c:v>
                </c:pt>
                <c:pt idx="908">
                  <c:v>-0.48550779999999999</c:v>
                </c:pt>
                <c:pt idx="909">
                  <c:v>-1.5506949999999999</c:v>
                </c:pt>
                <c:pt idx="910">
                  <c:v>-1.549485</c:v>
                </c:pt>
                <c:pt idx="911">
                  <c:v>-0.93030570000000001</c:v>
                </c:pt>
                <c:pt idx="912">
                  <c:v>0.90268300000000001</c:v>
                </c:pt>
                <c:pt idx="913">
                  <c:v>1.7582070000000001</c:v>
                </c:pt>
                <c:pt idx="914">
                  <c:v>-0.64436640000000001</c:v>
                </c:pt>
                <c:pt idx="915">
                  <c:v>-2.191605</c:v>
                </c:pt>
                <c:pt idx="916">
                  <c:v>-0.46913470000000002</c:v>
                </c:pt>
                <c:pt idx="917">
                  <c:v>1.0264169999999999</c:v>
                </c:pt>
                <c:pt idx="918">
                  <c:v>-9.1164660000000002E-3</c:v>
                </c:pt>
                <c:pt idx="919">
                  <c:v>-2.3117640000000002</c:v>
                </c:pt>
                <c:pt idx="920">
                  <c:v>-2.9877609999999999</c:v>
                </c:pt>
                <c:pt idx="921">
                  <c:v>-1.7533380000000001</c:v>
                </c:pt>
                <c:pt idx="922">
                  <c:v>-1.524481</c:v>
                </c:pt>
                <c:pt idx="923">
                  <c:v>-2.2259410000000002</c:v>
                </c:pt>
                <c:pt idx="924">
                  <c:v>-1.438741</c:v>
                </c:pt>
                <c:pt idx="925">
                  <c:v>0.19238920000000001</c:v>
                </c:pt>
                <c:pt idx="926">
                  <c:v>0.53537920000000006</c:v>
                </c:pt>
                <c:pt idx="927">
                  <c:v>-0.33719349999999998</c:v>
                </c:pt>
                <c:pt idx="928">
                  <c:v>-1.2866200000000001</c:v>
                </c:pt>
                <c:pt idx="929">
                  <c:v>-1.0634330000000001</c:v>
                </c:pt>
                <c:pt idx="930">
                  <c:v>0.75578860000000003</c:v>
                </c:pt>
                <c:pt idx="931">
                  <c:v>1.611672</c:v>
                </c:pt>
                <c:pt idx="932">
                  <c:v>0.91997039999999997</c:v>
                </c:pt>
                <c:pt idx="933">
                  <c:v>1.14001</c:v>
                </c:pt>
                <c:pt idx="934">
                  <c:v>1.131845</c:v>
                </c:pt>
                <c:pt idx="935">
                  <c:v>-0.20137379999999999</c:v>
                </c:pt>
                <c:pt idx="936">
                  <c:v>-0.64104269999999997</c:v>
                </c:pt>
                <c:pt idx="937">
                  <c:v>-0.12743289999999999</c:v>
                </c:pt>
                <c:pt idx="938">
                  <c:v>-0.45183240000000002</c:v>
                </c:pt>
                <c:pt idx="939">
                  <c:v>-1.151896</c:v>
                </c:pt>
                <c:pt idx="940">
                  <c:v>-0.85287440000000003</c:v>
                </c:pt>
                <c:pt idx="941">
                  <c:v>-0.31196410000000002</c:v>
                </c:pt>
                <c:pt idx="942">
                  <c:v>-0.24260139999999999</c:v>
                </c:pt>
                <c:pt idx="943">
                  <c:v>-0.42594749999999998</c:v>
                </c:pt>
                <c:pt idx="944">
                  <c:v>-1.0570329999999999</c:v>
                </c:pt>
                <c:pt idx="945">
                  <c:v>-1.2502249999999999</c:v>
                </c:pt>
                <c:pt idx="946">
                  <c:v>-0.26105440000000002</c:v>
                </c:pt>
                <c:pt idx="947">
                  <c:v>0.40105849999999998</c:v>
                </c:pt>
                <c:pt idx="948">
                  <c:v>-0.26911960000000001</c:v>
                </c:pt>
                <c:pt idx="949">
                  <c:v>-0.76312639999999998</c:v>
                </c:pt>
                <c:pt idx="950">
                  <c:v>-0.57192869999999996</c:v>
                </c:pt>
                <c:pt idx="951">
                  <c:v>-0.82039399999999996</c:v>
                </c:pt>
                <c:pt idx="952">
                  <c:v>-1.1489119999999999</c:v>
                </c:pt>
                <c:pt idx="953">
                  <c:v>-0.74795389999999995</c:v>
                </c:pt>
                <c:pt idx="954">
                  <c:v>-0.47083459999999999</c:v>
                </c:pt>
                <c:pt idx="955">
                  <c:v>-1.0261279999999999</c:v>
                </c:pt>
                <c:pt idx="956">
                  <c:v>-1.150261</c:v>
                </c:pt>
                <c:pt idx="957">
                  <c:v>-0.15063309999999999</c:v>
                </c:pt>
                <c:pt idx="958">
                  <c:v>0.60226579999999996</c:v>
                </c:pt>
                <c:pt idx="959">
                  <c:v>0.46738170000000001</c:v>
                </c:pt>
                <c:pt idx="960">
                  <c:v>0.4126553</c:v>
                </c:pt>
                <c:pt idx="961">
                  <c:v>0.2098999</c:v>
                </c:pt>
                <c:pt idx="962">
                  <c:v>-0.82893050000000001</c:v>
                </c:pt>
                <c:pt idx="963">
                  <c:v>-1.1102620000000001</c:v>
                </c:pt>
                <c:pt idx="964">
                  <c:v>-0.35238950000000002</c:v>
                </c:pt>
                <c:pt idx="965">
                  <c:v>-0.99415549999999997</c:v>
                </c:pt>
                <c:pt idx="966">
                  <c:v>-3.101521</c:v>
                </c:pt>
                <c:pt idx="967">
                  <c:v>-3.5487790000000001</c:v>
                </c:pt>
                <c:pt idx="968">
                  <c:v>-1.2159139999999999</c:v>
                </c:pt>
                <c:pt idx="969">
                  <c:v>0.67263050000000002</c:v>
                </c:pt>
                <c:pt idx="970">
                  <c:v>0.28351409999999999</c:v>
                </c:pt>
                <c:pt idx="971">
                  <c:v>-0.4459494</c:v>
                </c:pt>
                <c:pt idx="972">
                  <c:v>-0.46521449999999998</c:v>
                </c:pt>
                <c:pt idx="973">
                  <c:v>1.397205E-2</c:v>
                </c:pt>
                <c:pt idx="974">
                  <c:v>0.88007729999999995</c:v>
                </c:pt>
                <c:pt idx="975">
                  <c:v>1.3457440000000001</c:v>
                </c:pt>
                <c:pt idx="976">
                  <c:v>0.66257270000000001</c:v>
                </c:pt>
                <c:pt idx="977">
                  <c:v>-2.313024E-2</c:v>
                </c:pt>
                <c:pt idx="978">
                  <c:v>0.60452539999999999</c:v>
                </c:pt>
                <c:pt idx="979">
                  <c:v>0.55874880000000005</c:v>
                </c:pt>
                <c:pt idx="980">
                  <c:v>-1.1014699999999999</c:v>
                </c:pt>
                <c:pt idx="981">
                  <c:v>-1.752327</c:v>
                </c:pt>
                <c:pt idx="982">
                  <c:v>-0.8746102</c:v>
                </c:pt>
                <c:pt idx="983">
                  <c:v>7.8509109999999993E-2</c:v>
                </c:pt>
                <c:pt idx="984">
                  <c:v>0.61980480000000004</c:v>
                </c:pt>
                <c:pt idx="985">
                  <c:v>0.81011549999999999</c:v>
                </c:pt>
                <c:pt idx="986">
                  <c:v>1.2491239999999999</c:v>
                </c:pt>
                <c:pt idx="987">
                  <c:v>1.439179</c:v>
                </c:pt>
                <c:pt idx="988">
                  <c:v>0.50063789999999997</c:v>
                </c:pt>
                <c:pt idx="989">
                  <c:v>0.10289570000000001</c:v>
                </c:pt>
                <c:pt idx="990">
                  <c:v>3.8693810000000002E-2</c:v>
                </c:pt>
                <c:pt idx="991">
                  <c:v>-1.947273</c:v>
                </c:pt>
                <c:pt idx="992">
                  <c:v>-3.3132769999999998</c:v>
                </c:pt>
                <c:pt idx="993">
                  <c:v>-1.7390060000000001</c:v>
                </c:pt>
                <c:pt idx="994">
                  <c:v>-0.55235690000000004</c:v>
                </c:pt>
                <c:pt idx="995">
                  <c:v>-0.99296180000000001</c:v>
                </c:pt>
                <c:pt idx="996">
                  <c:v>-0.5598976</c:v>
                </c:pt>
                <c:pt idx="997">
                  <c:v>0.59513570000000005</c:v>
                </c:pt>
                <c:pt idx="998">
                  <c:v>0.99792150000000002</c:v>
                </c:pt>
              </c:numCache>
            </c:numRef>
          </c:yVal>
          <c:smooth val="0"/>
        </c:ser>
        <c:ser>
          <c:idx val="10"/>
          <c:order val="10"/>
          <c:tx>
            <c:v>+1000V (#11)</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Data'!$L$5:$L$1003</c:f>
              <c:numCache>
                <c:formatCode>General</c:formatCode>
                <c:ptCount val="999"/>
                <c:pt idx="0">
                  <c:v>0.51160410000000001</c:v>
                </c:pt>
                <c:pt idx="1">
                  <c:v>0.23957619999999999</c:v>
                </c:pt>
                <c:pt idx="2">
                  <c:v>0.2705805</c:v>
                </c:pt>
                <c:pt idx="3">
                  <c:v>0.92071380000000003</c:v>
                </c:pt>
                <c:pt idx="4">
                  <c:v>1.162231</c:v>
                </c:pt>
                <c:pt idx="5">
                  <c:v>0.61546029999999996</c:v>
                </c:pt>
                <c:pt idx="6">
                  <c:v>0.4212381</c:v>
                </c:pt>
                <c:pt idx="7">
                  <c:v>0.66687099999999999</c:v>
                </c:pt>
                <c:pt idx="8">
                  <c:v>0.48896000000000001</c:v>
                </c:pt>
                <c:pt idx="9">
                  <c:v>-0.53288760000000002</c:v>
                </c:pt>
                <c:pt idx="10">
                  <c:v>-1.6660900000000001</c:v>
                </c:pt>
                <c:pt idx="11">
                  <c:v>-1.2235879999999999</c:v>
                </c:pt>
                <c:pt idx="12">
                  <c:v>0.26341039999999999</c:v>
                </c:pt>
                <c:pt idx="13">
                  <c:v>0.81615939999999998</c:v>
                </c:pt>
                <c:pt idx="14">
                  <c:v>0.71614140000000004</c:v>
                </c:pt>
                <c:pt idx="15">
                  <c:v>0.92870730000000001</c:v>
                </c:pt>
                <c:pt idx="16">
                  <c:v>0.81351019999999996</c:v>
                </c:pt>
                <c:pt idx="17">
                  <c:v>4.0978130000000001E-2</c:v>
                </c:pt>
                <c:pt idx="18">
                  <c:v>-0.3137414</c:v>
                </c:pt>
                <c:pt idx="19">
                  <c:v>-0.43646740000000001</c:v>
                </c:pt>
                <c:pt idx="20">
                  <c:v>-1.387356</c:v>
                </c:pt>
                <c:pt idx="21">
                  <c:v>-2.4049450000000001</c:v>
                </c:pt>
                <c:pt idx="22">
                  <c:v>-1.909276</c:v>
                </c:pt>
                <c:pt idx="23">
                  <c:v>-0.18331510000000001</c:v>
                </c:pt>
                <c:pt idx="24">
                  <c:v>0.66315860000000004</c:v>
                </c:pt>
                <c:pt idx="25">
                  <c:v>-0.15576100000000001</c:v>
                </c:pt>
                <c:pt idx="26">
                  <c:v>-0.84406769999999998</c:v>
                </c:pt>
                <c:pt idx="27">
                  <c:v>-0.3349627</c:v>
                </c:pt>
                <c:pt idx="28">
                  <c:v>-0.46996310000000002</c:v>
                </c:pt>
                <c:pt idx="29">
                  <c:v>-0.80878300000000003</c:v>
                </c:pt>
                <c:pt idx="30">
                  <c:v>0.57160460000000002</c:v>
                </c:pt>
                <c:pt idx="31">
                  <c:v>1.707511</c:v>
                </c:pt>
                <c:pt idx="32">
                  <c:v>1.4902329999999999</c:v>
                </c:pt>
                <c:pt idx="33">
                  <c:v>0.85533400000000004</c:v>
                </c:pt>
                <c:pt idx="34">
                  <c:v>0.221107</c:v>
                </c:pt>
                <c:pt idx="35">
                  <c:v>-0.10838250000000001</c:v>
                </c:pt>
                <c:pt idx="36">
                  <c:v>-0.61617219999999995</c:v>
                </c:pt>
                <c:pt idx="37">
                  <c:v>-0.66109870000000004</c:v>
                </c:pt>
                <c:pt idx="38">
                  <c:v>0.4179273</c:v>
                </c:pt>
                <c:pt idx="39">
                  <c:v>0.87670859999999995</c:v>
                </c:pt>
                <c:pt idx="40">
                  <c:v>0.2278953</c:v>
                </c:pt>
                <c:pt idx="41">
                  <c:v>-0.48780079999999998</c:v>
                </c:pt>
                <c:pt idx="42">
                  <c:v>-0.72188030000000003</c:v>
                </c:pt>
                <c:pt idx="43">
                  <c:v>9.0423900000000001E-2</c:v>
                </c:pt>
                <c:pt idx="44">
                  <c:v>0.93190969999999995</c:v>
                </c:pt>
                <c:pt idx="45">
                  <c:v>-0.28532960000000002</c:v>
                </c:pt>
                <c:pt idx="46">
                  <c:v>-2.5795780000000001</c:v>
                </c:pt>
                <c:pt idx="47">
                  <c:v>-2.839731</c:v>
                </c:pt>
                <c:pt idx="48">
                  <c:v>-1.5405070000000001</c:v>
                </c:pt>
                <c:pt idx="49">
                  <c:v>-0.41420020000000002</c:v>
                </c:pt>
                <c:pt idx="50">
                  <c:v>0.64496520000000002</c:v>
                </c:pt>
                <c:pt idx="51">
                  <c:v>0.84607259999999995</c:v>
                </c:pt>
                <c:pt idx="52">
                  <c:v>0.78551610000000005</c:v>
                </c:pt>
                <c:pt idx="53">
                  <c:v>1.1385179999999999</c:v>
                </c:pt>
                <c:pt idx="54">
                  <c:v>0.54828980000000005</c:v>
                </c:pt>
                <c:pt idx="55">
                  <c:v>-0.15428249999999999</c:v>
                </c:pt>
                <c:pt idx="56">
                  <c:v>7.5548160000000003E-2</c:v>
                </c:pt>
                <c:pt idx="57">
                  <c:v>0.48498780000000002</c:v>
                </c:pt>
                <c:pt idx="58">
                  <c:v>0.63775850000000001</c:v>
                </c:pt>
                <c:pt idx="59">
                  <c:v>0.42077219999999999</c:v>
                </c:pt>
                <c:pt idx="60">
                  <c:v>2.1483849999999999E-2</c:v>
                </c:pt>
                <c:pt idx="61">
                  <c:v>7.2338949999999999E-2</c:v>
                </c:pt>
                <c:pt idx="62">
                  <c:v>0.91468769999999999</c:v>
                </c:pt>
                <c:pt idx="63">
                  <c:v>1.3907499999999999</c:v>
                </c:pt>
                <c:pt idx="64">
                  <c:v>0.82671170000000005</c:v>
                </c:pt>
                <c:pt idx="65">
                  <c:v>0.10229920000000001</c:v>
                </c:pt>
                <c:pt idx="66">
                  <c:v>-0.49714750000000002</c:v>
                </c:pt>
                <c:pt idx="67">
                  <c:v>-1.156137</c:v>
                </c:pt>
                <c:pt idx="68">
                  <c:v>-1.6829829999999999</c:v>
                </c:pt>
                <c:pt idx="69">
                  <c:v>-1.760399</c:v>
                </c:pt>
                <c:pt idx="70">
                  <c:v>-1.319812</c:v>
                </c:pt>
                <c:pt idx="71">
                  <c:v>-0.23271130000000001</c:v>
                </c:pt>
                <c:pt idx="72">
                  <c:v>0.76829499999999995</c:v>
                </c:pt>
                <c:pt idx="73">
                  <c:v>0.81397929999999996</c:v>
                </c:pt>
                <c:pt idx="74">
                  <c:v>0.65219470000000002</c:v>
                </c:pt>
                <c:pt idx="75">
                  <c:v>0.83465230000000001</c:v>
                </c:pt>
                <c:pt idx="76">
                  <c:v>0.91410800000000003</c:v>
                </c:pt>
                <c:pt idx="77">
                  <c:v>0.71882860000000004</c:v>
                </c:pt>
                <c:pt idx="78">
                  <c:v>0.56829680000000005</c:v>
                </c:pt>
                <c:pt idx="79">
                  <c:v>0.45195370000000001</c:v>
                </c:pt>
                <c:pt idx="80">
                  <c:v>0.76169629999999999</c:v>
                </c:pt>
                <c:pt idx="81">
                  <c:v>1.5234350000000001</c:v>
                </c:pt>
                <c:pt idx="82">
                  <c:v>1.1819189999999999</c:v>
                </c:pt>
                <c:pt idx="83">
                  <c:v>-0.43465100000000001</c:v>
                </c:pt>
                <c:pt idx="84">
                  <c:v>-1.339021</c:v>
                </c:pt>
                <c:pt idx="85">
                  <c:v>-8.0152189999999998E-2</c:v>
                </c:pt>
                <c:pt idx="86">
                  <c:v>1.800964</c:v>
                </c:pt>
                <c:pt idx="87">
                  <c:v>1.7451270000000001</c:v>
                </c:pt>
                <c:pt idx="88">
                  <c:v>0.1242461</c:v>
                </c:pt>
                <c:pt idx="89">
                  <c:v>-1.464466</c:v>
                </c:pt>
                <c:pt idx="90">
                  <c:v>-2.0270229999999998</c:v>
                </c:pt>
                <c:pt idx="91">
                  <c:v>-0.81140290000000004</c:v>
                </c:pt>
                <c:pt idx="92">
                  <c:v>0.78885430000000001</c:v>
                </c:pt>
                <c:pt idx="93">
                  <c:v>0.1350624</c:v>
                </c:pt>
                <c:pt idx="94">
                  <c:v>-1.7832779999999999</c:v>
                </c:pt>
                <c:pt idx="95">
                  <c:v>-2.0739130000000001</c:v>
                </c:pt>
                <c:pt idx="96">
                  <c:v>-0.87849319999999997</c:v>
                </c:pt>
                <c:pt idx="97">
                  <c:v>0.55874740000000001</c:v>
                </c:pt>
                <c:pt idx="98">
                  <c:v>1.6394120000000001</c:v>
                </c:pt>
                <c:pt idx="99">
                  <c:v>1.593847</c:v>
                </c:pt>
                <c:pt idx="100">
                  <c:v>0.48085070000000002</c:v>
                </c:pt>
                <c:pt idx="101">
                  <c:v>-0.76514389999999999</c:v>
                </c:pt>
                <c:pt idx="102">
                  <c:v>-1.250127</c:v>
                </c:pt>
                <c:pt idx="103">
                  <c:v>-1.0232699999999999</c:v>
                </c:pt>
                <c:pt idx="104">
                  <c:v>-1.0497300000000001</c:v>
                </c:pt>
                <c:pt idx="105">
                  <c:v>-0.914215</c:v>
                </c:pt>
                <c:pt idx="106">
                  <c:v>-8.8183410000000004E-2</c:v>
                </c:pt>
                <c:pt idx="107">
                  <c:v>-6.9190329999999994E-2</c:v>
                </c:pt>
                <c:pt idx="108">
                  <c:v>-1.209368</c:v>
                </c:pt>
                <c:pt idx="109">
                  <c:v>-1.9625300000000001</c:v>
                </c:pt>
                <c:pt idx="110">
                  <c:v>-1.4712289999999999</c:v>
                </c:pt>
                <c:pt idx="111">
                  <c:v>-0.40181280000000003</c:v>
                </c:pt>
                <c:pt idx="112">
                  <c:v>8.2470950000000001E-2</c:v>
                </c:pt>
                <c:pt idx="113">
                  <c:v>-0.30042200000000002</c:v>
                </c:pt>
                <c:pt idx="114">
                  <c:v>-0.95768470000000006</c:v>
                </c:pt>
                <c:pt idx="115">
                  <c:v>-0.95650769999999996</c:v>
                </c:pt>
                <c:pt idx="116">
                  <c:v>-0.75037679999999995</c:v>
                </c:pt>
                <c:pt idx="117">
                  <c:v>-1.3283199999999999</c:v>
                </c:pt>
                <c:pt idx="118">
                  <c:v>-1.2537469999999999</c:v>
                </c:pt>
                <c:pt idx="119">
                  <c:v>-2.4154309999999998E-2</c:v>
                </c:pt>
                <c:pt idx="120">
                  <c:v>-9.4124440000000004E-2</c:v>
                </c:pt>
                <c:pt idx="121">
                  <c:v>-1.4722919999999999</c:v>
                </c:pt>
                <c:pt idx="122">
                  <c:v>-1.098171</c:v>
                </c:pt>
                <c:pt idx="123">
                  <c:v>0.55141119999999999</c:v>
                </c:pt>
                <c:pt idx="124">
                  <c:v>0.43533090000000002</c:v>
                </c:pt>
                <c:pt idx="125">
                  <c:v>0.16703889999999999</c:v>
                </c:pt>
                <c:pt idx="126">
                  <c:v>1.454907</c:v>
                </c:pt>
                <c:pt idx="127">
                  <c:v>1.119712</c:v>
                </c:pt>
                <c:pt idx="128">
                  <c:v>-1.150971</c:v>
                </c:pt>
                <c:pt idx="129">
                  <c:v>-1.766211</c:v>
                </c:pt>
                <c:pt idx="130">
                  <c:v>-0.35912440000000001</c:v>
                </c:pt>
                <c:pt idx="131">
                  <c:v>0.71091179999999998</c:v>
                </c:pt>
                <c:pt idx="132">
                  <c:v>0.31494030000000001</c:v>
                </c:pt>
                <c:pt idx="133">
                  <c:v>-0.55440769999999995</c:v>
                </c:pt>
                <c:pt idx="134">
                  <c:v>-0.49017319999999998</c:v>
                </c:pt>
                <c:pt idx="135">
                  <c:v>0.21721599999999999</c:v>
                </c:pt>
                <c:pt idx="136">
                  <c:v>0.77300259999999998</c:v>
                </c:pt>
                <c:pt idx="137">
                  <c:v>1.086667</c:v>
                </c:pt>
                <c:pt idx="138">
                  <c:v>0.73647830000000003</c:v>
                </c:pt>
                <c:pt idx="139">
                  <c:v>-0.26581779999999999</c:v>
                </c:pt>
                <c:pt idx="140">
                  <c:v>-0.59467329999999996</c:v>
                </c:pt>
                <c:pt idx="141">
                  <c:v>0.33838230000000002</c:v>
                </c:pt>
                <c:pt idx="142">
                  <c:v>1.37537</c:v>
                </c:pt>
                <c:pt idx="143">
                  <c:v>1.4495480000000001</c:v>
                </c:pt>
                <c:pt idx="144">
                  <c:v>0.93281320000000001</c:v>
                </c:pt>
                <c:pt idx="145">
                  <c:v>0.69586029999999999</c:v>
                </c:pt>
                <c:pt idx="146">
                  <c:v>0.80480960000000001</c:v>
                </c:pt>
                <c:pt idx="147">
                  <c:v>0.90093840000000003</c:v>
                </c:pt>
                <c:pt idx="148">
                  <c:v>0.82548169999999998</c:v>
                </c:pt>
                <c:pt idx="149">
                  <c:v>0.54182410000000003</c:v>
                </c:pt>
                <c:pt idx="150">
                  <c:v>0.34363850000000001</c:v>
                </c:pt>
                <c:pt idx="151">
                  <c:v>0.45147350000000003</c:v>
                </c:pt>
                <c:pt idx="152">
                  <c:v>0.59281260000000002</c:v>
                </c:pt>
                <c:pt idx="153">
                  <c:v>0.38482369999999999</c:v>
                </c:pt>
                <c:pt idx="154">
                  <c:v>-0.19363040000000001</c:v>
                </c:pt>
                <c:pt idx="155">
                  <c:v>-5.9515609999999997E-2</c:v>
                </c:pt>
                <c:pt idx="156">
                  <c:v>0.69220369999999998</c:v>
                </c:pt>
                <c:pt idx="157">
                  <c:v>1.8290649999999999E-2</c:v>
                </c:pt>
                <c:pt idx="158">
                  <c:v>-0.99579819999999997</c:v>
                </c:pt>
                <c:pt idx="159">
                  <c:v>0.37996210000000002</c:v>
                </c:pt>
                <c:pt idx="160">
                  <c:v>1.952412</c:v>
                </c:pt>
                <c:pt idx="161">
                  <c:v>0.83104140000000004</c:v>
                </c:pt>
                <c:pt idx="162">
                  <c:v>-0.5032797</c:v>
                </c:pt>
                <c:pt idx="163">
                  <c:v>-5.3083890000000002E-2</c:v>
                </c:pt>
                <c:pt idx="164">
                  <c:v>0.1410151</c:v>
                </c:pt>
                <c:pt idx="165">
                  <c:v>-0.62750490000000003</c:v>
                </c:pt>
                <c:pt idx="166">
                  <c:v>-0.32107010000000002</c:v>
                </c:pt>
                <c:pt idx="167">
                  <c:v>1.4196120000000001</c:v>
                </c:pt>
                <c:pt idx="168">
                  <c:v>1.971719</c:v>
                </c:pt>
                <c:pt idx="169">
                  <c:v>0.845113</c:v>
                </c:pt>
                <c:pt idx="170">
                  <c:v>-0.1099036</c:v>
                </c:pt>
                <c:pt idx="171">
                  <c:v>-0.96511060000000004</c:v>
                </c:pt>
                <c:pt idx="172">
                  <c:v>-2.0684710000000002</c:v>
                </c:pt>
                <c:pt idx="173">
                  <c:v>-2.3162150000000001</c:v>
                </c:pt>
                <c:pt idx="174">
                  <c:v>-0.37835790000000002</c:v>
                </c:pt>
                <c:pt idx="175">
                  <c:v>2.8422710000000002</c:v>
                </c:pt>
                <c:pt idx="176">
                  <c:v>5.1254359999999997</c:v>
                </c:pt>
                <c:pt idx="177">
                  <c:v>7.8291680000000001</c:v>
                </c:pt>
                <c:pt idx="178">
                  <c:v>13.95576</c:v>
                </c:pt>
                <c:pt idx="179">
                  <c:v>21.54147</c:v>
                </c:pt>
                <c:pt idx="180">
                  <c:v>25.63916</c:v>
                </c:pt>
                <c:pt idx="181">
                  <c:v>27.54336</c:v>
                </c:pt>
                <c:pt idx="182">
                  <c:v>29.885370000000002</c:v>
                </c:pt>
                <c:pt idx="183">
                  <c:v>26.682870000000001</c:v>
                </c:pt>
                <c:pt idx="184">
                  <c:v>16.610140000000001</c:v>
                </c:pt>
                <c:pt idx="185">
                  <c:v>10.156639999999999</c:v>
                </c:pt>
                <c:pt idx="186">
                  <c:v>10.895580000000001</c:v>
                </c:pt>
                <c:pt idx="187">
                  <c:v>10.55597</c:v>
                </c:pt>
                <c:pt idx="188">
                  <c:v>6.2595020000000003</c:v>
                </c:pt>
                <c:pt idx="189">
                  <c:v>3.0026929999999998</c:v>
                </c:pt>
                <c:pt idx="190">
                  <c:v>1.2359199999999999</c:v>
                </c:pt>
                <c:pt idx="191">
                  <c:v>-0.1079011</c:v>
                </c:pt>
                <c:pt idx="192">
                  <c:v>0.6313761</c:v>
                </c:pt>
                <c:pt idx="193">
                  <c:v>1.1034219999999999</c:v>
                </c:pt>
                <c:pt idx="194">
                  <c:v>0.58342320000000003</c:v>
                </c:pt>
                <c:pt idx="195">
                  <c:v>2.2866520000000001</c:v>
                </c:pt>
                <c:pt idx="196">
                  <c:v>3.5605020000000001</c:v>
                </c:pt>
                <c:pt idx="197">
                  <c:v>2.5440550000000002</c:v>
                </c:pt>
                <c:pt idx="198">
                  <c:v>2.133642</c:v>
                </c:pt>
                <c:pt idx="199">
                  <c:v>1.287914</c:v>
                </c:pt>
                <c:pt idx="200">
                  <c:v>-0.6668676</c:v>
                </c:pt>
                <c:pt idx="201">
                  <c:v>-1.196642</c:v>
                </c:pt>
                <c:pt idx="202">
                  <c:v>-0.47167809999999999</c:v>
                </c:pt>
                <c:pt idx="203">
                  <c:v>-0.37294440000000001</c:v>
                </c:pt>
                <c:pt idx="204">
                  <c:v>-0.46211809999999998</c:v>
                </c:pt>
                <c:pt idx="205">
                  <c:v>0.29040759999999999</c:v>
                </c:pt>
                <c:pt idx="206">
                  <c:v>0.60697619999999997</c:v>
                </c:pt>
                <c:pt idx="207">
                  <c:v>-0.1176118</c:v>
                </c:pt>
                <c:pt idx="208">
                  <c:v>-0.12578819999999999</c:v>
                </c:pt>
                <c:pt idx="209">
                  <c:v>1.3191850000000001</c:v>
                </c:pt>
                <c:pt idx="210">
                  <c:v>2.5080610000000001</c:v>
                </c:pt>
                <c:pt idx="211">
                  <c:v>1.9686790000000001</c:v>
                </c:pt>
                <c:pt idx="212">
                  <c:v>0.8251117</c:v>
                </c:pt>
                <c:pt idx="213">
                  <c:v>1.0330280000000001</c:v>
                </c:pt>
                <c:pt idx="214">
                  <c:v>2.4562170000000001</c:v>
                </c:pt>
                <c:pt idx="215">
                  <c:v>2.9993660000000002</c:v>
                </c:pt>
                <c:pt idx="216">
                  <c:v>2.268821</c:v>
                </c:pt>
                <c:pt idx="217">
                  <c:v>2.430393</c:v>
                </c:pt>
                <c:pt idx="218">
                  <c:v>3.8205550000000001</c:v>
                </c:pt>
                <c:pt idx="219">
                  <c:v>4.7959420000000001</c:v>
                </c:pt>
                <c:pt idx="220">
                  <c:v>4.400906</c:v>
                </c:pt>
                <c:pt idx="221">
                  <c:v>2.9564699999999999</c:v>
                </c:pt>
                <c:pt idx="222">
                  <c:v>1.8812739999999999</c:v>
                </c:pt>
                <c:pt idx="223">
                  <c:v>1.4112899999999999</c:v>
                </c:pt>
                <c:pt idx="224">
                  <c:v>0.84362239999999999</c:v>
                </c:pt>
                <c:pt idx="225">
                  <c:v>0.13812489999999999</c:v>
                </c:pt>
                <c:pt idx="226">
                  <c:v>-0.4291798</c:v>
                </c:pt>
                <c:pt idx="227">
                  <c:v>0.24374460000000001</c:v>
                </c:pt>
                <c:pt idx="228">
                  <c:v>1.8719300000000001</c:v>
                </c:pt>
                <c:pt idx="229">
                  <c:v>2.1472910000000001</c:v>
                </c:pt>
                <c:pt idx="230">
                  <c:v>1.313618</c:v>
                </c:pt>
                <c:pt idx="231">
                  <c:v>1.105062</c:v>
                </c:pt>
                <c:pt idx="232">
                  <c:v>1.3284640000000001</c:v>
                </c:pt>
                <c:pt idx="233">
                  <c:v>1.3302700000000001</c:v>
                </c:pt>
                <c:pt idx="234">
                  <c:v>0.7250837</c:v>
                </c:pt>
                <c:pt idx="235">
                  <c:v>9.7419829999999999E-2</c:v>
                </c:pt>
                <c:pt idx="236">
                  <c:v>0.47930220000000001</c:v>
                </c:pt>
                <c:pt idx="237">
                  <c:v>0.80982469999999995</c:v>
                </c:pt>
                <c:pt idx="238">
                  <c:v>1.023372E-2</c:v>
                </c:pt>
                <c:pt idx="239">
                  <c:v>-0.32862180000000002</c:v>
                </c:pt>
                <c:pt idx="240">
                  <c:v>0.90268979999999999</c:v>
                </c:pt>
                <c:pt idx="241">
                  <c:v>1.973765</c:v>
                </c:pt>
                <c:pt idx="242">
                  <c:v>2.125559</c:v>
                </c:pt>
                <c:pt idx="243">
                  <c:v>2.3362690000000002</c:v>
                </c:pt>
                <c:pt idx="244">
                  <c:v>1.844117</c:v>
                </c:pt>
                <c:pt idx="245">
                  <c:v>0.66883579999999998</c:v>
                </c:pt>
                <c:pt idx="246">
                  <c:v>0.88943870000000003</c:v>
                </c:pt>
                <c:pt idx="247">
                  <c:v>2.0478480000000001</c:v>
                </c:pt>
                <c:pt idx="248">
                  <c:v>2.5605009999999999</c:v>
                </c:pt>
                <c:pt idx="249">
                  <c:v>2.347645</c:v>
                </c:pt>
                <c:pt idx="250">
                  <c:v>1.604646</c:v>
                </c:pt>
                <c:pt idx="251">
                  <c:v>1.3176319999999999</c:v>
                </c:pt>
                <c:pt idx="252">
                  <c:v>1.550451</c:v>
                </c:pt>
                <c:pt idx="253">
                  <c:v>1.0300290000000001</c:v>
                </c:pt>
                <c:pt idx="254">
                  <c:v>0.38653300000000002</c:v>
                </c:pt>
                <c:pt idx="255">
                  <c:v>0.15091860000000001</c:v>
                </c:pt>
                <c:pt idx="256">
                  <c:v>-0.3717413</c:v>
                </c:pt>
                <c:pt idx="257">
                  <c:v>1.861084E-2</c:v>
                </c:pt>
                <c:pt idx="258">
                  <c:v>0.76722380000000001</c:v>
                </c:pt>
                <c:pt idx="259">
                  <c:v>-0.54036439999999997</c:v>
                </c:pt>
                <c:pt idx="260">
                  <c:v>-1.8044249999999999</c:v>
                </c:pt>
                <c:pt idx="261">
                  <c:v>-0.96550219999999998</c:v>
                </c:pt>
                <c:pt idx="262">
                  <c:v>0.49111110000000002</c:v>
                </c:pt>
                <c:pt idx="263">
                  <c:v>1.899041</c:v>
                </c:pt>
                <c:pt idx="264">
                  <c:v>2.6376629999999999</c:v>
                </c:pt>
                <c:pt idx="265">
                  <c:v>2.0171480000000002</c:v>
                </c:pt>
                <c:pt idx="266">
                  <c:v>1.3198099999999999</c:v>
                </c:pt>
                <c:pt idx="267">
                  <c:v>1.414571</c:v>
                </c:pt>
                <c:pt idx="268">
                  <c:v>1.5183359999999999</c:v>
                </c:pt>
                <c:pt idx="269">
                  <c:v>1.52145</c:v>
                </c:pt>
                <c:pt idx="270">
                  <c:v>1.56874</c:v>
                </c:pt>
                <c:pt idx="271">
                  <c:v>1.5528569999999999</c:v>
                </c:pt>
                <c:pt idx="272">
                  <c:v>1.8996310000000001</c:v>
                </c:pt>
                <c:pt idx="273">
                  <c:v>1.67991</c:v>
                </c:pt>
                <c:pt idx="274">
                  <c:v>0.93061629999999995</c:v>
                </c:pt>
                <c:pt idx="275">
                  <c:v>1.7249920000000001</c:v>
                </c:pt>
                <c:pt idx="276">
                  <c:v>2.4135230000000001</c:v>
                </c:pt>
                <c:pt idx="277">
                  <c:v>1.233762</c:v>
                </c:pt>
                <c:pt idx="278">
                  <c:v>0.61587009999999998</c:v>
                </c:pt>
                <c:pt idx="279">
                  <c:v>0.73477720000000002</c:v>
                </c:pt>
                <c:pt idx="280">
                  <c:v>0.62309990000000004</c:v>
                </c:pt>
                <c:pt idx="281">
                  <c:v>1.185697</c:v>
                </c:pt>
                <c:pt idx="282">
                  <c:v>1.7078709999999999</c:v>
                </c:pt>
                <c:pt idx="283">
                  <c:v>1.267714</c:v>
                </c:pt>
                <c:pt idx="284">
                  <c:v>0.59102480000000002</c:v>
                </c:pt>
                <c:pt idx="285">
                  <c:v>1.0531680000000001</c:v>
                </c:pt>
                <c:pt idx="286">
                  <c:v>2.5706250000000002</c:v>
                </c:pt>
                <c:pt idx="287">
                  <c:v>2.687694</c:v>
                </c:pt>
                <c:pt idx="288">
                  <c:v>0.71823009999999998</c:v>
                </c:pt>
                <c:pt idx="289">
                  <c:v>-0.94985379999999997</c:v>
                </c:pt>
                <c:pt idx="290">
                  <c:v>-0.51925189999999999</c:v>
                </c:pt>
                <c:pt idx="291">
                  <c:v>0.75003830000000005</c:v>
                </c:pt>
                <c:pt idx="292">
                  <c:v>1.283058</c:v>
                </c:pt>
                <c:pt idx="293">
                  <c:v>1.7362930000000001</c:v>
                </c:pt>
                <c:pt idx="294">
                  <c:v>1.6401699999999999</c:v>
                </c:pt>
                <c:pt idx="295">
                  <c:v>0.52971539999999995</c:v>
                </c:pt>
                <c:pt idx="296">
                  <c:v>3.5333669999999998E-2</c:v>
                </c:pt>
                <c:pt idx="297">
                  <c:v>0.4133907</c:v>
                </c:pt>
                <c:pt idx="298">
                  <c:v>0.52644679999999999</c:v>
                </c:pt>
                <c:pt idx="299">
                  <c:v>-0.26027410000000001</c:v>
                </c:pt>
                <c:pt idx="300">
                  <c:v>-1.3224659999999999</c:v>
                </c:pt>
                <c:pt idx="301">
                  <c:v>-1.031641</c:v>
                </c:pt>
                <c:pt idx="302">
                  <c:v>0.52260640000000003</c:v>
                </c:pt>
                <c:pt idx="303">
                  <c:v>1.330346</c:v>
                </c:pt>
                <c:pt idx="304">
                  <c:v>0.75149350000000004</c:v>
                </c:pt>
                <c:pt idx="305">
                  <c:v>0.1956994</c:v>
                </c:pt>
                <c:pt idx="306">
                  <c:v>0.35142849999999998</c:v>
                </c:pt>
                <c:pt idx="307">
                  <c:v>7.2337929999999995E-2</c:v>
                </c:pt>
                <c:pt idx="308">
                  <c:v>-0.89601129999999996</c:v>
                </c:pt>
                <c:pt idx="309">
                  <c:v>-1.394674</c:v>
                </c:pt>
                <c:pt idx="310">
                  <c:v>-1.498683</c:v>
                </c:pt>
                <c:pt idx="311">
                  <c:v>-1.2594069999999999</c:v>
                </c:pt>
                <c:pt idx="312">
                  <c:v>-0.63242589999999999</c:v>
                </c:pt>
                <c:pt idx="313">
                  <c:v>-0.76501269999999999</c:v>
                </c:pt>
                <c:pt idx="314">
                  <c:v>-0.64400259999999998</c:v>
                </c:pt>
                <c:pt idx="315">
                  <c:v>0.40416920000000001</c:v>
                </c:pt>
                <c:pt idx="316">
                  <c:v>-3.6662169999999998E-3</c:v>
                </c:pt>
                <c:pt idx="317">
                  <c:v>-1.4101109999999999</c:v>
                </c:pt>
                <c:pt idx="318">
                  <c:v>-0.8208356</c:v>
                </c:pt>
                <c:pt idx="319">
                  <c:v>1.157054</c:v>
                </c:pt>
                <c:pt idx="320">
                  <c:v>1.943505</c:v>
                </c:pt>
                <c:pt idx="321">
                  <c:v>1.8542559999999999</c:v>
                </c:pt>
                <c:pt idx="322">
                  <c:v>1.9981230000000001</c:v>
                </c:pt>
                <c:pt idx="323">
                  <c:v>1.9085669999999999</c:v>
                </c:pt>
                <c:pt idx="324">
                  <c:v>1.38524</c:v>
                </c:pt>
                <c:pt idx="325">
                  <c:v>1.2237210000000001</c:v>
                </c:pt>
                <c:pt idx="326">
                  <c:v>1.784003</c:v>
                </c:pt>
                <c:pt idx="327">
                  <c:v>1.7318739999999999</c:v>
                </c:pt>
                <c:pt idx="328">
                  <c:v>0.91683110000000001</c:v>
                </c:pt>
                <c:pt idx="329">
                  <c:v>0.68848710000000002</c:v>
                </c:pt>
                <c:pt idx="330">
                  <c:v>0.50310460000000001</c:v>
                </c:pt>
                <c:pt idx="331">
                  <c:v>0.60787800000000003</c:v>
                </c:pt>
                <c:pt idx="332">
                  <c:v>1.8136300000000001</c:v>
                </c:pt>
                <c:pt idx="333">
                  <c:v>1.898166</c:v>
                </c:pt>
                <c:pt idx="334">
                  <c:v>0.1395826</c:v>
                </c:pt>
                <c:pt idx="335">
                  <c:v>-0.94973830000000004</c:v>
                </c:pt>
                <c:pt idx="336">
                  <c:v>-0.48588199999999998</c:v>
                </c:pt>
                <c:pt idx="337">
                  <c:v>0.67011489999999996</c:v>
                </c:pt>
                <c:pt idx="338">
                  <c:v>1.569618</c:v>
                </c:pt>
                <c:pt idx="339">
                  <c:v>1.4084399999999999</c:v>
                </c:pt>
                <c:pt idx="340">
                  <c:v>1.058438</c:v>
                </c:pt>
                <c:pt idx="341">
                  <c:v>1.3198030000000001</c:v>
                </c:pt>
                <c:pt idx="342">
                  <c:v>1.5850040000000001</c:v>
                </c:pt>
                <c:pt idx="343">
                  <c:v>1.781037</c:v>
                </c:pt>
                <c:pt idx="344">
                  <c:v>1.8167880000000001</c:v>
                </c:pt>
                <c:pt idx="345">
                  <c:v>1.453422</c:v>
                </c:pt>
                <c:pt idx="346">
                  <c:v>1.005803</c:v>
                </c:pt>
                <c:pt idx="347">
                  <c:v>0.55288060000000006</c:v>
                </c:pt>
                <c:pt idx="348">
                  <c:v>0.17691180000000001</c:v>
                </c:pt>
                <c:pt idx="349">
                  <c:v>0.37092330000000001</c:v>
                </c:pt>
                <c:pt idx="350">
                  <c:v>0.85558259999999997</c:v>
                </c:pt>
                <c:pt idx="351">
                  <c:v>0.85167970000000004</c:v>
                </c:pt>
                <c:pt idx="352">
                  <c:v>0.36482940000000003</c:v>
                </c:pt>
                <c:pt idx="353">
                  <c:v>0.27642860000000002</c:v>
                </c:pt>
                <c:pt idx="354">
                  <c:v>0.96886910000000004</c:v>
                </c:pt>
                <c:pt idx="355">
                  <c:v>1.3550340000000001</c:v>
                </c:pt>
                <c:pt idx="356">
                  <c:v>0.39486539999999998</c:v>
                </c:pt>
                <c:pt idx="357">
                  <c:v>-1.1104959999999999</c:v>
                </c:pt>
                <c:pt idx="358">
                  <c:v>-1.049987</c:v>
                </c:pt>
                <c:pt idx="359">
                  <c:v>-0.1195261</c:v>
                </c:pt>
                <c:pt idx="360">
                  <c:v>-0.27575810000000001</c:v>
                </c:pt>
                <c:pt idx="361">
                  <c:v>-0.4071765</c:v>
                </c:pt>
                <c:pt idx="362">
                  <c:v>-2.9882429999999998E-3</c:v>
                </c:pt>
                <c:pt idx="363">
                  <c:v>-2.6338009999999999E-3</c:v>
                </c:pt>
                <c:pt idx="364">
                  <c:v>-8.2553470000000004E-2</c:v>
                </c:pt>
                <c:pt idx="365">
                  <c:v>0.44122860000000003</c:v>
                </c:pt>
                <c:pt idx="366">
                  <c:v>0.82101360000000001</c:v>
                </c:pt>
                <c:pt idx="367">
                  <c:v>-0.29690349999999999</c:v>
                </c:pt>
                <c:pt idx="368">
                  <c:v>-1.4515560000000001</c:v>
                </c:pt>
                <c:pt idx="369">
                  <c:v>-0.71987000000000001</c:v>
                </c:pt>
                <c:pt idx="370">
                  <c:v>0.69056059999999997</c:v>
                </c:pt>
                <c:pt idx="371">
                  <c:v>1.168426</c:v>
                </c:pt>
                <c:pt idx="372">
                  <c:v>0.64601679999999995</c:v>
                </c:pt>
                <c:pt idx="373">
                  <c:v>0.65644080000000005</c:v>
                </c:pt>
                <c:pt idx="374">
                  <c:v>1.550044</c:v>
                </c:pt>
                <c:pt idx="375">
                  <c:v>0.96616049999999998</c:v>
                </c:pt>
                <c:pt idx="376">
                  <c:v>-0.81772120000000004</c:v>
                </c:pt>
                <c:pt idx="377">
                  <c:v>-0.81743379999999999</c:v>
                </c:pt>
                <c:pt idx="378">
                  <c:v>0.32480690000000001</c:v>
                </c:pt>
                <c:pt idx="379">
                  <c:v>-8.3832149999999994E-3</c:v>
                </c:pt>
                <c:pt idx="380">
                  <c:v>-0.78483849999999999</c:v>
                </c:pt>
                <c:pt idx="381">
                  <c:v>-0.49925320000000001</c:v>
                </c:pt>
                <c:pt idx="382">
                  <c:v>-0.24353810000000001</c:v>
                </c:pt>
                <c:pt idx="383">
                  <c:v>-0.37959379999999998</c:v>
                </c:pt>
                <c:pt idx="384">
                  <c:v>-0.76375219999999999</c:v>
                </c:pt>
                <c:pt idx="385">
                  <c:v>-0.65680709999999998</c:v>
                </c:pt>
                <c:pt idx="386">
                  <c:v>0.32175900000000002</c:v>
                </c:pt>
                <c:pt idx="387">
                  <c:v>-6.9460600000000004E-3</c:v>
                </c:pt>
                <c:pt idx="388">
                  <c:v>-0.59740729999999997</c:v>
                </c:pt>
                <c:pt idx="389">
                  <c:v>0.80980870000000005</c:v>
                </c:pt>
                <c:pt idx="390">
                  <c:v>1.5876619999999999</c:v>
                </c:pt>
                <c:pt idx="391">
                  <c:v>0.2157232</c:v>
                </c:pt>
                <c:pt idx="392">
                  <c:v>-1.0805070000000001</c:v>
                </c:pt>
                <c:pt idx="393">
                  <c:v>-0.91072969999999998</c:v>
                </c:pt>
                <c:pt idx="394">
                  <c:v>-0.37653609999999998</c:v>
                </c:pt>
                <c:pt idx="395">
                  <c:v>-0.8463659</c:v>
                </c:pt>
                <c:pt idx="396">
                  <c:v>-1.8721289999999999</c:v>
                </c:pt>
                <c:pt idx="397">
                  <c:v>-2.0649690000000001</c:v>
                </c:pt>
                <c:pt idx="398">
                  <c:v>-1.016051</c:v>
                </c:pt>
                <c:pt idx="399">
                  <c:v>-0.28876669999999999</c:v>
                </c:pt>
                <c:pt idx="400">
                  <c:v>-0.53997139999999999</c:v>
                </c:pt>
                <c:pt idx="401">
                  <c:v>0.55147659999999998</c:v>
                </c:pt>
                <c:pt idx="402">
                  <c:v>2.6426590000000001</c:v>
                </c:pt>
                <c:pt idx="403">
                  <c:v>2.1302159999999999</c:v>
                </c:pt>
                <c:pt idx="404">
                  <c:v>-0.17111209999999999</c:v>
                </c:pt>
                <c:pt idx="405">
                  <c:v>-0.63029789999999997</c:v>
                </c:pt>
                <c:pt idx="406">
                  <c:v>0.801624</c:v>
                </c:pt>
                <c:pt idx="407">
                  <c:v>1.855326</c:v>
                </c:pt>
                <c:pt idx="408">
                  <c:v>1.213271</c:v>
                </c:pt>
                <c:pt idx="409">
                  <c:v>-0.64079039999999998</c:v>
                </c:pt>
                <c:pt idx="410">
                  <c:v>-1.758848</c:v>
                </c:pt>
                <c:pt idx="411">
                  <c:v>-1.050549</c:v>
                </c:pt>
                <c:pt idx="412">
                  <c:v>-0.4269017</c:v>
                </c:pt>
                <c:pt idx="413">
                  <c:v>-1.1165240000000001</c:v>
                </c:pt>
                <c:pt idx="414">
                  <c:v>-0.90946229999999995</c:v>
                </c:pt>
                <c:pt idx="415">
                  <c:v>0.41113509999999998</c:v>
                </c:pt>
                <c:pt idx="416">
                  <c:v>0.1950375</c:v>
                </c:pt>
                <c:pt idx="417">
                  <c:v>-1.4283110000000001</c:v>
                </c:pt>
                <c:pt idx="418">
                  <c:v>-2.0637859999999999</c:v>
                </c:pt>
                <c:pt idx="419">
                  <c:v>-0.77014419999999995</c:v>
                </c:pt>
                <c:pt idx="420">
                  <c:v>0.65939669999999995</c:v>
                </c:pt>
                <c:pt idx="421">
                  <c:v>4.5922980000000002E-2</c:v>
                </c:pt>
                <c:pt idx="422">
                  <c:v>-1.3472649999999999</c:v>
                </c:pt>
                <c:pt idx="423">
                  <c:v>-1.1838120000000001</c:v>
                </c:pt>
                <c:pt idx="424">
                  <c:v>-0.1288213</c:v>
                </c:pt>
                <c:pt idx="425">
                  <c:v>0.2155183</c:v>
                </c:pt>
                <c:pt idx="426">
                  <c:v>-0.20610899999999999</c:v>
                </c:pt>
                <c:pt idx="427">
                  <c:v>-0.75354900000000002</c:v>
                </c:pt>
                <c:pt idx="428">
                  <c:v>-0.90242129999999998</c:v>
                </c:pt>
                <c:pt idx="429">
                  <c:v>-0.61287979999999997</c:v>
                </c:pt>
                <c:pt idx="430">
                  <c:v>0.16047159999999999</c:v>
                </c:pt>
                <c:pt idx="431">
                  <c:v>0.93639099999999997</c:v>
                </c:pt>
                <c:pt idx="432">
                  <c:v>0.40627099999999999</c:v>
                </c:pt>
                <c:pt idx="433">
                  <c:v>-0.63990230000000003</c:v>
                </c:pt>
                <c:pt idx="434">
                  <c:v>-0.46553699999999998</c:v>
                </c:pt>
                <c:pt idx="435">
                  <c:v>8.6155190000000006E-2</c:v>
                </c:pt>
                <c:pt idx="436">
                  <c:v>-0.37191020000000002</c:v>
                </c:pt>
                <c:pt idx="437">
                  <c:v>-0.93845259999999997</c:v>
                </c:pt>
                <c:pt idx="438">
                  <c:v>0.2446633</c:v>
                </c:pt>
                <c:pt idx="439">
                  <c:v>1.7364550000000001</c:v>
                </c:pt>
                <c:pt idx="440">
                  <c:v>0.64450640000000003</c:v>
                </c:pt>
                <c:pt idx="441">
                  <c:v>-0.82218910000000001</c:v>
                </c:pt>
                <c:pt idx="442">
                  <c:v>0.15069479999999999</c:v>
                </c:pt>
                <c:pt idx="443">
                  <c:v>1.159931</c:v>
                </c:pt>
                <c:pt idx="444">
                  <c:v>0.2928519</c:v>
                </c:pt>
                <c:pt idx="445">
                  <c:v>2.6740509999999999E-2</c:v>
                </c:pt>
                <c:pt idx="446">
                  <c:v>1.5157480000000001</c:v>
                </c:pt>
                <c:pt idx="447">
                  <c:v>1.5234190000000001</c:v>
                </c:pt>
                <c:pt idx="448">
                  <c:v>-0.5370395</c:v>
                </c:pt>
                <c:pt idx="449">
                  <c:v>-1.320862</c:v>
                </c:pt>
                <c:pt idx="450">
                  <c:v>-0.53962460000000001</c:v>
                </c:pt>
                <c:pt idx="451">
                  <c:v>5.013194E-2</c:v>
                </c:pt>
                <c:pt idx="452">
                  <c:v>-0.50399139999999998</c:v>
                </c:pt>
                <c:pt idx="453">
                  <c:v>-1.9329259999999999</c:v>
                </c:pt>
                <c:pt idx="454">
                  <c:v>-1.3785430000000001</c:v>
                </c:pt>
                <c:pt idx="455">
                  <c:v>1.134061</c:v>
                </c:pt>
                <c:pt idx="456">
                  <c:v>1.724227</c:v>
                </c:pt>
                <c:pt idx="457">
                  <c:v>0.32163649999999999</c:v>
                </c:pt>
                <c:pt idx="458">
                  <c:v>-0.1035949</c:v>
                </c:pt>
                <c:pt idx="459">
                  <c:v>0.2963113</c:v>
                </c:pt>
                <c:pt idx="460">
                  <c:v>-0.2982495</c:v>
                </c:pt>
                <c:pt idx="461">
                  <c:v>-0.61678569999999999</c:v>
                </c:pt>
                <c:pt idx="462">
                  <c:v>-3.1278300000000002E-2</c:v>
                </c:pt>
                <c:pt idx="463">
                  <c:v>4.9736009999999997E-2</c:v>
                </c:pt>
                <c:pt idx="464">
                  <c:v>-0.1281747</c:v>
                </c:pt>
                <c:pt idx="465">
                  <c:v>-0.6545474</c:v>
                </c:pt>
                <c:pt idx="466">
                  <c:v>-0.85050539999999997</c:v>
                </c:pt>
                <c:pt idx="467">
                  <c:v>-2.621689E-2</c:v>
                </c:pt>
                <c:pt idx="468">
                  <c:v>-6.5648390000000001E-2</c:v>
                </c:pt>
                <c:pt idx="469">
                  <c:v>-0.4879558</c:v>
                </c:pt>
                <c:pt idx="470">
                  <c:v>0.40968480000000002</c:v>
                </c:pt>
                <c:pt idx="471">
                  <c:v>1.1426970000000001</c:v>
                </c:pt>
                <c:pt idx="472">
                  <c:v>0.26621289999999997</c:v>
                </c:pt>
                <c:pt idx="473">
                  <c:v>-1.10402</c:v>
                </c:pt>
                <c:pt idx="474">
                  <c:v>-1.4003080000000001</c:v>
                </c:pt>
                <c:pt idx="475">
                  <c:v>-0.25691649999999999</c:v>
                </c:pt>
                <c:pt idx="476">
                  <c:v>1.058643</c:v>
                </c:pt>
                <c:pt idx="477">
                  <c:v>1.1797010000000001</c:v>
                </c:pt>
                <c:pt idx="478">
                  <c:v>1.169216</c:v>
                </c:pt>
                <c:pt idx="479">
                  <c:v>1.4488639999999999</c:v>
                </c:pt>
                <c:pt idx="480">
                  <c:v>0.65274220000000005</c:v>
                </c:pt>
                <c:pt idx="481">
                  <c:v>0.31089709999999998</c:v>
                </c:pt>
                <c:pt idx="482">
                  <c:v>1.56589</c:v>
                </c:pt>
                <c:pt idx="483">
                  <c:v>1.7165820000000001</c:v>
                </c:pt>
                <c:pt idx="484">
                  <c:v>0.53821079999999999</c:v>
                </c:pt>
                <c:pt idx="485">
                  <c:v>0.38011319999999998</c:v>
                </c:pt>
                <c:pt idx="486">
                  <c:v>0.99490719999999999</c:v>
                </c:pt>
                <c:pt idx="487">
                  <c:v>0.81791809999999998</c:v>
                </c:pt>
                <c:pt idx="488">
                  <c:v>-0.29318860000000002</c:v>
                </c:pt>
                <c:pt idx="489">
                  <c:v>-0.81394549999999999</c:v>
                </c:pt>
                <c:pt idx="490">
                  <c:v>0.24199019999999999</c:v>
                </c:pt>
                <c:pt idx="491">
                  <c:v>1.505924</c:v>
                </c:pt>
                <c:pt idx="492">
                  <c:v>1.340271</c:v>
                </c:pt>
                <c:pt idx="493">
                  <c:v>0.38763029999999998</c:v>
                </c:pt>
                <c:pt idx="494">
                  <c:v>0.35598249999999998</c:v>
                </c:pt>
                <c:pt idx="495">
                  <c:v>0.87248829999999999</c:v>
                </c:pt>
                <c:pt idx="496">
                  <c:v>0.43533759999999999</c:v>
                </c:pt>
                <c:pt idx="497">
                  <c:v>-0.39551950000000002</c:v>
                </c:pt>
                <c:pt idx="498">
                  <c:v>-0.5482224</c:v>
                </c:pt>
                <c:pt idx="499">
                  <c:v>-0.1928098</c:v>
                </c:pt>
                <c:pt idx="500">
                  <c:v>0.23012779999999999</c:v>
                </c:pt>
                <c:pt idx="501">
                  <c:v>0.28495470000000001</c:v>
                </c:pt>
                <c:pt idx="502">
                  <c:v>0.64504309999999998</c:v>
                </c:pt>
                <c:pt idx="503">
                  <c:v>1.685897</c:v>
                </c:pt>
                <c:pt idx="504">
                  <c:v>1.8353440000000001</c:v>
                </c:pt>
                <c:pt idx="505">
                  <c:v>0.65184070000000005</c:v>
                </c:pt>
                <c:pt idx="506">
                  <c:v>-0.43207479999999998</c:v>
                </c:pt>
                <c:pt idx="507">
                  <c:v>-0.58330099999999996</c:v>
                </c:pt>
                <c:pt idx="508">
                  <c:v>-0.24375530000000001</c:v>
                </c:pt>
                <c:pt idx="509">
                  <c:v>0.42237130000000001</c:v>
                </c:pt>
                <c:pt idx="510">
                  <c:v>0.8750791</c:v>
                </c:pt>
                <c:pt idx="511">
                  <c:v>0.34268759999999998</c:v>
                </c:pt>
                <c:pt idx="512">
                  <c:v>0.20346059999999999</c:v>
                </c:pt>
                <c:pt idx="513">
                  <c:v>0.95873920000000001</c:v>
                </c:pt>
                <c:pt idx="514">
                  <c:v>1.325944</c:v>
                </c:pt>
                <c:pt idx="515">
                  <c:v>0.83738409999999996</c:v>
                </c:pt>
                <c:pt idx="516">
                  <c:v>-3.6732399999999998E-2</c:v>
                </c:pt>
                <c:pt idx="517">
                  <c:v>-1.383506E-2</c:v>
                </c:pt>
                <c:pt idx="518">
                  <c:v>0.79245650000000001</c:v>
                </c:pt>
                <c:pt idx="519">
                  <c:v>0.95226820000000001</c:v>
                </c:pt>
                <c:pt idx="520">
                  <c:v>0.36064089999999999</c:v>
                </c:pt>
                <c:pt idx="521">
                  <c:v>0.70957210000000004</c:v>
                </c:pt>
                <c:pt idx="522">
                  <c:v>2.5857770000000002</c:v>
                </c:pt>
                <c:pt idx="523">
                  <c:v>2.6511770000000001</c:v>
                </c:pt>
                <c:pt idx="524">
                  <c:v>-9.2793970000000003E-2</c:v>
                </c:pt>
                <c:pt idx="525">
                  <c:v>-2.022548</c:v>
                </c:pt>
                <c:pt idx="526">
                  <c:v>-1.844738</c:v>
                </c:pt>
                <c:pt idx="527">
                  <c:v>-0.71520799999999995</c:v>
                </c:pt>
                <c:pt idx="528">
                  <c:v>0.2912033</c:v>
                </c:pt>
                <c:pt idx="529">
                  <c:v>0.40201310000000001</c:v>
                </c:pt>
                <c:pt idx="530">
                  <c:v>-0.3902525</c:v>
                </c:pt>
                <c:pt idx="531">
                  <c:v>-1.721061</c:v>
                </c:pt>
                <c:pt idx="532">
                  <c:v>-2.75963</c:v>
                </c:pt>
                <c:pt idx="533">
                  <c:v>-2.3242530000000001</c:v>
                </c:pt>
                <c:pt idx="534">
                  <c:v>-0.44027139999999998</c:v>
                </c:pt>
                <c:pt idx="535">
                  <c:v>0.3669674</c:v>
                </c:pt>
                <c:pt idx="536">
                  <c:v>-1.415872</c:v>
                </c:pt>
                <c:pt idx="537">
                  <c:v>-2.6602030000000001</c:v>
                </c:pt>
                <c:pt idx="538">
                  <c:v>-1.2197709999999999</c:v>
                </c:pt>
                <c:pt idx="539">
                  <c:v>0.18555559999999999</c:v>
                </c:pt>
                <c:pt idx="540">
                  <c:v>2.0947070000000002E-2</c:v>
                </c:pt>
                <c:pt idx="541">
                  <c:v>-0.44999489999999998</c:v>
                </c:pt>
                <c:pt idx="542">
                  <c:v>-0.83206840000000004</c:v>
                </c:pt>
                <c:pt idx="543">
                  <c:v>-0.60023079999999995</c:v>
                </c:pt>
                <c:pt idx="544">
                  <c:v>0.51385610000000004</c:v>
                </c:pt>
                <c:pt idx="545">
                  <c:v>1.152604</c:v>
                </c:pt>
                <c:pt idx="546">
                  <c:v>0.69684590000000002</c:v>
                </c:pt>
                <c:pt idx="547">
                  <c:v>5.0902240000000001E-2</c:v>
                </c:pt>
                <c:pt idx="548">
                  <c:v>0.17605399999999999</c:v>
                </c:pt>
                <c:pt idx="549">
                  <c:v>5.1424940000000002E-2</c:v>
                </c:pt>
                <c:pt idx="550">
                  <c:v>-1.15164</c:v>
                </c:pt>
                <c:pt idx="551">
                  <c:v>-1.468874</c:v>
                </c:pt>
                <c:pt idx="552">
                  <c:v>-0.63711410000000002</c:v>
                </c:pt>
                <c:pt idx="553">
                  <c:v>-0.25032379999999999</c:v>
                </c:pt>
                <c:pt idx="554">
                  <c:v>-0.42136839999999998</c:v>
                </c:pt>
                <c:pt idx="555">
                  <c:v>-0.83546569999999998</c:v>
                </c:pt>
                <c:pt idx="556">
                  <c:v>-0.45613340000000002</c:v>
                </c:pt>
                <c:pt idx="557">
                  <c:v>0.6123518</c:v>
                </c:pt>
                <c:pt idx="558">
                  <c:v>0.60566330000000002</c:v>
                </c:pt>
                <c:pt idx="559">
                  <c:v>0.17615729999999999</c:v>
                </c:pt>
                <c:pt idx="560">
                  <c:v>0.15632289999999999</c:v>
                </c:pt>
                <c:pt idx="561">
                  <c:v>-0.33038479999999998</c:v>
                </c:pt>
                <c:pt idx="562">
                  <c:v>-0.65703339999999999</c:v>
                </c:pt>
                <c:pt idx="563">
                  <c:v>-0.1147294</c:v>
                </c:pt>
                <c:pt idx="564">
                  <c:v>0.14203540000000001</c:v>
                </c:pt>
                <c:pt idx="565">
                  <c:v>6.8657419999999997E-2</c:v>
                </c:pt>
                <c:pt idx="566">
                  <c:v>0.73179150000000004</c:v>
                </c:pt>
                <c:pt idx="567">
                  <c:v>1.557625</c:v>
                </c:pt>
                <c:pt idx="568">
                  <c:v>1.186607</c:v>
                </c:pt>
                <c:pt idx="569">
                  <c:v>-0.46352989999999999</c:v>
                </c:pt>
                <c:pt idx="570">
                  <c:v>-1.3327580000000001</c:v>
                </c:pt>
                <c:pt idx="571">
                  <c:v>-0.32950659999999998</c:v>
                </c:pt>
                <c:pt idx="572">
                  <c:v>2.1585010000000002E-2</c:v>
                </c:pt>
                <c:pt idx="573">
                  <c:v>-0.93440109999999998</c:v>
                </c:pt>
                <c:pt idx="574">
                  <c:v>-1.020627</c:v>
                </c:pt>
                <c:pt idx="575">
                  <c:v>-0.65822210000000003</c:v>
                </c:pt>
                <c:pt idx="576">
                  <c:v>-0.2150745</c:v>
                </c:pt>
                <c:pt idx="577">
                  <c:v>0.76406499999999999</c:v>
                </c:pt>
                <c:pt idx="578">
                  <c:v>0.43491069999999998</c:v>
                </c:pt>
                <c:pt idx="579">
                  <c:v>-1.030362</c:v>
                </c:pt>
                <c:pt idx="580">
                  <c:v>-1.310165</c:v>
                </c:pt>
                <c:pt idx="581">
                  <c:v>-0.69284699999999999</c:v>
                </c:pt>
                <c:pt idx="582">
                  <c:v>-6.0945060000000002E-2</c:v>
                </c:pt>
                <c:pt idx="583">
                  <c:v>0.58122249999999998</c:v>
                </c:pt>
                <c:pt idx="584">
                  <c:v>0.30341610000000002</c:v>
                </c:pt>
                <c:pt idx="585">
                  <c:v>-0.48709770000000002</c:v>
                </c:pt>
                <c:pt idx="586">
                  <c:v>8.7762510000000002E-2</c:v>
                </c:pt>
                <c:pt idx="587">
                  <c:v>1.482901</c:v>
                </c:pt>
                <c:pt idx="588">
                  <c:v>2.3076469999999998</c:v>
                </c:pt>
                <c:pt idx="589">
                  <c:v>2.4488629999999998</c:v>
                </c:pt>
                <c:pt idx="590">
                  <c:v>1.7921940000000001</c:v>
                </c:pt>
                <c:pt idx="591">
                  <c:v>0.53475660000000003</c:v>
                </c:pt>
                <c:pt idx="592">
                  <c:v>-0.39416220000000002</c:v>
                </c:pt>
                <c:pt idx="593">
                  <c:v>1.1996079999999999E-2</c:v>
                </c:pt>
                <c:pt idx="594">
                  <c:v>1.1517770000000001</c:v>
                </c:pt>
                <c:pt idx="595">
                  <c:v>1.598725</c:v>
                </c:pt>
                <c:pt idx="596">
                  <c:v>1.354727</c:v>
                </c:pt>
                <c:pt idx="597">
                  <c:v>0.54871720000000002</c:v>
                </c:pt>
                <c:pt idx="598">
                  <c:v>-7.1481149999999993E-2</c:v>
                </c:pt>
                <c:pt idx="599">
                  <c:v>0.69813170000000002</c:v>
                </c:pt>
                <c:pt idx="600">
                  <c:v>1.518073</c:v>
                </c:pt>
                <c:pt idx="601">
                  <c:v>1.407322</c:v>
                </c:pt>
                <c:pt idx="602">
                  <c:v>1.589289</c:v>
                </c:pt>
                <c:pt idx="603">
                  <c:v>2.0271970000000001</c:v>
                </c:pt>
                <c:pt idx="604">
                  <c:v>1.96698</c:v>
                </c:pt>
                <c:pt idx="605">
                  <c:v>1.5956809999999999</c:v>
                </c:pt>
                <c:pt idx="606">
                  <c:v>1.4626250000000001</c:v>
                </c:pt>
                <c:pt idx="607">
                  <c:v>1.683764</c:v>
                </c:pt>
                <c:pt idx="608">
                  <c:v>1.117297</c:v>
                </c:pt>
                <c:pt idx="609">
                  <c:v>-1.6969250000000002E-2</c:v>
                </c:pt>
                <c:pt idx="610">
                  <c:v>0.41272409999999998</c:v>
                </c:pt>
                <c:pt idx="611">
                  <c:v>1.3925369999999999</c:v>
                </c:pt>
                <c:pt idx="612">
                  <c:v>0.6497579</c:v>
                </c:pt>
                <c:pt idx="613">
                  <c:v>-0.82634750000000001</c:v>
                </c:pt>
                <c:pt idx="614">
                  <c:v>-1.6261369999999999</c:v>
                </c:pt>
                <c:pt idx="615">
                  <c:v>-1.0745899999999999</c:v>
                </c:pt>
                <c:pt idx="616">
                  <c:v>0.47273130000000002</c:v>
                </c:pt>
                <c:pt idx="617">
                  <c:v>0.52374940000000003</c:v>
                </c:pt>
                <c:pt idx="618">
                  <c:v>-0.72618879999999997</c:v>
                </c:pt>
                <c:pt idx="619">
                  <c:v>-0.59893019999999997</c:v>
                </c:pt>
                <c:pt idx="620">
                  <c:v>0.24123739999999999</c:v>
                </c:pt>
                <c:pt idx="621">
                  <c:v>0.4697653</c:v>
                </c:pt>
                <c:pt idx="622">
                  <c:v>0.17333509999999999</c:v>
                </c:pt>
                <c:pt idx="623">
                  <c:v>-0.71328590000000003</c:v>
                </c:pt>
                <c:pt idx="624">
                  <c:v>-0.65064849999999996</c:v>
                </c:pt>
                <c:pt idx="625">
                  <c:v>0.16014210000000001</c:v>
                </c:pt>
                <c:pt idx="626">
                  <c:v>-0.50288480000000002</c:v>
                </c:pt>
                <c:pt idx="627">
                  <c:v>-0.72559949999999995</c:v>
                </c:pt>
                <c:pt idx="628">
                  <c:v>0.33898289999999998</c:v>
                </c:pt>
                <c:pt idx="629">
                  <c:v>-7.4415499999999996E-2</c:v>
                </c:pt>
                <c:pt idx="630">
                  <c:v>-1.4315260000000001</c:v>
                </c:pt>
                <c:pt idx="631">
                  <c:v>-1.5031220000000001</c:v>
                </c:pt>
                <c:pt idx="632">
                  <c:v>-0.39757890000000001</c:v>
                </c:pt>
                <c:pt idx="633">
                  <c:v>0.26276650000000001</c:v>
                </c:pt>
                <c:pt idx="634">
                  <c:v>0.73620220000000003</c:v>
                </c:pt>
                <c:pt idx="635">
                  <c:v>1.574927</c:v>
                </c:pt>
                <c:pt idx="636">
                  <c:v>0.92128750000000004</c:v>
                </c:pt>
                <c:pt idx="637">
                  <c:v>-3.2539859999999997E-2</c:v>
                </c:pt>
                <c:pt idx="638">
                  <c:v>0.65256320000000001</c:v>
                </c:pt>
                <c:pt idx="639">
                  <c:v>0.94642669999999995</c:v>
                </c:pt>
                <c:pt idx="640">
                  <c:v>0.23373730000000001</c:v>
                </c:pt>
                <c:pt idx="641">
                  <c:v>1.618462E-2</c:v>
                </c:pt>
                <c:pt idx="642">
                  <c:v>0.23406199999999999</c:v>
                </c:pt>
                <c:pt idx="643">
                  <c:v>-0.1961658</c:v>
                </c:pt>
                <c:pt idx="644">
                  <c:v>-1.052224</c:v>
                </c:pt>
                <c:pt idx="645">
                  <c:v>-1.0515699999999999</c:v>
                </c:pt>
                <c:pt idx="646">
                  <c:v>-8.7988340000000002E-3</c:v>
                </c:pt>
                <c:pt idx="647">
                  <c:v>1.0342739999999999</c:v>
                </c:pt>
                <c:pt idx="648">
                  <c:v>0.8180347</c:v>
                </c:pt>
                <c:pt idx="649">
                  <c:v>-0.26730589999999999</c:v>
                </c:pt>
                <c:pt idx="650">
                  <c:v>-0.45597120000000002</c:v>
                </c:pt>
                <c:pt idx="651">
                  <c:v>-0.10520500000000001</c:v>
                </c:pt>
                <c:pt idx="652">
                  <c:v>-0.109288</c:v>
                </c:pt>
                <c:pt idx="653">
                  <c:v>0.23422979999999999</c:v>
                </c:pt>
                <c:pt idx="654">
                  <c:v>0.23124700000000001</c:v>
                </c:pt>
                <c:pt idx="655">
                  <c:v>-0.36782579999999998</c:v>
                </c:pt>
                <c:pt idx="656">
                  <c:v>-0.1127133</c:v>
                </c:pt>
                <c:pt idx="657">
                  <c:v>0.3228105</c:v>
                </c:pt>
                <c:pt idx="658">
                  <c:v>-0.2447366</c:v>
                </c:pt>
                <c:pt idx="659">
                  <c:v>-0.92821679999999995</c:v>
                </c:pt>
                <c:pt idx="660">
                  <c:v>-0.10034659999999999</c:v>
                </c:pt>
                <c:pt idx="661">
                  <c:v>1.639359</c:v>
                </c:pt>
                <c:pt idx="662">
                  <c:v>1.5511509999999999</c:v>
                </c:pt>
                <c:pt idx="663">
                  <c:v>-0.36303950000000001</c:v>
                </c:pt>
                <c:pt idx="664">
                  <c:v>-1.446258</c:v>
                </c:pt>
                <c:pt idx="665">
                  <c:v>-0.85610980000000003</c:v>
                </c:pt>
                <c:pt idx="666">
                  <c:v>7.8811179999999995E-2</c:v>
                </c:pt>
                <c:pt idx="667">
                  <c:v>0.15278340000000001</c:v>
                </c:pt>
                <c:pt idx="668">
                  <c:v>-0.77690519999999996</c:v>
                </c:pt>
                <c:pt idx="669">
                  <c:v>-1.3799399999999999</c:v>
                </c:pt>
                <c:pt idx="670">
                  <c:v>-0.63312610000000002</c:v>
                </c:pt>
                <c:pt idx="671">
                  <c:v>0.20961579999999999</c:v>
                </c:pt>
                <c:pt idx="672">
                  <c:v>0.54911699999999997</c:v>
                </c:pt>
                <c:pt idx="673">
                  <c:v>1.204879</c:v>
                </c:pt>
                <c:pt idx="674">
                  <c:v>0.96660109999999999</c:v>
                </c:pt>
                <c:pt idx="675">
                  <c:v>-0.89733779999999996</c:v>
                </c:pt>
                <c:pt idx="676">
                  <c:v>-1.055777</c:v>
                </c:pt>
                <c:pt idx="677">
                  <c:v>0.79966760000000003</c:v>
                </c:pt>
                <c:pt idx="678">
                  <c:v>0.66748379999999996</c:v>
                </c:pt>
                <c:pt idx="679">
                  <c:v>-0.43620959999999998</c:v>
                </c:pt>
                <c:pt idx="680">
                  <c:v>1.409123E-2</c:v>
                </c:pt>
                <c:pt idx="681">
                  <c:v>0.2179413</c:v>
                </c:pt>
                <c:pt idx="682">
                  <c:v>-5.2135889999999997E-2</c:v>
                </c:pt>
                <c:pt idx="683">
                  <c:v>-3.3171569999999997E-2</c:v>
                </c:pt>
                <c:pt idx="684">
                  <c:v>-1.081062</c:v>
                </c:pt>
                <c:pt idx="685">
                  <c:v>-1.832748</c:v>
                </c:pt>
                <c:pt idx="686">
                  <c:v>-0.6927546</c:v>
                </c:pt>
                <c:pt idx="687">
                  <c:v>0.26425470000000001</c:v>
                </c:pt>
                <c:pt idx="688">
                  <c:v>0.68312519999999999</c:v>
                </c:pt>
                <c:pt idx="689">
                  <c:v>1.5984670000000001</c:v>
                </c:pt>
                <c:pt idx="690">
                  <c:v>1.9013070000000001</c:v>
                </c:pt>
                <c:pt idx="691">
                  <c:v>1.0707249999999999</c:v>
                </c:pt>
                <c:pt idx="692">
                  <c:v>-0.1428837</c:v>
                </c:pt>
                <c:pt idx="693">
                  <c:v>-0.77933339999999995</c:v>
                </c:pt>
                <c:pt idx="694">
                  <c:v>-2.361891E-2</c:v>
                </c:pt>
                <c:pt idx="695">
                  <c:v>0.77195100000000005</c:v>
                </c:pt>
                <c:pt idx="696">
                  <c:v>1.7881379999999999E-2</c:v>
                </c:pt>
                <c:pt idx="697">
                  <c:v>-0.83984060000000005</c:v>
                </c:pt>
                <c:pt idx="698">
                  <c:v>-0.4991932</c:v>
                </c:pt>
                <c:pt idx="699">
                  <c:v>0.334283</c:v>
                </c:pt>
                <c:pt idx="700">
                  <c:v>1.280599</c:v>
                </c:pt>
                <c:pt idx="701">
                  <c:v>1.490259</c:v>
                </c:pt>
                <c:pt idx="702">
                  <c:v>0.91343470000000004</c:v>
                </c:pt>
                <c:pt idx="703">
                  <c:v>1.529372</c:v>
                </c:pt>
                <c:pt idx="704">
                  <c:v>2.9812509999999999</c:v>
                </c:pt>
                <c:pt idx="705">
                  <c:v>3.372881</c:v>
                </c:pt>
                <c:pt idx="706">
                  <c:v>2.7676639999999999</c:v>
                </c:pt>
                <c:pt idx="707">
                  <c:v>1.58155</c:v>
                </c:pt>
                <c:pt idx="708">
                  <c:v>0.64947999999999995</c:v>
                </c:pt>
                <c:pt idx="709">
                  <c:v>0.57456910000000005</c:v>
                </c:pt>
                <c:pt idx="710">
                  <c:v>0.22099920000000001</c:v>
                </c:pt>
                <c:pt idx="711">
                  <c:v>-0.21437909999999999</c:v>
                </c:pt>
                <c:pt idx="712">
                  <c:v>-5.731439E-2</c:v>
                </c:pt>
                <c:pt idx="713">
                  <c:v>0.14156540000000001</c:v>
                </c:pt>
                <c:pt idx="714">
                  <c:v>0.56359400000000004</c:v>
                </c:pt>
                <c:pt idx="715">
                  <c:v>1.401227</c:v>
                </c:pt>
                <c:pt idx="716">
                  <c:v>1.7777810000000001</c:v>
                </c:pt>
                <c:pt idx="717">
                  <c:v>1.0931109999999999</c:v>
                </c:pt>
                <c:pt idx="718">
                  <c:v>0.51823269999999999</c:v>
                </c:pt>
                <c:pt idx="719">
                  <c:v>0.64886120000000003</c:v>
                </c:pt>
                <c:pt idx="720">
                  <c:v>0.72770219999999997</c:v>
                </c:pt>
                <c:pt idx="721">
                  <c:v>0.7281299</c:v>
                </c:pt>
                <c:pt idx="722">
                  <c:v>0.1699717</c:v>
                </c:pt>
                <c:pt idx="723">
                  <c:v>-0.79678090000000001</c:v>
                </c:pt>
                <c:pt idx="724">
                  <c:v>-0.73625220000000002</c:v>
                </c:pt>
                <c:pt idx="725">
                  <c:v>0.22239249999999999</c:v>
                </c:pt>
                <c:pt idx="726">
                  <c:v>0.58111009999999996</c:v>
                </c:pt>
                <c:pt idx="727">
                  <c:v>0.14973910000000001</c:v>
                </c:pt>
                <c:pt idx="728">
                  <c:v>0.58489899999999995</c:v>
                </c:pt>
                <c:pt idx="729">
                  <c:v>1.2204189999999999</c:v>
                </c:pt>
                <c:pt idx="730">
                  <c:v>0.2107038</c:v>
                </c:pt>
                <c:pt idx="731">
                  <c:v>-0.74116289999999996</c:v>
                </c:pt>
                <c:pt idx="732">
                  <c:v>-0.98630200000000001</c:v>
                </c:pt>
                <c:pt idx="733">
                  <c:v>-1.5200450000000001</c:v>
                </c:pt>
                <c:pt idx="734">
                  <c:v>-0.66070930000000005</c:v>
                </c:pt>
                <c:pt idx="735">
                  <c:v>1.408828</c:v>
                </c:pt>
                <c:pt idx="736">
                  <c:v>1.6793070000000001</c:v>
                </c:pt>
                <c:pt idx="737">
                  <c:v>7.2968519999999995E-2</c:v>
                </c:pt>
                <c:pt idx="738">
                  <c:v>-0.91102780000000005</c:v>
                </c:pt>
                <c:pt idx="739">
                  <c:v>-0.28605350000000002</c:v>
                </c:pt>
                <c:pt idx="740">
                  <c:v>0.41530240000000002</c:v>
                </c:pt>
                <c:pt idx="741">
                  <c:v>7.083186E-3</c:v>
                </c:pt>
                <c:pt idx="742">
                  <c:v>-0.27525539999999998</c:v>
                </c:pt>
                <c:pt idx="743">
                  <c:v>0.271818</c:v>
                </c:pt>
                <c:pt idx="744">
                  <c:v>0.3226328</c:v>
                </c:pt>
                <c:pt idx="745">
                  <c:v>-0.21072969999999999</c:v>
                </c:pt>
                <c:pt idx="746">
                  <c:v>-4.1809249999999999E-2</c:v>
                </c:pt>
                <c:pt idx="747">
                  <c:v>0.54438390000000003</c:v>
                </c:pt>
                <c:pt idx="748">
                  <c:v>1.2032630000000001E-2</c:v>
                </c:pt>
                <c:pt idx="749">
                  <c:v>-1.134846</c:v>
                </c:pt>
                <c:pt idx="750">
                  <c:v>-0.60825810000000002</c:v>
                </c:pt>
                <c:pt idx="751">
                  <c:v>0.82893490000000003</c:v>
                </c:pt>
                <c:pt idx="752">
                  <c:v>0.26038719999999999</c:v>
                </c:pt>
                <c:pt idx="753">
                  <c:v>-1.547779</c:v>
                </c:pt>
                <c:pt idx="754">
                  <c:v>-1.729358</c:v>
                </c:pt>
                <c:pt idx="755">
                  <c:v>-0.55201270000000002</c:v>
                </c:pt>
                <c:pt idx="756">
                  <c:v>0.38146289999999999</c:v>
                </c:pt>
                <c:pt idx="757">
                  <c:v>0.34378720000000001</c:v>
                </c:pt>
                <c:pt idx="758">
                  <c:v>-0.46571469999999998</c:v>
                </c:pt>
                <c:pt idx="759">
                  <c:v>-0.3735135</c:v>
                </c:pt>
                <c:pt idx="760">
                  <c:v>0.40511819999999998</c:v>
                </c:pt>
                <c:pt idx="761">
                  <c:v>0.82721560000000005</c:v>
                </c:pt>
                <c:pt idx="762">
                  <c:v>1.0608359999999999</c:v>
                </c:pt>
                <c:pt idx="763">
                  <c:v>0.41142869999999998</c:v>
                </c:pt>
                <c:pt idx="764">
                  <c:v>-0.30471290000000001</c:v>
                </c:pt>
                <c:pt idx="765">
                  <c:v>-0.60822200000000004</c:v>
                </c:pt>
                <c:pt idx="766">
                  <c:v>-1.807029</c:v>
                </c:pt>
                <c:pt idx="767">
                  <c:v>-2.9311579999999999</c:v>
                </c:pt>
                <c:pt idx="768">
                  <c:v>-2.7183890000000002</c:v>
                </c:pt>
                <c:pt idx="769">
                  <c:v>-1.375227</c:v>
                </c:pt>
                <c:pt idx="770">
                  <c:v>0.35795120000000002</c:v>
                </c:pt>
                <c:pt idx="771">
                  <c:v>0.53577030000000003</c:v>
                </c:pt>
                <c:pt idx="772">
                  <c:v>-1.070854</c:v>
                </c:pt>
                <c:pt idx="773">
                  <c:v>-1.4959279999999999</c:v>
                </c:pt>
                <c:pt idx="774">
                  <c:v>-0.47012300000000001</c:v>
                </c:pt>
                <c:pt idx="775">
                  <c:v>-0.72712949999999998</c:v>
                </c:pt>
                <c:pt idx="776">
                  <c:v>-1.960664</c:v>
                </c:pt>
                <c:pt idx="777">
                  <c:v>-1.957028</c:v>
                </c:pt>
                <c:pt idx="778">
                  <c:v>-0.80024629999999997</c:v>
                </c:pt>
                <c:pt idx="779">
                  <c:v>-2.4507879999999999E-2</c:v>
                </c:pt>
                <c:pt idx="780">
                  <c:v>3.744016E-2</c:v>
                </c:pt>
                <c:pt idx="781">
                  <c:v>0.10155749999999999</c:v>
                </c:pt>
                <c:pt idx="782">
                  <c:v>0.50021789999999999</c:v>
                </c:pt>
                <c:pt idx="783">
                  <c:v>0.4103251</c:v>
                </c:pt>
                <c:pt idx="784">
                  <c:v>-0.42990070000000002</c:v>
                </c:pt>
                <c:pt idx="785">
                  <c:v>-0.74491220000000002</c:v>
                </c:pt>
                <c:pt idx="786">
                  <c:v>-0.58158390000000004</c:v>
                </c:pt>
                <c:pt idx="787">
                  <c:v>-0.57800099999999999</c:v>
                </c:pt>
                <c:pt idx="788">
                  <c:v>-0.25264700000000001</c:v>
                </c:pt>
                <c:pt idx="789">
                  <c:v>0.3401342</c:v>
                </c:pt>
                <c:pt idx="790">
                  <c:v>0.73539339999999997</c:v>
                </c:pt>
                <c:pt idx="791">
                  <c:v>0.89067479999999999</c:v>
                </c:pt>
                <c:pt idx="792">
                  <c:v>0.68354760000000003</c:v>
                </c:pt>
                <c:pt idx="793">
                  <c:v>0.4726805</c:v>
                </c:pt>
                <c:pt idx="794">
                  <c:v>0.68692739999999997</c:v>
                </c:pt>
                <c:pt idx="795">
                  <c:v>0.65138890000000005</c:v>
                </c:pt>
                <c:pt idx="796">
                  <c:v>0.41087269999999998</c:v>
                </c:pt>
                <c:pt idx="797">
                  <c:v>0.45979530000000002</c:v>
                </c:pt>
                <c:pt idx="798">
                  <c:v>0.23942959999999999</c:v>
                </c:pt>
                <c:pt idx="799">
                  <c:v>-0.60609769999999996</c:v>
                </c:pt>
                <c:pt idx="800">
                  <c:v>-1.4791970000000001</c:v>
                </c:pt>
                <c:pt idx="801">
                  <c:v>-1.3015859999999999</c:v>
                </c:pt>
                <c:pt idx="802">
                  <c:v>0.1003236</c:v>
                </c:pt>
                <c:pt idx="803">
                  <c:v>1.3762989999999999</c:v>
                </c:pt>
                <c:pt idx="804">
                  <c:v>1.10025</c:v>
                </c:pt>
                <c:pt idx="805">
                  <c:v>-0.3705117</c:v>
                </c:pt>
                <c:pt idx="806">
                  <c:v>-1.172882</c:v>
                </c:pt>
                <c:pt idx="807">
                  <c:v>-1.801328E-2</c:v>
                </c:pt>
                <c:pt idx="808">
                  <c:v>1.8662879999999999</c:v>
                </c:pt>
                <c:pt idx="809">
                  <c:v>1.7522690000000001</c:v>
                </c:pt>
                <c:pt idx="810">
                  <c:v>9.5407240000000004E-2</c:v>
                </c:pt>
                <c:pt idx="811">
                  <c:v>-0.27380389999999999</c:v>
                </c:pt>
                <c:pt idx="812">
                  <c:v>0.1422716</c:v>
                </c:pt>
                <c:pt idx="813">
                  <c:v>-0.37751489999999999</c:v>
                </c:pt>
                <c:pt idx="814">
                  <c:v>-0.8679019</c:v>
                </c:pt>
                <c:pt idx="815">
                  <c:v>-1.079998</c:v>
                </c:pt>
                <c:pt idx="816">
                  <c:v>-2.4224320000000001</c:v>
                </c:pt>
                <c:pt idx="817">
                  <c:v>-3.3672960000000001</c:v>
                </c:pt>
                <c:pt idx="818">
                  <c:v>-1.590117</c:v>
                </c:pt>
                <c:pt idx="819">
                  <c:v>0.3761816</c:v>
                </c:pt>
                <c:pt idx="820">
                  <c:v>0.22451109999999999</c:v>
                </c:pt>
                <c:pt idx="821">
                  <c:v>-0.1207889</c:v>
                </c:pt>
                <c:pt idx="822">
                  <c:v>0.16446379999999999</c:v>
                </c:pt>
                <c:pt idx="823">
                  <c:v>-0.1892809</c:v>
                </c:pt>
                <c:pt idx="824">
                  <c:v>-0.89177189999999995</c:v>
                </c:pt>
                <c:pt idx="825">
                  <c:v>-0.63994949999999995</c:v>
                </c:pt>
                <c:pt idx="826">
                  <c:v>4.5104539999999999E-2</c:v>
                </c:pt>
                <c:pt idx="827">
                  <c:v>7.9774100000000001E-2</c:v>
                </c:pt>
                <c:pt idx="828">
                  <c:v>-0.80330190000000001</c:v>
                </c:pt>
                <c:pt idx="829">
                  <c:v>-2.0928059999999999</c:v>
                </c:pt>
                <c:pt idx="830">
                  <c:v>-2.1056629999999998</c:v>
                </c:pt>
                <c:pt idx="831">
                  <c:v>-1.1065940000000001</c:v>
                </c:pt>
                <c:pt idx="832">
                  <c:v>-0.56175770000000003</c:v>
                </c:pt>
                <c:pt idx="833">
                  <c:v>-4.9507950000000002E-2</c:v>
                </c:pt>
                <c:pt idx="834">
                  <c:v>0.22529660000000001</c:v>
                </c:pt>
                <c:pt idx="835">
                  <c:v>0.22129470000000001</c:v>
                </c:pt>
                <c:pt idx="836">
                  <c:v>0.5072103</c:v>
                </c:pt>
                <c:pt idx="837">
                  <c:v>0.81386029999999998</c:v>
                </c:pt>
                <c:pt idx="838">
                  <c:v>1.426701</c:v>
                </c:pt>
                <c:pt idx="839">
                  <c:v>1.5877779999999999</c:v>
                </c:pt>
                <c:pt idx="840">
                  <c:v>0.17300070000000001</c:v>
                </c:pt>
                <c:pt idx="841">
                  <c:v>-1.044746</c:v>
                </c:pt>
                <c:pt idx="842">
                  <c:v>-0.51068449999999999</c:v>
                </c:pt>
                <c:pt idx="843">
                  <c:v>-0.28567140000000002</c:v>
                </c:pt>
                <c:pt idx="844">
                  <c:v>-0.83194100000000004</c:v>
                </c:pt>
                <c:pt idx="845">
                  <c:v>0.1278966</c:v>
                </c:pt>
                <c:pt idx="846">
                  <c:v>1.305976</c:v>
                </c:pt>
                <c:pt idx="847">
                  <c:v>0.74352689999999999</c:v>
                </c:pt>
                <c:pt idx="848">
                  <c:v>-0.29329889999999997</c:v>
                </c:pt>
                <c:pt idx="849">
                  <c:v>-0.94558869999999995</c:v>
                </c:pt>
                <c:pt idx="850">
                  <c:v>-1.17428</c:v>
                </c:pt>
                <c:pt idx="851">
                  <c:v>-0.9591558</c:v>
                </c:pt>
                <c:pt idx="852">
                  <c:v>-0.53141170000000004</c:v>
                </c:pt>
                <c:pt idx="853">
                  <c:v>8.9835970000000001E-2</c:v>
                </c:pt>
                <c:pt idx="854">
                  <c:v>-0.17045399999999999</c:v>
                </c:pt>
                <c:pt idx="855">
                  <c:v>-1.196431</c:v>
                </c:pt>
                <c:pt idx="856">
                  <c:v>-0.92191699999999999</c:v>
                </c:pt>
                <c:pt idx="857">
                  <c:v>0.215193</c:v>
                </c:pt>
                <c:pt idx="858">
                  <c:v>0.5677567</c:v>
                </c:pt>
                <c:pt idx="859">
                  <c:v>-0.3629849</c:v>
                </c:pt>
                <c:pt idx="860">
                  <c:v>-1.947578</c:v>
                </c:pt>
                <c:pt idx="861">
                  <c:v>-1.5577730000000001</c:v>
                </c:pt>
                <c:pt idx="862">
                  <c:v>1.0657989999999999</c:v>
                </c:pt>
                <c:pt idx="863">
                  <c:v>1.708798</c:v>
                </c:pt>
                <c:pt idx="864">
                  <c:v>-6.1330240000000001E-2</c:v>
                </c:pt>
                <c:pt idx="865">
                  <c:v>-0.35957990000000001</c:v>
                </c:pt>
                <c:pt idx="866">
                  <c:v>-0.47090910000000002</c:v>
                </c:pt>
                <c:pt idx="867">
                  <c:v>-2.4783379999999999</c:v>
                </c:pt>
                <c:pt idx="868">
                  <c:v>-3.0891899999999999</c:v>
                </c:pt>
                <c:pt idx="869">
                  <c:v>-1.603545</c:v>
                </c:pt>
                <c:pt idx="870">
                  <c:v>-0.44398650000000001</c:v>
                </c:pt>
                <c:pt idx="871">
                  <c:v>0.1342468</c:v>
                </c:pt>
                <c:pt idx="872">
                  <c:v>0.27722140000000001</c:v>
                </c:pt>
                <c:pt idx="873">
                  <c:v>0.1698607</c:v>
                </c:pt>
                <c:pt idx="874">
                  <c:v>0.27568930000000003</c:v>
                </c:pt>
                <c:pt idx="875">
                  <c:v>-1.0029440000000001E-2</c:v>
                </c:pt>
                <c:pt idx="876">
                  <c:v>-0.2696172</c:v>
                </c:pt>
                <c:pt idx="877">
                  <c:v>0.63737500000000002</c:v>
                </c:pt>
                <c:pt idx="878">
                  <c:v>0.88436400000000004</c:v>
                </c:pt>
                <c:pt idx="879">
                  <c:v>-0.51854999999999996</c:v>
                </c:pt>
                <c:pt idx="880">
                  <c:v>-0.63852900000000001</c:v>
                </c:pt>
                <c:pt idx="881">
                  <c:v>0.42633539999999998</c:v>
                </c:pt>
                <c:pt idx="882">
                  <c:v>-0.29330669999999998</c:v>
                </c:pt>
                <c:pt idx="883">
                  <c:v>-2.0186630000000001</c:v>
                </c:pt>
                <c:pt idx="884">
                  <c:v>-2.4187609999999999</c:v>
                </c:pt>
                <c:pt idx="885">
                  <c:v>-0.86269390000000001</c:v>
                </c:pt>
                <c:pt idx="886">
                  <c:v>0.94023140000000005</c:v>
                </c:pt>
                <c:pt idx="887">
                  <c:v>0.78515599999999997</c:v>
                </c:pt>
                <c:pt idx="888">
                  <c:v>-0.4142941</c:v>
                </c:pt>
                <c:pt idx="889">
                  <c:v>-1.243058</c:v>
                </c:pt>
                <c:pt idx="890">
                  <c:v>-1.225136</c:v>
                </c:pt>
                <c:pt idx="891">
                  <c:v>0.32082559999999999</c:v>
                </c:pt>
                <c:pt idx="892">
                  <c:v>1.7461800000000001</c:v>
                </c:pt>
                <c:pt idx="893">
                  <c:v>0.99138300000000001</c:v>
                </c:pt>
                <c:pt idx="894">
                  <c:v>-0.112874</c:v>
                </c:pt>
                <c:pt idx="895">
                  <c:v>0.51177890000000004</c:v>
                </c:pt>
                <c:pt idx="896">
                  <c:v>1.236971</c:v>
                </c:pt>
                <c:pt idx="897">
                  <c:v>0.70630459999999995</c:v>
                </c:pt>
                <c:pt idx="898">
                  <c:v>0.18739020000000001</c:v>
                </c:pt>
                <c:pt idx="899">
                  <c:v>3.8428989999999999E-3</c:v>
                </c:pt>
                <c:pt idx="900">
                  <c:v>-0.56567319999999999</c:v>
                </c:pt>
                <c:pt idx="901">
                  <c:v>-0.86634719999999998</c:v>
                </c:pt>
                <c:pt idx="902">
                  <c:v>-0.73205290000000001</c:v>
                </c:pt>
                <c:pt idx="903">
                  <c:v>-0.78152999999999995</c:v>
                </c:pt>
                <c:pt idx="904">
                  <c:v>-0.52688599999999997</c:v>
                </c:pt>
                <c:pt idx="905">
                  <c:v>-1.218237E-2</c:v>
                </c:pt>
                <c:pt idx="906">
                  <c:v>8.2866980000000007E-2</c:v>
                </c:pt>
                <c:pt idx="907">
                  <c:v>0.2865972</c:v>
                </c:pt>
                <c:pt idx="908">
                  <c:v>1.082395</c:v>
                </c:pt>
                <c:pt idx="909">
                  <c:v>1.3199799999999999</c:v>
                </c:pt>
                <c:pt idx="910">
                  <c:v>1.84397E-2</c:v>
                </c:pt>
                <c:pt idx="911">
                  <c:v>-1.641092</c:v>
                </c:pt>
                <c:pt idx="912">
                  <c:v>-2.1270349999999998</c:v>
                </c:pt>
                <c:pt idx="913">
                  <c:v>-1.6804349999999999</c:v>
                </c:pt>
                <c:pt idx="914">
                  <c:v>-1.0523070000000001</c:v>
                </c:pt>
                <c:pt idx="915">
                  <c:v>-3.7198059999999998E-2</c:v>
                </c:pt>
                <c:pt idx="916">
                  <c:v>1.262267</c:v>
                </c:pt>
                <c:pt idx="917">
                  <c:v>1.812066</c:v>
                </c:pt>
                <c:pt idx="918">
                  <c:v>1.2680549999999999</c:v>
                </c:pt>
                <c:pt idx="919">
                  <c:v>0.4040744</c:v>
                </c:pt>
                <c:pt idx="920">
                  <c:v>-0.23525080000000001</c:v>
                </c:pt>
                <c:pt idx="921">
                  <c:v>-0.54396029999999995</c:v>
                </c:pt>
                <c:pt idx="922">
                  <c:v>-0.47856310000000002</c:v>
                </c:pt>
                <c:pt idx="923">
                  <c:v>-0.49834060000000002</c:v>
                </c:pt>
                <c:pt idx="924">
                  <c:v>-1.242105</c:v>
                </c:pt>
                <c:pt idx="925">
                  <c:v>-2.4088889999999998</c:v>
                </c:pt>
                <c:pt idx="926">
                  <c:v>-2.5452439999999998</c:v>
                </c:pt>
                <c:pt idx="927">
                  <c:v>-1.2126060000000001</c:v>
                </c:pt>
                <c:pt idx="928">
                  <c:v>1.400243E-2</c:v>
                </c:pt>
                <c:pt idx="929">
                  <c:v>2.3958340000000002E-2</c:v>
                </c:pt>
                <c:pt idx="930">
                  <c:v>-0.56498760000000003</c:v>
                </c:pt>
                <c:pt idx="931">
                  <c:v>-0.60731219999999997</c:v>
                </c:pt>
                <c:pt idx="932">
                  <c:v>0.18920609999999999</c:v>
                </c:pt>
                <c:pt idx="933">
                  <c:v>0.81432159999999998</c:v>
                </c:pt>
                <c:pt idx="934">
                  <c:v>0.74837140000000002</c:v>
                </c:pt>
                <c:pt idx="935">
                  <c:v>0.56446320000000005</c:v>
                </c:pt>
                <c:pt idx="936">
                  <c:v>0.13896269999999999</c:v>
                </c:pt>
                <c:pt idx="937">
                  <c:v>-0.53687499999999999</c:v>
                </c:pt>
                <c:pt idx="938">
                  <c:v>-0.79571860000000005</c:v>
                </c:pt>
                <c:pt idx="939">
                  <c:v>-0.3452385</c:v>
                </c:pt>
                <c:pt idx="940">
                  <c:v>0.31240679999999998</c:v>
                </c:pt>
                <c:pt idx="941">
                  <c:v>7.7788350000000006E-2</c:v>
                </c:pt>
                <c:pt idx="942">
                  <c:v>-0.36309059999999999</c:v>
                </c:pt>
                <c:pt idx="943">
                  <c:v>0.55649150000000003</c:v>
                </c:pt>
                <c:pt idx="944">
                  <c:v>1.7763249999999999</c:v>
                </c:pt>
                <c:pt idx="945">
                  <c:v>1.9022559999999999</c:v>
                </c:pt>
                <c:pt idx="946">
                  <c:v>1.597035</c:v>
                </c:pt>
                <c:pt idx="947">
                  <c:v>1.3483540000000001</c:v>
                </c:pt>
                <c:pt idx="948">
                  <c:v>0.44555899999999998</c:v>
                </c:pt>
                <c:pt idx="949">
                  <c:v>-1.0535479999999999</c:v>
                </c:pt>
                <c:pt idx="950">
                  <c:v>-1.510948</c:v>
                </c:pt>
                <c:pt idx="951">
                  <c:v>-0.72038519999999995</c:v>
                </c:pt>
                <c:pt idx="952">
                  <c:v>-0.95413329999999996</c:v>
                </c:pt>
                <c:pt idx="953">
                  <c:v>-2.073242</c:v>
                </c:pt>
                <c:pt idx="954">
                  <c:v>-1.2129110000000001</c:v>
                </c:pt>
                <c:pt idx="955">
                  <c:v>0.47300829999999999</c:v>
                </c:pt>
                <c:pt idx="956">
                  <c:v>6.9912450000000001E-2</c:v>
                </c:pt>
                <c:pt idx="957">
                  <c:v>-0.69562809999999997</c:v>
                </c:pt>
                <c:pt idx="958">
                  <c:v>-0.14834269999999999</c:v>
                </c:pt>
                <c:pt idx="959">
                  <c:v>0.36919150000000001</c:v>
                </c:pt>
                <c:pt idx="960">
                  <c:v>0.8577863</c:v>
                </c:pt>
                <c:pt idx="961">
                  <c:v>1.7138850000000001</c:v>
                </c:pt>
                <c:pt idx="962">
                  <c:v>1.625451</c:v>
                </c:pt>
                <c:pt idx="963">
                  <c:v>0.33319029999999999</c:v>
                </c:pt>
                <c:pt idx="964">
                  <c:v>-0.86790330000000004</c:v>
                </c:pt>
                <c:pt idx="965">
                  <c:v>-0.99538760000000004</c:v>
                </c:pt>
                <c:pt idx="966">
                  <c:v>4.1917639999999997E-3</c:v>
                </c:pt>
                <c:pt idx="967">
                  <c:v>1.2571509999999999</c:v>
                </c:pt>
                <c:pt idx="968">
                  <c:v>2.0017360000000002</c:v>
                </c:pt>
                <c:pt idx="969">
                  <c:v>1.7968090000000001</c:v>
                </c:pt>
                <c:pt idx="970">
                  <c:v>0.75655430000000001</c:v>
                </c:pt>
                <c:pt idx="971">
                  <c:v>-0.10093530000000001</c:v>
                </c:pt>
                <c:pt idx="972">
                  <c:v>-0.88979520000000001</c:v>
                </c:pt>
                <c:pt idx="973">
                  <c:v>-1.5638030000000001</c:v>
                </c:pt>
                <c:pt idx="974">
                  <c:v>-0.95544549999999995</c:v>
                </c:pt>
                <c:pt idx="975">
                  <c:v>-3.4515070000000002E-2</c:v>
                </c:pt>
                <c:pt idx="976">
                  <c:v>-0.15427109999999999</c:v>
                </c:pt>
                <c:pt idx="977">
                  <c:v>-0.22724839999999999</c:v>
                </c:pt>
                <c:pt idx="978">
                  <c:v>0.1940664</c:v>
                </c:pt>
                <c:pt idx="979">
                  <c:v>-0.25729079999999999</c:v>
                </c:pt>
                <c:pt idx="980">
                  <c:v>-0.72022929999999996</c:v>
                </c:pt>
                <c:pt idx="981">
                  <c:v>0.30409589999999997</c:v>
                </c:pt>
                <c:pt idx="982">
                  <c:v>1.168458</c:v>
                </c:pt>
                <c:pt idx="983">
                  <c:v>1.0457320000000001</c:v>
                </c:pt>
                <c:pt idx="984">
                  <c:v>1.2755350000000001</c:v>
                </c:pt>
                <c:pt idx="985">
                  <c:v>1.564168</c:v>
                </c:pt>
                <c:pt idx="986">
                  <c:v>1.0730420000000001</c:v>
                </c:pt>
                <c:pt idx="987">
                  <c:v>0.82149470000000002</c:v>
                </c:pt>
                <c:pt idx="988">
                  <c:v>0.85966830000000005</c:v>
                </c:pt>
                <c:pt idx="989">
                  <c:v>-2.197261E-2</c:v>
                </c:pt>
                <c:pt idx="990">
                  <c:v>-1.201065</c:v>
                </c:pt>
                <c:pt idx="991">
                  <c:v>-1.2299249999999999</c:v>
                </c:pt>
                <c:pt idx="992">
                  <c:v>0.21513389999999999</c:v>
                </c:pt>
                <c:pt idx="993">
                  <c:v>1.438755</c:v>
                </c:pt>
                <c:pt idx="994">
                  <c:v>0.67285110000000004</c:v>
                </c:pt>
                <c:pt idx="995">
                  <c:v>-0.36653799999999997</c:v>
                </c:pt>
                <c:pt idx="996">
                  <c:v>0.37456050000000002</c:v>
                </c:pt>
                <c:pt idx="997">
                  <c:v>1.777285</c:v>
                </c:pt>
                <c:pt idx="998">
                  <c:v>2.3357809999999999</c:v>
                </c:pt>
              </c:numCache>
            </c:numRef>
          </c:yVal>
          <c:smooth val="0"/>
        </c:ser>
        <c:ser>
          <c:idx val="11"/>
          <c:order val="11"/>
          <c:tx>
            <c:v>+1000V (#12)</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Data'!$M$5:$M$1003</c:f>
              <c:numCache>
                <c:formatCode>General</c:formatCode>
                <c:ptCount val="999"/>
                <c:pt idx="0">
                  <c:v>-0.6284883</c:v>
                </c:pt>
                <c:pt idx="1">
                  <c:v>-1.0854079999999999</c:v>
                </c:pt>
                <c:pt idx="2">
                  <c:v>-0.55728809999999995</c:v>
                </c:pt>
                <c:pt idx="3">
                  <c:v>0.38123410000000002</c:v>
                </c:pt>
                <c:pt idx="4">
                  <c:v>0.288933</c:v>
                </c:pt>
                <c:pt idx="5">
                  <c:v>-0.1487579</c:v>
                </c:pt>
                <c:pt idx="6">
                  <c:v>-0.22856779999999999</c:v>
                </c:pt>
                <c:pt idx="7">
                  <c:v>-0.2141673</c:v>
                </c:pt>
                <c:pt idx="8">
                  <c:v>-0.4634529</c:v>
                </c:pt>
                <c:pt idx="9">
                  <c:v>-0.95460900000000004</c:v>
                </c:pt>
                <c:pt idx="10">
                  <c:v>-0.7670264</c:v>
                </c:pt>
                <c:pt idx="11">
                  <c:v>-4.6834939999999999E-2</c:v>
                </c:pt>
                <c:pt idx="12">
                  <c:v>5.9240790000000002E-2</c:v>
                </c:pt>
                <c:pt idx="13">
                  <c:v>-0.1570684</c:v>
                </c:pt>
                <c:pt idx="14">
                  <c:v>-0.11638220000000001</c:v>
                </c:pt>
                <c:pt idx="15">
                  <c:v>-8.6824769999999996E-2</c:v>
                </c:pt>
                <c:pt idx="16">
                  <c:v>-0.21649940000000001</c:v>
                </c:pt>
                <c:pt idx="17">
                  <c:v>-1.1159680000000001</c:v>
                </c:pt>
                <c:pt idx="18">
                  <c:v>-2.3561559999999999</c:v>
                </c:pt>
                <c:pt idx="19">
                  <c:v>-1.930928</c:v>
                </c:pt>
                <c:pt idx="20">
                  <c:v>-0.43095539999999999</c:v>
                </c:pt>
                <c:pt idx="21">
                  <c:v>0.52003520000000003</c:v>
                </c:pt>
                <c:pt idx="22">
                  <c:v>1.6377219999999999</c:v>
                </c:pt>
                <c:pt idx="23">
                  <c:v>2.3659279999999998</c:v>
                </c:pt>
                <c:pt idx="24">
                  <c:v>1.5079549999999999</c:v>
                </c:pt>
                <c:pt idx="25">
                  <c:v>1.021876</c:v>
                </c:pt>
                <c:pt idx="26">
                  <c:v>2.0824090000000002</c:v>
                </c:pt>
                <c:pt idx="27">
                  <c:v>2.5420989999999999</c:v>
                </c:pt>
                <c:pt idx="28">
                  <c:v>1.3429390000000001</c:v>
                </c:pt>
                <c:pt idx="29">
                  <c:v>0.240789</c:v>
                </c:pt>
                <c:pt idx="30">
                  <c:v>-0.1225552</c:v>
                </c:pt>
                <c:pt idx="31">
                  <c:v>-0.70536549999999998</c:v>
                </c:pt>
                <c:pt idx="32">
                  <c:v>-0.85825399999999996</c:v>
                </c:pt>
                <c:pt idx="33">
                  <c:v>-0.13811000000000001</c:v>
                </c:pt>
                <c:pt idx="34">
                  <c:v>0.28540850000000001</c:v>
                </c:pt>
                <c:pt idx="35">
                  <c:v>0.30256640000000001</c:v>
                </c:pt>
                <c:pt idx="36">
                  <c:v>1.90653E-2</c:v>
                </c:pt>
                <c:pt idx="37">
                  <c:v>-0.91218949999999999</c:v>
                </c:pt>
                <c:pt idx="38">
                  <c:v>-0.54466809999999999</c:v>
                </c:pt>
                <c:pt idx="39">
                  <c:v>1.713832</c:v>
                </c:pt>
                <c:pt idx="40">
                  <c:v>2.4144209999999999</c:v>
                </c:pt>
                <c:pt idx="41">
                  <c:v>0.62440289999999998</c:v>
                </c:pt>
                <c:pt idx="42">
                  <c:v>-0.86157530000000004</c:v>
                </c:pt>
                <c:pt idx="43">
                  <c:v>-0.34205140000000001</c:v>
                </c:pt>
                <c:pt idx="44">
                  <c:v>0.92375680000000004</c:v>
                </c:pt>
                <c:pt idx="45">
                  <c:v>0.96687210000000001</c:v>
                </c:pt>
                <c:pt idx="46">
                  <c:v>0.6207956</c:v>
                </c:pt>
                <c:pt idx="47">
                  <c:v>1.0825370000000001</c:v>
                </c:pt>
                <c:pt idx="48">
                  <c:v>0.91213010000000005</c:v>
                </c:pt>
                <c:pt idx="49">
                  <c:v>-9.5300029999999994E-2</c:v>
                </c:pt>
                <c:pt idx="50">
                  <c:v>0.53000409999999998</c:v>
                </c:pt>
                <c:pt idx="51">
                  <c:v>2.450949</c:v>
                </c:pt>
                <c:pt idx="52">
                  <c:v>2.3905750000000001</c:v>
                </c:pt>
                <c:pt idx="53">
                  <c:v>0.57015470000000001</c:v>
                </c:pt>
                <c:pt idx="54">
                  <c:v>0.1097482</c:v>
                </c:pt>
                <c:pt idx="55">
                  <c:v>0.93704690000000002</c:v>
                </c:pt>
                <c:pt idx="56">
                  <c:v>0.78528480000000001</c:v>
                </c:pt>
                <c:pt idx="57">
                  <c:v>-6.8058709999999998E-3</c:v>
                </c:pt>
                <c:pt idx="58">
                  <c:v>-8.3379289999999995E-2</c:v>
                </c:pt>
                <c:pt idx="59">
                  <c:v>0.23783090000000001</c:v>
                </c:pt>
                <c:pt idx="60">
                  <c:v>-0.22132460000000001</c:v>
                </c:pt>
                <c:pt idx="61">
                  <c:v>-1.210037</c:v>
                </c:pt>
                <c:pt idx="62">
                  <c:v>-0.52639919999999996</c:v>
                </c:pt>
                <c:pt idx="63">
                  <c:v>1.3267580000000001</c:v>
                </c:pt>
                <c:pt idx="64">
                  <c:v>1.6475709999999999</c:v>
                </c:pt>
                <c:pt idx="65">
                  <c:v>0.70365770000000005</c:v>
                </c:pt>
                <c:pt idx="66">
                  <c:v>9.2604649999999997E-2</c:v>
                </c:pt>
                <c:pt idx="67">
                  <c:v>-0.13075870000000001</c:v>
                </c:pt>
                <c:pt idx="68">
                  <c:v>-0.51013600000000003</c:v>
                </c:pt>
                <c:pt idx="69">
                  <c:v>-1.048054</c:v>
                </c:pt>
                <c:pt idx="70">
                  <c:v>-1.5425089999999999</c:v>
                </c:pt>
                <c:pt idx="71">
                  <c:v>-1.3430169999999999</c:v>
                </c:pt>
                <c:pt idx="72">
                  <c:v>-9.7709779999999996E-2</c:v>
                </c:pt>
                <c:pt idx="73">
                  <c:v>1.0019</c:v>
                </c:pt>
                <c:pt idx="74">
                  <c:v>0.72157340000000003</c:v>
                </c:pt>
                <c:pt idx="75">
                  <c:v>-0.56952670000000005</c:v>
                </c:pt>
                <c:pt idx="76">
                  <c:v>-0.98648069999999999</c:v>
                </c:pt>
                <c:pt idx="77">
                  <c:v>-2.9775389999999999E-2</c:v>
                </c:pt>
                <c:pt idx="78">
                  <c:v>0.17013600000000001</c:v>
                </c:pt>
                <c:pt idx="79">
                  <c:v>-0.74950360000000005</c:v>
                </c:pt>
                <c:pt idx="80">
                  <c:v>-0.74015660000000005</c:v>
                </c:pt>
                <c:pt idx="81">
                  <c:v>-6.7856669999999994E-2</c:v>
                </c:pt>
                <c:pt idx="82">
                  <c:v>-0.12254420000000001</c:v>
                </c:pt>
                <c:pt idx="83">
                  <c:v>-0.4393802</c:v>
                </c:pt>
                <c:pt idx="84">
                  <c:v>-0.3355747</c:v>
                </c:pt>
                <c:pt idx="85">
                  <c:v>2.6624040000000002E-2</c:v>
                </c:pt>
                <c:pt idx="86">
                  <c:v>-0.20922379999999999</c:v>
                </c:pt>
                <c:pt idx="87">
                  <c:v>-0.57033100000000003</c:v>
                </c:pt>
                <c:pt idx="88">
                  <c:v>0.2079318</c:v>
                </c:pt>
                <c:pt idx="89">
                  <c:v>0.91409589999999996</c:v>
                </c:pt>
                <c:pt idx="90">
                  <c:v>0.68595309999999998</c:v>
                </c:pt>
                <c:pt idx="91">
                  <c:v>0.81521080000000001</c:v>
                </c:pt>
                <c:pt idx="92">
                  <c:v>1.0213179999999999</c:v>
                </c:pt>
                <c:pt idx="93">
                  <c:v>-0.38397530000000002</c:v>
                </c:pt>
                <c:pt idx="94">
                  <c:v>-1.828929</c:v>
                </c:pt>
                <c:pt idx="95">
                  <c:v>-0.47395280000000001</c:v>
                </c:pt>
                <c:pt idx="96">
                  <c:v>1.630358</c:v>
                </c:pt>
                <c:pt idx="97">
                  <c:v>1.587202</c:v>
                </c:pt>
                <c:pt idx="98">
                  <c:v>0.65920939999999995</c:v>
                </c:pt>
                <c:pt idx="99">
                  <c:v>0.41973270000000001</c:v>
                </c:pt>
                <c:pt idx="100">
                  <c:v>0.27449370000000001</c:v>
                </c:pt>
                <c:pt idx="101">
                  <c:v>-0.2666075</c:v>
                </c:pt>
                <c:pt idx="102">
                  <c:v>-0.1287848</c:v>
                </c:pt>
                <c:pt idx="103">
                  <c:v>0.52876239999999997</c:v>
                </c:pt>
                <c:pt idx="104">
                  <c:v>7.3874600000000002E-3</c:v>
                </c:pt>
                <c:pt idx="105">
                  <c:v>-0.28228769999999997</c:v>
                </c:pt>
                <c:pt idx="106">
                  <c:v>1.0219689999999999</c:v>
                </c:pt>
                <c:pt idx="107">
                  <c:v>1.5043029999999999</c:v>
                </c:pt>
                <c:pt idx="108">
                  <c:v>0.60910450000000005</c:v>
                </c:pt>
                <c:pt idx="109">
                  <c:v>-0.37324970000000002</c:v>
                </c:pt>
                <c:pt idx="110">
                  <c:v>-1.368155</c:v>
                </c:pt>
                <c:pt idx="111">
                  <c:v>-1.6804269999999999</c:v>
                </c:pt>
                <c:pt idx="112">
                  <c:v>-0.75532889999999997</c:v>
                </c:pt>
                <c:pt idx="113">
                  <c:v>-0.17238139999999999</c:v>
                </c:pt>
                <c:pt idx="114">
                  <c:v>-0.77721269999999998</c:v>
                </c:pt>
                <c:pt idx="115">
                  <c:v>-0.54802530000000005</c:v>
                </c:pt>
                <c:pt idx="116">
                  <c:v>0.52484889999999995</c:v>
                </c:pt>
                <c:pt idx="117">
                  <c:v>0.74910080000000001</c:v>
                </c:pt>
                <c:pt idx="118">
                  <c:v>0.59934259999999995</c:v>
                </c:pt>
                <c:pt idx="119">
                  <c:v>0.53499030000000003</c:v>
                </c:pt>
                <c:pt idx="120">
                  <c:v>0.41407149999999998</c:v>
                </c:pt>
                <c:pt idx="121">
                  <c:v>0.42516520000000002</c:v>
                </c:pt>
                <c:pt idx="122">
                  <c:v>1.0594460000000001</c:v>
                </c:pt>
                <c:pt idx="123">
                  <c:v>1.3753299999999999</c:v>
                </c:pt>
                <c:pt idx="124">
                  <c:v>0.18582589999999999</c:v>
                </c:pt>
                <c:pt idx="125">
                  <c:v>-0.84397279999999997</c:v>
                </c:pt>
                <c:pt idx="126">
                  <c:v>-1.211111</c:v>
                </c:pt>
                <c:pt idx="127">
                  <c:v>-1.256178</c:v>
                </c:pt>
                <c:pt idx="128">
                  <c:v>-7.9554420000000001E-2</c:v>
                </c:pt>
                <c:pt idx="129">
                  <c:v>4.0955980000000003E-2</c:v>
                </c:pt>
                <c:pt idx="130">
                  <c:v>-1.8167340000000001</c:v>
                </c:pt>
                <c:pt idx="131">
                  <c:v>-1.804813</c:v>
                </c:pt>
                <c:pt idx="132">
                  <c:v>-0.1956666</c:v>
                </c:pt>
                <c:pt idx="133">
                  <c:v>-0.3916287</c:v>
                </c:pt>
                <c:pt idx="134">
                  <c:v>-1.1788460000000001</c:v>
                </c:pt>
                <c:pt idx="135">
                  <c:v>-0.48030299999999998</c:v>
                </c:pt>
                <c:pt idx="136">
                  <c:v>0.37390869999999998</c:v>
                </c:pt>
                <c:pt idx="137">
                  <c:v>0.29370420000000003</c:v>
                </c:pt>
                <c:pt idx="138">
                  <c:v>0.3167894</c:v>
                </c:pt>
                <c:pt idx="139">
                  <c:v>0.73464090000000004</c:v>
                </c:pt>
                <c:pt idx="140">
                  <c:v>0.87483120000000003</c:v>
                </c:pt>
                <c:pt idx="141">
                  <c:v>0.40643629999999997</c:v>
                </c:pt>
                <c:pt idx="142">
                  <c:v>-0.87646599999999997</c:v>
                </c:pt>
                <c:pt idx="143">
                  <c:v>-2.0256120000000002</c:v>
                </c:pt>
                <c:pt idx="144">
                  <c:v>-1.7494069999999999</c:v>
                </c:pt>
                <c:pt idx="145">
                  <c:v>-0.18204339999999999</c:v>
                </c:pt>
                <c:pt idx="146">
                  <c:v>1.085097</c:v>
                </c:pt>
                <c:pt idx="147">
                  <c:v>0.55574170000000001</c:v>
                </c:pt>
                <c:pt idx="148">
                  <c:v>-0.79422170000000003</c:v>
                </c:pt>
                <c:pt idx="149">
                  <c:v>-0.98095449999999995</c:v>
                </c:pt>
                <c:pt idx="150">
                  <c:v>-6.226802E-2</c:v>
                </c:pt>
                <c:pt idx="151">
                  <c:v>8.5396020000000003E-2</c:v>
                </c:pt>
                <c:pt idx="152">
                  <c:v>-1.17056</c:v>
                </c:pt>
                <c:pt idx="153">
                  <c:v>-1.658927</c:v>
                </c:pt>
                <c:pt idx="154">
                  <c:v>-0.53608619999999996</c:v>
                </c:pt>
                <c:pt idx="155">
                  <c:v>0.27246999999999999</c:v>
                </c:pt>
                <c:pt idx="156">
                  <c:v>0.71661779999999997</c:v>
                </c:pt>
                <c:pt idx="157">
                  <c:v>1.198996</c:v>
                </c:pt>
                <c:pt idx="158">
                  <c:v>2.4887739999999998E-2</c:v>
                </c:pt>
                <c:pt idx="159">
                  <c:v>-1.8091649999999999</c:v>
                </c:pt>
                <c:pt idx="160">
                  <c:v>-1.8287979999999999</c:v>
                </c:pt>
                <c:pt idx="161">
                  <c:v>-0.99446950000000001</c:v>
                </c:pt>
                <c:pt idx="162">
                  <c:v>-0.9767245</c:v>
                </c:pt>
                <c:pt idx="163">
                  <c:v>-1.3622840000000001</c:v>
                </c:pt>
                <c:pt idx="164">
                  <c:v>-0.2966316</c:v>
                </c:pt>
                <c:pt idx="165">
                  <c:v>1.3933690000000001</c:v>
                </c:pt>
                <c:pt idx="166">
                  <c:v>0.78200449999999999</c:v>
                </c:pt>
                <c:pt idx="167">
                  <c:v>-0.48845040000000001</c:v>
                </c:pt>
                <c:pt idx="168">
                  <c:v>2.7582499999999999E-2</c:v>
                </c:pt>
                <c:pt idx="169">
                  <c:v>0.3820134</c:v>
                </c:pt>
                <c:pt idx="170">
                  <c:v>-0.93506060000000002</c:v>
                </c:pt>
                <c:pt idx="171">
                  <c:v>-1.4044909999999999</c:v>
                </c:pt>
                <c:pt idx="172">
                  <c:v>6.5663659999999999E-2</c:v>
                </c:pt>
                <c:pt idx="173">
                  <c:v>0.92677430000000005</c:v>
                </c:pt>
                <c:pt idx="174">
                  <c:v>0.53157790000000005</c:v>
                </c:pt>
                <c:pt idx="175">
                  <c:v>0.84639830000000005</c:v>
                </c:pt>
                <c:pt idx="176">
                  <c:v>3.154382</c:v>
                </c:pt>
                <c:pt idx="177">
                  <c:v>5.49078</c:v>
                </c:pt>
                <c:pt idx="178">
                  <c:v>8.8531659999999999</c:v>
                </c:pt>
                <c:pt idx="179">
                  <c:v>15.853160000000001</c:v>
                </c:pt>
                <c:pt idx="180">
                  <c:v>21.370180000000001</c:v>
                </c:pt>
                <c:pt idx="181">
                  <c:v>23.686789999999998</c:v>
                </c:pt>
                <c:pt idx="182">
                  <c:v>26.232980000000001</c:v>
                </c:pt>
                <c:pt idx="183">
                  <c:v>27.46688</c:v>
                </c:pt>
                <c:pt idx="184">
                  <c:v>26.676169999999999</c:v>
                </c:pt>
                <c:pt idx="185">
                  <c:v>23.671859999999999</c:v>
                </c:pt>
                <c:pt idx="186">
                  <c:v>16.38186</c:v>
                </c:pt>
                <c:pt idx="187">
                  <c:v>8.4795219999999993</c:v>
                </c:pt>
                <c:pt idx="188">
                  <c:v>4.380795</c:v>
                </c:pt>
                <c:pt idx="189">
                  <c:v>1.3888640000000001</c:v>
                </c:pt>
                <c:pt idx="190">
                  <c:v>-1.1554549999999999</c:v>
                </c:pt>
                <c:pt idx="191">
                  <c:v>-0.21968679999999999</c:v>
                </c:pt>
                <c:pt idx="192">
                  <c:v>2.11924</c:v>
                </c:pt>
                <c:pt idx="193">
                  <c:v>2.6188729999999998</c:v>
                </c:pt>
                <c:pt idx="194">
                  <c:v>1.450485</c:v>
                </c:pt>
                <c:pt idx="195">
                  <c:v>0.119169</c:v>
                </c:pt>
                <c:pt idx="196">
                  <c:v>-1.036018E-2</c:v>
                </c:pt>
                <c:pt idx="197">
                  <c:v>0.33461210000000002</c:v>
                </c:pt>
                <c:pt idx="198">
                  <c:v>-0.63101830000000003</c:v>
                </c:pt>
                <c:pt idx="199">
                  <c:v>-2.230105</c:v>
                </c:pt>
                <c:pt idx="200">
                  <c:v>-1.5758289999999999</c:v>
                </c:pt>
                <c:pt idx="201">
                  <c:v>0.40596929999999998</c:v>
                </c:pt>
                <c:pt idx="202">
                  <c:v>0.46875670000000003</c:v>
                </c:pt>
                <c:pt idx="203">
                  <c:v>-0.33300299999999999</c:v>
                </c:pt>
                <c:pt idx="204">
                  <c:v>-0.3652821</c:v>
                </c:pt>
                <c:pt idx="205">
                  <c:v>-0.2007147</c:v>
                </c:pt>
                <c:pt idx="206">
                  <c:v>-0.31021159999999998</c:v>
                </c:pt>
                <c:pt idx="207">
                  <c:v>2.0557059999999999E-2</c:v>
                </c:pt>
                <c:pt idx="208">
                  <c:v>1.592231</c:v>
                </c:pt>
                <c:pt idx="209">
                  <c:v>2.352595</c:v>
                </c:pt>
                <c:pt idx="210">
                  <c:v>1.206866</c:v>
                </c:pt>
                <c:pt idx="211">
                  <c:v>0.62000710000000003</c:v>
                </c:pt>
                <c:pt idx="212">
                  <c:v>1.4323079999999999</c:v>
                </c:pt>
                <c:pt idx="213">
                  <c:v>2.4986359999999999</c:v>
                </c:pt>
                <c:pt idx="214">
                  <c:v>2.927419</c:v>
                </c:pt>
                <c:pt idx="215">
                  <c:v>2.3586960000000001</c:v>
                </c:pt>
                <c:pt idx="216">
                  <c:v>1.939284</c:v>
                </c:pt>
                <c:pt idx="217">
                  <c:v>2.8410380000000002</c:v>
                </c:pt>
                <c:pt idx="218">
                  <c:v>3.5908910000000001</c:v>
                </c:pt>
                <c:pt idx="219">
                  <c:v>3.095364</c:v>
                </c:pt>
                <c:pt idx="220">
                  <c:v>2.4742000000000002</c:v>
                </c:pt>
                <c:pt idx="221">
                  <c:v>1.6063879999999999</c:v>
                </c:pt>
                <c:pt idx="222">
                  <c:v>0.70596049999999999</c:v>
                </c:pt>
                <c:pt idx="223">
                  <c:v>0.46737380000000001</c:v>
                </c:pt>
                <c:pt idx="224">
                  <c:v>0.30370390000000003</c:v>
                </c:pt>
                <c:pt idx="225">
                  <c:v>0.182227</c:v>
                </c:pt>
                <c:pt idx="226">
                  <c:v>0.30765049999999999</c:v>
                </c:pt>
                <c:pt idx="227">
                  <c:v>0.69294449999999996</c:v>
                </c:pt>
                <c:pt idx="228">
                  <c:v>0.74189839999999996</c:v>
                </c:pt>
                <c:pt idx="229">
                  <c:v>0.4530844</c:v>
                </c:pt>
                <c:pt idx="230">
                  <c:v>0.38337110000000002</c:v>
                </c:pt>
                <c:pt idx="231">
                  <c:v>-1.9574459999999998E-3</c:v>
                </c:pt>
                <c:pt idx="232">
                  <c:v>0.16850309999999999</c:v>
                </c:pt>
                <c:pt idx="233">
                  <c:v>1.2637849999999999</c:v>
                </c:pt>
                <c:pt idx="234">
                  <c:v>1.1598569999999999</c:v>
                </c:pt>
                <c:pt idx="235">
                  <c:v>0.59661660000000005</c:v>
                </c:pt>
                <c:pt idx="236">
                  <c:v>1.5205200000000001</c:v>
                </c:pt>
                <c:pt idx="237">
                  <c:v>2.188539</c:v>
                </c:pt>
                <c:pt idx="238">
                  <c:v>1.9476089999999999</c:v>
                </c:pt>
                <c:pt idx="239">
                  <c:v>1.710793</c:v>
                </c:pt>
                <c:pt idx="240">
                  <c:v>0.32281300000000002</c:v>
                </c:pt>
                <c:pt idx="241">
                  <c:v>-1.3467</c:v>
                </c:pt>
                <c:pt idx="242">
                  <c:v>-0.25566610000000001</c:v>
                </c:pt>
                <c:pt idx="243">
                  <c:v>2.4018700000000002</c:v>
                </c:pt>
                <c:pt idx="244">
                  <c:v>2.198064</c:v>
                </c:pt>
                <c:pt idx="245">
                  <c:v>-0.12541289999999999</c:v>
                </c:pt>
                <c:pt idx="246">
                  <c:v>-0.2513011</c:v>
                </c:pt>
                <c:pt idx="247">
                  <c:v>1.5355810000000001</c:v>
                </c:pt>
                <c:pt idx="248">
                  <c:v>2.903518</c:v>
                </c:pt>
                <c:pt idx="249">
                  <c:v>3.2189839999999998</c:v>
                </c:pt>
                <c:pt idx="250">
                  <c:v>2.57714</c:v>
                </c:pt>
                <c:pt idx="251">
                  <c:v>1.830727</c:v>
                </c:pt>
                <c:pt idx="252">
                  <c:v>1.9339569999999999</c:v>
                </c:pt>
                <c:pt idx="253">
                  <c:v>2.57986</c:v>
                </c:pt>
                <c:pt idx="254">
                  <c:v>2.0411009999999998</c:v>
                </c:pt>
                <c:pt idx="255">
                  <c:v>0.35183579999999998</c:v>
                </c:pt>
                <c:pt idx="256">
                  <c:v>-0.29981560000000002</c:v>
                </c:pt>
                <c:pt idx="257">
                  <c:v>7.1732459999999998E-2</c:v>
                </c:pt>
                <c:pt idx="258">
                  <c:v>-1.9980350000000001E-2</c:v>
                </c:pt>
                <c:pt idx="259">
                  <c:v>-0.83241419999999999</c:v>
                </c:pt>
                <c:pt idx="260">
                  <c:v>-1.2060820000000001</c:v>
                </c:pt>
                <c:pt idx="261">
                  <c:v>4.4307920000000001E-2</c:v>
                </c:pt>
                <c:pt idx="262">
                  <c:v>1.1011420000000001</c:v>
                </c:pt>
                <c:pt idx="263">
                  <c:v>0.65820429999999996</c:v>
                </c:pt>
                <c:pt idx="264">
                  <c:v>1.796385E-2</c:v>
                </c:pt>
                <c:pt idx="265">
                  <c:v>-1.0079579999999999</c:v>
                </c:pt>
                <c:pt idx="266">
                  <c:v>-1.8288489999999999</c:v>
                </c:pt>
                <c:pt idx="267">
                  <c:v>-1.375373</c:v>
                </c:pt>
                <c:pt idx="268">
                  <c:v>-0.92720080000000005</c:v>
                </c:pt>
                <c:pt idx="269">
                  <c:v>-1.0174840000000001</c:v>
                </c:pt>
                <c:pt idx="270">
                  <c:v>-0.73635689999999998</c:v>
                </c:pt>
                <c:pt idx="271">
                  <c:v>0.52450319999999995</c:v>
                </c:pt>
                <c:pt idx="272">
                  <c:v>1.860052</c:v>
                </c:pt>
                <c:pt idx="273">
                  <c:v>2.018824</c:v>
                </c:pt>
                <c:pt idx="274">
                  <c:v>1.572012</c:v>
                </c:pt>
                <c:pt idx="275">
                  <c:v>1.2110540000000001</c:v>
                </c:pt>
                <c:pt idx="276">
                  <c:v>0.8277506</c:v>
                </c:pt>
                <c:pt idx="277">
                  <c:v>0.31182330000000003</c:v>
                </c:pt>
                <c:pt idx="278">
                  <c:v>-0.32130910000000001</c:v>
                </c:pt>
                <c:pt idx="279">
                  <c:v>0.11969779999999999</c:v>
                </c:pt>
                <c:pt idx="280">
                  <c:v>1.7355640000000001</c:v>
                </c:pt>
                <c:pt idx="281">
                  <c:v>1.928736</c:v>
                </c:pt>
                <c:pt idx="282">
                  <c:v>0.29657699999999998</c:v>
                </c:pt>
                <c:pt idx="283">
                  <c:v>-0.75896050000000004</c:v>
                </c:pt>
                <c:pt idx="284">
                  <c:v>-0.4516366</c:v>
                </c:pt>
                <c:pt idx="285">
                  <c:v>0.32791890000000001</c:v>
                </c:pt>
                <c:pt idx="286">
                  <c:v>0.90843160000000001</c:v>
                </c:pt>
                <c:pt idx="287">
                  <c:v>1.1964399999999999</c:v>
                </c:pt>
                <c:pt idx="288">
                  <c:v>1.3895189999999999</c:v>
                </c:pt>
                <c:pt idx="289">
                  <c:v>1.787798</c:v>
                </c:pt>
                <c:pt idx="290">
                  <c:v>2.1023999999999998</c:v>
                </c:pt>
                <c:pt idx="291">
                  <c:v>1.4398409999999999</c:v>
                </c:pt>
                <c:pt idx="292">
                  <c:v>-5.7249109999999999E-2</c:v>
                </c:pt>
                <c:pt idx="293">
                  <c:v>-1.1312260000000001</c:v>
                </c:pt>
                <c:pt idx="294">
                  <c:v>-1.1193120000000001</c:v>
                </c:pt>
                <c:pt idx="295">
                  <c:v>-0.51661020000000002</c:v>
                </c:pt>
                <c:pt idx="296">
                  <c:v>0.33460489999999998</c:v>
                </c:pt>
                <c:pt idx="297">
                  <c:v>1.0013240000000001</c:v>
                </c:pt>
                <c:pt idx="298">
                  <c:v>0.62456820000000002</c:v>
                </c:pt>
                <c:pt idx="299">
                  <c:v>6.7936150000000001E-2</c:v>
                </c:pt>
                <c:pt idx="300">
                  <c:v>0.40840890000000002</c:v>
                </c:pt>
                <c:pt idx="301">
                  <c:v>0.47881040000000002</c:v>
                </c:pt>
                <c:pt idx="302">
                  <c:v>0.45704280000000003</c:v>
                </c:pt>
                <c:pt idx="303">
                  <c:v>1.5182040000000001</c:v>
                </c:pt>
                <c:pt idx="304">
                  <c:v>1.968529</c:v>
                </c:pt>
                <c:pt idx="305">
                  <c:v>1.125664</c:v>
                </c:pt>
                <c:pt idx="306">
                  <c:v>0.40870640000000003</c:v>
                </c:pt>
                <c:pt idx="307">
                  <c:v>-7.5548550000000006E-2</c:v>
                </c:pt>
                <c:pt idx="308">
                  <c:v>-0.38383099999999998</c:v>
                </c:pt>
                <c:pt idx="309">
                  <c:v>0.13212689999999999</c:v>
                </c:pt>
                <c:pt idx="310">
                  <c:v>0.74671790000000005</c:v>
                </c:pt>
                <c:pt idx="311">
                  <c:v>1.47937E-2</c:v>
                </c:pt>
                <c:pt idx="312">
                  <c:v>-0.45289220000000002</c:v>
                </c:pt>
                <c:pt idx="313">
                  <c:v>0.85982170000000002</c:v>
                </c:pt>
                <c:pt idx="314">
                  <c:v>1.2040999999999999</c:v>
                </c:pt>
                <c:pt idx="315">
                  <c:v>-0.30963259999999998</c:v>
                </c:pt>
                <c:pt idx="316">
                  <c:v>-0.55963130000000005</c:v>
                </c:pt>
                <c:pt idx="317">
                  <c:v>0.2692177</c:v>
                </c:pt>
                <c:pt idx="318">
                  <c:v>0.1017311</c:v>
                </c:pt>
                <c:pt idx="319">
                  <c:v>0.34060620000000003</c:v>
                </c:pt>
                <c:pt idx="320">
                  <c:v>1.9273370000000001</c:v>
                </c:pt>
                <c:pt idx="321">
                  <c:v>3.1304249999999998</c:v>
                </c:pt>
                <c:pt idx="322">
                  <c:v>2.6708919999999998</c:v>
                </c:pt>
                <c:pt idx="323">
                  <c:v>1.5879369999999999</c:v>
                </c:pt>
                <c:pt idx="324">
                  <c:v>1.484853</c:v>
                </c:pt>
                <c:pt idx="325">
                  <c:v>1.411972</c:v>
                </c:pt>
                <c:pt idx="326">
                  <c:v>0.24022969999999999</c:v>
                </c:pt>
                <c:pt idx="327">
                  <c:v>6.7889669999999999E-2</c:v>
                </c:pt>
                <c:pt idx="328">
                  <c:v>1.7009369999999999</c:v>
                </c:pt>
                <c:pt idx="329">
                  <c:v>2.1160950000000001</c:v>
                </c:pt>
                <c:pt idx="330">
                  <c:v>0.46266960000000001</c:v>
                </c:pt>
                <c:pt idx="331">
                  <c:v>-0.85919049999999997</c:v>
                </c:pt>
                <c:pt idx="332">
                  <c:v>-1.0475289999999999</c:v>
                </c:pt>
                <c:pt idx="333">
                  <c:v>-0.43917309999999998</c:v>
                </c:pt>
                <c:pt idx="334">
                  <c:v>1.4888349999999999</c:v>
                </c:pt>
                <c:pt idx="335">
                  <c:v>4.0168699999999999</c:v>
                </c:pt>
                <c:pt idx="336">
                  <c:v>4.6993479999999996</c:v>
                </c:pt>
                <c:pt idx="337">
                  <c:v>2.8739910000000002</c:v>
                </c:pt>
                <c:pt idx="338">
                  <c:v>0.99580959999999996</c:v>
                </c:pt>
                <c:pt idx="339">
                  <c:v>0.65098929999999999</c:v>
                </c:pt>
                <c:pt idx="340">
                  <c:v>0.73779729999999999</c:v>
                </c:pt>
                <c:pt idx="341">
                  <c:v>7.5546509999999997E-2</c:v>
                </c:pt>
                <c:pt idx="342">
                  <c:v>-0.43206420000000001</c:v>
                </c:pt>
                <c:pt idx="343">
                  <c:v>0.76925480000000002</c:v>
                </c:pt>
                <c:pt idx="344">
                  <c:v>2.4111389999999999</c:v>
                </c:pt>
                <c:pt idx="345">
                  <c:v>2.4736940000000001</c:v>
                </c:pt>
                <c:pt idx="346">
                  <c:v>1.3518269999999999</c:v>
                </c:pt>
                <c:pt idx="347">
                  <c:v>0.86645360000000005</c:v>
                </c:pt>
                <c:pt idx="348">
                  <c:v>1.9171609999999999</c:v>
                </c:pt>
                <c:pt idx="349">
                  <c:v>2.5810339999999998</c:v>
                </c:pt>
                <c:pt idx="350">
                  <c:v>1.6509149999999999</c:v>
                </c:pt>
                <c:pt idx="351">
                  <c:v>0.79545580000000005</c:v>
                </c:pt>
                <c:pt idx="352">
                  <c:v>0.36798189999999997</c:v>
                </c:pt>
                <c:pt idx="353">
                  <c:v>-0.48481259999999998</c:v>
                </c:pt>
                <c:pt idx="354">
                  <c:v>-1.151259</c:v>
                </c:pt>
                <c:pt idx="355">
                  <c:v>-0.90816479999999999</c:v>
                </c:pt>
                <c:pt idx="356">
                  <c:v>0.1236434</c:v>
                </c:pt>
                <c:pt idx="357">
                  <c:v>1.234335</c:v>
                </c:pt>
                <c:pt idx="358">
                  <c:v>1.0989819999999999</c:v>
                </c:pt>
                <c:pt idx="359">
                  <c:v>-0.1192182</c:v>
                </c:pt>
                <c:pt idx="360">
                  <c:v>-0.28218670000000001</c:v>
                </c:pt>
                <c:pt idx="361">
                  <c:v>1.0974969999999999</c:v>
                </c:pt>
                <c:pt idx="362">
                  <c:v>2.0412910000000002</c:v>
                </c:pt>
                <c:pt idx="363">
                  <c:v>1.6851849999999999</c:v>
                </c:pt>
                <c:pt idx="364">
                  <c:v>1.5144610000000001</c:v>
                </c:pt>
                <c:pt idx="365">
                  <c:v>1.8300209999999999</c:v>
                </c:pt>
                <c:pt idx="366">
                  <c:v>1.345532</c:v>
                </c:pt>
                <c:pt idx="367">
                  <c:v>0.95984519999999995</c:v>
                </c:pt>
                <c:pt idx="368">
                  <c:v>1.5222850000000001</c:v>
                </c:pt>
                <c:pt idx="369">
                  <c:v>1.597318</c:v>
                </c:pt>
                <c:pt idx="370">
                  <c:v>1.0091650000000001</c:v>
                </c:pt>
                <c:pt idx="371">
                  <c:v>0.3794498</c:v>
                </c:pt>
                <c:pt idx="372">
                  <c:v>3.0283919999999999E-2</c:v>
                </c:pt>
                <c:pt idx="373">
                  <c:v>0.39197670000000001</c:v>
                </c:pt>
                <c:pt idx="374">
                  <c:v>0.3954146</c:v>
                </c:pt>
                <c:pt idx="375">
                  <c:v>-0.17565790000000001</c:v>
                </c:pt>
                <c:pt idx="376">
                  <c:v>-0.38853949999999998</c:v>
                </c:pt>
                <c:pt idx="377">
                  <c:v>-0.83193680000000003</c:v>
                </c:pt>
                <c:pt idx="378">
                  <c:v>-0.72706459999999995</c:v>
                </c:pt>
                <c:pt idx="379">
                  <c:v>0.51591330000000002</c:v>
                </c:pt>
                <c:pt idx="380">
                  <c:v>0.83737059999999996</c:v>
                </c:pt>
                <c:pt idx="381">
                  <c:v>0.74695719999999999</c:v>
                </c:pt>
                <c:pt idx="382">
                  <c:v>1.480005</c:v>
                </c:pt>
                <c:pt idx="383">
                  <c:v>1.2911319999999999</c:v>
                </c:pt>
                <c:pt idx="384">
                  <c:v>-0.12921669999999999</c:v>
                </c:pt>
                <c:pt idx="385">
                  <c:v>-1.174563</c:v>
                </c:pt>
                <c:pt idx="386">
                  <c:v>-1.026956</c:v>
                </c:pt>
                <c:pt idx="387">
                  <c:v>0.43821399999999999</c:v>
                </c:pt>
                <c:pt idx="388">
                  <c:v>2.2377549999999999</c:v>
                </c:pt>
                <c:pt idx="389">
                  <c:v>2.670175</c:v>
                </c:pt>
                <c:pt idx="390">
                  <c:v>1.454907</c:v>
                </c:pt>
                <c:pt idx="391">
                  <c:v>-0.29338150000000002</c:v>
                </c:pt>
                <c:pt idx="392">
                  <c:v>-1.188539</c:v>
                </c:pt>
                <c:pt idx="393">
                  <c:v>-0.58241589999999999</c:v>
                </c:pt>
                <c:pt idx="394">
                  <c:v>6.8241930000000006E-2</c:v>
                </c:pt>
                <c:pt idx="395">
                  <c:v>-0.2717926</c:v>
                </c:pt>
                <c:pt idx="396">
                  <c:v>-0.19884650000000001</c:v>
                </c:pt>
                <c:pt idx="397">
                  <c:v>0.52601220000000004</c:v>
                </c:pt>
                <c:pt idx="398">
                  <c:v>0.44207010000000002</c:v>
                </c:pt>
                <c:pt idx="399">
                  <c:v>-0.51439679999999999</c:v>
                </c:pt>
                <c:pt idx="400">
                  <c:v>-1.08975</c:v>
                </c:pt>
                <c:pt idx="401">
                  <c:v>-0.59619739999999999</c:v>
                </c:pt>
                <c:pt idx="402">
                  <c:v>0.1638368</c:v>
                </c:pt>
                <c:pt idx="403">
                  <c:v>0.44818409999999997</c:v>
                </c:pt>
                <c:pt idx="404">
                  <c:v>0.46593410000000002</c:v>
                </c:pt>
                <c:pt idx="405">
                  <c:v>0.32255010000000001</c:v>
                </c:pt>
                <c:pt idx="406">
                  <c:v>0.29919200000000001</c:v>
                </c:pt>
                <c:pt idx="407">
                  <c:v>0.80895989999999995</c:v>
                </c:pt>
                <c:pt idx="408">
                  <c:v>1.5519499999999999</c:v>
                </c:pt>
                <c:pt idx="409">
                  <c:v>1.717884</c:v>
                </c:pt>
                <c:pt idx="410">
                  <c:v>1.497128</c:v>
                </c:pt>
                <c:pt idx="411">
                  <c:v>1.811687</c:v>
                </c:pt>
                <c:pt idx="412">
                  <c:v>1.880619</c:v>
                </c:pt>
                <c:pt idx="413">
                  <c:v>0.32081090000000001</c:v>
                </c:pt>
                <c:pt idx="414">
                  <c:v>-1.765706</c:v>
                </c:pt>
                <c:pt idx="415">
                  <c:v>-1.863354</c:v>
                </c:pt>
                <c:pt idx="416">
                  <c:v>-0.48300660000000001</c:v>
                </c:pt>
                <c:pt idx="417">
                  <c:v>-0.17876300000000001</c:v>
                </c:pt>
                <c:pt idx="418">
                  <c:v>-0.86424250000000002</c:v>
                </c:pt>
                <c:pt idx="419">
                  <c:v>-1.553625</c:v>
                </c:pt>
                <c:pt idx="420">
                  <c:v>-1.1284190000000001</c:v>
                </c:pt>
                <c:pt idx="421">
                  <c:v>0.75440739999999995</c:v>
                </c:pt>
                <c:pt idx="422">
                  <c:v>1.1025560000000001</c:v>
                </c:pt>
                <c:pt idx="423">
                  <c:v>-2.2355110000000001E-2</c:v>
                </c:pt>
                <c:pt idx="424">
                  <c:v>0.49882660000000001</c:v>
                </c:pt>
                <c:pt idx="425">
                  <c:v>2.1257980000000001</c:v>
                </c:pt>
                <c:pt idx="426">
                  <c:v>3.0838679999999998</c:v>
                </c:pt>
                <c:pt idx="427">
                  <c:v>2.6571479999999998</c:v>
                </c:pt>
                <c:pt idx="428">
                  <c:v>1.8496999999999999</c:v>
                </c:pt>
                <c:pt idx="429">
                  <c:v>1.8652500000000001</c:v>
                </c:pt>
                <c:pt idx="430">
                  <c:v>1.0650189999999999</c:v>
                </c:pt>
                <c:pt idx="431">
                  <c:v>-0.59188090000000004</c:v>
                </c:pt>
                <c:pt idx="432">
                  <c:v>-0.68486570000000002</c:v>
                </c:pt>
                <c:pt idx="433">
                  <c:v>0.70420139999999998</c:v>
                </c:pt>
                <c:pt idx="434">
                  <c:v>1.255428</c:v>
                </c:pt>
                <c:pt idx="435">
                  <c:v>0.6065796</c:v>
                </c:pt>
                <c:pt idx="436">
                  <c:v>0.3707898</c:v>
                </c:pt>
                <c:pt idx="437">
                  <c:v>-9.3809749999999997E-2</c:v>
                </c:pt>
                <c:pt idx="438">
                  <c:v>-1.13826</c:v>
                </c:pt>
                <c:pt idx="439">
                  <c:v>-0.57421239999999996</c:v>
                </c:pt>
                <c:pt idx="440">
                  <c:v>0.58403329999999998</c:v>
                </c:pt>
                <c:pt idx="441">
                  <c:v>-0.27068599999999998</c:v>
                </c:pt>
                <c:pt idx="442">
                  <c:v>-1.0645830000000001</c:v>
                </c:pt>
                <c:pt idx="443">
                  <c:v>-0.18265700000000001</c:v>
                </c:pt>
                <c:pt idx="444">
                  <c:v>6.288945E-2</c:v>
                </c:pt>
                <c:pt idx="445">
                  <c:v>-0.38736619999999999</c:v>
                </c:pt>
                <c:pt idx="446">
                  <c:v>-0.19662969999999999</c:v>
                </c:pt>
                <c:pt idx="447">
                  <c:v>0.38279469999999999</c:v>
                </c:pt>
                <c:pt idx="448">
                  <c:v>1.461546</c:v>
                </c:pt>
                <c:pt idx="449">
                  <c:v>2.0702889999999998</c:v>
                </c:pt>
                <c:pt idx="450">
                  <c:v>1.3666670000000001</c:v>
                </c:pt>
                <c:pt idx="451">
                  <c:v>0.89892019999999995</c:v>
                </c:pt>
                <c:pt idx="452">
                  <c:v>0.9923189</c:v>
                </c:pt>
                <c:pt idx="453">
                  <c:v>0.54226419999999997</c:v>
                </c:pt>
                <c:pt idx="454">
                  <c:v>-0.37822739999999999</c:v>
                </c:pt>
                <c:pt idx="455">
                  <c:v>-1.102668</c:v>
                </c:pt>
                <c:pt idx="456">
                  <c:v>-1.4861740000000001</c:v>
                </c:pt>
                <c:pt idx="457">
                  <c:v>-1.7242740000000001</c:v>
                </c:pt>
                <c:pt idx="458">
                  <c:v>-1.367426</c:v>
                </c:pt>
                <c:pt idx="459">
                  <c:v>-0.23623659999999999</c:v>
                </c:pt>
                <c:pt idx="460">
                  <c:v>0.25114199999999998</c:v>
                </c:pt>
                <c:pt idx="461">
                  <c:v>-5.8018739999999999E-2</c:v>
                </c:pt>
                <c:pt idx="462">
                  <c:v>0.49769679999999999</c:v>
                </c:pt>
                <c:pt idx="463">
                  <c:v>1.226585</c:v>
                </c:pt>
                <c:pt idx="464">
                  <c:v>0.72561319999999996</c:v>
                </c:pt>
                <c:pt idx="465">
                  <c:v>-0.27110580000000001</c:v>
                </c:pt>
                <c:pt idx="466">
                  <c:v>-1.0818840000000001</c:v>
                </c:pt>
                <c:pt idx="467">
                  <c:v>-1.2423439999999999</c:v>
                </c:pt>
                <c:pt idx="468">
                  <c:v>-1.0211589999999999</c:v>
                </c:pt>
                <c:pt idx="469">
                  <c:v>-1.5072300000000001</c:v>
                </c:pt>
                <c:pt idx="470">
                  <c:v>-1.8290770000000001</c:v>
                </c:pt>
                <c:pt idx="471">
                  <c:v>-0.5775285</c:v>
                </c:pt>
                <c:pt idx="472">
                  <c:v>1.264364</c:v>
                </c:pt>
                <c:pt idx="473">
                  <c:v>1.132873</c:v>
                </c:pt>
                <c:pt idx="474">
                  <c:v>-0.50719009999999998</c:v>
                </c:pt>
                <c:pt idx="475">
                  <c:v>-0.48890729999999999</c:v>
                </c:pt>
                <c:pt idx="476">
                  <c:v>0.27747159999999998</c:v>
                </c:pt>
                <c:pt idx="477">
                  <c:v>-0.45420339999999998</c:v>
                </c:pt>
                <c:pt idx="478">
                  <c:v>-1.267147</c:v>
                </c:pt>
                <c:pt idx="479">
                  <c:v>-0.93481400000000003</c:v>
                </c:pt>
                <c:pt idx="480">
                  <c:v>0.3315014</c:v>
                </c:pt>
                <c:pt idx="481">
                  <c:v>2.2558690000000001</c:v>
                </c:pt>
                <c:pt idx="482">
                  <c:v>3.1571229999999999</c:v>
                </c:pt>
                <c:pt idx="483">
                  <c:v>1.8454189999999999</c:v>
                </c:pt>
                <c:pt idx="484">
                  <c:v>3.7255440000000001E-2</c:v>
                </c:pt>
                <c:pt idx="485">
                  <c:v>-0.93101400000000001</c:v>
                </c:pt>
                <c:pt idx="486">
                  <c:v>-1.02119</c:v>
                </c:pt>
                <c:pt idx="487">
                  <c:v>2.931023E-3</c:v>
                </c:pt>
                <c:pt idx="488">
                  <c:v>0.67804319999999996</c:v>
                </c:pt>
                <c:pt idx="489">
                  <c:v>-0.49205169999999998</c:v>
                </c:pt>
                <c:pt idx="490">
                  <c:v>-1.692526</c:v>
                </c:pt>
                <c:pt idx="491">
                  <c:v>-0.75817259999999997</c:v>
                </c:pt>
                <c:pt idx="492">
                  <c:v>1.0154829999999999</c:v>
                </c:pt>
                <c:pt idx="493">
                  <c:v>1.1679189999999999</c:v>
                </c:pt>
                <c:pt idx="494">
                  <c:v>4.5011280000000001E-2</c:v>
                </c:pt>
                <c:pt idx="495">
                  <c:v>-0.1868533</c:v>
                </c:pt>
                <c:pt idx="496">
                  <c:v>0.29935010000000001</c:v>
                </c:pt>
                <c:pt idx="497">
                  <c:v>-0.12419959999999999</c:v>
                </c:pt>
                <c:pt idx="498">
                  <c:v>-0.1227917</c:v>
                </c:pt>
                <c:pt idx="499">
                  <c:v>1.0238830000000001</c:v>
                </c:pt>
                <c:pt idx="500">
                  <c:v>1.1836979999999999</c:v>
                </c:pt>
                <c:pt idx="501">
                  <c:v>0.49222460000000001</c:v>
                </c:pt>
                <c:pt idx="502">
                  <c:v>1.544947E-2</c:v>
                </c:pt>
                <c:pt idx="503">
                  <c:v>-0.30691180000000001</c:v>
                </c:pt>
                <c:pt idx="504">
                  <c:v>-0.20638870000000001</c:v>
                </c:pt>
                <c:pt idx="505">
                  <c:v>-0.33077240000000002</c:v>
                </c:pt>
                <c:pt idx="506">
                  <c:v>-1.571842</c:v>
                </c:pt>
                <c:pt idx="507">
                  <c:v>-2.745854</c:v>
                </c:pt>
                <c:pt idx="508">
                  <c:v>-1.668506</c:v>
                </c:pt>
                <c:pt idx="509">
                  <c:v>0.17685110000000001</c:v>
                </c:pt>
                <c:pt idx="510">
                  <c:v>-0.60031230000000002</c:v>
                </c:pt>
                <c:pt idx="511">
                  <c:v>-2.0538729999999998</c:v>
                </c:pt>
                <c:pt idx="512">
                  <c:v>-1.066702</c:v>
                </c:pt>
                <c:pt idx="513">
                  <c:v>0.64861389999999997</c:v>
                </c:pt>
                <c:pt idx="514">
                  <c:v>1.07426</c:v>
                </c:pt>
                <c:pt idx="515">
                  <c:v>0.64262149999999996</c:v>
                </c:pt>
                <c:pt idx="516">
                  <c:v>0.11745700000000001</c:v>
                </c:pt>
                <c:pt idx="517">
                  <c:v>-0.31047340000000001</c:v>
                </c:pt>
                <c:pt idx="518">
                  <c:v>-0.7165665</c:v>
                </c:pt>
                <c:pt idx="519">
                  <c:v>-0.51734369999999996</c:v>
                </c:pt>
                <c:pt idx="520">
                  <c:v>0.38058140000000001</c:v>
                </c:pt>
                <c:pt idx="521">
                  <c:v>0.34309339999999999</c:v>
                </c:pt>
                <c:pt idx="522">
                  <c:v>-1.125389</c:v>
                </c:pt>
                <c:pt idx="523">
                  <c:v>-2.4107620000000001</c:v>
                </c:pt>
                <c:pt idx="524">
                  <c:v>-1.4717480000000001</c:v>
                </c:pt>
                <c:pt idx="525">
                  <c:v>1.085156</c:v>
                </c:pt>
                <c:pt idx="526">
                  <c:v>1.345316</c:v>
                </c:pt>
                <c:pt idx="527">
                  <c:v>-0.6647516</c:v>
                </c:pt>
                <c:pt idx="528">
                  <c:v>-1.3445240000000001</c:v>
                </c:pt>
                <c:pt idx="529">
                  <c:v>-0.70865330000000004</c:v>
                </c:pt>
                <c:pt idx="530">
                  <c:v>-0.14767810000000001</c:v>
                </c:pt>
                <c:pt idx="531">
                  <c:v>0.4145102</c:v>
                </c:pt>
                <c:pt idx="532">
                  <c:v>0.88279510000000005</c:v>
                </c:pt>
                <c:pt idx="533">
                  <c:v>0.60024569999999999</c:v>
                </c:pt>
                <c:pt idx="534">
                  <c:v>-0.3270631</c:v>
                </c:pt>
                <c:pt idx="535">
                  <c:v>-0.79100060000000005</c:v>
                </c:pt>
                <c:pt idx="536">
                  <c:v>-0.75427869999999997</c:v>
                </c:pt>
                <c:pt idx="537">
                  <c:v>-0.59422889999999995</c:v>
                </c:pt>
                <c:pt idx="538">
                  <c:v>-0.163577</c:v>
                </c:pt>
                <c:pt idx="539">
                  <c:v>0.34188649999999998</c:v>
                </c:pt>
                <c:pt idx="540">
                  <c:v>1.014356</c:v>
                </c:pt>
                <c:pt idx="541">
                  <c:v>1.345448</c:v>
                </c:pt>
                <c:pt idx="542">
                  <c:v>0.79717479999999996</c:v>
                </c:pt>
                <c:pt idx="543">
                  <c:v>6.4167459999999996E-2</c:v>
                </c:pt>
                <c:pt idx="544">
                  <c:v>-0.58689089999999999</c:v>
                </c:pt>
                <c:pt idx="545">
                  <c:v>-0.85525289999999998</c:v>
                </c:pt>
                <c:pt idx="546">
                  <c:v>-0.4165082</c:v>
                </c:pt>
                <c:pt idx="547">
                  <c:v>-0.6042478</c:v>
                </c:pt>
                <c:pt idx="548">
                  <c:v>-1.675478</c:v>
                </c:pt>
                <c:pt idx="549">
                  <c:v>-1.5855950000000001</c:v>
                </c:pt>
                <c:pt idx="550">
                  <c:v>-0.44600380000000001</c:v>
                </c:pt>
                <c:pt idx="551">
                  <c:v>4.1288360000000003E-2</c:v>
                </c:pt>
                <c:pt idx="552">
                  <c:v>0.20272409999999999</c:v>
                </c:pt>
                <c:pt idx="553">
                  <c:v>0.72385310000000003</c:v>
                </c:pt>
                <c:pt idx="554">
                  <c:v>0.81056439999999996</c:v>
                </c:pt>
                <c:pt idx="555">
                  <c:v>-0.2700919</c:v>
                </c:pt>
                <c:pt idx="556">
                  <c:v>-1.5855999999999999</c:v>
                </c:pt>
                <c:pt idx="557">
                  <c:v>-1.476224</c:v>
                </c:pt>
                <c:pt idx="558">
                  <c:v>-0.30143769999999998</c:v>
                </c:pt>
                <c:pt idx="559">
                  <c:v>0.3083515</c:v>
                </c:pt>
                <c:pt idx="560">
                  <c:v>0.68016220000000005</c:v>
                </c:pt>
                <c:pt idx="561">
                  <c:v>1.0240100000000001</c:v>
                </c:pt>
                <c:pt idx="562">
                  <c:v>0.2091054</c:v>
                </c:pt>
                <c:pt idx="563">
                  <c:v>-0.86956869999999997</c:v>
                </c:pt>
                <c:pt idx="564">
                  <c:v>-0.64765110000000004</c:v>
                </c:pt>
                <c:pt idx="565">
                  <c:v>1.414077E-2</c:v>
                </c:pt>
                <c:pt idx="566">
                  <c:v>4.189619E-2</c:v>
                </c:pt>
                <c:pt idx="567">
                  <c:v>8.4623489999999996E-2</c:v>
                </c:pt>
                <c:pt idx="568">
                  <c:v>0.80024550000000005</c:v>
                </c:pt>
                <c:pt idx="569">
                  <c:v>1.5425899999999999</c:v>
                </c:pt>
                <c:pt idx="570">
                  <c:v>1.052144</c:v>
                </c:pt>
                <c:pt idx="571">
                  <c:v>-0.28073120000000001</c:v>
                </c:pt>
                <c:pt idx="572">
                  <c:v>-0.67519850000000003</c:v>
                </c:pt>
                <c:pt idx="573">
                  <c:v>0.17157059999999999</c:v>
                </c:pt>
                <c:pt idx="574">
                  <c:v>1.4290860000000001</c:v>
                </c:pt>
                <c:pt idx="575">
                  <c:v>2.0908890000000002</c:v>
                </c:pt>
                <c:pt idx="576">
                  <c:v>1.5665560000000001</c:v>
                </c:pt>
                <c:pt idx="577">
                  <c:v>0.77039239999999998</c:v>
                </c:pt>
                <c:pt idx="578">
                  <c:v>0.1948406</c:v>
                </c:pt>
                <c:pt idx="579">
                  <c:v>-0.36137320000000001</c:v>
                </c:pt>
                <c:pt idx="580">
                  <c:v>-0.68180010000000002</c:v>
                </c:pt>
                <c:pt idx="581">
                  <c:v>-0.70971740000000005</c:v>
                </c:pt>
                <c:pt idx="582">
                  <c:v>0.15635070000000001</c:v>
                </c:pt>
                <c:pt idx="583">
                  <c:v>1.267304</c:v>
                </c:pt>
                <c:pt idx="584">
                  <c:v>0.89431000000000005</c:v>
                </c:pt>
                <c:pt idx="585">
                  <c:v>1.3501910000000001E-2</c:v>
                </c:pt>
                <c:pt idx="586">
                  <c:v>0.2363287</c:v>
                </c:pt>
                <c:pt idx="587">
                  <c:v>0.63077150000000004</c:v>
                </c:pt>
                <c:pt idx="588">
                  <c:v>0.11015220000000001</c:v>
                </c:pt>
                <c:pt idx="589">
                  <c:v>-0.79998429999999998</c:v>
                </c:pt>
                <c:pt idx="590">
                  <c:v>-1.4804729999999999</c:v>
                </c:pt>
                <c:pt idx="591">
                  <c:v>-0.91003350000000005</c:v>
                </c:pt>
                <c:pt idx="592">
                  <c:v>0.78937219999999997</c:v>
                </c:pt>
                <c:pt idx="593">
                  <c:v>1.0832269999999999</c:v>
                </c:pt>
                <c:pt idx="594">
                  <c:v>-7.097175E-2</c:v>
                </c:pt>
                <c:pt idx="595">
                  <c:v>-0.33603040000000001</c:v>
                </c:pt>
                <c:pt idx="596">
                  <c:v>5.6450960000000001E-2</c:v>
                </c:pt>
                <c:pt idx="597">
                  <c:v>-3.8903050000000002E-2</c:v>
                </c:pt>
                <c:pt idx="598">
                  <c:v>-0.44441409999999998</c:v>
                </c:pt>
                <c:pt idx="599">
                  <c:v>-0.68374990000000002</c:v>
                </c:pt>
                <c:pt idx="600">
                  <c:v>8.6536279999999993E-2</c:v>
                </c:pt>
                <c:pt idx="601">
                  <c:v>1.0000549999999999</c:v>
                </c:pt>
                <c:pt idx="602">
                  <c:v>0.49581530000000001</c:v>
                </c:pt>
                <c:pt idx="603">
                  <c:v>0.52923249999999999</c:v>
                </c:pt>
                <c:pt idx="604">
                  <c:v>1.796224</c:v>
                </c:pt>
                <c:pt idx="605">
                  <c:v>1.097683</c:v>
                </c:pt>
                <c:pt idx="606">
                  <c:v>-0.41499589999999997</c:v>
                </c:pt>
                <c:pt idx="607">
                  <c:v>0.3799536</c:v>
                </c:pt>
                <c:pt idx="608">
                  <c:v>0.60365409999999997</c:v>
                </c:pt>
                <c:pt idx="609">
                  <c:v>-1.342401</c:v>
                </c:pt>
                <c:pt idx="610">
                  <c:v>-2.5200109999999998</c:v>
                </c:pt>
                <c:pt idx="611">
                  <c:v>-1.7141999999999999</c:v>
                </c:pt>
                <c:pt idx="612">
                  <c:v>-7.1952779999999994E-2</c:v>
                </c:pt>
                <c:pt idx="613">
                  <c:v>0.37787730000000003</c:v>
                </c:pt>
                <c:pt idx="614">
                  <c:v>-0.59201219999999999</c:v>
                </c:pt>
                <c:pt idx="615">
                  <c:v>-1.023083</c:v>
                </c:pt>
                <c:pt idx="616">
                  <c:v>-0.50602539999999996</c:v>
                </c:pt>
                <c:pt idx="617">
                  <c:v>-3.2369040000000002E-2</c:v>
                </c:pt>
                <c:pt idx="618">
                  <c:v>0.22943269999999999</c:v>
                </c:pt>
                <c:pt idx="619">
                  <c:v>0.58327090000000004</c:v>
                </c:pt>
                <c:pt idx="620">
                  <c:v>0.6514934</c:v>
                </c:pt>
                <c:pt idx="621">
                  <c:v>-0.15636140000000001</c:v>
                </c:pt>
                <c:pt idx="622">
                  <c:v>-1.32142</c:v>
                </c:pt>
                <c:pt idx="623">
                  <c:v>-1.6909689999999999</c:v>
                </c:pt>
                <c:pt idx="624">
                  <c:v>-0.88576299999999997</c:v>
                </c:pt>
                <c:pt idx="625">
                  <c:v>0.15339410000000001</c:v>
                </c:pt>
                <c:pt idx="626">
                  <c:v>0.52281630000000001</c:v>
                </c:pt>
                <c:pt idx="627">
                  <c:v>0.53306960000000003</c:v>
                </c:pt>
                <c:pt idx="628">
                  <c:v>0.3106756</c:v>
                </c:pt>
                <c:pt idx="629">
                  <c:v>-2.2835640000000001E-2</c:v>
                </c:pt>
                <c:pt idx="630">
                  <c:v>-9.4167780000000006E-2</c:v>
                </c:pt>
                <c:pt idx="631">
                  <c:v>7.3302400000000004E-2</c:v>
                </c:pt>
                <c:pt idx="632">
                  <c:v>0.35135100000000002</c:v>
                </c:pt>
                <c:pt idx="633">
                  <c:v>0.25746200000000002</c:v>
                </c:pt>
                <c:pt idx="634">
                  <c:v>0.32911269999999998</c:v>
                </c:pt>
                <c:pt idx="635">
                  <c:v>1.288295</c:v>
                </c:pt>
                <c:pt idx="636">
                  <c:v>2.139465</c:v>
                </c:pt>
                <c:pt idx="637">
                  <c:v>2.2297180000000001</c:v>
                </c:pt>
                <c:pt idx="638">
                  <c:v>1.5615950000000001</c:v>
                </c:pt>
                <c:pt idx="639">
                  <c:v>0.65883000000000003</c:v>
                </c:pt>
                <c:pt idx="640">
                  <c:v>0.37236000000000002</c:v>
                </c:pt>
                <c:pt idx="641">
                  <c:v>-0.47204689999999999</c:v>
                </c:pt>
                <c:pt idx="642">
                  <c:v>-1.6086769999999999</c:v>
                </c:pt>
                <c:pt idx="643">
                  <c:v>-0.60838650000000005</c:v>
                </c:pt>
                <c:pt idx="644">
                  <c:v>0.87329409999999996</c:v>
                </c:pt>
                <c:pt idx="645">
                  <c:v>0.87037690000000001</c:v>
                </c:pt>
                <c:pt idx="646">
                  <c:v>1.0959019999999999</c:v>
                </c:pt>
                <c:pt idx="647">
                  <c:v>1.5361450000000001</c:v>
                </c:pt>
                <c:pt idx="648">
                  <c:v>0.97309049999999997</c:v>
                </c:pt>
                <c:pt idx="649">
                  <c:v>0.29044330000000002</c:v>
                </c:pt>
                <c:pt idx="650">
                  <c:v>3.0723540000000001E-2</c:v>
                </c:pt>
                <c:pt idx="651">
                  <c:v>-0.2066742</c:v>
                </c:pt>
                <c:pt idx="652">
                  <c:v>7.6638280000000003E-2</c:v>
                </c:pt>
                <c:pt idx="653">
                  <c:v>0.82091049999999999</c:v>
                </c:pt>
                <c:pt idx="654">
                  <c:v>1.1861379999999999</c:v>
                </c:pt>
                <c:pt idx="655">
                  <c:v>1.2660439999999999</c:v>
                </c:pt>
                <c:pt idx="656">
                  <c:v>1.0060469999999999</c:v>
                </c:pt>
                <c:pt idx="657">
                  <c:v>0.74995920000000005</c:v>
                </c:pt>
                <c:pt idx="658">
                  <c:v>0.85181640000000003</c:v>
                </c:pt>
                <c:pt idx="659">
                  <c:v>0.2556119</c:v>
                </c:pt>
                <c:pt idx="660">
                  <c:v>-0.58503669999999997</c:v>
                </c:pt>
                <c:pt idx="661">
                  <c:v>-0.86856800000000001</c:v>
                </c:pt>
                <c:pt idx="662">
                  <c:v>-0.77667120000000001</c:v>
                </c:pt>
                <c:pt idx="663">
                  <c:v>-0.30881589999999998</c:v>
                </c:pt>
                <c:pt idx="664">
                  <c:v>-0.22161790000000001</c:v>
                </c:pt>
                <c:pt idx="665">
                  <c:v>0.32690520000000001</c:v>
                </c:pt>
                <c:pt idx="666">
                  <c:v>1.3363080000000001</c:v>
                </c:pt>
                <c:pt idx="667">
                  <c:v>0.81622819999999996</c:v>
                </c:pt>
                <c:pt idx="668">
                  <c:v>-9.4005389999999994E-2</c:v>
                </c:pt>
                <c:pt idx="669">
                  <c:v>1.7253060000000001E-2</c:v>
                </c:pt>
                <c:pt idx="670">
                  <c:v>0.88912219999999997</c:v>
                </c:pt>
                <c:pt idx="671">
                  <c:v>1.6771590000000001</c:v>
                </c:pt>
                <c:pt idx="672">
                  <c:v>1.1259859999999999</c:v>
                </c:pt>
                <c:pt idx="673">
                  <c:v>0.1292333</c:v>
                </c:pt>
                <c:pt idx="674">
                  <c:v>-0.103723</c:v>
                </c:pt>
                <c:pt idx="675">
                  <c:v>0.15853919999999999</c:v>
                </c:pt>
                <c:pt idx="676">
                  <c:v>0.56802030000000003</c:v>
                </c:pt>
                <c:pt idx="677">
                  <c:v>0.58391369999999998</c:v>
                </c:pt>
                <c:pt idx="678">
                  <c:v>0.1007805</c:v>
                </c:pt>
                <c:pt idx="679">
                  <c:v>-0.30692059999999999</c:v>
                </c:pt>
                <c:pt idx="680">
                  <c:v>-0.297404</c:v>
                </c:pt>
                <c:pt idx="681">
                  <c:v>-0.43349779999999999</c:v>
                </c:pt>
                <c:pt idx="682">
                  <c:v>-0.82559229999999995</c:v>
                </c:pt>
                <c:pt idx="683">
                  <c:v>-0.76219720000000002</c:v>
                </c:pt>
                <c:pt idx="684">
                  <c:v>-0.82105709999999998</c:v>
                </c:pt>
                <c:pt idx="685">
                  <c:v>-0.74971529999999997</c:v>
                </c:pt>
                <c:pt idx="686">
                  <c:v>0.1510811</c:v>
                </c:pt>
                <c:pt idx="687">
                  <c:v>0.39604869999999998</c:v>
                </c:pt>
                <c:pt idx="688">
                  <c:v>-0.47227140000000001</c:v>
                </c:pt>
                <c:pt idx="689">
                  <c:v>-0.90984790000000004</c:v>
                </c:pt>
                <c:pt idx="690">
                  <c:v>-0.23044429999999999</c:v>
                </c:pt>
                <c:pt idx="691">
                  <c:v>0.96247950000000004</c:v>
                </c:pt>
                <c:pt idx="692">
                  <c:v>1.991679</c:v>
                </c:pt>
                <c:pt idx="693">
                  <c:v>1.119003</c:v>
                </c:pt>
                <c:pt idx="694">
                  <c:v>-1.449659</c:v>
                </c:pt>
                <c:pt idx="695">
                  <c:v>-1.9319770000000001</c:v>
                </c:pt>
                <c:pt idx="696">
                  <c:v>-0.75289600000000001</c:v>
                </c:pt>
                <c:pt idx="697">
                  <c:v>-0.94157829999999998</c:v>
                </c:pt>
                <c:pt idx="698">
                  <c:v>-1.7913950000000001</c:v>
                </c:pt>
                <c:pt idx="699">
                  <c:v>-1.5586720000000001</c:v>
                </c:pt>
                <c:pt idx="700">
                  <c:v>-0.63751400000000003</c:v>
                </c:pt>
                <c:pt idx="701">
                  <c:v>-0.74082769999999998</c:v>
                </c:pt>
                <c:pt idx="702">
                  <c:v>-0.99420140000000001</c:v>
                </c:pt>
                <c:pt idx="703">
                  <c:v>-0.16468949999999999</c:v>
                </c:pt>
                <c:pt idx="704">
                  <c:v>0.31925399999999998</c:v>
                </c:pt>
                <c:pt idx="705">
                  <c:v>0.2477608</c:v>
                </c:pt>
                <c:pt idx="706">
                  <c:v>0.1051773</c:v>
                </c:pt>
                <c:pt idx="707">
                  <c:v>-0.1802715</c:v>
                </c:pt>
                <c:pt idx="708">
                  <c:v>4.6604849999999998E-3</c:v>
                </c:pt>
                <c:pt idx="709">
                  <c:v>0.33824900000000002</c:v>
                </c:pt>
                <c:pt idx="710">
                  <c:v>0.35561229999999999</c:v>
                </c:pt>
                <c:pt idx="711">
                  <c:v>0.59635210000000005</c:v>
                </c:pt>
                <c:pt idx="712">
                  <c:v>0.83846589999999999</c:v>
                </c:pt>
                <c:pt idx="713">
                  <c:v>0.66472439999999999</c:v>
                </c:pt>
                <c:pt idx="714">
                  <c:v>0.40854819999999997</c:v>
                </c:pt>
                <c:pt idx="715">
                  <c:v>0.38564920000000003</c:v>
                </c:pt>
                <c:pt idx="716">
                  <c:v>0.23528489999999999</c:v>
                </c:pt>
                <c:pt idx="717">
                  <c:v>-0.65406560000000002</c:v>
                </c:pt>
                <c:pt idx="718">
                  <c:v>-1.2264090000000001</c:v>
                </c:pt>
                <c:pt idx="719">
                  <c:v>-0.57915709999999998</c:v>
                </c:pt>
                <c:pt idx="720">
                  <c:v>-0.14278959999999999</c:v>
                </c:pt>
                <c:pt idx="721">
                  <c:v>-0.45934809999999998</c:v>
                </c:pt>
                <c:pt idx="722">
                  <c:v>-0.67303239999999998</c:v>
                </c:pt>
                <c:pt idx="723">
                  <c:v>-0.93209129999999996</c:v>
                </c:pt>
                <c:pt idx="724">
                  <c:v>-1.6514279999999999</c:v>
                </c:pt>
                <c:pt idx="725">
                  <c:v>-2.043822</c:v>
                </c:pt>
                <c:pt idx="726">
                  <c:v>-1.612776</c:v>
                </c:pt>
                <c:pt idx="727">
                  <c:v>-1.1238809999999999</c:v>
                </c:pt>
                <c:pt idx="728">
                  <c:v>-0.71885089999999996</c:v>
                </c:pt>
                <c:pt idx="729">
                  <c:v>-0.162799</c:v>
                </c:pt>
                <c:pt idx="730">
                  <c:v>-0.27193339999999999</c:v>
                </c:pt>
                <c:pt idx="731">
                  <c:v>-1.517765</c:v>
                </c:pt>
                <c:pt idx="732">
                  <c:v>-2.3572489999999999</c:v>
                </c:pt>
                <c:pt idx="733">
                  <c:v>-1.904833</c:v>
                </c:pt>
                <c:pt idx="734">
                  <c:v>-1.504923</c:v>
                </c:pt>
                <c:pt idx="735">
                  <c:v>-1.114365</c:v>
                </c:pt>
                <c:pt idx="736">
                  <c:v>-0.25047360000000002</c:v>
                </c:pt>
                <c:pt idx="737">
                  <c:v>1.950371E-2</c:v>
                </c:pt>
                <c:pt idx="738">
                  <c:v>-0.10086829999999999</c:v>
                </c:pt>
                <c:pt idx="739">
                  <c:v>-7.9327389999999998E-2</c:v>
                </c:pt>
                <c:pt idx="740">
                  <c:v>-0.42709049999999998</c:v>
                </c:pt>
                <c:pt idx="741">
                  <c:v>-0.70196809999999998</c:v>
                </c:pt>
                <c:pt idx="742">
                  <c:v>-0.6328201</c:v>
                </c:pt>
                <c:pt idx="743">
                  <c:v>-1.057021</c:v>
                </c:pt>
                <c:pt idx="744">
                  <c:v>-1.5158199999999999</c:v>
                </c:pt>
                <c:pt idx="745">
                  <c:v>-1.2743100000000001</c:v>
                </c:pt>
                <c:pt idx="746">
                  <c:v>-0.51158769999999998</c:v>
                </c:pt>
                <c:pt idx="747">
                  <c:v>0.59506769999999998</c:v>
                </c:pt>
                <c:pt idx="748">
                  <c:v>0.86256169999999999</c:v>
                </c:pt>
                <c:pt idx="749">
                  <c:v>7.6694250000000005E-2</c:v>
                </c:pt>
                <c:pt idx="750">
                  <c:v>-0.21628169999999999</c:v>
                </c:pt>
                <c:pt idx="751">
                  <c:v>2.1173540000000001E-2</c:v>
                </c:pt>
                <c:pt idx="752">
                  <c:v>-9.8097069999999995E-2</c:v>
                </c:pt>
                <c:pt idx="753">
                  <c:v>0.1469278</c:v>
                </c:pt>
                <c:pt idx="754">
                  <c:v>1.6073299999999999</c:v>
                </c:pt>
                <c:pt idx="755">
                  <c:v>2.2490749999999999</c:v>
                </c:pt>
                <c:pt idx="756">
                  <c:v>0.7330546</c:v>
                </c:pt>
                <c:pt idx="757">
                  <c:v>-0.33713599999999999</c:v>
                </c:pt>
                <c:pt idx="758">
                  <c:v>0.43104150000000002</c:v>
                </c:pt>
                <c:pt idx="759">
                  <c:v>1.5952059999999999</c:v>
                </c:pt>
                <c:pt idx="760">
                  <c:v>1.2153620000000001</c:v>
                </c:pt>
                <c:pt idx="761">
                  <c:v>-1.1947049999999999</c:v>
                </c:pt>
                <c:pt idx="762">
                  <c:v>-2.7662719999999998</c:v>
                </c:pt>
                <c:pt idx="763">
                  <c:v>-1.2881929999999999</c:v>
                </c:pt>
                <c:pt idx="764">
                  <c:v>0.81667460000000003</c:v>
                </c:pt>
                <c:pt idx="765">
                  <c:v>0.19458329999999999</c:v>
                </c:pt>
                <c:pt idx="766">
                  <c:v>-1.4732540000000001</c:v>
                </c:pt>
                <c:pt idx="767">
                  <c:v>-1.2177119999999999</c:v>
                </c:pt>
                <c:pt idx="768">
                  <c:v>-0.68575629999999999</c:v>
                </c:pt>
                <c:pt idx="769">
                  <c:v>-1.353739</c:v>
                </c:pt>
                <c:pt idx="770">
                  <c:v>-2.0446659999999999</c:v>
                </c:pt>
                <c:pt idx="771">
                  <c:v>-1.2716879999999999</c:v>
                </c:pt>
                <c:pt idx="772">
                  <c:v>0.51136499999999996</c:v>
                </c:pt>
                <c:pt idx="773">
                  <c:v>0.45681670000000002</c:v>
                </c:pt>
                <c:pt idx="774">
                  <c:v>-1.119969</c:v>
                </c:pt>
                <c:pt idx="775">
                  <c:v>-1.2648550000000001</c:v>
                </c:pt>
                <c:pt idx="776">
                  <c:v>-5.4167380000000001E-2</c:v>
                </c:pt>
                <c:pt idx="777">
                  <c:v>0.78736209999999995</c:v>
                </c:pt>
                <c:pt idx="778">
                  <c:v>0.58460040000000002</c:v>
                </c:pt>
                <c:pt idx="779">
                  <c:v>-9.5345260000000001E-2</c:v>
                </c:pt>
                <c:pt idx="780">
                  <c:v>-0.1846486</c:v>
                </c:pt>
                <c:pt idx="781">
                  <c:v>0.31091609999999997</c:v>
                </c:pt>
                <c:pt idx="782">
                  <c:v>0.80831900000000001</c:v>
                </c:pt>
                <c:pt idx="783">
                  <c:v>1.4568190000000001</c:v>
                </c:pt>
                <c:pt idx="784">
                  <c:v>1.4550460000000001</c:v>
                </c:pt>
                <c:pt idx="785">
                  <c:v>-3.9973439999999999E-3</c:v>
                </c:pt>
                <c:pt idx="786">
                  <c:v>-1.037876</c:v>
                </c:pt>
                <c:pt idx="787">
                  <c:v>-0.47299809999999998</c:v>
                </c:pt>
                <c:pt idx="788">
                  <c:v>0.67678479999999996</c:v>
                </c:pt>
                <c:pt idx="789">
                  <c:v>1.372738</c:v>
                </c:pt>
                <c:pt idx="790">
                  <c:v>0.72146359999999998</c:v>
                </c:pt>
                <c:pt idx="791">
                  <c:v>-0.7616754</c:v>
                </c:pt>
                <c:pt idx="792">
                  <c:v>-1.6861740000000001</c:v>
                </c:pt>
                <c:pt idx="793">
                  <c:v>-1.705409</c:v>
                </c:pt>
                <c:pt idx="794">
                  <c:v>-1.0741719999999999</c:v>
                </c:pt>
                <c:pt idx="795">
                  <c:v>-0.35412199999999999</c:v>
                </c:pt>
                <c:pt idx="796">
                  <c:v>-0.18874270000000001</c:v>
                </c:pt>
                <c:pt idx="797">
                  <c:v>-0.51510999999999996</c:v>
                </c:pt>
                <c:pt idx="798">
                  <c:v>-0.80604710000000002</c:v>
                </c:pt>
                <c:pt idx="799">
                  <c:v>-0.54995919999999998</c:v>
                </c:pt>
                <c:pt idx="800">
                  <c:v>0.4096707</c:v>
                </c:pt>
                <c:pt idx="801">
                  <c:v>0.69678519999999999</c:v>
                </c:pt>
                <c:pt idx="802">
                  <c:v>-0.29407529999999998</c:v>
                </c:pt>
                <c:pt idx="803">
                  <c:v>-0.52805670000000005</c:v>
                </c:pt>
                <c:pt idx="804">
                  <c:v>0.21006130000000001</c:v>
                </c:pt>
                <c:pt idx="805">
                  <c:v>-0.48099150000000002</c:v>
                </c:pt>
                <c:pt idx="806">
                  <c:v>-1.9694210000000001</c:v>
                </c:pt>
                <c:pt idx="807">
                  <c:v>-1.441433</c:v>
                </c:pt>
                <c:pt idx="808">
                  <c:v>-4.5955099999999999E-2</c:v>
                </c:pt>
                <c:pt idx="809">
                  <c:v>-0.20748440000000001</c:v>
                </c:pt>
                <c:pt idx="810">
                  <c:v>-1.0007509999999999</c:v>
                </c:pt>
                <c:pt idx="811">
                  <c:v>-0.92438129999999996</c:v>
                </c:pt>
                <c:pt idx="812">
                  <c:v>-0.47618519999999998</c:v>
                </c:pt>
                <c:pt idx="813">
                  <c:v>-0.46941909999999998</c:v>
                </c:pt>
                <c:pt idx="814">
                  <c:v>-0.95125199999999999</c:v>
                </c:pt>
                <c:pt idx="815">
                  <c:v>-1.3070059999999999</c:v>
                </c:pt>
                <c:pt idx="816">
                  <c:v>0.10625950000000001</c:v>
                </c:pt>
                <c:pt idx="817">
                  <c:v>1.9755670000000001</c:v>
                </c:pt>
                <c:pt idx="818">
                  <c:v>1.4131830000000001</c:v>
                </c:pt>
                <c:pt idx="819">
                  <c:v>0.18498200000000001</c:v>
                </c:pt>
                <c:pt idx="820">
                  <c:v>0.31830540000000002</c:v>
                </c:pt>
                <c:pt idx="821">
                  <c:v>1.2120310000000001</c:v>
                </c:pt>
                <c:pt idx="822">
                  <c:v>2.0129929999999998</c:v>
                </c:pt>
                <c:pt idx="823">
                  <c:v>1.378169</c:v>
                </c:pt>
                <c:pt idx="824">
                  <c:v>4.2704190000000003E-2</c:v>
                </c:pt>
                <c:pt idx="825">
                  <c:v>0.31718600000000002</c:v>
                </c:pt>
                <c:pt idx="826">
                  <c:v>1.225571</c:v>
                </c:pt>
                <c:pt idx="827">
                  <c:v>0.44906499999999999</c:v>
                </c:pt>
                <c:pt idx="828">
                  <c:v>-1.024464</c:v>
                </c:pt>
                <c:pt idx="829">
                  <c:v>-1.4151279999999999</c:v>
                </c:pt>
                <c:pt idx="830">
                  <c:v>-1.5413669999999999</c:v>
                </c:pt>
                <c:pt idx="831">
                  <c:v>-1.3181210000000001</c:v>
                </c:pt>
                <c:pt idx="832">
                  <c:v>-0.1547673</c:v>
                </c:pt>
                <c:pt idx="833">
                  <c:v>-0.29878739999999998</c:v>
                </c:pt>
                <c:pt idx="834">
                  <c:v>-1.297604</c:v>
                </c:pt>
                <c:pt idx="835">
                  <c:v>-0.56643779999999999</c:v>
                </c:pt>
                <c:pt idx="836">
                  <c:v>0.1161406</c:v>
                </c:pt>
                <c:pt idx="837">
                  <c:v>-0.90188020000000002</c:v>
                </c:pt>
                <c:pt idx="838">
                  <c:v>-1.9318310000000001</c:v>
                </c:pt>
                <c:pt idx="839">
                  <c:v>-1.5888359999999999</c:v>
                </c:pt>
                <c:pt idx="840">
                  <c:v>-0.10953789999999999</c:v>
                </c:pt>
                <c:pt idx="841">
                  <c:v>1.3801460000000001</c:v>
                </c:pt>
                <c:pt idx="842">
                  <c:v>1.6651530000000001</c:v>
                </c:pt>
                <c:pt idx="843">
                  <c:v>0.4693196</c:v>
                </c:pt>
                <c:pt idx="844">
                  <c:v>-0.77648819999999996</c:v>
                </c:pt>
                <c:pt idx="845">
                  <c:v>-1.268227</c:v>
                </c:pt>
                <c:pt idx="846">
                  <c:v>-1.4236789999999999</c:v>
                </c:pt>
                <c:pt idx="847">
                  <c:v>-0.6772686</c:v>
                </c:pt>
                <c:pt idx="848">
                  <c:v>0.2629436</c:v>
                </c:pt>
                <c:pt idx="849">
                  <c:v>-9.9302890000000005E-2</c:v>
                </c:pt>
                <c:pt idx="850">
                  <c:v>-0.5241905</c:v>
                </c:pt>
                <c:pt idx="851">
                  <c:v>-4.6012419999999998E-2</c:v>
                </c:pt>
                <c:pt idx="852">
                  <c:v>0.1051004</c:v>
                </c:pt>
                <c:pt idx="853">
                  <c:v>-0.485348</c:v>
                </c:pt>
                <c:pt idx="854">
                  <c:v>-0.58971819999999997</c:v>
                </c:pt>
                <c:pt idx="855">
                  <c:v>0.14380519999999999</c:v>
                </c:pt>
                <c:pt idx="856">
                  <c:v>0.697326</c:v>
                </c:pt>
                <c:pt idx="857">
                  <c:v>1.015485</c:v>
                </c:pt>
                <c:pt idx="858">
                  <c:v>0.96826670000000004</c:v>
                </c:pt>
                <c:pt idx="859">
                  <c:v>0.35915190000000002</c:v>
                </c:pt>
                <c:pt idx="860">
                  <c:v>0.34057860000000001</c:v>
                </c:pt>
                <c:pt idx="861">
                  <c:v>0.81516619999999995</c:v>
                </c:pt>
                <c:pt idx="862">
                  <c:v>0.69208420000000004</c:v>
                </c:pt>
                <c:pt idx="863">
                  <c:v>0.25549090000000002</c:v>
                </c:pt>
                <c:pt idx="864">
                  <c:v>0.25692949999999998</c:v>
                </c:pt>
                <c:pt idx="865">
                  <c:v>0.54067469999999995</c:v>
                </c:pt>
                <c:pt idx="866">
                  <c:v>0.22492519999999999</c:v>
                </c:pt>
                <c:pt idx="867">
                  <c:v>-0.48009940000000001</c:v>
                </c:pt>
                <c:pt idx="868">
                  <c:v>0.11376029999999999</c:v>
                </c:pt>
                <c:pt idx="869">
                  <c:v>1.4585980000000001</c:v>
                </c:pt>
                <c:pt idx="870">
                  <c:v>1.182866</c:v>
                </c:pt>
                <c:pt idx="871">
                  <c:v>-0.1013197</c:v>
                </c:pt>
                <c:pt idx="872">
                  <c:v>-0.52656970000000003</c:v>
                </c:pt>
                <c:pt idx="873">
                  <c:v>0.37552210000000003</c:v>
                </c:pt>
                <c:pt idx="874">
                  <c:v>1.5334939999999999</c:v>
                </c:pt>
                <c:pt idx="875">
                  <c:v>1.369081</c:v>
                </c:pt>
                <c:pt idx="876">
                  <c:v>1.1304350000000001</c:v>
                </c:pt>
                <c:pt idx="877">
                  <c:v>2.0901770000000002</c:v>
                </c:pt>
                <c:pt idx="878">
                  <c:v>2.4170509999999998</c:v>
                </c:pt>
                <c:pt idx="879">
                  <c:v>1.205687</c:v>
                </c:pt>
                <c:pt idx="880">
                  <c:v>5.7446270000000001E-2</c:v>
                </c:pt>
                <c:pt idx="881">
                  <c:v>1.218855E-4</c:v>
                </c:pt>
                <c:pt idx="882">
                  <c:v>0.64590150000000002</c:v>
                </c:pt>
                <c:pt idx="883">
                  <c:v>1.211573</c:v>
                </c:pt>
                <c:pt idx="884">
                  <c:v>0.86371900000000001</c:v>
                </c:pt>
                <c:pt idx="885">
                  <c:v>1.352975E-2</c:v>
                </c:pt>
                <c:pt idx="886">
                  <c:v>0.29115340000000001</c:v>
                </c:pt>
                <c:pt idx="887">
                  <c:v>1.3308139999999999</c:v>
                </c:pt>
                <c:pt idx="888">
                  <c:v>1.204086</c:v>
                </c:pt>
                <c:pt idx="889">
                  <c:v>0.4467759</c:v>
                </c:pt>
                <c:pt idx="890">
                  <c:v>4.3368759999999999E-2</c:v>
                </c:pt>
                <c:pt idx="891">
                  <c:v>-0.17413680000000001</c:v>
                </c:pt>
                <c:pt idx="892">
                  <c:v>7.9233390000000001E-2</c:v>
                </c:pt>
                <c:pt idx="893">
                  <c:v>0.1063933</c:v>
                </c:pt>
                <c:pt idx="894">
                  <c:v>-0.19231780000000001</c:v>
                </c:pt>
                <c:pt idx="895">
                  <c:v>0.45269009999999998</c:v>
                </c:pt>
                <c:pt idx="896">
                  <c:v>1.5517209999999999</c:v>
                </c:pt>
                <c:pt idx="897">
                  <c:v>1.488211</c:v>
                </c:pt>
                <c:pt idx="898">
                  <c:v>0.60433729999999997</c:v>
                </c:pt>
                <c:pt idx="899">
                  <c:v>0.43208229999999997</c:v>
                </c:pt>
                <c:pt idx="900">
                  <c:v>0.73393269999999999</c:v>
                </c:pt>
                <c:pt idx="901">
                  <c:v>0.86865919999999996</c:v>
                </c:pt>
                <c:pt idx="902">
                  <c:v>0.77851800000000004</c:v>
                </c:pt>
                <c:pt idx="903">
                  <c:v>-6.670774E-3</c:v>
                </c:pt>
                <c:pt idx="904">
                  <c:v>-0.8756815</c:v>
                </c:pt>
                <c:pt idx="905">
                  <c:v>-0.52419859999999996</c:v>
                </c:pt>
                <c:pt idx="906">
                  <c:v>0.13631570000000001</c:v>
                </c:pt>
                <c:pt idx="907">
                  <c:v>-0.22948869999999999</c:v>
                </c:pt>
                <c:pt idx="908">
                  <c:v>-0.31942959999999998</c:v>
                </c:pt>
                <c:pt idx="909">
                  <c:v>0.19514970000000001</c:v>
                </c:pt>
                <c:pt idx="910">
                  <c:v>9.6496819999999997E-2</c:v>
                </c:pt>
                <c:pt idx="911">
                  <c:v>7.6403799999999998E-4</c:v>
                </c:pt>
                <c:pt idx="912">
                  <c:v>0.15475069999999999</c:v>
                </c:pt>
                <c:pt idx="913">
                  <c:v>-0.58966050000000003</c:v>
                </c:pt>
                <c:pt idx="914">
                  <c:v>-1.9927079999999999</c:v>
                </c:pt>
                <c:pt idx="915">
                  <c:v>-2.2399019999999998</c:v>
                </c:pt>
                <c:pt idx="916">
                  <c:v>-0.52269699999999997</c:v>
                </c:pt>
                <c:pt idx="917">
                  <c:v>1.10338</c:v>
                </c:pt>
                <c:pt idx="918">
                  <c:v>0.64422659999999998</c:v>
                </c:pt>
                <c:pt idx="919">
                  <c:v>-0.15527850000000001</c:v>
                </c:pt>
                <c:pt idx="920">
                  <c:v>0.20892959999999999</c:v>
                </c:pt>
                <c:pt idx="921">
                  <c:v>0.30682700000000002</c:v>
                </c:pt>
                <c:pt idx="922">
                  <c:v>-0.1771693</c:v>
                </c:pt>
                <c:pt idx="923">
                  <c:v>-0.27364559999999999</c:v>
                </c:pt>
                <c:pt idx="924">
                  <c:v>-0.42788559999999998</c:v>
                </c:pt>
                <c:pt idx="925">
                  <c:v>-1.2037910000000001</c:v>
                </c:pt>
                <c:pt idx="926">
                  <c:v>-1.584821</c:v>
                </c:pt>
                <c:pt idx="927">
                  <c:v>-1.614215</c:v>
                </c:pt>
                <c:pt idx="928">
                  <c:v>-2.487269</c:v>
                </c:pt>
                <c:pt idx="929">
                  <c:v>-3.015968</c:v>
                </c:pt>
                <c:pt idx="930">
                  <c:v>-1.5587340000000001</c:v>
                </c:pt>
                <c:pt idx="931">
                  <c:v>0.6069156</c:v>
                </c:pt>
                <c:pt idx="932">
                  <c:v>1.2182409999999999</c:v>
                </c:pt>
                <c:pt idx="933">
                  <c:v>0.77092689999999997</c:v>
                </c:pt>
                <c:pt idx="934">
                  <c:v>0.92032959999999997</c:v>
                </c:pt>
                <c:pt idx="935">
                  <c:v>0.59839149999999997</c:v>
                </c:pt>
                <c:pt idx="936">
                  <c:v>-0.99542609999999998</c:v>
                </c:pt>
                <c:pt idx="937">
                  <c:v>-1.771093</c:v>
                </c:pt>
                <c:pt idx="938">
                  <c:v>-0.58202739999999997</c:v>
                </c:pt>
                <c:pt idx="939">
                  <c:v>0.99797069999999999</c:v>
                </c:pt>
                <c:pt idx="940">
                  <c:v>0.85159640000000003</c:v>
                </c:pt>
                <c:pt idx="941">
                  <c:v>-1.0223549999999999</c:v>
                </c:pt>
                <c:pt idx="942">
                  <c:v>-2.0384470000000001</c:v>
                </c:pt>
                <c:pt idx="943">
                  <c:v>-0.8258894</c:v>
                </c:pt>
                <c:pt idx="944">
                  <c:v>0.95369729999999997</c:v>
                </c:pt>
                <c:pt idx="945">
                  <c:v>1.8317840000000001</c:v>
                </c:pt>
                <c:pt idx="946">
                  <c:v>1.6742060000000001</c:v>
                </c:pt>
                <c:pt idx="947">
                  <c:v>1.028098</c:v>
                </c:pt>
                <c:pt idx="948">
                  <c:v>0.32661000000000001</c:v>
                </c:pt>
                <c:pt idx="949">
                  <c:v>-0.95952999999999999</c:v>
                </c:pt>
                <c:pt idx="950">
                  <c:v>-1.4710559999999999</c:v>
                </c:pt>
                <c:pt idx="951">
                  <c:v>1.183014E-3</c:v>
                </c:pt>
                <c:pt idx="952">
                  <c:v>0.71563929999999998</c:v>
                </c:pt>
                <c:pt idx="953">
                  <c:v>-0.35355320000000001</c:v>
                </c:pt>
                <c:pt idx="954">
                  <c:v>-0.88147160000000002</c:v>
                </c:pt>
                <c:pt idx="955">
                  <c:v>6.0527999999999998E-2</c:v>
                </c:pt>
                <c:pt idx="956">
                  <c:v>1.3452310000000001</c:v>
                </c:pt>
                <c:pt idx="957">
                  <c:v>1.3261339999999999</c:v>
                </c:pt>
                <c:pt idx="958">
                  <c:v>0.3109112</c:v>
                </c:pt>
                <c:pt idx="959">
                  <c:v>-9.6315520000000002E-2</c:v>
                </c:pt>
                <c:pt idx="960">
                  <c:v>-2.9869070000000001E-2</c:v>
                </c:pt>
                <c:pt idx="961">
                  <c:v>-0.32038860000000002</c:v>
                </c:pt>
                <c:pt idx="962">
                  <c:v>-0.81670290000000001</c:v>
                </c:pt>
                <c:pt idx="963">
                  <c:v>-0.42652030000000002</c:v>
                </c:pt>
                <c:pt idx="964">
                  <c:v>0.82755429999999996</c:v>
                </c:pt>
                <c:pt idx="965">
                  <c:v>1.3743700000000001</c:v>
                </c:pt>
                <c:pt idx="966">
                  <c:v>0.83135780000000004</c:v>
                </c:pt>
                <c:pt idx="967">
                  <c:v>0.49724560000000001</c:v>
                </c:pt>
                <c:pt idx="968">
                  <c:v>1.296745</c:v>
                </c:pt>
                <c:pt idx="969">
                  <c:v>1.189629</c:v>
                </c:pt>
                <c:pt idx="970">
                  <c:v>-0.72458750000000005</c:v>
                </c:pt>
                <c:pt idx="971">
                  <c:v>-1.13517</c:v>
                </c:pt>
                <c:pt idx="972">
                  <c:v>-2.1529329999999999E-2</c:v>
                </c:pt>
                <c:pt idx="973">
                  <c:v>-0.45443260000000002</c:v>
                </c:pt>
                <c:pt idx="974">
                  <c:v>-1.7289460000000001</c:v>
                </c:pt>
                <c:pt idx="975">
                  <c:v>-1.366306</c:v>
                </c:pt>
                <c:pt idx="976">
                  <c:v>0.44696269999999999</c:v>
                </c:pt>
                <c:pt idx="977">
                  <c:v>1.4534940000000001</c:v>
                </c:pt>
                <c:pt idx="978">
                  <c:v>1.402944</c:v>
                </c:pt>
                <c:pt idx="979">
                  <c:v>1.6763209999999999</c:v>
                </c:pt>
                <c:pt idx="980">
                  <c:v>1.457819</c:v>
                </c:pt>
                <c:pt idx="981">
                  <c:v>0.75263939999999996</c:v>
                </c:pt>
                <c:pt idx="982">
                  <c:v>1.132015</c:v>
                </c:pt>
                <c:pt idx="983">
                  <c:v>1.1086769999999999</c:v>
                </c:pt>
                <c:pt idx="984">
                  <c:v>-0.53226830000000003</c:v>
                </c:pt>
                <c:pt idx="985">
                  <c:v>-1.539018</c:v>
                </c:pt>
                <c:pt idx="986">
                  <c:v>-0.74371469999999995</c:v>
                </c:pt>
                <c:pt idx="987">
                  <c:v>0.45057560000000002</c:v>
                </c:pt>
                <c:pt idx="988">
                  <c:v>0.91706779999999999</c:v>
                </c:pt>
                <c:pt idx="989">
                  <c:v>0.59273609999999999</c:v>
                </c:pt>
                <c:pt idx="990">
                  <c:v>7.050083E-2</c:v>
                </c:pt>
                <c:pt idx="991">
                  <c:v>-6.2304739999999997E-2</c:v>
                </c:pt>
                <c:pt idx="992">
                  <c:v>-0.17005490000000001</c:v>
                </c:pt>
                <c:pt idx="993">
                  <c:v>-0.51519150000000002</c:v>
                </c:pt>
                <c:pt idx="994">
                  <c:v>0.1315491</c:v>
                </c:pt>
                <c:pt idx="995">
                  <c:v>1.631486</c:v>
                </c:pt>
                <c:pt idx="996">
                  <c:v>1.3191759999999999</c:v>
                </c:pt>
                <c:pt idx="997">
                  <c:v>-0.60908899999999999</c:v>
                </c:pt>
                <c:pt idx="998">
                  <c:v>-1.7362420000000001</c:v>
                </c:pt>
              </c:numCache>
            </c:numRef>
          </c:yVal>
          <c:smooth val="0"/>
        </c:ser>
        <c:ser>
          <c:idx val="12"/>
          <c:order val="12"/>
          <c:tx>
            <c:v>+1000V (#13)</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Data'!$N$5:$N$1003</c:f>
              <c:numCache>
                <c:formatCode>General</c:formatCode>
                <c:ptCount val="999"/>
                <c:pt idx="0">
                  <c:v>-0.31968750000000001</c:v>
                </c:pt>
                <c:pt idx="1">
                  <c:v>4.4305819999999999E-4</c:v>
                </c:pt>
                <c:pt idx="2">
                  <c:v>6.9596950000000005E-2</c:v>
                </c:pt>
                <c:pt idx="3">
                  <c:v>-0.25097910000000001</c:v>
                </c:pt>
                <c:pt idx="4">
                  <c:v>0.23744799999999999</c:v>
                </c:pt>
                <c:pt idx="5">
                  <c:v>0.54792099999999999</c:v>
                </c:pt>
                <c:pt idx="6">
                  <c:v>-0.8836271</c:v>
                </c:pt>
                <c:pt idx="7">
                  <c:v>-1.78959</c:v>
                </c:pt>
                <c:pt idx="8">
                  <c:v>-0.57797149999999997</c:v>
                </c:pt>
                <c:pt idx="9">
                  <c:v>0.5841248</c:v>
                </c:pt>
                <c:pt idx="10">
                  <c:v>0.107098</c:v>
                </c:pt>
                <c:pt idx="11">
                  <c:v>-0.67592110000000005</c:v>
                </c:pt>
                <c:pt idx="12">
                  <c:v>-0.34999819999999998</c:v>
                </c:pt>
                <c:pt idx="13">
                  <c:v>0.72629889999999997</c:v>
                </c:pt>
                <c:pt idx="14">
                  <c:v>1.0887720000000001</c:v>
                </c:pt>
                <c:pt idx="15">
                  <c:v>-0.19126899999999999</c:v>
                </c:pt>
                <c:pt idx="16">
                  <c:v>-1.3522430000000001</c:v>
                </c:pt>
                <c:pt idx="17">
                  <c:v>-0.88160749999999999</c:v>
                </c:pt>
                <c:pt idx="18">
                  <c:v>-0.41691479999999997</c:v>
                </c:pt>
                <c:pt idx="19">
                  <c:v>-0.56269040000000003</c:v>
                </c:pt>
                <c:pt idx="20">
                  <c:v>1.8322669999999999E-2</c:v>
                </c:pt>
                <c:pt idx="21">
                  <c:v>0.89390230000000004</c:v>
                </c:pt>
                <c:pt idx="22">
                  <c:v>1.0540389999999999</c:v>
                </c:pt>
                <c:pt idx="23">
                  <c:v>0.81327930000000004</c:v>
                </c:pt>
                <c:pt idx="24">
                  <c:v>0.2033287</c:v>
                </c:pt>
                <c:pt idx="25">
                  <c:v>-0.3415164</c:v>
                </c:pt>
                <c:pt idx="26">
                  <c:v>6.4126610000000001E-2</c:v>
                </c:pt>
                <c:pt idx="27">
                  <c:v>4.7871759999999999E-2</c:v>
                </c:pt>
                <c:pt idx="28">
                  <c:v>-0.98433619999999999</c:v>
                </c:pt>
                <c:pt idx="29">
                  <c:v>-0.92810649999999995</c:v>
                </c:pt>
                <c:pt idx="30">
                  <c:v>-0.23269580000000001</c:v>
                </c:pt>
                <c:pt idx="31">
                  <c:v>-0.87676069999999995</c:v>
                </c:pt>
                <c:pt idx="32">
                  <c:v>-1.473773</c:v>
                </c:pt>
                <c:pt idx="33">
                  <c:v>-0.71860310000000005</c:v>
                </c:pt>
                <c:pt idx="34">
                  <c:v>-9.471897E-2</c:v>
                </c:pt>
                <c:pt idx="35">
                  <c:v>-0.38819389999999998</c:v>
                </c:pt>
                <c:pt idx="36">
                  <c:v>-1.0255939999999999</c:v>
                </c:pt>
                <c:pt idx="37">
                  <c:v>-1.0556430000000001</c:v>
                </c:pt>
                <c:pt idx="38">
                  <c:v>-9.7983009999999995E-2</c:v>
                </c:pt>
                <c:pt idx="39">
                  <c:v>0.48280590000000001</c:v>
                </c:pt>
                <c:pt idx="40">
                  <c:v>0.25447649999999999</c:v>
                </c:pt>
                <c:pt idx="41">
                  <c:v>7.4733250000000003E-4</c:v>
                </c:pt>
                <c:pt idx="42">
                  <c:v>-3.0788590000000001E-2</c:v>
                </c:pt>
                <c:pt idx="43">
                  <c:v>0.79986389999999996</c:v>
                </c:pt>
                <c:pt idx="44">
                  <c:v>1.5061929999999999</c:v>
                </c:pt>
                <c:pt idx="45">
                  <c:v>0.52493040000000002</c:v>
                </c:pt>
                <c:pt idx="46">
                  <c:v>-0.5052797</c:v>
                </c:pt>
                <c:pt idx="47">
                  <c:v>-6.2845849999999995E-2</c:v>
                </c:pt>
                <c:pt idx="48">
                  <c:v>0.63528200000000001</c:v>
                </c:pt>
                <c:pt idx="49">
                  <c:v>0.95763330000000002</c:v>
                </c:pt>
                <c:pt idx="50">
                  <c:v>1.246051</c:v>
                </c:pt>
                <c:pt idx="51">
                  <c:v>0.73382809999999998</c:v>
                </c:pt>
                <c:pt idx="52">
                  <c:v>-0.1053992</c:v>
                </c:pt>
                <c:pt idx="53">
                  <c:v>-0.14586650000000001</c:v>
                </c:pt>
                <c:pt idx="54">
                  <c:v>-0.22879849999999999</c:v>
                </c:pt>
                <c:pt idx="55">
                  <c:v>-0.84714880000000004</c:v>
                </c:pt>
                <c:pt idx="56">
                  <c:v>-1.126681</c:v>
                </c:pt>
                <c:pt idx="57">
                  <c:v>-0.47393689999999999</c:v>
                </c:pt>
                <c:pt idx="58">
                  <c:v>-4.6592649999999999E-2</c:v>
                </c:pt>
                <c:pt idx="59">
                  <c:v>-0.558029</c:v>
                </c:pt>
                <c:pt idx="60">
                  <c:v>-0.59259470000000003</c:v>
                </c:pt>
                <c:pt idx="61">
                  <c:v>-0.16018969999999999</c:v>
                </c:pt>
                <c:pt idx="62">
                  <c:v>-3.9123949999999998E-2</c:v>
                </c:pt>
                <c:pt idx="63">
                  <c:v>-0.13987289999999999</c:v>
                </c:pt>
                <c:pt idx="64">
                  <c:v>-1.206253</c:v>
                </c:pt>
                <c:pt idx="65">
                  <c:v>-1.990467</c:v>
                </c:pt>
                <c:pt idx="66">
                  <c:v>-0.31473400000000001</c:v>
                </c:pt>
                <c:pt idx="67">
                  <c:v>1.293839</c:v>
                </c:pt>
                <c:pt idx="68">
                  <c:v>0.15401580000000001</c:v>
                </c:pt>
                <c:pt idx="69">
                  <c:v>-1.123942</c:v>
                </c:pt>
                <c:pt idx="70">
                  <c:v>-0.16266159999999999</c:v>
                </c:pt>
                <c:pt idx="71">
                  <c:v>1.0186470000000001</c:v>
                </c:pt>
                <c:pt idx="72">
                  <c:v>0.55525619999999998</c:v>
                </c:pt>
                <c:pt idx="73">
                  <c:v>-0.606128</c:v>
                </c:pt>
                <c:pt idx="74">
                  <c:v>-0.97975570000000001</c:v>
                </c:pt>
                <c:pt idx="75">
                  <c:v>-0.18459320000000001</c:v>
                </c:pt>
                <c:pt idx="76">
                  <c:v>0.30285770000000001</c:v>
                </c:pt>
                <c:pt idx="77">
                  <c:v>2.5655550000000002E-3</c:v>
                </c:pt>
                <c:pt idx="78">
                  <c:v>-0.30290499999999998</c:v>
                </c:pt>
                <c:pt idx="79">
                  <c:v>-1.1363239999999999</c:v>
                </c:pt>
                <c:pt idx="80">
                  <c:v>-1.693945</c:v>
                </c:pt>
                <c:pt idx="81">
                  <c:v>-1.1943649999999999</c:v>
                </c:pt>
                <c:pt idx="82">
                  <c:v>-0.27791490000000002</c:v>
                </c:pt>
                <c:pt idx="83">
                  <c:v>0.39331860000000002</c:v>
                </c:pt>
                <c:pt idx="84">
                  <c:v>-0.5186248</c:v>
                </c:pt>
                <c:pt idx="85">
                  <c:v>-1.656839</c:v>
                </c:pt>
                <c:pt idx="86">
                  <c:v>-0.27747159999999998</c:v>
                </c:pt>
                <c:pt idx="87">
                  <c:v>1.941373</c:v>
                </c:pt>
                <c:pt idx="88">
                  <c:v>1.980283</c:v>
                </c:pt>
                <c:pt idx="89">
                  <c:v>0.25174249999999998</c:v>
                </c:pt>
                <c:pt idx="90">
                  <c:v>-1.197074</c:v>
                </c:pt>
                <c:pt idx="91">
                  <c:v>-1.152965</c:v>
                </c:pt>
                <c:pt idx="92">
                  <c:v>-0.11703760000000001</c:v>
                </c:pt>
                <c:pt idx="93">
                  <c:v>0.36277409999999999</c:v>
                </c:pt>
                <c:pt idx="94">
                  <c:v>0.10432710000000001</c:v>
                </c:pt>
                <c:pt idx="95">
                  <c:v>-0.37966850000000002</c:v>
                </c:pt>
                <c:pt idx="96">
                  <c:v>-1.0160499999999999</c:v>
                </c:pt>
                <c:pt idx="97">
                  <c:v>-1.106609</c:v>
                </c:pt>
                <c:pt idx="98">
                  <c:v>-0.41077130000000001</c:v>
                </c:pt>
                <c:pt idx="99">
                  <c:v>0.40581289999999998</c:v>
                </c:pt>
                <c:pt idx="100">
                  <c:v>0.85455829999999999</c:v>
                </c:pt>
                <c:pt idx="101">
                  <c:v>0.75138380000000005</c:v>
                </c:pt>
                <c:pt idx="102">
                  <c:v>0.87336970000000003</c:v>
                </c:pt>
                <c:pt idx="103">
                  <c:v>1.535671</c:v>
                </c:pt>
                <c:pt idx="104">
                  <c:v>1.5255559999999999</c:v>
                </c:pt>
                <c:pt idx="105">
                  <c:v>0.96739160000000002</c:v>
                </c:pt>
                <c:pt idx="106">
                  <c:v>0.56781280000000001</c:v>
                </c:pt>
                <c:pt idx="107">
                  <c:v>0.1859788</c:v>
                </c:pt>
                <c:pt idx="108">
                  <c:v>0.51154319999999998</c:v>
                </c:pt>
                <c:pt idx="109">
                  <c:v>0.97707770000000005</c:v>
                </c:pt>
                <c:pt idx="110">
                  <c:v>0.52900000000000003</c:v>
                </c:pt>
                <c:pt idx="111">
                  <c:v>0.16774449999999999</c:v>
                </c:pt>
                <c:pt idx="112">
                  <c:v>0.1431229</c:v>
                </c:pt>
                <c:pt idx="113">
                  <c:v>0.17381659999999999</c:v>
                </c:pt>
                <c:pt idx="114">
                  <c:v>0.46281250000000002</c:v>
                </c:pt>
                <c:pt idx="115">
                  <c:v>0.45439429999999997</c:v>
                </c:pt>
                <c:pt idx="116">
                  <c:v>5.2769509999999999E-2</c:v>
                </c:pt>
                <c:pt idx="117">
                  <c:v>-0.19732649999999999</c:v>
                </c:pt>
                <c:pt idx="118">
                  <c:v>-0.34751510000000002</c:v>
                </c:pt>
                <c:pt idx="119">
                  <c:v>-0.1498322</c:v>
                </c:pt>
                <c:pt idx="120">
                  <c:v>0.86622149999999998</c:v>
                </c:pt>
                <c:pt idx="121">
                  <c:v>1.782305</c:v>
                </c:pt>
                <c:pt idx="122">
                  <c:v>1.868938</c:v>
                </c:pt>
                <c:pt idx="123">
                  <c:v>1.45435</c:v>
                </c:pt>
                <c:pt idx="124">
                  <c:v>0.75762220000000002</c:v>
                </c:pt>
                <c:pt idx="125">
                  <c:v>6.8207439999999994E-2</c:v>
                </c:pt>
                <c:pt idx="126">
                  <c:v>-0.63030549999999996</c:v>
                </c:pt>
                <c:pt idx="127">
                  <c:v>-1.024802</c:v>
                </c:pt>
                <c:pt idx="128">
                  <c:v>-0.95465789999999995</c:v>
                </c:pt>
                <c:pt idx="129">
                  <c:v>-1.1746239999999999</c:v>
                </c:pt>
                <c:pt idx="130">
                  <c:v>-1.2926139999999999</c:v>
                </c:pt>
                <c:pt idx="131">
                  <c:v>-1.0123359999999999</c:v>
                </c:pt>
                <c:pt idx="132">
                  <c:v>-0.96940959999999998</c:v>
                </c:pt>
                <c:pt idx="133">
                  <c:v>-0.80398049999999999</c:v>
                </c:pt>
                <c:pt idx="134">
                  <c:v>-0.76794649999999998</c:v>
                </c:pt>
                <c:pt idx="135">
                  <c:v>-1.155877</c:v>
                </c:pt>
                <c:pt idx="136">
                  <c:v>-0.48236129999999999</c:v>
                </c:pt>
                <c:pt idx="137">
                  <c:v>0.98595900000000003</c:v>
                </c:pt>
                <c:pt idx="138">
                  <c:v>1.586519</c:v>
                </c:pt>
                <c:pt idx="139">
                  <c:v>1.641311</c:v>
                </c:pt>
                <c:pt idx="140">
                  <c:v>1.54512</c:v>
                </c:pt>
                <c:pt idx="141">
                  <c:v>1.115424</c:v>
                </c:pt>
                <c:pt idx="142">
                  <c:v>0.8706566</c:v>
                </c:pt>
                <c:pt idx="143">
                  <c:v>0.83658670000000002</c:v>
                </c:pt>
                <c:pt idx="144">
                  <c:v>1.114193</c:v>
                </c:pt>
                <c:pt idx="145">
                  <c:v>1.407972</c:v>
                </c:pt>
                <c:pt idx="146">
                  <c:v>0.23645070000000001</c:v>
                </c:pt>
                <c:pt idx="147">
                  <c:v>-1.4140630000000001</c:v>
                </c:pt>
                <c:pt idx="148">
                  <c:v>-1.7908809999999999</c:v>
                </c:pt>
                <c:pt idx="149">
                  <c:v>-1.430609</c:v>
                </c:pt>
                <c:pt idx="150">
                  <c:v>-0.97031140000000005</c:v>
                </c:pt>
                <c:pt idx="151">
                  <c:v>-0.60965069999999999</c:v>
                </c:pt>
                <c:pt idx="152">
                  <c:v>-0.3281</c:v>
                </c:pt>
                <c:pt idx="153">
                  <c:v>0.45501839999999999</c:v>
                </c:pt>
                <c:pt idx="154">
                  <c:v>1.9022079999999999</c:v>
                </c:pt>
                <c:pt idx="155">
                  <c:v>2.0028009999999998</c:v>
                </c:pt>
                <c:pt idx="156">
                  <c:v>7.3031209999999999E-2</c:v>
                </c:pt>
                <c:pt idx="157">
                  <c:v>-1.25145</c:v>
                </c:pt>
                <c:pt idx="158">
                  <c:v>-0.95898070000000002</c:v>
                </c:pt>
                <c:pt idx="159">
                  <c:v>-0.1937826</c:v>
                </c:pt>
                <c:pt idx="160">
                  <c:v>-0.1486606</c:v>
                </c:pt>
                <c:pt idx="161">
                  <c:v>-0.34409119999999999</c:v>
                </c:pt>
                <c:pt idx="162">
                  <c:v>0.63168659999999999</c:v>
                </c:pt>
                <c:pt idx="163">
                  <c:v>1.6124970000000001</c:v>
                </c:pt>
                <c:pt idx="164">
                  <c:v>1.130911</c:v>
                </c:pt>
                <c:pt idx="165">
                  <c:v>0.13771530000000001</c:v>
                </c:pt>
                <c:pt idx="166">
                  <c:v>-0.13344239999999999</c:v>
                </c:pt>
                <c:pt idx="167">
                  <c:v>6.8234489999999995E-2</c:v>
                </c:pt>
                <c:pt idx="168">
                  <c:v>-0.14096649999999999</c:v>
                </c:pt>
                <c:pt idx="169">
                  <c:v>-0.1179021</c:v>
                </c:pt>
                <c:pt idx="170">
                  <c:v>0.3048228</c:v>
                </c:pt>
                <c:pt idx="171">
                  <c:v>-0.20935880000000001</c:v>
                </c:pt>
                <c:pt idx="172">
                  <c:v>-0.9202205</c:v>
                </c:pt>
                <c:pt idx="173">
                  <c:v>-0.78185729999999998</c:v>
                </c:pt>
                <c:pt idx="174">
                  <c:v>-0.66878059999999995</c:v>
                </c:pt>
                <c:pt idx="175">
                  <c:v>-0.85104500000000005</c:v>
                </c:pt>
                <c:pt idx="176">
                  <c:v>0.84073589999999998</c:v>
                </c:pt>
                <c:pt idx="177">
                  <c:v>4.9832580000000002</c:v>
                </c:pt>
                <c:pt idx="178">
                  <c:v>9.3068539999999995</c:v>
                </c:pt>
                <c:pt idx="179">
                  <c:v>14.88076</c:v>
                </c:pt>
                <c:pt idx="180">
                  <c:v>21.582149999999999</c:v>
                </c:pt>
                <c:pt idx="181">
                  <c:v>25.113130000000002</c:v>
                </c:pt>
                <c:pt idx="182">
                  <c:v>26.926439999999999</c:v>
                </c:pt>
                <c:pt idx="183">
                  <c:v>29.582899999999999</c:v>
                </c:pt>
                <c:pt idx="184">
                  <c:v>27.34843</c:v>
                </c:pt>
                <c:pt idx="185">
                  <c:v>18.941859999999998</c:v>
                </c:pt>
                <c:pt idx="186">
                  <c:v>11.712350000000001</c:v>
                </c:pt>
                <c:pt idx="187">
                  <c:v>6.7211059999999998</c:v>
                </c:pt>
                <c:pt idx="188">
                  <c:v>2.0308449999999998</c:v>
                </c:pt>
                <c:pt idx="189">
                  <c:v>-0.120626</c:v>
                </c:pt>
                <c:pt idx="190">
                  <c:v>-1.2339960000000001</c:v>
                </c:pt>
                <c:pt idx="191">
                  <c:v>-2.515571</c:v>
                </c:pt>
                <c:pt idx="192">
                  <c:v>-1.4073370000000001</c:v>
                </c:pt>
                <c:pt idx="193">
                  <c:v>-0.2427376</c:v>
                </c:pt>
                <c:pt idx="194">
                  <c:v>-0.92108579999999995</c:v>
                </c:pt>
                <c:pt idx="195">
                  <c:v>-0.47265479999999999</c:v>
                </c:pt>
                <c:pt idx="196">
                  <c:v>1.192542</c:v>
                </c:pt>
                <c:pt idx="197">
                  <c:v>1.9109719999999999</c:v>
                </c:pt>
                <c:pt idx="198">
                  <c:v>1.9416089999999999</c:v>
                </c:pt>
                <c:pt idx="199">
                  <c:v>1.197182</c:v>
                </c:pt>
                <c:pt idx="200">
                  <c:v>-0.69649139999999998</c:v>
                </c:pt>
                <c:pt idx="201">
                  <c:v>-1.4393670000000001</c:v>
                </c:pt>
                <c:pt idx="202">
                  <c:v>-1.118298</c:v>
                </c:pt>
                <c:pt idx="203">
                  <c:v>-1.7852399999999999</c:v>
                </c:pt>
                <c:pt idx="204">
                  <c:v>-1.889559</c:v>
                </c:pt>
                <c:pt idx="205">
                  <c:v>-0.67720619999999998</c:v>
                </c:pt>
                <c:pt idx="206">
                  <c:v>-0.34271220000000002</c:v>
                </c:pt>
                <c:pt idx="207">
                  <c:v>-1.177136</c:v>
                </c:pt>
                <c:pt idx="208">
                  <c:v>-1.259055</c:v>
                </c:pt>
                <c:pt idx="209">
                  <c:v>-0.1702959</c:v>
                </c:pt>
                <c:pt idx="210">
                  <c:v>0.95122930000000006</c:v>
                </c:pt>
                <c:pt idx="211">
                  <c:v>1.9925740000000001</c:v>
                </c:pt>
                <c:pt idx="212">
                  <c:v>2.946739</c:v>
                </c:pt>
                <c:pt idx="213">
                  <c:v>2.873154</c:v>
                </c:pt>
                <c:pt idx="214">
                  <c:v>2.34545</c:v>
                </c:pt>
                <c:pt idx="215">
                  <c:v>3.0693030000000001</c:v>
                </c:pt>
                <c:pt idx="216">
                  <c:v>4.0374670000000004</c:v>
                </c:pt>
                <c:pt idx="217">
                  <c:v>3.2817210000000001</c:v>
                </c:pt>
                <c:pt idx="218">
                  <c:v>2.3061790000000002</c:v>
                </c:pt>
                <c:pt idx="219">
                  <c:v>2.9705859999999999</c:v>
                </c:pt>
                <c:pt idx="220">
                  <c:v>3.1249470000000001</c:v>
                </c:pt>
                <c:pt idx="221">
                  <c:v>1.507063</c:v>
                </c:pt>
                <c:pt idx="222">
                  <c:v>0.56585700000000005</c:v>
                </c:pt>
                <c:pt idx="223">
                  <c:v>1.0314509999999999</c:v>
                </c:pt>
                <c:pt idx="224">
                  <c:v>1.742291</c:v>
                </c:pt>
                <c:pt idx="225">
                  <c:v>1.9353940000000001</c:v>
                </c:pt>
                <c:pt idx="226">
                  <c:v>1.0946089999999999</c:v>
                </c:pt>
                <c:pt idx="227">
                  <c:v>0.30606050000000001</c:v>
                </c:pt>
                <c:pt idx="228">
                  <c:v>0.799369</c:v>
                </c:pt>
                <c:pt idx="229">
                  <c:v>1.399316</c:v>
                </c:pt>
                <c:pt idx="230">
                  <c:v>0.70830780000000004</c:v>
                </c:pt>
                <c:pt idx="231">
                  <c:v>-0.1191113</c:v>
                </c:pt>
                <c:pt idx="232">
                  <c:v>0.13993920000000001</c:v>
                </c:pt>
                <c:pt idx="233">
                  <c:v>0.3745732</c:v>
                </c:pt>
                <c:pt idx="234">
                  <c:v>0.126526</c:v>
                </c:pt>
                <c:pt idx="235">
                  <c:v>0.60193560000000002</c:v>
                </c:pt>
                <c:pt idx="236">
                  <c:v>1.694051</c:v>
                </c:pt>
                <c:pt idx="237">
                  <c:v>1.7535609999999999</c:v>
                </c:pt>
                <c:pt idx="238">
                  <c:v>0.96867119999999995</c:v>
                </c:pt>
                <c:pt idx="239">
                  <c:v>0.71337819999999996</c:v>
                </c:pt>
                <c:pt idx="240">
                  <c:v>0.54273249999999995</c:v>
                </c:pt>
                <c:pt idx="241">
                  <c:v>0.53861020000000004</c:v>
                </c:pt>
                <c:pt idx="242">
                  <c:v>1.1088070000000001</c:v>
                </c:pt>
                <c:pt idx="243">
                  <c:v>0.92875700000000005</c:v>
                </c:pt>
                <c:pt idx="244">
                  <c:v>0.12613840000000001</c:v>
                </c:pt>
                <c:pt idx="245">
                  <c:v>0.1951283</c:v>
                </c:pt>
                <c:pt idx="246">
                  <c:v>0.96909310000000004</c:v>
                </c:pt>
                <c:pt idx="247">
                  <c:v>1.4059980000000001</c:v>
                </c:pt>
                <c:pt idx="248">
                  <c:v>0.61587329999999996</c:v>
                </c:pt>
                <c:pt idx="249">
                  <c:v>-0.76935540000000002</c:v>
                </c:pt>
                <c:pt idx="250">
                  <c:v>-0.90362869999999995</c:v>
                </c:pt>
                <c:pt idx="251">
                  <c:v>0.56777140000000004</c:v>
                </c:pt>
                <c:pt idx="252">
                  <c:v>2.069407</c:v>
                </c:pt>
                <c:pt idx="253">
                  <c:v>1.8088580000000001</c:v>
                </c:pt>
                <c:pt idx="254">
                  <c:v>1.0655479999999999</c:v>
                </c:pt>
                <c:pt idx="255">
                  <c:v>1.720121</c:v>
                </c:pt>
                <c:pt idx="256">
                  <c:v>2.0797949999999998</c:v>
                </c:pt>
                <c:pt idx="257">
                  <c:v>1.292875</c:v>
                </c:pt>
                <c:pt idx="258">
                  <c:v>1.627915</c:v>
                </c:pt>
                <c:pt idx="259">
                  <c:v>2.6395759999999999</c:v>
                </c:pt>
                <c:pt idx="260">
                  <c:v>1.7098370000000001</c:v>
                </c:pt>
                <c:pt idx="261">
                  <c:v>0.56296650000000004</c:v>
                </c:pt>
                <c:pt idx="262">
                  <c:v>1.4035120000000001</c:v>
                </c:pt>
                <c:pt idx="263">
                  <c:v>1.6060570000000001</c:v>
                </c:pt>
                <c:pt idx="264">
                  <c:v>-7.3886799999999999E-3</c:v>
                </c:pt>
                <c:pt idx="265">
                  <c:v>-0.74723390000000001</c:v>
                </c:pt>
                <c:pt idx="266">
                  <c:v>-0.29649140000000002</c:v>
                </c:pt>
                <c:pt idx="267">
                  <c:v>0.46576970000000001</c:v>
                </c:pt>
                <c:pt idx="268">
                  <c:v>0.98431800000000003</c:v>
                </c:pt>
                <c:pt idx="269">
                  <c:v>1.0076510000000001</c:v>
                </c:pt>
                <c:pt idx="270">
                  <c:v>2.0679699999999999</c:v>
                </c:pt>
                <c:pt idx="271">
                  <c:v>2.6440000000000001</c:v>
                </c:pt>
                <c:pt idx="272">
                  <c:v>1.288176</c:v>
                </c:pt>
                <c:pt idx="273">
                  <c:v>0.2777172</c:v>
                </c:pt>
                <c:pt idx="274">
                  <c:v>0.43714730000000002</c:v>
                </c:pt>
                <c:pt idx="275">
                  <c:v>0.99892080000000005</c:v>
                </c:pt>
                <c:pt idx="276">
                  <c:v>0.84563949999999999</c:v>
                </c:pt>
                <c:pt idx="277">
                  <c:v>0.18686630000000001</c:v>
                </c:pt>
                <c:pt idx="278">
                  <c:v>0.4329462</c:v>
                </c:pt>
                <c:pt idx="279">
                  <c:v>1.081704</c:v>
                </c:pt>
                <c:pt idx="280">
                  <c:v>1.22235</c:v>
                </c:pt>
                <c:pt idx="281">
                  <c:v>0.94395660000000003</c:v>
                </c:pt>
                <c:pt idx="282">
                  <c:v>0.1404213</c:v>
                </c:pt>
                <c:pt idx="283">
                  <c:v>-0.94491250000000004</c:v>
                </c:pt>
                <c:pt idx="284">
                  <c:v>-0.99473619999999996</c:v>
                </c:pt>
                <c:pt idx="285">
                  <c:v>0.12494520000000001</c:v>
                </c:pt>
                <c:pt idx="286">
                  <c:v>0.94110229999999995</c:v>
                </c:pt>
                <c:pt idx="287">
                  <c:v>0.45822079999999998</c:v>
                </c:pt>
                <c:pt idx="288">
                  <c:v>-1.498189</c:v>
                </c:pt>
                <c:pt idx="289">
                  <c:v>-2.9014679999999999</c:v>
                </c:pt>
                <c:pt idx="290">
                  <c:v>-2.1002510000000001</c:v>
                </c:pt>
                <c:pt idx="291">
                  <c:v>-0.78885870000000002</c:v>
                </c:pt>
                <c:pt idx="292">
                  <c:v>-5.1366110000000001E-3</c:v>
                </c:pt>
                <c:pt idx="293">
                  <c:v>0.25912619999999997</c:v>
                </c:pt>
                <c:pt idx="294">
                  <c:v>6.1605409999999999E-2</c:v>
                </c:pt>
                <c:pt idx="295">
                  <c:v>0.2937709</c:v>
                </c:pt>
                <c:pt idx="296">
                  <c:v>0.72769740000000005</c:v>
                </c:pt>
                <c:pt idx="297">
                  <c:v>0.9387818</c:v>
                </c:pt>
                <c:pt idx="298">
                  <c:v>1.4503649999999999</c:v>
                </c:pt>
                <c:pt idx="299">
                  <c:v>1.8652299999999999</c:v>
                </c:pt>
                <c:pt idx="300">
                  <c:v>1.145213</c:v>
                </c:pt>
                <c:pt idx="301">
                  <c:v>-4.3098709999999998E-2</c:v>
                </c:pt>
                <c:pt idx="302">
                  <c:v>0.15873570000000001</c:v>
                </c:pt>
                <c:pt idx="303">
                  <c:v>0.74996960000000001</c:v>
                </c:pt>
                <c:pt idx="304">
                  <c:v>-0.14331240000000001</c:v>
                </c:pt>
                <c:pt idx="305">
                  <c:v>-0.63804450000000001</c:v>
                </c:pt>
                <c:pt idx="306">
                  <c:v>0.4161745</c:v>
                </c:pt>
                <c:pt idx="307">
                  <c:v>1.148236</c:v>
                </c:pt>
                <c:pt idx="308">
                  <c:v>1.137508</c:v>
                </c:pt>
                <c:pt idx="309">
                  <c:v>1.0731219999999999</c:v>
                </c:pt>
                <c:pt idx="310">
                  <c:v>0.57681139999999997</c:v>
                </c:pt>
                <c:pt idx="311">
                  <c:v>-0.58508740000000004</c:v>
                </c:pt>
                <c:pt idx="312">
                  <c:v>-0.90650750000000002</c:v>
                </c:pt>
                <c:pt idx="313">
                  <c:v>0.3990554</c:v>
                </c:pt>
                <c:pt idx="314">
                  <c:v>1.1950559999999999</c:v>
                </c:pt>
                <c:pt idx="315">
                  <c:v>0.64548179999999999</c:v>
                </c:pt>
                <c:pt idx="316">
                  <c:v>0.27778710000000001</c:v>
                </c:pt>
                <c:pt idx="317">
                  <c:v>1.148212</c:v>
                </c:pt>
                <c:pt idx="318">
                  <c:v>2.6483180000000002</c:v>
                </c:pt>
                <c:pt idx="319">
                  <c:v>2.5841080000000001</c:v>
                </c:pt>
                <c:pt idx="320">
                  <c:v>1.374377</c:v>
                </c:pt>
                <c:pt idx="321">
                  <c:v>1.4177219999999999</c:v>
                </c:pt>
                <c:pt idx="322">
                  <c:v>1.9943610000000001</c:v>
                </c:pt>
                <c:pt idx="323">
                  <c:v>1.5507040000000001</c:v>
                </c:pt>
                <c:pt idx="324">
                  <c:v>0.83037850000000002</c:v>
                </c:pt>
                <c:pt idx="325">
                  <c:v>1.373577</c:v>
                </c:pt>
                <c:pt idx="326">
                  <c:v>2.7582010000000001</c:v>
                </c:pt>
                <c:pt idx="327">
                  <c:v>2.4412440000000002</c:v>
                </c:pt>
                <c:pt idx="328">
                  <c:v>0.20424819999999999</c:v>
                </c:pt>
                <c:pt idx="329">
                  <c:v>-0.83857329999999997</c:v>
                </c:pt>
                <c:pt idx="330">
                  <c:v>3.4435100000000003E-2</c:v>
                </c:pt>
                <c:pt idx="331">
                  <c:v>0.33055309999999999</c:v>
                </c:pt>
                <c:pt idx="332">
                  <c:v>-0.1524094</c:v>
                </c:pt>
                <c:pt idx="333">
                  <c:v>2.4893479999999999E-2</c:v>
                </c:pt>
                <c:pt idx="334">
                  <c:v>0.64119890000000002</c:v>
                </c:pt>
                <c:pt idx="335">
                  <c:v>1.015123</c:v>
                </c:pt>
                <c:pt idx="336">
                  <c:v>0.92704790000000004</c:v>
                </c:pt>
                <c:pt idx="337">
                  <c:v>0.84662510000000002</c:v>
                </c:pt>
                <c:pt idx="338">
                  <c:v>0.7102676</c:v>
                </c:pt>
                <c:pt idx="339">
                  <c:v>-0.1845128</c:v>
                </c:pt>
                <c:pt idx="340">
                  <c:v>-0.33519450000000001</c:v>
                </c:pt>
                <c:pt idx="341">
                  <c:v>0.87407749999999995</c:v>
                </c:pt>
                <c:pt idx="342">
                  <c:v>0.94717830000000003</c:v>
                </c:pt>
                <c:pt idx="343">
                  <c:v>-0.1283543</c:v>
                </c:pt>
                <c:pt idx="344">
                  <c:v>-0.30749029999999999</c:v>
                </c:pt>
                <c:pt idx="345">
                  <c:v>-7.2851620000000006E-2</c:v>
                </c:pt>
                <c:pt idx="346">
                  <c:v>-0.13913829999999999</c:v>
                </c:pt>
                <c:pt idx="347">
                  <c:v>0.46639740000000002</c:v>
                </c:pt>
                <c:pt idx="348">
                  <c:v>1.275752</c:v>
                </c:pt>
                <c:pt idx="349">
                  <c:v>1.0297750000000001</c:v>
                </c:pt>
                <c:pt idx="350">
                  <c:v>1.224289</c:v>
                </c:pt>
                <c:pt idx="351">
                  <c:v>2.1352250000000002</c:v>
                </c:pt>
                <c:pt idx="352">
                  <c:v>1.4416990000000001</c:v>
                </c:pt>
                <c:pt idx="353">
                  <c:v>0.67900669999999996</c:v>
                </c:pt>
                <c:pt idx="354">
                  <c:v>1.4014990000000001</c:v>
                </c:pt>
                <c:pt idx="355">
                  <c:v>1.052603</c:v>
                </c:pt>
                <c:pt idx="356">
                  <c:v>6.0770659999999997E-2</c:v>
                </c:pt>
                <c:pt idx="357">
                  <c:v>0.47304040000000003</c:v>
                </c:pt>
                <c:pt idx="358">
                  <c:v>0.99303859999999999</c:v>
                </c:pt>
                <c:pt idx="359">
                  <c:v>0.86467249999999996</c:v>
                </c:pt>
                <c:pt idx="360">
                  <c:v>0.33759129999999998</c:v>
                </c:pt>
                <c:pt idx="361">
                  <c:v>-0.35905959999999998</c:v>
                </c:pt>
                <c:pt idx="362">
                  <c:v>9.9690920000000002E-2</c:v>
                </c:pt>
                <c:pt idx="363">
                  <c:v>0.8446593</c:v>
                </c:pt>
                <c:pt idx="364">
                  <c:v>0.49830669999999999</c:v>
                </c:pt>
                <c:pt idx="365">
                  <c:v>0.6015952</c:v>
                </c:pt>
                <c:pt idx="366">
                  <c:v>0.97562769999999999</c:v>
                </c:pt>
                <c:pt idx="367">
                  <c:v>-2.351984E-2</c:v>
                </c:pt>
                <c:pt idx="368">
                  <c:v>-0.98041279999999997</c:v>
                </c:pt>
                <c:pt idx="369">
                  <c:v>-0.40853499999999998</c:v>
                </c:pt>
                <c:pt idx="370">
                  <c:v>0.66768130000000003</c:v>
                </c:pt>
                <c:pt idx="371">
                  <c:v>1.119796</c:v>
                </c:pt>
                <c:pt idx="372">
                  <c:v>0.37878309999999998</c:v>
                </c:pt>
                <c:pt idx="373">
                  <c:v>-1.080954</c:v>
                </c:pt>
                <c:pt idx="374">
                  <c:v>-1.3698330000000001</c:v>
                </c:pt>
                <c:pt idx="375">
                  <c:v>0.20037630000000001</c:v>
                </c:pt>
                <c:pt idx="376">
                  <c:v>1.995781</c:v>
                </c:pt>
                <c:pt idx="377">
                  <c:v>1.831763</c:v>
                </c:pt>
                <c:pt idx="378">
                  <c:v>-0.27488459999999998</c:v>
                </c:pt>
                <c:pt idx="379">
                  <c:v>-1.6003069999999999</c:v>
                </c:pt>
                <c:pt idx="380">
                  <c:v>-1.6421380000000001</c:v>
                </c:pt>
                <c:pt idx="381">
                  <c:v>-2.2131090000000002</c:v>
                </c:pt>
                <c:pt idx="382">
                  <c:v>-2.7016269999999998</c:v>
                </c:pt>
                <c:pt idx="383">
                  <c:v>-2.4796100000000001</c:v>
                </c:pt>
                <c:pt idx="384">
                  <c:v>-1.9549300000000001</c:v>
                </c:pt>
                <c:pt idx="385">
                  <c:v>-0.79910230000000004</c:v>
                </c:pt>
                <c:pt idx="386">
                  <c:v>0.37343520000000002</c:v>
                </c:pt>
                <c:pt idx="387">
                  <c:v>0.3939008</c:v>
                </c:pt>
                <c:pt idx="388">
                  <c:v>-0.35397529999999999</c:v>
                </c:pt>
                <c:pt idx="389">
                  <c:v>-0.39428350000000001</c:v>
                </c:pt>
                <c:pt idx="390">
                  <c:v>-0.2448099</c:v>
                </c:pt>
                <c:pt idx="391">
                  <c:v>-1.141232</c:v>
                </c:pt>
                <c:pt idx="392">
                  <c:v>-1.7733300000000001</c:v>
                </c:pt>
                <c:pt idx="393">
                  <c:v>-0.80170459999999999</c:v>
                </c:pt>
                <c:pt idx="394">
                  <c:v>0.63607179999999997</c:v>
                </c:pt>
                <c:pt idx="395">
                  <c:v>0.2124047</c:v>
                </c:pt>
                <c:pt idx="396">
                  <c:v>-1.7950710000000001</c:v>
                </c:pt>
                <c:pt idx="397">
                  <c:v>-2.5521389999999999</c:v>
                </c:pt>
                <c:pt idx="398">
                  <c:v>-1.41689</c:v>
                </c:pt>
                <c:pt idx="399">
                  <c:v>0.1292421</c:v>
                </c:pt>
                <c:pt idx="400">
                  <c:v>0.44206230000000002</c:v>
                </c:pt>
                <c:pt idx="401">
                  <c:v>-0.60262689999999997</c:v>
                </c:pt>
                <c:pt idx="402">
                  <c:v>-1.329323</c:v>
                </c:pt>
                <c:pt idx="403">
                  <c:v>-1.7665470000000001</c:v>
                </c:pt>
                <c:pt idx="404">
                  <c:v>-2.1546180000000001</c:v>
                </c:pt>
                <c:pt idx="405">
                  <c:v>-1.6909940000000001</c:v>
                </c:pt>
                <c:pt idx="406">
                  <c:v>-0.83373059999999999</c:v>
                </c:pt>
                <c:pt idx="407">
                  <c:v>0.14343210000000001</c:v>
                </c:pt>
                <c:pt idx="408">
                  <c:v>0.69203610000000004</c:v>
                </c:pt>
                <c:pt idx="409">
                  <c:v>-0.30501129999999999</c:v>
                </c:pt>
                <c:pt idx="410">
                  <c:v>-1.2119949999999999</c:v>
                </c:pt>
                <c:pt idx="411">
                  <c:v>-0.41663040000000001</c:v>
                </c:pt>
                <c:pt idx="412">
                  <c:v>7.8829949999999996E-2</c:v>
                </c:pt>
                <c:pt idx="413">
                  <c:v>-0.63248329999999997</c:v>
                </c:pt>
                <c:pt idx="414">
                  <c:v>-0.81261620000000001</c:v>
                </c:pt>
                <c:pt idx="415">
                  <c:v>5.2462750000000002E-2</c:v>
                </c:pt>
                <c:pt idx="416">
                  <c:v>0.5418288</c:v>
                </c:pt>
                <c:pt idx="417">
                  <c:v>-8.6274170000000001E-3</c:v>
                </c:pt>
                <c:pt idx="418">
                  <c:v>0.12007420000000001</c:v>
                </c:pt>
                <c:pt idx="419">
                  <c:v>0.64099600000000001</c:v>
                </c:pt>
                <c:pt idx="420">
                  <c:v>-0.28816310000000001</c:v>
                </c:pt>
                <c:pt idx="421">
                  <c:v>-0.49514560000000002</c:v>
                </c:pt>
                <c:pt idx="422">
                  <c:v>0.69479349999999995</c:v>
                </c:pt>
                <c:pt idx="423">
                  <c:v>0.18015</c:v>
                </c:pt>
                <c:pt idx="424">
                  <c:v>-0.90615089999999998</c:v>
                </c:pt>
                <c:pt idx="425">
                  <c:v>0.1236198</c:v>
                </c:pt>
                <c:pt idx="426">
                  <c:v>1.498718</c:v>
                </c:pt>
                <c:pt idx="427">
                  <c:v>1.4816990000000001</c:v>
                </c:pt>
                <c:pt idx="428">
                  <c:v>1.2230350000000001</c:v>
                </c:pt>
                <c:pt idx="429">
                  <c:v>1.884703</c:v>
                </c:pt>
                <c:pt idx="430">
                  <c:v>2.165025</c:v>
                </c:pt>
                <c:pt idx="431">
                  <c:v>0.2884506</c:v>
                </c:pt>
                <c:pt idx="432">
                  <c:v>-1.87469</c:v>
                </c:pt>
                <c:pt idx="433">
                  <c:v>-1.836643</c:v>
                </c:pt>
                <c:pt idx="434">
                  <c:v>-0.36956850000000002</c:v>
                </c:pt>
                <c:pt idx="435">
                  <c:v>0.24416689999999999</c:v>
                </c:pt>
                <c:pt idx="436">
                  <c:v>-0.88696589999999997</c:v>
                </c:pt>
                <c:pt idx="437">
                  <c:v>-1.460229</c:v>
                </c:pt>
                <c:pt idx="438">
                  <c:v>-0.15572800000000001</c:v>
                </c:pt>
                <c:pt idx="439">
                  <c:v>0.52453320000000003</c:v>
                </c:pt>
                <c:pt idx="440">
                  <c:v>-0.44340849999999998</c:v>
                </c:pt>
                <c:pt idx="441">
                  <c:v>-0.98466869999999995</c:v>
                </c:pt>
                <c:pt idx="442">
                  <c:v>-0.32060759999999999</c:v>
                </c:pt>
                <c:pt idx="443">
                  <c:v>0.1194819</c:v>
                </c:pt>
                <c:pt idx="444">
                  <c:v>-0.111785</c:v>
                </c:pt>
                <c:pt idx="445">
                  <c:v>0.50259299999999996</c:v>
                </c:pt>
                <c:pt idx="446">
                  <c:v>1.7504109999999999</c:v>
                </c:pt>
                <c:pt idx="447">
                  <c:v>0.98319049999999997</c:v>
                </c:pt>
                <c:pt idx="448">
                  <c:v>-1.1310150000000001</c:v>
                </c:pt>
                <c:pt idx="449">
                  <c:v>-1.177783</c:v>
                </c:pt>
                <c:pt idx="450">
                  <c:v>0.37790820000000003</c:v>
                </c:pt>
                <c:pt idx="451">
                  <c:v>0.4309694</c:v>
                </c:pt>
                <c:pt idx="452">
                  <c:v>-0.97924160000000005</c:v>
                </c:pt>
                <c:pt idx="453">
                  <c:v>-1.6574169999999999</c:v>
                </c:pt>
                <c:pt idx="454">
                  <c:v>-0.75302619999999998</c:v>
                </c:pt>
                <c:pt idx="455">
                  <c:v>1.1222369999999999</c:v>
                </c:pt>
                <c:pt idx="456">
                  <c:v>1.978996</c:v>
                </c:pt>
                <c:pt idx="457">
                  <c:v>1.0919909999999999</c:v>
                </c:pt>
                <c:pt idx="458">
                  <c:v>0.30436760000000002</c:v>
                </c:pt>
                <c:pt idx="459">
                  <c:v>0.32167750000000001</c:v>
                </c:pt>
                <c:pt idx="460">
                  <c:v>-3.9167399999999998E-2</c:v>
                </c:pt>
                <c:pt idx="461">
                  <c:v>-1.0983499999999999</c:v>
                </c:pt>
                <c:pt idx="462">
                  <c:v>-1.3875029999999999</c:v>
                </c:pt>
                <c:pt idx="463">
                  <c:v>-0.50480539999999996</c:v>
                </c:pt>
                <c:pt idx="464">
                  <c:v>7.5591939999999996E-2</c:v>
                </c:pt>
                <c:pt idx="465">
                  <c:v>-0.42887979999999998</c:v>
                </c:pt>
                <c:pt idx="466">
                  <c:v>-1.4558040000000001</c:v>
                </c:pt>
                <c:pt idx="467">
                  <c:v>-1.470326</c:v>
                </c:pt>
                <c:pt idx="468">
                  <c:v>-0.52548760000000005</c:v>
                </c:pt>
                <c:pt idx="469">
                  <c:v>-0.20173859999999999</c:v>
                </c:pt>
                <c:pt idx="470">
                  <c:v>0.16339609999999999</c:v>
                </c:pt>
                <c:pt idx="471">
                  <c:v>1.1130169999999999</c:v>
                </c:pt>
                <c:pt idx="472">
                  <c:v>1.23851</c:v>
                </c:pt>
                <c:pt idx="473">
                  <c:v>0.78764659999999997</c:v>
                </c:pt>
                <c:pt idx="474">
                  <c:v>0.67434810000000001</c:v>
                </c:pt>
                <c:pt idx="475">
                  <c:v>0.11855930000000001</c:v>
                </c:pt>
                <c:pt idx="476">
                  <c:v>-0.732321</c:v>
                </c:pt>
                <c:pt idx="477">
                  <c:v>-0.38283479999999998</c:v>
                </c:pt>
                <c:pt idx="478">
                  <c:v>1.174804</c:v>
                </c:pt>
                <c:pt idx="479">
                  <c:v>1.900644</c:v>
                </c:pt>
                <c:pt idx="480">
                  <c:v>0.96310660000000003</c:v>
                </c:pt>
                <c:pt idx="481">
                  <c:v>0.63709009999999999</c:v>
                </c:pt>
                <c:pt idx="482">
                  <c:v>1.5504</c:v>
                </c:pt>
                <c:pt idx="483">
                  <c:v>1.568171</c:v>
                </c:pt>
                <c:pt idx="484">
                  <c:v>0.3243105</c:v>
                </c:pt>
                <c:pt idx="485">
                  <c:v>-0.98504959999999997</c:v>
                </c:pt>
                <c:pt idx="486">
                  <c:v>-1.409502</c:v>
                </c:pt>
                <c:pt idx="487">
                  <c:v>-1.0657140000000001</c:v>
                </c:pt>
                <c:pt idx="488">
                  <c:v>-0.61399729999999997</c:v>
                </c:pt>
                <c:pt idx="489">
                  <c:v>1.550578E-2</c:v>
                </c:pt>
                <c:pt idx="490">
                  <c:v>0.30481920000000001</c:v>
                </c:pt>
                <c:pt idx="491">
                  <c:v>0.21740390000000001</c:v>
                </c:pt>
                <c:pt idx="492">
                  <c:v>0.75955439999999996</c:v>
                </c:pt>
                <c:pt idx="493">
                  <c:v>0.99449489999999996</c:v>
                </c:pt>
                <c:pt idx="494">
                  <c:v>1.5447310000000001E-2</c:v>
                </c:pt>
                <c:pt idx="495">
                  <c:v>-0.4846935</c:v>
                </c:pt>
                <c:pt idx="496">
                  <c:v>9.4286640000000005E-2</c:v>
                </c:pt>
                <c:pt idx="497">
                  <c:v>2.3360619999999999E-2</c:v>
                </c:pt>
                <c:pt idx="498">
                  <c:v>-0.74011729999999998</c:v>
                </c:pt>
                <c:pt idx="499">
                  <c:v>-0.53325599999999995</c:v>
                </c:pt>
                <c:pt idx="500">
                  <c:v>0.211176</c:v>
                </c:pt>
                <c:pt idx="501">
                  <c:v>1.064082E-2</c:v>
                </c:pt>
                <c:pt idx="502">
                  <c:v>-0.2117019</c:v>
                </c:pt>
                <c:pt idx="503">
                  <c:v>0.43195329999999998</c:v>
                </c:pt>
                <c:pt idx="504">
                  <c:v>0.77324740000000003</c:v>
                </c:pt>
                <c:pt idx="505">
                  <c:v>0.69652860000000005</c:v>
                </c:pt>
                <c:pt idx="506">
                  <c:v>0.4610244</c:v>
                </c:pt>
                <c:pt idx="507">
                  <c:v>-0.51853890000000002</c:v>
                </c:pt>
                <c:pt idx="508">
                  <c:v>-1.571531</c:v>
                </c:pt>
                <c:pt idx="509">
                  <c:v>-1.4639880000000001</c:v>
                </c:pt>
                <c:pt idx="510">
                  <c:v>-0.26704820000000001</c:v>
                </c:pt>
                <c:pt idx="511">
                  <c:v>0.72714400000000001</c:v>
                </c:pt>
                <c:pt idx="512">
                  <c:v>0.7290375</c:v>
                </c:pt>
                <c:pt idx="513">
                  <c:v>0.43264970000000003</c:v>
                </c:pt>
                <c:pt idx="514">
                  <c:v>0.2955199</c:v>
                </c:pt>
                <c:pt idx="515">
                  <c:v>-0.21860750000000001</c:v>
                </c:pt>
                <c:pt idx="516">
                  <c:v>-0.81449380000000005</c:v>
                </c:pt>
                <c:pt idx="517">
                  <c:v>-0.45127929999999999</c:v>
                </c:pt>
                <c:pt idx="518">
                  <c:v>0.94320360000000003</c:v>
                </c:pt>
                <c:pt idx="519">
                  <c:v>1.540853</c:v>
                </c:pt>
                <c:pt idx="520">
                  <c:v>0.31214890000000001</c:v>
                </c:pt>
                <c:pt idx="521">
                  <c:v>-0.41755789999999998</c:v>
                </c:pt>
                <c:pt idx="522">
                  <c:v>-0.112321</c:v>
                </c:pt>
                <c:pt idx="523">
                  <c:v>-0.37768020000000002</c:v>
                </c:pt>
                <c:pt idx="524">
                  <c:v>-0.72518769999999999</c:v>
                </c:pt>
                <c:pt idx="525">
                  <c:v>-0.12374499999999999</c:v>
                </c:pt>
                <c:pt idx="526">
                  <c:v>1.088705</c:v>
                </c:pt>
                <c:pt idx="527">
                  <c:v>1.1954359999999999</c:v>
                </c:pt>
                <c:pt idx="528">
                  <c:v>0.25433349999999999</c:v>
                </c:pt>
                <c:pt idx="529">
                  <c:v>-0.21106249999999999</c:v>
                </c:pt>
                <c:pt idx="530">
                  <c:v>-0.47785909999999998</c:v>
                </c:pt>
                <c:pt idx="531">
                  <c:v>-1.04158</c:v>
                </c:pt>
                <c:pt idx="532">
                  <c:v>-1.27813</c:v>
                </c:pt>
                <c:pt idx="533">
                  <c:v>-0.80490289999999998</c:v>
                </c:pt>
                <c:pt idx="534">
                  <c:v>-0.53536740000000005</c:v>
                </c:pt>
                <c:pt idx="535">
                  <c:v>-0.71745619999999999</c:v>
                </c:pt>
                <c:pt idx="536">
                  <c:v>-0.35252220000000001</c:v>
                </c:pt>
                <c:pt idx="537">
                  <c:v>0.69728089999999998</c:v>
                </c:pt>
                <c:pt idx="538">
                  <c:v>1.0380339999999999</c:v>
                </c:pt>
                <c:pt idx="539">
                  <c:v>-0.2115331</c:v>
                </c:pt>
                <c:pt idx="540">
                  <c:v>-1.0989199999999999</c:v>
                </c:pt>
                <c:pt idx="541">
                  <c:v>-0.79915139999999996</c:v>
                </c:pt>
                <c:pt idx="542">
                  <c:v>-0.98891580000000001</c:v>
                </c:pt>
                <c:pt idx="543">
                  <c:v>-1.1838340000000001</c:v>
                </c:pt>
                <c:pt idx="544">
                  <c:v>-0.52966179999999996</c:v>
                </c:pt>
                <c:pt idx="545">
                  <c:v>-0.1248112</c:v>
                </c:pt>
                <c:pt idx="546">
                  <c:v>-0.19731499999999999</c:v>
                </c:pt>
                <c:pt idx="547">
                  <c:v>-0.1178995</c:v>
                </c:pt>
                <c:pt idx="548">
                  <c:v>0.34488859999999999</c:v>
                </c:pt>
                <c:pt idx="549">
                  <c:v>1.134538</c:v>
                </c:pt>
                <c:pt idx="550">
                  <c:v>1.560686</c:v>
                </c:pt>
                <c:pt idx="551">
                  <c:v>0.95498450000000001</c:v>
                </c:pt>
                <c:pt idx="552">
                  <c:v>-0.63509260000000001</c:v>
                </c:pt>
                <c:pt idx="553">
                  <c:v>-2.0885410000000002</c:v>
                </c:pt>
                <c:pt idx="554">
                  <c:v>-1.744739</c:v>
                </c:pt>
                <c:pt idx="555">
                  <c:v>9.2008370000000006E-2</c:v>
                </c:pt>
                <c:pt idx="556">
                  <c:v>0.82990609999999998</c:v>
                </c:pt>
                <c:pt idx="557">
                  <c:v>0.2939985</c:v>
                </c:pt>
                <c:pt idx="558">
                  <c:v>1.07986</c:v>
                </c:pt>
                <c:pt idx="559">
                  <c:v>1.9282490000000001</c:v>
                </c:pt>
                <c:pt idx="560">
                  <c:v>0.61107029999999996</c:v>
                </c:pt>
                <c:pt idx="561">
                  <c:v>-0.61900350000000004</c:v>
                </c:pt>
                <c:pt idx="562">
                  <c:v>-0.34827279999999999</c:v>
                </c:pt>
                <c:pt idx="563">
                  <c:v>-2.420156E-2</c:v>
                </c:pt>
                <c:pt idx="564">
                  <c:v>-0.2465291</c:v>
                </c:pt>
                <c:pt idx="565">
                  <c:v>-0.1569014</c:v>
                </c:pt>
                <c:pt idx="566">
                  <c:v>0.53599750000000002</c:v>
                </c:pt>
                <c:pt idx="567">
                  <c:v>0.96514949999999999</c:v>
                </c:pt>
                <c:pt idx="568">
                  <c:v>1.0622830000000001</c:v>
                </c:pt>
                <c:pt idx="569">
                  <c:v>1.656976</c:v>
                </c:pt>
                <c:pt idx="570">
                  <c:v>2.1834880000000001</c:v>
                </c:pt>
                <c:pt idx="571">
                  <c:v>1.459201</c:v>
                </c:pt>
                <c:pt idx="572">
                  <c:v>0.13545309999999999</c:v>
                </c:pt>
                <c:pt idx="573">
                  <c:v>-0.21848319999999999</c:v>
                </c:pt>
                <c:pt idx="574">
                  <c:v>0.63863539999999996</c:v>
                </c:pt>
                <c:pt idx="575">
                  <c:v>0.8815577</c:v>
                </c:pt>
                <c:pt idx="576">
                  <c:v>2.8510569999999999E-2</c:v>
                </c:pt>
                <c:pt idx="577">
                  <c:v>-0.38269449999999999</c:v>
                </c:pt>
                <c:pt idx="578">
                  <c:v>-0.6721201</c:v>
                </c:pt>
                <c:pt idx="579">
                  <c:v>-1.2012119999999999</c:v>
                </c:pt>
                <c:pt idx="580">
                  <c:v>-1.283671</c:v>
                </c:pt>
                <c:pt idx="581">
                  <c:v>-0.71307019999999999</c:v>
                </c:pt>
                <c:pt idx="582">
                  <c:v>0.12832379999999999</c:v>
                </c:pt>
                <c:pt idx="583">
                  <c:v>0.2812212</c:v>
                </c:pt>
                <c:pt idx="584">
                  <c:v>-2.867492E-2</c:v>
                </c:pt>
                <c:pt idx="585">
                  <c:v>-0.43121680000000001</c:v>
                </c:pt>
                <c:pt idx="586">
                  <c:v>-0.80931900000000001</c:v>
                </c:pt>
                <c:pt idx="587">
                  <c:v>-5.0502020000000002E-2</c:v>
                </c:pt>
                <c:pt idx="588">
                  <c:v>1.464105</c:v>
                </c:pt>
                <c:pt idx="589">
                  <c:v>1.5738540000000001</c:v>
                </c:pt>
                <c:pt idx="590">
                  <c:v>-0.24273359999999999</c:v>
                </c:pt>
                <c:pt idx="591">
                  <c:v>-1.214334</c:v>
                </c:pt>
                <c:pt idx="592">
                  <c:v>-9.0022550000000007E-2</c:v>
                </c:pt>
                <c:pt idx="593">
                  <c:v>0.25318810000000003</c:v>
                </c:pt>
                <c:pt idx="594">
                  <c:v>-0.53666449999999999</c:v>
                </c:pt>
                <c:pt idx="595">
                  <c:v>-0.51120310000000002</c:v>
                </c:pt>
                <c:pt idx="596">
                  <c:v>-0.47073350000000003</c:v>
                </c:pt>
                <c:pt idx="597">
                  <c:v>-1.0364899999999999</c:v>
                </c:pt>
                <c:pt idx="598">
                  <c:v>-1.4568000000000001</c:v>
                </c:pt>
                <c:pt idx="599">
                  <c:v>-1.193127</c:v>
                </c:pt>
                <c:pt idx="600">
                  <c:v>-8.1557550000000006E-2</c:v>
                </c:pt>
                <c:pt idx="601">
                  <c:v>0.34131349999999999</c:v>
                </c:pt>
                <c:pt idx="602">
                  <c:v>-0.47593950000000002</c:v>
                </c:pt>
                <c:pt idx="603">
                  <c:v>-0.85484470000000001</c:v>
                </c:pt>
                <c:pt idx="604">
                  <c:v>-0.68019099999999999</c:v>
                </c:pt>
                <c:pt idx="605">
                  <c:v>-0.28190870000000001</c:v>
                </c:pt>
                <c:pt idx="606">
                  <c:v>3.044386E-2</c:v>
                </c:pt>
                <c:pt idx="607">
                  <c:v>-0.73062320000000003</c:v>
                </c:pt>
                <c:pt idx="608">
                  <c:v>-1.8445549999999999</c:v>
                </c:pt>
                <c:pt idx="609">
                  <c:v>-1.7690440000000001</c:v>
                </c:pt>
                <c:pt idx="610">
                  <c:v>-0.57754419999999995</c:v>
                </c:pt>
                <c:pt idx="611">
                  <c:v>6.9677439999999993E-2</c:v>
                </c:pt>
                <c:pt idx="612">
                  <c:v>-0.2060563</c:v>
                </c:pt>
                <c:pt idx="613">
                  <c:v>-0.28332669999999999</c:v>
                </c:pt>
                <c:pt idx="614">
                  <c:v>0.43083199999999999</c:v>
                </c:pt>
                <c:pt idx="615">
                  <c:v>1.2841670000000001</c:v>
                </c:pt>
                <c:pt idx="616">
                  <c:v>0.54861859999999996</c:v>
                </c:pt>
                <c:pt idx="617">
                  <c:v>-0.89512100000000006</c:v>
                </c:pt>
                <c:pt idx="618">
                  <c:v>-0.68490569999999995</c:v>
                </c:pt>
                <c:pt idx="619">
                  <c:v>0.3986652</c:v>
                </c:pt>
                <c:pt idx="620">
                  <c:v>1.005201</c:v>
                </c:pt>
                <c:pt idx="621">
                  <c:v>0.69944569999999995</c:v>
                </c:pt>
                <c:pt idx="622">
                  <c:v>-0.74834000000000001</c:v>
                </c:pt>
                <c:pt idx="623">
                  <c:v>-1.3224450000000001</c:v>
                </c:pt>
                <c:pt idx="624">
                  <c:v>-0.26491429999999999</c:v>
                </c:pt>
                <c:pt idx="625">
                  <c:v>-0.1056034</c:v>
                </c:pt>
                <c:pt idx="626">
                  <c:v>-0.94353050000000005</c:v>
                </c:pt>
                <c:pt idx="627">
                  <c:v>-1.203489</c:v>
                </c:pt>
                <c:pt idx="628">
                  <c:v>-1.4518880000000001</c:v>
                </c:pt>
                <c:pt idx="629">
                  <c:v>-1.635092</c:v>
                </c:pt>
                <c:pt idx="630">
                  <c:v>-0.67188270000000005</c:v>
                </c:pt>
                <c:pt idx="631">
                  <c:v>0.18173880000000001</c:v>
                </c:pt>
                <c:pt idx="632">
                  <c:v>-0.28179779999999999</c:v>
                </c:pt>
                <c:pt idx="633">
                  <c:v>-0.96684099999999995</c:v>
                </c:pt>
                <c:pt idx="634">
                  <c:v>-1.4174100000000001</c:v>
                </c:pt>
                <c:pt idx="635">
                  <c:v>-1.3137760000000001</c:v>
                </c:pt>
                <c:pt idx="636">
                  <c:v>-0.1172445</c:v>
                </c:pt>
                <c:pt idx="637">
                  <c:v>0.77085599999999999</c:v>
                </c:pt>
                <c:pt idx="638">
                  <c:v>-6.7943969999999998E-3</c:v>
                </c:pt>
                <c:pt idx="639">
                  <c:v>-1.749252</c:v>
                </c:pt>
                <c:pt idx="640">
                  <c:v>-2.5369609999999998</c:v>
                </c:pt>
                <c:pt idx="641">
                  <c:v>-1.1357330000000001</c:v>
                </c:pt>
                <c:pt idx="642">
                  <c:v>0.75967249999999997</c:v>
                </c:pt>
                <c:pt idx="643">
                  <c:v>0.93699540000000003</c:v>
                </c:pt>
                <c:pt idx="644">
                  <c:v>0.36926940000000003</c:v>
                </c:pt>
                <c:pt idx="645">
                  <c:v>0.63437619999999995</c:v>
                </c:pt>
                <c:pt idx="646">
                  <c:v>1.0351889999999999</c:v>
                </c:pt>
                <c:pt idx="647">
                  <c:v>0.73736939999999995</c:v>
                </c:pt>
                <c:pt idx="648">
                  <c:v>-1.074314E-2</c:v>
                </c:pt>
                <c:pt idx="649">
                  <c:v>-0.74597729999999995</c:v>
                </c:pt>
                <c:pt idx="650">
                  <c:v>-0.94582069999999996</c:v>
                </c:pt>
                <c:pt idx="651">
                  <c:v>-1.2071270000000001</c:v>
                </c:pt>
                <c:pt idx="652">
                  <c:v>-1.671864</c:v>
                </c:pt>
                <c:pt idx="653">
                  <c:v>-1.3702460000000001</c:v>
                </c:pt>
                <c:pt idx="654">
                  <c:v>-1.062228</c:v>
                </c:pt>
                <c:pt idx="655">
                  <c:v>-1.0147980000000001</c:v>
                </c:pt>
                <c:pt idx="656">
                  <c:v>-0.51640189999999997</c:v>
                </c:pt>
                <c:pt idx="657">
                  <c:v>-0.422462</c:v>
                </c:pt>
                <c:pt idx="658">
                  <c:v>-0.98633130000000002</c:v>
                </c:pt>
                <c:pt idx="659">
                  <c:v>-0.69510479999999997</c:v>
                </c:pt>
                <c:pt idx="660">
                  <c:v>0.57761980000000002</c:v>
                </c:pt>
                <c:pt idx="661">
                  <c:v>0.99220540000000002</c:v>
                </c:pt>
                <c:pt idx="662">
                  <c:v>0.50599620000000001</c:v>
                </c:pt>
                <c:pt idx="663">
                  <c:v>0.44261080000000003</c:v>
                </c:pt>
                <c:pt idx="664">
                  <c:v>0.75471100000000002</c:v>
                </c:pt>
                <c:pt idx="665">
                  <c:v>1.391059</c:v>
                </c:pt>
                <c:pt idx="666">
                  <c:v>1.519361</c:v>
                </c:pt>
                <c:pt idx="667">
                  <c:v>0.22771839999999999</c:v>
                </c:pt>
                <c:pt idx="668">
                  <c:v>-0.7925951</c:v>
                </c:pt>
                <c:pt idx="669">
                  <c:v>-0.97880460000000002</c:v>
                </c:pt>
                <c:pt idx="670">
                  <c:v>-0.75079169999999995</c:v>
                </c:pt>
                <c:pt idx="671">
                  <c:v>-0.43402550000000001</c:v>
                </c:pt>
                <c:pt idx="672">
                  <c:v>-1.234685</c:v>
                </c:pt>
                <c:pt idx="673">
                  <c:v>-2.0651839999999999</c:v>
                </c:pt>
                <c:pt idx="674">
                  <c:v>-1.958809</c:v>
                </c:pt>
                <c:pt idx="675">
                  <c:v>-1.818206</c:v>
                </c:pt>
                <c:pt idx="676">
                  <c:v>-1.6666460000000001</c:v>
                </c:pt>
                <c:pt idx="677">
                  <c:v>-0.85325150000000005</c:v>
                </c:pt>
                <c:pt idx="678">
                  <c:v>0.2385179</c:v>
                </c:pt>
                <c:pt idx="679">
                  <c:v>0.49810579999999999</c:v>
                </c:pt>
                <c:pt idx="680">
                  <c:v>9.7573099999999996E-2</c:v>
                </c:pt>
                <c:pt idx="681">
                  <c:v>-0.7226532</c:v>
                </c:pt>
                <c:pt idx="682">
                  <c:v>-1.391778</c:v>
                </c:pt>
                <c:pt idx="683">
                  <c:v>-0.63829340000000001</c:v>
                </c:pt>
                <c:pt idx="684">
                  <c:v>0.58170840000000001</c:v>
                </c:pt>
                <c:pt idx="685">
                  <c:v>0.93424940000000001</c:v>
                </c:pt>
                <c:pt idx="686">
                  <c:v>0.63581549999999998</c:v>
                </c:pt>
                <c:pt idx="687">
                  <c:v>-0.3237138</c:v>
                </c:pt>
                <c:pt idx="688">
                  <c:v>-1.3350059999999999</c:v>
                </c:pt>
                <c:pt idx="689">
                  <c:v>-0.97493379999999996</c:v>
                </c:pt>
                <c:pt idx="690">
                  <c:v>6.7353430000000006E-2</c:v>
                </c:pt>
                <c:pt idx="691">
                  <c:v>0.19103619999999999</c:v>
                </c:pt>
                <c:pt idx="692">
                  <c:v>0.23075709999999999</c:v>
                </c:pt>
                <c:pt idx="693">
                  <c:v>0.46348020000000001</c:v>
                </c:pt>
                <c:pt idx="694">
                  <c:v>-0.40850259999999999</c:v>
                </c:pt>
                <c:pt idx="695">
                  <c:v>-1.1260619999999999</c:v>
                </c:pt>
                <c:pt idx="696">
                  <c:v>-0.51250130000000005</c:v>
                </c:pt>
                <c:pt idx="697">
                  <c:v>-0.19620319999999999</c:v>
                </c:pt>
                <c:pt idx="698">
                  <c:v>-0.40637889999999999</c:v>
                </c:pt>
                <c:pt idx="699">
                  <c:v>-0.4501329</c:v>
                </c:pt>
                <c:pt idx="700">
                  <c:v>-1.2952520000000001</c:v>
                </c:pt>
                <c:pt idx="701">
                  <c:v>-2.349685</c:v>
                </c:pt>
                <c:pt idx="702">
                  <c:v>-1.6784330000000001</c:v>
                </c:pt>
                <c:pt idx="703">
                  <c:v>3.0559929999999999E-3</c:v>
                </c:pt>
                <c:pt idx="704">
                  <c:v>0.5613243</c:v>
                </c:pt>
                <c:pt idx="705">
                  <c:v>-0.3539931</c:v>
                </c:pt>
                <c:pt idx="706">
                  <c:v>-0.94124989999999997</c:v>
                </c:pt>
                <c:pt idx="707">
                  <c:v>-6.3835959999999997E-2</c:v>
                </c:pt>
                <c:pt idx="708">
                  <c:v>0.61415649999999999</c:v>
                </c:pt>
                <c:pt idx="709">
                  <c:v>-9.8561579999999996E-2</c:v>
                </c:pt>
                <c:pt idx="710">
                  <c:v>-1.0296529999999999</c:v>
                </c:pt>
                <c:pt idx="711">
                  <c:v>-1.1001860000000001</c:v>
                </c:pt>
                <c:pt idx="712">
                  <c:v>-0.80944260000000001</c:v>
                </c:pt>
                <c:pt idx="713">
                  <c:v>-0.83959969999999995</c:v>
                </c:pt>
                <c:pt idx="714">
                  <c:v>-0.15018310000000001</c:v>
                </c:pt>
                <c:pt idx="715">
                  <c:v>1.105232</c:v>
                </c:pt>
                <c:pt idx="716">
                  <c:v>0.98938979999999999</c:v>
                </c:pt>
                <c:pt idx="717">
                  <c:v>-4.0391969999999999E-2</c:v>
                </c:pt>
                <c:pt idx="718">
                  <c:v>-0.41207280000000002</c:v>
                </c:pt>
                <c:pt idx="719">
                  <c:v>0.52911929999999996</c:v>
                </c:pt>
                <c:pt idx="720">
                  <c:v>1.793418</c:v>
                </c:pt>
                <c:pt idx="721">
                  <c:v>1.010567</c:v>
                </c:pt>
                <c:pt idx="722">
                  <c:v>-1.023609</c:v>
                </c:pt>
                <c:pt idx="723">
                  <c:v>-1.799177</c:v>
                </c:pt>
                <c:pt idx="724">
                  <c:v>-1.2242729999999999</c:v>
                </c:pt>
                <c:pt idx="725">
                  <c:v>-0.64974319999999997</c:v>
                </c:pt>
                <c:pt idx="726">
                  <c:v>-1.53668</c:v>
                </c:pt>
                <c:pt idx="727">
                  <c:v>-2.8295629999999998</c:v>
                </c:pt>
                <c:pt idx="728">
                  <c:v>-2.0731980000000001</c:v>
                </c:pt>
                <c:pt idx="729">
                  <c:v>-0.3169612</c:v>
                </c:pt>
                <c:pt idx="730">
                  <c:v>0.12317989999999999</c:v>
                </c:pt>
                <c:pt idx="731">
                  <c:v>-0.3451613</c:v>
                </c:pt>
                <c:pt idx="732">
                  <c:v>-0.60328269999999995</c:v>
                </c:pt>
                <c:pt idx="733">
                  <c:v>-0.62879399999999996</c:v>
                </c:pt>
                <c:pt idx="734">
                  <c:v>-0.22131590000000001</c:v>
                </c:pt>
                <c:pt idx="735">
                  <c:v>0.52715690000000004</c:v>
                </c:pt>
                <c:pt idx="736">
                  <c:v>3.5769570000000001E-2</c:v>
                </c:pt>
                <c:pt idx="737">
                  <c:v>-1.111105</c:v>
                </c:pt>
                <c:pt idx="738">
                  <c:v>-0.70597200000000004</c:v>
                </c:pt>
                <c:pt idx="739">
                  <c:v>0.12735560000000001</c:v>
                </c:pt>
                <c:pt idx="740">
                  <c:v>-6.799115E-2</c:v>
                </c:pt>
                <c:pt idx="741">
                  <c:v>-0.53757699999999997</c:v>
                </c:pt>
                <c:pt idx="742">
                  <c:v>-0.38362039999999997</c:v>
                </c:pt>
                <c:pt idx="743">
                  <c:v>-0.19597999999999999</c:v>
                </c:pt>
                <c:pt idx="744">
                  <c:v>-0.75714610000000004</c:v>
                </c:pt>
                <c:pt idx="745">
                  <c:v>-0.60196720000000004</c:v>
                </c:pt>
                <c:pt idx="746">
                  <c:v>0.25846839999999999</c:v>
                </c:pt>
                <c:pt idx="747">
                  <c:v>-0.17465919999999999</c:v>
                </c:pt>
                <c:pt idx="748">
                  <c:v>-1.3882460000000001</c:v>
                </c:pt>
                <c:pt idx="749">
                  <c:v>-1.8213379999999999</c:v>
                </c:pt>
                <c:pt idx="750">
                  <c:v>-1.3630469999999999</c:v>
                </c:pt>
                <c:pt idx="751">
                  <c:v>-0.88793219999999995</c:v>
                </c:pt>
                <c:pt idx="752">
                  <c:v>-0.60895030000000006</c:v>
                </c:pt>
                <c:pt idx="753">
                  <c:v>0.1439638</c:v>
                </c:pt>
                <c:pt idx="754">
                  <c:v>1.0270239999999999</c:v>
                </c:pt>
                <c:pt idx="755">
                  <c:v>1.0855699999999999</c:v>
                </c:pt>
                <c:pt idx="756">
                  <c:v>-4.8891700000000003E-2</c:v>
                </c:pt>
                <c:pt idx="757">
                  <c:v>-1.439673</c:v>
                </c:pt>
                <c:pt idx="758">
                  <c:v>-1.3487229999999999</c:v>
                </c:pt>
                <c:pt idx="759">
                  <c:v>-6.7024109999999998E-2</c:v>
                </c:pt>
                <c:pt idx="760">
                  <c:v>0.68503939999999997</c:v>
                </c:pt>
                <c:pt idx="761">
                  <c:v>0.34923979999999999</c:v>
                </c:pt>
                <c:pt idx="762">
                  <c:v>-0.3801658</c:v>
                </c:pt>
                <c:pt idx="763">
                  <c:v>-0.61120669999999999</c:v>
                </c:pt>
                <c:pt idx="764">
                  <c:v>-1.0405800000000001</c:v>
                </c:pt>
                <c:pt idx="765">
                  <c:v>-1.437001</c:v>
                </c:pt>
                <c:pt idx="766">
                  <c:v>-0.21999079999999999</c:v>
                </c:pt>
                <c:pt idx="767">
                  <c:v>8.4370459999999994E-2</c:v>
                </c:pt>
                <c:pt idx="768">
                  <c:v>-1.6332390000000001</c:v>
                </c:pt>
                <c:pt idx="769">
                  <c:v>-1.432707</c:v>
                </c:pt>
                <c:pt idx="770">
                  <c:v>-6.1068090000000004E-3</c:v>
                </c:pt>
                <c:pt idx="771">
                  <c:v>-1.1113999999999999</c:v>
                </c:pt>
                <c:pt idx="772">
                  <c:v>-2.630309</c:v>
                </c:pt>
                <c:pt idx="773">
                  <c:v>-1.5299469999999999</c:v>
                </c:pt>
                <c:pt idx="774">
                  <c:v>-0.38032969999999999</c:v>
                </c:pt>
                <c:pt idx="775">
                  <c:v>-1.17482</c:v>
                </c:pt>
                <c:pt idx="776">
                  <c:v>-1.725589</c:v>
                </c:pt>
                <c:pt idx="777">
                  <c:v>-1.0592079999999999</c:v>
                </c:pt>
                <c:pt idx="778">
                  <c:v>-0.67691380000000001</c:v>
                </c:pt>
                <c:pt idx="779">
                  <c:v>-1.074894</c:v>
                </c:pt>
                <c:pt idx="780">
                  <c:v>-0.89823949999999997</c:v>
                </c:pt>
                <c:pt idx="781">
                  <c:v>0.33383400000000002</c:v>
                </c:pt>
                <c:pt idx="782">
                  <c:v>0.66457920000000004</c:v>
                </c:pt>
                <c:pt idx="783">
                  <c:v>-0.2846012</c:v>
                </c:pt>
                <c:pt idx="784">
                  <c:v>-2.6432879999999999E-2</c:v>
                </c:pt>
                <c:pt idx="785">
                  <c:v>0.30016730000000003</c:v>
                </c:pt>
                <c:pt idx="786">
                  <c:v>-0.93697459999999999</c:v>
                </c:pt>
                <c:pt idx="787">
                  <c:v>-0.50129849999999998</c:v>
                </c:pt>
                <c:pt idx="788">
                  <c:v>0.72145219999999999</c:v>
                </c:pt>
                <c:pt idx="789">
                  <c:v>-0.55004229999999998</c:v>
                </c:pt>
                <c:pt idx="790">
                  <c:v>-1.8810340000000001</c:v>
                </c:pt>
                <c:pt idx="791">
                  <c:v>-1.5461689999999999</c:v>
                </c:pt>
                <c:pt idx="792">
                  <c:v>-0.74440300000000004</c:v>
                </c:pt>
                <c:pt idx="793">
                  <c:v>-0.10637099999999999</c:v>
                </c:pt>
                <c:pt idx="794">
                  <c:v>8.7865929999999995E-2</c:v>
                </c:pt>
                <c:pt idx="795">
                  <c:v>-1.1238100000000001E-2</c:v>
                </c:pt>
                <c:pt idx="796">
                  <c:v>7.6904769999999997E-2</c:v>
                </c:pt>
                <c:pt idx="797">
                  <c:v>0.34275319999999998</c:v>
                </c:pt>
                <c:pt idx="798">
                  <c:v>0.1116302</c:v>
                </c:pt>
                <c:pt idx="799">
                  <c:v>-0.31950190000000001</c:v>
                </c:pt>
                <c:pt idx="800">
                  <c:v>-0.22104960000000001</c:v>
                </c:pt>
                <c:pt idx="801">
                  <c:v>0.2463659</c:v>
                </c:pt>
                <c:pt idx="802">
                  <c:v>0.7231609</c:v>
                </c:pt>
                <c:pt idx="803">
                  <c:v>0.59182769999999996</c:v>
                </c:pt>
                <c:pt idx="804">
                  <c:v>6.8994810000000004E-2</c:v>
                </c:pt>
                <c:pt idx="805">
                  <c:v>-0.60384289999999996</c:v>
                </c:pt>
                <c:pt idx="806">
                  <c:v>-1.5589249999999999</c:v>
                </c:pt>
                <c:pt idx="807">
                  <c:v>-1.80199</c:v>
                </c:pt>
                <c:pt idx="808">
                  <c:v>-1.2777270000000001</c:v>
                </c:pt>
                <c:pt idx="809">
                  <c:v>-0.68380850000000004</c:v>
                </c:pt>
                <c:pt idx="810">
                  <c:v>-0.90842429999999996</c:v>
                </c:pt>
                <c:pt idx="811">
                  <c:v>-2.7328619999999999</c:v>
                </c:pt>
                <c:pt idx="812">
                  <c:v>-3.6148020000000001</c:v>
                </c:pt>
                <c:pt idx="813">
                  <c:v>-1.9051089999999999</c:v>
                </c:pt>
                <c:pt idx="814">
                  <c:v>-0.62787159999999997</c:v>
                </c:pt>
                <c:pt idx="815">
                  <c:v>-1.034764</c:v>
                </c:pt>
                <c:pt idx="816">
                  <c:v>-1.5317240000000001</c:v>
                </c:pt>
                <c:pt idx="817">
                  <c:v>-1.5359879999999999</c:v>
                </c:pt>
                <c:pt idx="818">
                  <c:v>-1.188491</c:v>
                </c:pt>
                <c:pt idx="819">
                  <c:v>-0.99794939999999999</c:v>
                </c:pt>
                <c:pt idx="820">
                  <c:v>-0.56641149999999996</c:v>
                </c:pt>
                <c:pt idx="821">
                  <c:v>0.73250610000000005</c:v>
                </c:pt>
                <c:pt idx="822">
                  <c:v>1.445292</c:v>
                </c:pt>
                <c:pt idx="823">
                  <c:v>0.47725020000000001</c:v>
                </c:pt>
                <c:pt idx="824">
                  <c:v>-0.64490250000000005</c:v>
                </c:pt>
                <c:pt idx="825">
                  <c:v>-0.51487899999999998</c:v>
                </c:pt>
                <c:pt idx="826">
                  <c:v>-0.34108309999999997</c:v>
                </c:pt>
                <c:pt idx="827">
                  <c:v>-1.3068120000000001</c:v>
                </c:pt>
                <c:pt idx="828">
                  <c:v>-2.2262659999999999</c:v>
                </c:pt>
                <c:pt idx="829">
                  <c:v>-2.0248620000000002</c:v>
                </c:pt>
                <c:pt idx="830">
                  <c:v>-1.3368979999999999</c:v>
                </c:pt>
                <c:pt idx="831">
                  <c:v>-0.5691657</c:v>
                </c:pt>
                <c:pt idx="832">
                  <c:v>9.2108270000000006E-2</c:v>
                </c:pt>
                <c:pt idx="833">
                  <c:v>-3.0842680000000001E-2</c:v>
                </c:pt>
                <c:pt idx="834">
                  <c:v>-0.33344079999999998</c:v>
                </c:pt>
                <c:pt idx="835">
                  <c:v>0.17456550000000001</c:v>
                </c:pt>
                <c:pt idx="836">
                  <c:v>1.0095510000000001</c:v>
                </c:pt>
                <c:pt idx="837">
                  <c:v>1.5664169999999999</c:v>
                </c:pt>
                <c:pt idx="838">
                  <c:v>1.4334659999999999</c:v>
                </c:pt>
                <c:pt idx="839">
                  <c:v>-1.382327E-2</c:v>
                </c:pt>
                <c:pt idx="840">
                  <c:v>-2.1039129999999999</c:v>
                </c:pt>
                <c:pt idx="841">
                  <c:v>-2.8542489999999998</c:v>
                </c:pt>
                <c:pt idx="842">
                  <c:v>-1.9973669999999999</c:v>
                </c:pt>
                <c:pt idx="843">
                  <c:v>-1.5043610000000001</c:v>
                </c:pt>
                <c:pt idx="844">
                  <c:v>-1.4442140000000001</c:v>
                </c:pt>
                <c:pt idx="845">
                  <c:v>-0.41324309999999997</c:v>
                </c:pt>
                <c:pt idx="846">
                  <c:v>8.564157E-2</c:v>
                </c:pt>
                <c:pt idx="847">
                  <c:v>-0.86967030000000001</c:v>
                </c:pt>
                <c:pt idx="848">
                  <c:v>-0.87916380000000005</c:v>
                </c:pt>
                <c:pt idx="849">
                  <c:v>-0.2659397</c:v>
                </c:pt>
                <c:pt idx="850">
                  <c:v>-1.1317459999999999</c:v>
                </c:pt>
                <c:pt idx="851">
                  <c:v>-1.9335119999999999</c:v>
                </c:pt>
                <c:pt idx="852">
                  <c:v>-0.93351070000000003</c:v>
                </c:pt>
                <c:pt idx="853">
                  <c:v>0.83628449999999999</c:v>
                </c:pt>
                <c:pt idx="854">
                  <c:v>1.517827</c:v>
                </c:pt>
                <c:pt idx="855">
                  <c:v>0.4349498</c:v>
                </c:pt>
                <c:pt idx="856">
                  <c:v>-0.9942955</c:v>
                </c:pt>
                <c:pt idx="857">
                  <c:v>-1.397154</c:v>
                </c:pt>
                <c:pt idx="858">
                  <c:v>-1.437214</c:v>
                </c:pt>
                <c:pt idx="859">
                  <c:v>-2.0676480000000002</c:v>
                </c:pt>
                <c:pt idx="860">
                  <c:v>-2.5043829999999998</c:v>
                </c:pt>
                <c:pt idx="861">
                  <c:v>-1.760011</c:v>
                </c:pt>
                <c:pt idx="862">
                  <c:v>-0.52854749999999995</c:v>
                </c:pt>
                <c:pt idx="863">
                  <c:v>0.50944829999999997</c:v>
                </c:pt>
                <c:pt idx="864">
                  <c:v>1.0041640000000001</c:v>
                </c:pt>
                <c:pt idx="865">
                  <c:v>0.77009090000000002</c:v>
                </c:pt>
                <c:pt idx="866">
                  <c:v>0.95438809999999996</c:v>
                </c:pt>
                <c:pt idx="867">
                  <c:v>1.0580879999999999</c:v>
                </c:pt>
                <c:pt idx="868">
                  <c:v>-0.1144015</c:v>
                </c:pt>
                <c:pt idx="869">
                  <c:v>-1.1140890000000001</c:v>
                </c:pt>
                <c:pt idx="870">
                  <c:v>-0.61432189999999998</c:v>
                </c:pt>
                <c:pt idx="871">
                  <c:v>0.63864330000000002</c:v>
                </c:pt>
                <c:pt idx="872">
                  <c:v>0.92298440000000004</c:v>
                </c:pt>
                <c:pt idx="873">
                  <c:v>0.50874129999999995</c:v>
                </c:pt>
                <c:pt idx="874">
                  <c:v>0.65198540000000005</c:v>
                </c:pt>
                <c:pt idx="875">
                  <c:v>0.47160380000000002</c:v>
                </c:pt>
                <c:pt idx="876">
                  <c:v>-5.9741339999999997E-2</c:v>
                </c:pt>
                <c:pt idx="877">
                  <c:v>0.12938240000000001</c:v>
                </c:pt>
                <c:pt idx="878">
                  <c:v>-0.2847924</c:v>
                </c:pt>
                <c:pt idx="879">
                  <c:v>-1.9306479999999999</c:v>
                </c:pt>
                <c:pt idx="880">
                  <c:v>-2.1528160000000001</c:v>
                </c:pt>
                <c:pt idx="881">
                  <c:v>-1.16668E-2</c:v>
                </c:pt>
                <c:pt idx="882">
                  <c:v>1.90944</c:v>
                </c:pt>
                <c:pt idx="883">
                  <c:v>1.963808</c:v>
                </c:pt>
                <c:pt idx="884">
                  <c:v>0.66537550000000001</c:v>
                </c:pt>
                <c:pt idx="885">
                  <c:v>-0.86361520000000003</c:v>
                </c:pt>
                <c:pt idx="886">
                  <c:v>-0.90002570000000004</c:v>
                </c:pt>
                <c:pt idx="887">
                  <c:v>0.28631760000000001</c:v>
                </c:pt>
                <c:pt idx="888">
                  <c:v>0.1550637</c:v>
                </c:pt>
                <c:pt idx="889">
                  <c:v>-0.890926</c:v>
                </c:pt>
                <c:pt idx="890">
                  <c:v>-1.0506759999999999</c:v>
                </c:pt>
                <c:pt idx="891">
                  <c:v>-1.152784</c:v>
                </c:pt>
                <c:pt idx="892">
                  <c:v>-1.179095</c:v>
                </c:pt>
                <c:pt idx="893">
                  <c:v>-0.3419643</c:v>
                </c:pt>
                <c:pt idx="894">
                  <c:v>-1.803182E-2</c:v>
                </c:pt>
                <c:pt idx="895">
                  <c:v>-0.25222109999999998</c:v>
                </c:pt>
                <c:pt idx="896">
                  <c:v>0.22675519999999999</c:v>
                </c:pt>
                <c:pt idx="897">
                  <c:v>0.67527110000000001</c:v>
                </c:pt>
                <c:pt idx="898">
                  <c:v>-0.1524403</c:v>
                </c:pt>
                <c:pt idx="899">
                  <c:v>-1.2738069999999999</c:v>
                </c:pt>
                <c:pt idx="900">
                  <c:v>-0.68029119999999998</c:v>
                </c:pt>
                <c:pt idx="901">
                  <c:v>0.39527859999999998</c:v>
                </c:pt>
                <c:pt idx="902">
                  <c:v>-6.1527709999999999E-2</c:v>
                </c:pt>
                <c:pt idx="903">
                  <c:v>-0.71289559999999996</c:v>
                </c:pt>
                <c:pt idx="904">
                  <c:v>-0.15388569999999999</c:v>
                </c:pt>
                <c:pt idx="905">
                  <c:v>0.34313159999999998</c:v>
                </c:pt>
                <c:pt idx="906">
                  <c:v>-0.89693409999999996</c:v>
                </c:pt>
                <c:pt idx="907">
                  <c:v>-2.1749779999999999</c:v>
                </c:pt>
                <c:pt idx="908">
                  <c:v>-1.131316</c:v>
                </c:pt>
                <c:pt idx="909">
                  <c:v>0.33128809999999997</c:v>
                </c:pt>
                <c:pt idx="910">
                  <c:v>0.16371160000000001</c:v>
                </c:pt>
                <c:pt idx="911">
                  <c:v>-0.35449570000000002</c:v>
                </c:pt>
                <c:pt idx="912">
                  <c:v>-0.3274647</c:v>
                </c:pt>
                <c:pt idx="913">
                  <c:v>-0.29213440000000002</c:v>
                </c:pt>
                <c:pt idx="914">
                  <c:v>-0.76617500000000005</c:v>
                </c:pt>
                <c:pt idx="915">
                  <c:v>-1.749905</c:v>
                </c:pt>
                <c:pt idx="916">
                  <c:v>-1.9162090000000001</c:v>
                </c:pt>
                <c:pt idx="917">
                  <c:v>-0.34884199999999999</c:v>
                </c:pt>
                <c:pt idx="918">
                  <c:v>1.5103789999999999</c:v>
                </c:pt>
                <c:pt idx="919">
                  <c:v>1.2988390000000001</c:v>
                </c:pt>
                <c:pt idx="920">
                  <c:v>-0.65915190000000001</c:v>
                </c:pt>
                <c:pt idx="921">
                  <c:v>-1.540551</c:v>
                </c:pt>
                <c:pt idx="922">
                  <c:v>-0.92998000000000003</c:v>
                </c:pt>
                <c:pt idx="923">
                  <c:v>-0.42022880000000001</c:v>
                </c:pt>
                <c:pt idx="924">
                  <c:v>-0.85307699999999997</c:v>
                </c:pt>
                <c:pt idx="925">
                  <c:v>-1.5793839999999999</c:v>
                </c:pt>
                <c:pt idx="926">
                  <c:v>-1.6658770000000001</c:v>
                </c:pt>
                <c:pt idx="927">
                  <c:v>-1.542057</c:v>
                </c:pt>
                <c:pt idx="928">
                  <c:v>-0.52582099999999998</c:v>
                </c:pt>
                <c:pt idx="929">
                  <c:v>1.142595</c:v>
                </c:pt>
                <c:pt idx="930">
                  <c:v>1.1085510000000001</c:v>
                </c:pt>
                <c:pt idx="931">
                  <c:v>0.11736480000000001</c:v>
                </c:pt>
                <c:pt idx="932">
                  <c:v>-0.21923000000000001</c:v>
                </c:pt>
                <c:pt idx="933">
                  <c:v>-0.79673539999999998</c:v>
                </c:pt>
                <c:pt idx="934">
                  <c:v>-0.64212800000000003</c:v>
                </c:pt>
                <c:pt idx="935">
                  <c:v>0.96512980000000004</c:v>
                </c:pt>
                <c:pt idx="936">
                  <c:v>0.71117660000000005</c:v>
                </c:pt>
                <c:pt idx="937">
                  <c:v>-0.99547989999999997</c:v>
                </c:pt>
                <c:pt idx="938">
                  <c:v>-0.97503010000000001</c:v>
                </c:pt>
                <c:pt idx="939">
                  <c:v>-0.4057424</c:v>
                </c:pt>
                <c:pt idx="940">
                  <c:v>1.280737E-2</c:v>
                </c:pt>
                <c:pt idx="941">
                  <c:v>1.156007</c:v>
                </c:pt>
                <c:pt idx="942">
                  <c:v>1.688288</c:v>
                </c:pt>
                <c:pt idx="943">
                  <c:v>0.71324149999999997</c:v>
                </c:pt>
                <c:pt idx="944">
                  <c:v>-2.0395770000000001E-2</c:v>
                </c:pt>
                <c:pt idx="945">
                  <c:v>0.21445230000000001</c:v>
                </c:pt>
                <c:pt idx="946">
                  <c:v>-0.10592210000000001</c:v>
                </c:pt>
                <c:pt idx="947">
                  <c:v>-0.90578729999999996</c:v>
                </c:pt>
                <c:pt idx="948">
                  <c:v>-1.3948590000000001</c:v>
                </c:pt>
                <c:pt idx="949">
                  <c:v>-0.84737370000000001</c:v>
                </c:pt>
                <c:pt idx="950">
                  <c:v>1.612628</c:v>
                </c:pt>
                <c:pt idx="951">
                  <c:v>3.4498039999999999</c:v>
                </c:pt>
                <c:pt idx="952">
                  <c:v>2.6592829999999998</c:v>
                </c:pt>
                <c:pt idx="953">
                  <c:v>1.800961</c:v>
                </c:pt>
                <c:pt idx="954">
                  <c:v>1.6062449999999999</c:v>
                </c:pt>
                <c:pt idx="955">
                  <c:v>4.11235E-2</c:v>
                </c:pt>
                <c:pt idx="956">
                  <c:v>-1.625729</c:v>
                </c:pt>
                <c:pt idx="957">
                  <c:v>-1.0261549999999999</c:v>
                </c:pt>
                <c:pt idx="958">
                  <c:v>0.46045320000000001</c:v>
                </c:pt>
                <c:pt idx="959">
                  <c:v>0.59687679999999999</c:v>
                </c:pt>
                <c:pt idx="960">
                  <c:v>-0.21864600000000001</c:v>
                </c:pt>
                <c:pt idx="961">
                  <c:v>-0.4269773</c:v>
                </c:pt>
                <c:pt idx="962">
                  <c:v>-0.1700644</c:v>
                </c:pt>
                <c:pt idx="963">
                  <c:v>-0.54211229999999999</c:v>
                </c:pt>
                <c:pt idx="964">
                  <c:v>-0.85778580000000004</c:v>
                </c:pt>
                <c:pt idx="965">
                  <c:v>-0.26059690000000002</c:v>
                </c:pt>
                <c:pt idx="966">
                  <c:v>6.4150509999999994E-2</c:v>
                </c:pt>
                <c:pt idx="967">
                  <c:v>-0.53595009999999998</c:v>
                </c:pt>
                <c:pt idx="968">
                  <c:v>-0.8610004</c:v>
                </c:pt>
                <c:pt idx="969">
                  <c:v>-0.75940830000000004</c:v>
                </c:pt>
                <c:pt idx="970">
                  <c:v>-0.90250629999999998</c:v>
                </c:pt>
                <c:pt idx="971">
                  <c:v>-0.62690049999999997</c:v>
                </c:pt>
                <c:pt idx="972">
                  <c:v>0.31478129999999999</c:v>
                </c:pt>
                <c:pt idx="973">
                  <c:v>0.49539230000000001</c:v>
                </c:pt>
                <c:pt idx="974">
                  <c:v>-0.68838779999999999</c:v>
                </c:pt>
                <c:pt idx="975">
                  <c:v>-1.4804010000000001</c:v>
                </c:pt>
                <c:pt idx="976">
                  <c:v>-0.80405230000000005</c:v>
                </c:pt>
                <c:pt idx="977">
                  <c:v>0.58002730000000002</c:v>
                </c:pt>
                <c:pt idx="978">
                  <c:v>1.4402779999999999</c:v>
                </c:pt>
                <c:pt idx="979">
                  <c:v>0.99865429999999999</c:v>
                </c:pt>
                <c:pt idx="980">
                  <c:v>0.305614</c:v>
                </c:pt>
                <c:pt idx="981">
                  <c:v>0.13174820000000001</c:v>
                </c:pt>
                <c:pt idx="982">
                  <c:v>8.9157749999999994E-2</c:v>
                </c:pt>
                <c:pt idx="983">
                  <c:v>-0.34221639999999998</c:v>
                </c:pt>
                <c:pt idx="984">
                  <c:v>-1.4267460000000001</c:v>
                </c:pt>
                <c:pt idx="985">
                  <c:v>-1.4310449999999999</c:v>
                </c:pt>
                <c:pt idx="986">
                  <c:v>0.29224129999999998</c:v>
                </c:pt>
                <c:pt idx="987">
                  <c:v>0.99441650000000004</c:v>
                </c:pt>
                <c:pt idx="988">
                  <c:v>0.4946449</c:v>
                </c:pt>
                <c:pt idx="989">
                  <c:v>1.429454</c:v>
                </c:pt>
                <c:pt idx="990">
                  <c:v>2.103091</c:v>
                </c:pt>
                <c:pt idx="991">
                  <c:v>0.13423760000000001</c:v>
                </c:pt>
                <c:pt idx="992">
                  <c:v>-1.319779</c:v>
                </c:pt>
                <c:pt idx="993">
                  <c:v>-0.6259015</c:v>
                </c:pt>
                <c:pt idx="994">
                  <c:v>-0.72165570000000001</c:v>
                </c:pt>
                <c:pt idx="995">
                  <c:v>-2.1742240000000002</c:v>
                </c:pt>
                <c:pt idx="996">
                  <c:v>-2.5276320000000001</c:v>
                </c:pt>
                <c:pt idx="997">
                  <c:v>-0.97271019999999997</c:v>
                </c:pt>
                <c:pt idx="998">
                  <c:v>0.2618124</c:v>
                </c:pt>
              </c:numCache>
            </c:numRef>
          </c:yVal>
          <c:smooth val="0"/>
        </c:ser>
        <c:ser>
          <c:idx val="13"/>
          <c:order val="13"/>
          <c:tx>
            <c:v>+1000V (#14)</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Data'!$O$5:$O$1003</c:f>
              <c:numCache>
                <c:formatCode>General</c:formatCode>
                <c:ptCount val="999"/>
                <c:pt idx="0">
                  <c:v>-0.51226280000000002</c:v>
                </c:pt>
                <c:pt idx="1">
                  <c:v>-0.74710480000000001</c:v>
                </c:pt>
                <c:pt idx="2">
                  <c:v>-0.62527429999999995</c:v>
                </c:pt>
                <c:pt idx="3">
                  <c:v>5.4243010000000001E-2</c:v>
                </c:pt>
                <c:pt idx="4">
                  <c:v>0.51790420000000004</c:v>
                </c:pt>
                <c:pt idx="5">
                  <c:v>0.30375489999999999</c:v>
                </c:pt>
                <c:pt idx="6">
                  <c:v>0.46846660000000001</c:v>
                </c:pt>
                <c:pt idx="7">
                  <c:v>1.0353079999999999</c:v>
                </c:pt>
                <c:pt idx="8">
                  <c:v>1.893591E-2</c:v>
                </c:pt>
                <c:pt idx="9">
                  <c:v>-1.592821</c:v>
                </c:pt>
                <c:pt idx="10">
                  <c:v>-1.276233</c:v>
                </c:pt>
                <c:pt idx="11">
                  <c:v>-0.28121489999999999</c:v>
                </c:pt>
                <c:pt idx="12">
                  <c:v>-5.5731929999999999E-2</c:v>
                </c:pt>
                <c:pt idx="13">
                  <c:v>-0.276893</c:v>
                </c:pt>
                <c:pt idx="14">
                  <c:v>-1.0224960000000001</c:v>
                </c:pt>
                <c:pt idx="15">
                  <c:v>-1.2465470000000001</c:v>
                </c:pt>
                <c:pt idx="16">
                  <c:v>-0.38216470000000002</c:v>
                </c:pt>
                <c:pt idx="17">
                  <c:v>-0.21310190000000001</c:v>
                </c:pt>
                <c:pt idx="18">
                  <c:v>-1.248985</c:v>
                </c:pt>
                <c:pt idx="19">
                  <c:v>-2.0723009999999999</c:v>
                </c:pt>
                <c:pt idx="20">
                  <c:v>-1.6272690000000001</c:v>
                </c:pt>
                <c:pt idx="21">
                  <c:v>-0.18123159999999999</c:v>
                </c:pt>
                <c:pt idx="22">
                  <c:v>1.1290549999999999</c:v>
                </c:pt>
                <c:pt idx="23">
                  <c:v>1.6372139999999999</c:v>
                </c:pt>
                <c:pt idx="24">
                  <c:v>1.134064</c:v>
                </c:pt>
                <c:pt idx="25">
                  <c:v>-0.18425169999999999</c:v>
                </c:pt>
                <c:pt idx="26">
                  <c:v>-0.74710500000000002</c:v>
                </c:pt>
                <c:pt idx="27">
                  <c:v>0.18866630000000001</c:v>
                </c:pt>
                <c:pt idx="28">
                  <c:v>0.61988299999999996</c:v>
                </c:pt>
                <c:pt idx="29">
                  <c:v>-7.5319250000000004E-2</c:v>
                </c:pt>
                <c:pt idx="30">
                  <c:v>-0.43217460000000002</c:v>
                </c:pt>
                <c:pt idx="31">
                  <c:v>-2.4570129999999999E-2</c:v>
                </c:pt>
                <c:pt idx="32">
                  <c:v>0.60009800000000002</c:v>
                </c:pt>
                <c:pt idx="33">
                  <c:v>0.54305049999999999</c:v>
                </c:pt>
                <c:pt idx="34">
                  <c:v>0.21907009999999999</c:v>
                </c:pt>
                <c:pt idx="35">
                  <c:v>0.82400019999999996</c:v>
                </c:pt>
                <c:pt idx="36">
                  <c:v>1.558033</c:v>
                </c:pt>
                <c:pt idx="37">
                  <c:v>0.95827300000000004</c:v>
                </c:pt>
                <c:pt idx="38">
                  <c:v>-0.3071583</c:v>
                </c:pt>
                <c:pt idx="39">
                  <c:v>-0.50797380000000003</c:v>
                </c:pt>
                <c:pt idx="40">
                  <c:v>5.5800719999999998E-2</c:v>
                </c:pt>
                <c:pt idx="41">
                  <c:v>1.8599629999999999E-2</c:v>
                </c:pt>
                <c:pt idx="42">
                  <c:v>-0.2120059</c:v>
                </c:pt>
                <c:pt idx="43">
                  <c:v>-2.2600519999999999E-2</c:v>
                </c:pt>
                <c:pt idx="44">
                  <c:v>-0.48996099999999998</c:v>
                </c:pt>
                <c:pt idx="45">
                  <c:v>-1.548332</c:v>
                </c:pt>
                <c:pt idx="46">
                  <c:v>-1.0877829999999999</c:v>
                </c:pt>
                <c:pt idx="47">
                  <c:v>0.52247279999999996</c:v>
                </c:pt>
                <c:pt idx="48">
                  <c:v>0.57831089999999996</c:v>
                </c:pt>
                <c:pt idx="49">
                  <c:v>-0.31144899999999998</c:v>
                </c:pt>
                <c:pt idx="50">
                  <c:v>0.23075209999999999</c:v>
                </c:pt>
                <c:pt idx="51">
                  <c:v>1.290748</c:v>
                </c:pt>
                <c:pt idx="52">
                  <c:v>0.86664169999999996</c:v>
                </c:pt>
                <c:pt idx="53">
                  <c:v>6.9895799999999994E-2</c:v>
                </c:pt>
                <c:pt idx="54">
                  <c:v>0.39432309999999998</c:v>
                </c:pt>
                <c:pt idx="55">
                  <c:v>-6.0452800000000001E-4</c:v>
                </c:pt>
                <c:pt idx="56">
                  <c:v>-1.0957520000000001</c:v>
                </c:pt>
                <c:pt idx="57">
                  <c:v>-0.72452130000000003</c:v>
                </c:pt>
                <c:pt idx="58">
                  <c:v>0.1074889</c:v>
                </c:pt>
                <c:pt idx="59">
                  <c:v>0.80014090000000004</c:v>
                </c:pt>
                <c:pt idx="60">
                  <c:v>1.1790890000000001</c:v>
                </c:pt>
                <c:pt idx="61">
                  <c:v>-3.6402169999999998E-2</c:v>
                </c:pt>
                <c:pt idx="62">
                  <c:v>-0.76940269999999999</c:v>
                </c:pt>
                <c:pt idx="63">
                  <c:v>0.99950660000000002</c:v>
                </c:pt>
                <c:pt idx="64">
                  <c:v>2.7702840000000002</c:v>
                </c:pt>
                <c:pt idx="65">
                  <c:v>1.461732</c:v>
                </c:pt>
                <c:pt idx="66">
                  <c:v>-1.408682</c:v>
                </c:pt>
                <c:pt idx="67">
                  <c:v>-1.601272</c:v>
                </c:pt>
                <c:pt idx="68">
                  <c:v>0.40752880000000002</c:v>
                </c:pt>
                <c:pt idx="69">
                  <c:v>1.3474269999999999</c:v>
                </c:pt>
                <c:pt idx="70">
                  <c:v>0.59657720000000003</c:v>
                </c:pt>
                <c:pt idx="71">
                  <c:v>-0.77971299999999999</c:v>
                </c:pt>
                <c:pt idx="72">
                  <c:v>-1.4649749999999999</c:v>
                </c:pt>
                <c:pt idx="73">
                  <c:v>-1.6485339999999999</c:v>
                </c:pt>
                <c:pt idx="74">
                  <c:v>-1.907985</c:v>
                </c:pt>
                <c:pt idx="75">
                  <c:v>-1.2921720000000001</c:v>
                </c:pt>
                <c:pt idx="76">
                  <c:v>3.036151E-3</c:v>
                </c:pt>
                <c:pt idx="77">
                  <c:v>0.15052260000000001</c:v>
                </c:pt>
                <c:pt idx="78">
                  <c:v>-0.79396180000000005</c:v>
                </c:pt>
                <c:pt idx="79">
                  <c:v>-0.83484480000000005</c:v>
                </c:pt>
                <c:pt idx="80">
                  <c:v>-0.31236019999999998</c:v>
                </c:pt>
                <c:pt idx="81">
                  <c:v>-0.88260799999999995</c:v>
                </c:pt>
                <c:pt idx="82">
                  <c:v>-1.3696269999999999</c:v>
                </c:pt>
                <c:pt idx="83">
                  <c:v>-0.88116899999999998</c:v>
                </c:pt>
                <c:pt idx="84">
                  <c:v>-0.34217120000000001</c:v>
                </c:pt>
                <c:pt idx="85">
                  <c:v>3.4739619999999999E-4</c:v>
                </c:pt>
                <c:pt idx="86">
                  <c:v>-1.7183449999999999E-2</c:v>
                </c:pt>
                <c:pt idx="87">
                  <c:v>6.6626879999999999E-2</c:v>
                </c:pt>
                <c:pt idx="88">
                  <c:v>0.82475509999999996</c:v>
                </c:pt>
                <c:pt idx="89">
                  <c:v>1.739649</c:v>
                </c:pt>
                <c:pt idx="90">
                  <c:v>2.2075809999999998</c:v>
                </c:pt>
                <c:pt idx="91">
                  <c:v>1.5467249999999999</c:v>
                </c:pt>
                <c:pt idx="92">
                  <c:v>0.1727678</c:v>
                </c:pt>
                <c:pt idx="93">
                  <c:v>-0.67361349999999998</c:v>
                </c:pt>
                <c:pt idx="94">
                  <c:v>-0.81187120000000002</c:v>
                </c:pt>
                <c:pt idx="95">
                  <c:v>-0.55209319999999995</c:v>
                </c:pt>
                <c:pt idx="96">
                  <c:v>-0.54773269999999996</c:v>
                </c:pt>
                <c:pt idx="97">
                  <c:v>-0.51616839999999997</c:v>
                </c:pt>
                <c:pt idx="98">
                  <c:v>0.54852889999999999</c:v>
                </c:pt>
                <c:pt idx="99">
                  <c:v>1.1517189999999999</c:v>
                </c:pt>
                <c:pt idx="100">
                  <c:v>-0.1052947</c:v>
                </c:pt>
                <c:pt idx="101">
                  <c:v>-1.0305230000000001</c:v>
                </c:pt>
                <c:pt idx="102">
                  <c:v>0.27915640000000003</c:v>
                </c:pt>
                <c:pt idx="103">
                  <c:v>1.9369350000000001</c:v>
                </c:pt>
                <c:pt idx="104">
                  <c:v>1.8143849999999999</c:v>
                </c:pt>
                <c:pt idx="105">
                  <c:v>0.70621299999999998</c:v>
                </c:pt>
                <c:pt idx="106">
                  <c:v>-9.2019980000000001E-2</c:v>
                </c:pt>
                <c:pt idx="107">
                  <c:v>-0.29852220000000002</c:v>
                </c:pt>
                <c:pt idx="108">
                  <c:v>-0.45776359999999999</c:v>
                </c:pt>
                <c:pt idx="109">
                  <c:v>-0.70143690000000003</c:v>
                </c:pt>
                <c:pt idx="110">
                  <c:v>3.7940599999999998E-2</c:v>
                </c:pt>
                <c:pt idx="111">
                  <c:v>0.88408149999999996</c:v>
                </c:pt>
                <c:pt idx="112">
                  <c:v>0.30218830000000002</c:v>
                </c:pt>
                <c:pt idx="113">
                  <c:v>-0.79481800000000002</c:v>
                </c:pt>
                <c:pt idx="114">
                  <c:v>-0.67462710000000004</c:v>
                </c:pt>
                <c:pt idx="115">
                  <c:v>1.289032</c:v>
                </c:pt>
                <c:pt idx="116">
                  <c:v>2.9688469999999998</c:v>
                </c:pt>
                <c:pt idx="117">
                  <c:v>2.3925809999999998</c:v>
                </c:pt>
                <c:pt idx="118">
                  <c:v>1.1222859999999999</c:v>
                </c:pt>
                <c:pt idx="119">
                  <c:v>0.61710030000000005</c:v>
                </c:pt>
                <c:pt idx="120">
                  <c:v>0.18627850000000001</c:v>
                </c:pt>
                <c:pt idx="121">
                  <c:v>-0.63128649999999997</c:v>
                </c:pt>
                <c:pt idx="122">
                  <c:v>-0.83863920000000003</c:v>
                </c:pt>
                <c:pt idx="123">
                  <c:v>0.60186139999999999</c:v>
                </c:pt>
                <c:pt idx="124">
                  <c:v>2.5488119999999999</c:v>
                </c:pt>
                <c:pt idx="125">
                  <c:v>2.8803200000000002</c:v>
                </c:pt>
                <c:pt idx="126">
                  <c:v>1.35642</c:v>
                </c:pt>
                <c:pt idx="127">
                  <c:v>-0.4473895</c:v>
                </c:pt>
                <c:pt idx="128">
                  <c:v>-1.3782989999999999</c:v>
                </c:pt>
                <c:pt idx="129">
                  <c:v>-1.362247</c:v>
                </c:pt>
                <c:pt idx="130">
                  <c:v>-1.14655</c:v>
                </c:pt>
                <c:pt idx="131">
                  <c:v>-1.3075870000000001</c:v>
                </c:pt>
                <c:pt idx="132">
                  <c:v>-1.0636890000000001</c:v>
                </c:pt>
                <c:pt idx="133">
                  <c:v>-0.30976049999999999</c:v>
                </c:pt>
                <c:pt idx="134">
                  <c:v>0.38516990000000001</c:v>
                </c:pt>
                <c:pt idx="135">
                  <c:v>0.94958819999999999</c:v>
                </c:pt>
                <c:pt idx="136">
                  <c:v>1.0788439999999999</c:v>
                </c:pt>
                <c:pt idx="137">
                  <c:v>0.70366890000000004</c:v>
                </c:pt>
                <c:pt idx="138">
                  <c:v>9.1956300000000005E-2</c:v>
                </c:pt>
                <c:pt idx="139">
                  <c:v>-0.48939650000000001</c:v>
                </c:pt>
                <c:pt idx="140">
                  <c:v>-0.51837129999999998</c:v>
                </c:pt>
                <c:pt idx="141">
                  <c:v>0.55698650000000005</c:v>
                </c:pt>
                <c:pt idx="142">
                  <c:v>1.8572630000000001</c:v>
                </c:pt>
                <c:pt idx="143">
                  <c:v>1.8030809999999999</c:v>
                </c:pt>
                <c:pt idx="144">
                  <c:v>0.98914060000000004</c:v>
                </c:pt>
                <c:pt idx="145">
                  <c:v>0.35104180000000001</c:v>
                </c:pt>
                <c:pt idx="146">
                  <c:v>-0.57355990000000001</c:v>
                </c:pt>
                <c:pt idx="147">
                  <c:v>-0.88504079999999996</c:v>
                </c:pt>
                <c:pt idx="148">
                  <c:v>0.26294849999999997</c:v>
                </c:pt>
                <c:pt idx="149">
                  <c:v>1.2080249999999999</c:v>
                </c:pt>
                <c:pt idx="150">
                  <c:v>0.98278739999999998</c:v>
                </c:pt>
                <c:pt idx="151">
                  <c:v>0.41956520000000003</c:v>
                </c:pt>
                <c:pt idx="152">
                  <c:v>-0.43946069999999998</c:v>
                </c:pt>
                <c:pt idx="153">
                  <c:v>-1.231533</c:v>
                </c:pt>
                <c:pt idx="154">
                  <c:v>-0.67463830000000002</c:v>
                </c:pt>
                <c:pt idx="155">
                  <c:v>0.27020880000000003</c:v>
                </c:pt>
                <c:pt idx="156">
                  <c:v>-0.66315310000000005</c:v>
                </c:pt>
                <c:pt idx="157">
                  <c:v>-2.637006</c:v>
                </c:pt>
                <c:pt idx="158">
                  <c:v>-2.6586310000000002</c:v>
                </c:pt>
                <c:pt idx="159">
                  <c:v>-1.0131650000000001</c:v>
                </c:pt>
                <c:pt idx="160">
                  <c:v>-0.25063930000000001</c:v>
                </c:pt>
                <c:pt idx="161">
                  <c:v>-0.34355409999999997</c:v>
                </c:pt>
                <c:pt idx="162">
                  <c:v>-5.8788300000000002E-2</c:v>
                </c:pt>
                <c:pt idx="163">
                  <c:v>0.3339683</c:v>
                </c:pt>
                <c:pt idx="164">
                  <c:v>-1.422235E-2</c:v>
                </c:pt>
                <c:pt idx="165">
                  <c:v>-0.62448530000000002</c:v>
                </c:pt>
                <c:pt idx="166">
                  <c:v>-7.5156020000000004E-2</c:v>
                </c:pt>
                <c:pt idx="167">
                  <c:v>1.073944</c:v>
                </c:pt>
                <c:pt idx="168">
                  <c:v>0.58301970000000003</c:v>
                </c:pt>
                <c:pt idx="169">
                  <c:v>-1.264893</c:v>
                </c:pt>
                <c:pt idx="170">
                  <c:v>-2.0068600000000001</c:v>
                </c:pt>
                <c:pt idx="171">
                  <c:v>-1.1718710000000001</c:v>
                </c:pt>
                <c:pt idx="172">
                  <c:v>-0.10613499999999999</c:v>
                </c:pt>
                <c:pt idx="173">
                  <c:v>-9.7734979999999999E-2</c:v>
                </c:pt>
                <c:pt idx="174">
                  <c:v>-1.3347340000000001</c:v>
                </c:pt>
                <c:pt idx="175">
                  <c:v>-1.7054149999999999</c:v>
                </c:pt>
                <c:pt idx="176">
                  <c:v>0.58951810000000004</c:v>
                </c:pt>
                <c:pt idx="177">
                  <c:v>4.4432070000000001</c:v>
                </c:pt>
                <c:pt idx="178">
                  <c:v>9.0774310000000007</c:v>
                </c:pt>
                <c:pt idx="179">
                  <c:v>15.619160000000001</c:v>
                </c:pt>
                <c:pt idx="180">
                  <c:v>22.869579999999999</c:v>
                </c:pt>
                <c:pt idx="181">
                  <c:v>27.41122</c:v>
                </c:pt>
                <c:pt idx="182">
                  <c:v>29.553840000000001</c:v>
                </c:pt>
                <c:pt idx="183">
                  <c:v>30.638739999999999</c:v>
                </c:pt>
                <c:pt idx="184">
                  <c:v>27.10792</c:v>
                </c:pt>
                <c:pt idx="185">
                  <c:v>19.077110000000001</c:v>
                </c:pt>
                <c:pt idx="186">
                  <c:v>13.08764</c:v>
                </c:pt>
                <c:pt idx="187">
                  <c:v>9.3335559999999997</c:v>
                </c:pt>
                <c:pt idx="188">
                  <c:v>4.2883560000000003</c:v>
                </c:pt>
                <c:pt idx="189">
                  <c:v>0.32864379999999999</c:v>
                </c:pt>
                <c:pt idx="190">
                  <c:v>-0.84726500000000005</c:v>
                </c:pt>
                <c:pt idx="191">
                  <c:v>-1.1376109999999999</c:v>
                </c:pt>
                <c:pt idx="192">
                  <c:v>-0.96797820000000001</c:v>
                </c:pt>
                <c:pt idx="193">
                  <c:v>-3.6978879999999999E-2</c:v>
                </c:pt>
                <c:pt idx="194">
                  <c:v>2.004089</c:v>
                </c:pt>
                <c:pt idx="195">
                  <c:v>4.1240620000000003</c:v>
                </c:pt>
                <c:pt idx="196">
                  <c:v>3.8228019999999998</c:v>
                </c:pt>
                <c:pt idx="197">
                  <c:v>2.5416099999999999</c:v>
                </c:pt>
                <c:pt idx="198">
                  <c:v>2.4246509999999999</c:v>
                </c:pt>
                <c:pt idx="199">
                  <c:v>1.3586530000000001</c:v>
                </c:pt>
                <c:pt idx="200">
                  <c:v>-0.81871660000000002</c:v>
                </c:pt>
                <c:pt idx="201">
                  <c:v>-1.6034390000000001</c:v>
                </c:pt>
                <c:pt idx="202">
                  <c:v>-0.87685400000000002</c:v>
                </c:pt>
                <c:pt idx="203">
                  <c:v>0.84505549999999996</c:v>
                </c:pt>
                <c:pt idx="204">
                  <c:v>2.5010379999999999</c:v>
                </c:pt>
                <c:pt idx="205">
                  <c:v>1.947692</c:v>
                </c:pt>
                <c:pt idx="206">
                  <c:v>0.1609197</c:v>
                </c:pt>
                <c:pt idx="207">
                  <c:v>-0.44741540000000002</c:v>
                </c:pt>
                <c:pt idx="208">
                  <c:v>-0.24478759999999999</c:v>
                </c:pt>
                <c:pt idx="209">
                  <c:v>0.5267984</c:v>
                </c:pt>
                <c:pt idx="210">
                  <c:v>2.1723140000000001</c:v>
                </c:pt>
                <c:pt idx="211">
                  <c:v>3.1330589999999998</c:v>
                </c:pt>
                <c:pt idx="212">
                  <c:v>2.719265</c:v>
                </c:pt>
                <c:pt idx="213">
                  <c:v>1.583701</c:v>
                </c:pt>
                <c:pt idx="214">
                  <c:v>-1.6963789999999999E-2</c:v>
                </c:pt>
                <c:pt idx="215">
                  <c:v>-1.008594</c:v>
                </c:pt>
                <c:pt idx="216">
                  <c:v>-0.67749859999999995</c:v>
                </c:pt>
                <c:pt idx="217">
                  <c:v>-0.31212899999999999</c:v>
                </c:pt>
                <c:pt idx="218">
                  <c:v>0.2105668</c:v>
                </c:pt>
                <c:pt idx="219">
                  <c:v>2.2159979999999999</c:v>
                </c:pt>
                <c:pt idx="220">
                  <c:v>3.536775</c:v>
                </c:pt>
                <c:pt idx="221">
                  <c:v>2.4842119999999999</c:v>
                </c:pt>
                <c:pt idx="222">
                  <c:v>1.581197</c:v>
                </c:pt>
                <c:pt idx="223">
                  <c:v>2.0394320000000001</c:v>
                </c:pt>
                <c:pt idx="224">
                  <c:v>2.3740570000000001</c:v>
                </c:pt>
                <c:pt idx="225">
                  <c:v>1.7905880000000001</c:v>
                </c:pt>
                <c:pt idx="226">
                  <c:v>0.85276010000000002</c:v>
                </c:pt>
                <c:pt idx="227">
                  <c:v>0.49750620000000001</c:v>
                </c:pt>
                <c:pt idx="228">
                  <c:v>0.96892069999999997</c:v>
                </c:pt>
                <c:pt idx="229">
                  <c:v>0.95370029999999995</c:v>
                </c:pt>
                <c:pt idx="230">
                  <c:v>-0.39735039999999999</c:v>
                </c:pt>
                <c:pt idx="231">
                  <c:v>-0.6635451</c:v>
                </c:pt>
                <c:pt idx="232">
                  <c:v>1.0626310000000001</c:v>
                </c:pt>
                <c:pt idx="233">
                  <c:v>1.6647529999999999</c:v>
                </c:pt>
                <c:pt idx="234">
                  <c:v>0.19102450000000001</c:v>
                </c:pt>
                <c:pt idx="235">
                  <c:v>-1.1050219999999999</c:v>
                </c:pt>
                <c:pt idx="236">
                  <c:v>-0.74027759999999998</c:v>
                </c:pt>
                <c:pt idx="237">
                  <c:v>0.513679</c:v>
                </c:pt>
                <c:pt idx="238">
                  <c:v>1.1625259999999999</c:v>
                </c:pt>
                <c:pt idx="239">
                  <c:v>1.161848</c:v>
                </c:pt>
                <c:pt idx="240">
                  <c:v>1.352514</c:v>
                </c:pt>
                <c:pt idx="241">
                  <c:v>2.0464530000000001</c:v>
                </c:pt>
                <c:pt idx="242">
                  <c:v>2.9906100000000002</c:v>
                </c:pt>
                <c:pt idx="243">
                  <c:v>3.461687</c:v>
                </c:pt>
                <c:pt idx="244">
                  <c:v>3.0047980000000001</c:v>
                </c:pt>
                <c:pt idx="245">
                  <c:v>2.21827</c:v>
                </c:pt>
                <c:pt idx="246">
                  <c:v>2.1460819999999998</c:v>
                </c:pt>
                <c:pt idx="247">
                  <c:v>2.5761699999999998</c:v>
                </c:pt>
                <c:pt idx="248">
                  <c:v>2.1419199999999998</c:v>
                </c:pt>
                <c:pt idx="249">
                  <c:v>1.386369</c:v>
                </c:pt>
                <c:pt idx="250">
                  <c:v>0.90131709999999998</c:v>
                </c:pt>
                <c:pt idx="251">
                  <c:v>-0.41684919999999998</c:v>
                </c:pt>
                <c:pt idx="252">
                  <c:v>-1.31436</c:v>
                </c:pt>
                <c:pt idx="253">
                  <c:v>-0.38018760000000001</c:v>
                </c:pt>
                <c:pt idx="254">
                  <c:v>1.1363179999999999</c:v>
                </c:pt>
                <c:pt idx="255">
                  <c:v>2.6912340000000001</c:v>
                </c:pt>
                <c:pt idx="256">
                  <c:v>3.6787700000000001</c:v>
                </c:pt>
                <c:pt idx="257">
                  <c:v>2.720456</c:v>
                </c:pt>
                <c:pt idx="258">
                  <c:v>1.1141559999999999</c:v>
                </c:pt>
                <c:pt idx="259">
                  <c:v>0.85237229999999997</c:v>
                </c:pt>
                <c:pt idx="260">
                  <c:v>1.9575910000000001</c:v>
                </c:pt>
                <c:pt idx="261">
                  <c:v>3.07281</c:v>
                </c:pt>
                <c:pt idx="262">
                  <c:v>1.9667619999999999</c:v>
                </c:pt>
                <c:pt idx="263">
                  <c:v>-0.2203022</c:v>
                </c:pt>
                <c:pt idx="264">
                  <c:v>-0.33295089999999999</c:v>
                </c:pt>
                <c:pt idx="265">
                  <c:v>0.2772384</c:v>
                </c:pt>
                <c:pt idx="266">
                  <c:v>-0.1708259</c:v>
                </c:pt>
                <c:pt idx="267">
                  <c:v>-0.13131029999999999</c:v>
                </c:pt>
                <c:pt idx="268">
                  <c:v>0.59804109999999999</c:v>
                </c:pt>
                <c:pt idx="269">
                  <c:v>1.169586</c:v>
                </c:pt>
                <c:pt idx="270">
                  <c:v>0.95531710000000003</c:v>
                </c:pt>
                <c:pt idx="271">
                  <c:v>-0.42394219999999999</c:v>
                </c:pt>
                <c:pt idx="272">
                  <c:v>-0.68439689999999997</c:v>
                </c:pt>
                <c:pt idx="273">
                  <c:v>0.97350049999999999</c:v>
                </c:pt>
                <c:pt idx="274">
                  <c:v>2.1099909999999999</c:v>
                </c:pt>
                <c:pt idx="275">
                  <c:v>2.0081690000000001</c:v>
                </c:pt>
                <c:pt idx="276">
                  <c:v>1.448207</c:v>
                </c:pt>
                <c:pt idx="277">
                  <c:v>1.2786649999999999</c:v>
                </c:pt>
                <c:pt idx="278">
                  <c:v>2.036931</c:v>
                </c:pt>
                <c:pt idx="279">
                  <c:v>2.448353</c:v>
                </c:pt>
                <c:pt idx="280">
                  <c:v>1.6750940000000001</c:v>
                </c:pt>
                <c:pt idx="281">
                  <c:v>1.1929449999999999</c:v>
                </c:pt>
                <c:pt idx="282">
                  <c:v>1.2399880000000001</c:v>
                </c:pt>
                <c:pt idx="283">
                  <c:v>0.91236649999999997</c:v>
                </c:pt>
                <c:pt idx="284">
                  <c:v>0.9851451</c:v>
                </c:pt>
                <c:pt idx="285">
                  <c:v>1.551347</c:v>
                </c:pt>
                <c:pt idx="286">
                  <c:v>1.854163</c:v>
                </c:pt>
                <c:pt idx="287">
                  <c:v>1.782489</c:v>
                </c:pt>
                <c:pt idx="288">
                  <c:v>1.330641</c:v>
                </c:pt>
                <c:pt idx="289">
                  <c:v>1.124484</c:v>
                </c:pt>
                <c:pt idx="290">
                  <c:v>1.169335</c:v>
                </c:pt>
                <c:pt idx="291">
                  <c:v>0.95577089999999998</c:v>
                </c:pt>
                <c:pt idx="292">
                  <c:v>0.65416160000000001</c:v>
                </c:pt>
                <c:pt idx="293">
                  <c:v>0.56400130000000004</c:v>
                </c:pt>
                <c:pt idx="294">
                  <c:v>0.97372060000000005</c:v>
                </c:pt>
                <c:pt idx="295">
                  <c:v>1.0979969999999999</c:v>
                </c:pt>
                <c:pt idx="296">
                  <c:v>0.34587669999999998</c:v>
                </c:pt>
                <c:pt idx="297">
                  <c:v>-0.37712960000000001</c:v>
                </c:pt>
                <c:pt idx="298">
                  <c:v>-0.44572139999999999</c:v>
                </c:pt>
                <c:pt idx="299">
                  <c:v>0.45782390000000001</c:v>
                </c:pt>
                <c:pt idx="300">
                  <c:v>1.668677</c:v>
                </c:pt>
                <c:pt idx="301">
                  <c:v>1.5520560000000001</c:v>
                </c:pt>
                <c:pt idx="302">
                  <c:v>0.61153299999999999</c:v>
                </c:pt>
                <c:pt idx="303">
                  <c:v>-4.0604389999999997E-2</c:v>
                </c:pt>
                <c:pt idx="304">
                  <c:v>-0.47341909999999998</c:v>
                </c:pt>
                <c:pt idx="305">
                  <c:v>-0.53272960000000003</c:v>
                </c:pt>
                <c:pt idx="306">
                  <c:v>-0.3393333</c:v>
                </c:pt>
                <c:pt idx="307">
                  <c:v>1.040335</c:v>
                </c:pt>
                <c:pt idx="308">
                  <c:v>3.4936440000000002</c:v>
                </c:pt>
                <c:pt idx="309">
                  <c:v>3.6894399999999998</c:v>
                </c:pt>
                <c:pt idx="310">
                  <c:v>1.3518760000000001</c:v>
                </c:pt>
                <c:pt idx="311">
                  <c:v>-6.4524529999999997E-2</c:v>
                </c:pt>
                <c:pt idx="312">
                  <c:v>0.60254149999999995</c:v>
                </c:pt>
                <c:pt idx="313">
                  <c:v>1.4793240000000001</c:v>
                </c:pt>
                <c:pt idx="314">
                  <c:v>1.273612</c:v>
                </c:pt>
                <c:pt idx="315">
                  <c:v>0.69848449999999995</c:v>
                </c:pt>
                <c:pt idx="316">
                  <c:v>1.0186649999999999</c:v>
                </c:pt>
                <c:pt idx="317">
                  <c:v>2.0871369999999998</c:v>
                </c:pt>
                <c:pt idx="318">
                  <c:v>1.9209339999999999</c:v>
                </c:pt>
                <c:pt idx="319">
                  <c:v>0.67309470000000005</c:v>
                </c:pt>
                <c:pt idx="320">
                  <c:v>0.52843300000000004</c:v>
                </c:pt>
                <c:pt idx="321">
                  <c:v>1.0193220000000001</c:v>
                </c:pt>
                <c:pt idx="322">
                  <c:v>0.79471519999999995</c:v>
                </c:pt>
                <c:pt idx="323">
                  <c:v>0.86455649999999995</c:v>
                </c:pt>
                <c:pt idx="324">
                  <c:v>1.87846</c:v>
                </c:pt>
                <c:pt idx="325">
                  <c:v>2.1901099999999998</c:v>
                </c:pt>
                <c:pt idx="326">
                  <c:v>1.8296589999999999</c:v>
                </c:pt>
                <c:pt idx="327">
                  <c:v>2.0258419999999999</c:v>
                </c:pt>
                <c:pt idx="328">
                  <c:v>1.9035489999999999</c:v>
                </c:pt>
                <c:pt idx="329">
                  <c:v>1.413235</c:v>
                </c:pt>
                <c:pt idx="330">
                  <c:v>1.144844</c:v>
                </c:pt>
                <c:pt idx="331">
                  <c:v>0.87284899999999999</c:v>
                </c:pt>
                <c:pt idx="332">
                  <c:v>1.5198830000000001</c:v>
                </c:pt>
                <c:pt idx="333">
                  <c:v>2.4162889999999999</c:v>
                </c:pt>
                <c:pt idx="334">
                  <c:v>0.88070139999999997</c:v>
                </c:pt>
                <c:pt idx="335">
                  <c:v>-1.6153280000000001</c:v>
                </c:pt>
                <c:pt idx="336">
                  <c:v>-1.1464110000000001</c:v>
                </c:pt>
                <c:pt idx="337">
                  <c:v>0.85039569999999998</c:v>
                </c:pt>
                <c:pt idx="338">
                  <c:v>1.095971</c:v>
                </c:pt>
                <c:pt idx="339">
                  <c:v>0.64523330000000001</c:v>
                </c:pt>
                <c:pt idx="340">
                  <c:v>0.78512979999999999</c:v>
                </c:pt>
                <c:pt idx="341">
                  <c:v>1.2262820000000001</c:v>
                </c:pt>
                <c:pt idx="342">
                  <c:v>1.749671</c:v>
                </c:pt>
                <c:pt idx="343">
                  <c:v>1.4978659999999999</c:v>
                </c:pt>
                <c:pt idx="344">
                  <c:v>0.33431749999999999</c:v>
                </c:pt>
                <c:pt idx="345">
                  <c:v>-0.85646330000000004</c:v>
                </c:pt>
                <c:pt idx="346">
                  <c:v>-1.062981</c:v>
                </c:pt>
                <c:pt idx="347">
                  <c:v>7.4322460000000007E-2</c:v>
                </c:pt>
                <c:pt idx="348">
                  <c:v>1.04237</c:v>
                </c:pt>
                <c:pt idx="349">
                  <c:v>1.0071140000000001</c:v>
                </c:pt>
                <c:pt idx="350">
                  <c:v>0.65748059999999997</c:v>
                </c:pt>
                <c:pt idx="351">
                  <c:v>0.64221010000000001</c:v>
                </c:pt>
                <c:pt idx="352">
                  <c:v>1.449878</c:v>
                </c:pt>
                <c:pt idx="353">
                  <c:v>1.801142</c:v>
                </c:pt>
                <c:pt idx="354">
                  <c:v>1.008928</c:v>
                </c:pt>
                <c:pt idx="355">
                  <c:v>1.3078430000000001</c:v>
                </c:pt>
                <c:pt idx="356">
                  <c:v>2.3728050000000001</c:v>
                </c:pt>
                <c:pt idx="357">
                  <c:v>1.7810349999999999</c:v>
                </c:pt>
                <c:pt idx="358">
                  <c:v>0.63256230000000002</c:v>
                </c:pt>
                <c:pt idx="359">
                  <c:v>0.27514739999999999</c:v>
                </c:pt>
                <c:pt idx="360">
                  <c:v>-8.1404159999999993E-3</c:v>
                </c:pt>
                <c:pt idx="361">
                  <c:v>-6.1003109999999999E-2</c:v>
                </c:pt>
                <c:pt idx="362">
                  <c:v>0.42904989999999998</c:v>
                </c:pt>
                <c:pt idx="363">
                  <c:v>0.66963589999999995</c:v>
                </c:pt>
                <c:pt idx="364">
                  <c:v>0.59564070000000002</c:v>
                </c:pt>
                <c:pt idx="365">
                  <c:v>0.68582659999999995</c:v>
                </c:pt>
                <c:pt idx="366">
                  <c:v>0.46191199999999999</c:v>
                </c:pt>
                <c:pt idx="367">
                  <c:v>8.1293379999999998E-2</c:v>
                </c:pt>
                <c:pt idx="368">
                  <c:v>-7.5897590000000001E-2</c:v>
                </c:pt>
                <c:pt idx="369">
                  <c:v>4.6426660000000002E-2</c:v>
                </c:pt>
                <c:pt idx="370">
                  <c:v>0.87928119999999999</c:v>
                </c:pt>
                <c:pt idx="371">
                  <c:v>1.2470779999999999</c:v>
                </c:pt>
                <c:pt idx="372">
                  <c:v>-0.16980339999999999</c:v>
                </c:pt>
                <c:pt idx="373">
                  <c:v>-2.2208009999999998</c:v>
                </c:pt>
                <c:pt idx="374">
                  <c:v>-2.5572309999999998</c:v>
                </c:pt>
                <c:pt idx="375">
                  <c:v>-0.50944140000000004</c:v>
                </c:pt>
                <c:pt idx="376">
                  <c:v>1.3818900000000001</c:v>
                </c:pt>
                <c:pt idx="377">
                  <c:v>0.97434120000000002</c:v>
                </c:pt>
                <c:pt idx="378">
                  <c:v>6.2222329999999999E-2</c:v>
                </c:pt>
                <c:pt idx="379">
                  <c:v>0.72386640000000002</c:v>
                </c:pt>
                <c:pt idx="380">
                  <c:v>1.578338</c:v>
                </c:pt>
                <c:pt idx="381">
                  <c:v>1.146161</c:v>
                </c:pt>
                <c:pt idx="382">
                  <c:v>0.37055709999999997</c:v>
                </c:pt>
                <c:pt idx="383">
                  <c:v>0.48512699999999997</c:v>
                </c:pt>
                <c:pt idx="384">
                  <c:v>0.4517581</c:v>
                </c:pt>
                <c:pt idx="385">
                  <c:v>-0.84735839999999996</c:v>
                </c:pt>
                <c:pt idx="386">
                  <c:v>-0.93295280000000003</c:v>
                </c:pt>
                <c:pt idx="387">
                  <c:v>0.5826308</c:v>
                </c:pt>
                <c:pt idx="388">
                  <c:v>0.56226560000000003</c:v>
                </c:pt>
                <c:pt idx="389">
                  <c:v>-0.41871209999999998</c:v>
                </c:pt>
                <c:pt idx="390">
                  <c:v>-0.21449170000000001</c:v>
                </c:pt>
                <c:pt idx="391">
                  <c:v>0.72961730000000002</c:v>
                </c:pt>
                <c:pt idx="392">
                  <c:v>1.2773680000000001</c:v>
                </c:pt>
                <c:pt idx="393">
                  <c:v>0.97770619999999997</c:v>
                </c:pt>
                <c:pt idx="394">
                  <c:v>0.78370030000000002</c:v>
                </c:pt>
                <c:pt idx="395">
                  <c:v>1.075081</c:v>
                </c:pt>
                <c:pt idx="396">
                  <c:v>0.67580899999999999</c:v>
                </c:pt>
                <c:pt idx="397">
                  <c:v>0.13014500000000001</c:v>
                </c:pt>
                <c:pt idx="398">
                  <c:v>9.4920439999999995E-2</c:v>
                </c:pt>
                <c:pt idx="399">
                  <c:v>-0.39074730000000002</c:v>
                </c:pt>
                <c:pt idx="400">
                  <c:v>-0.77884189999999998</c:v>
                </c:pt>
                <c:pt idx="401">
                  <c:v>1.1366660000000001E-2</c:v>
                </c:pt>
                <c:pt idx="402">
                  <c:v>1.0939160000000001</c:v>
                </c:pt>
                <c:pt idx="403">
                  <c:v>1.201422</c:v>
                </c:pt>
                <c:pt idx="404">
                  <c:v>0.40031689999999998</c:v>
                </c:pt>
                <c:pt idx="405">
                  <c:v>-0.44146269999999999</c:v>
                </c:pt>
                <c:pt idx="406">
                  <c:v>-0.68763969999999996</c:v>
                </c:pt>
                <c:pt idx="407">
                  <c:v>-0.29424620000000001</c:v>
                </c:pt>
                <c:pt idx="408">
                  <c:v>0.42193580000000003</c:v>
                </c:pt>
                <c:pt idx="409">
                  <c:v>1.203789</c:v>
                </c:pt>
                <c:pt idx="410">
                  <c:v>1.8469120000000001</c:v>
                </c:pt>
                <c:pt idx="411">
                  <c:v>2.1523669999999999</c:v>
                </c:pt>
                <c:pt idx="412">
                  <c:v>2.3562460000000001</c:v>
                </c:pt>
                <c:pt idx="413">
                  <c:v>2.1447750000000001</c:v>
                </c:pt>
                <c:pt idx="414">
                  <c:v>0.75772019999999995</c:v>
                </c:pt>
                <c:pt idx="415">
                  <c:v>-0.17762330000000001</c:v>
                </c:pt>
                <c:pt idx="416">
                  <c:v>0.86782879999999996</c:v>
                </c:pt>
                <c:pt idx="417">
                  <c:v>1.57362</c:v>
                </c:pt>
                <c:pt idx="418">
                  <c:v>0.53278650000000005</c:v>
                </c:pt>
                <c:pt idx="419">
                  <c:v>-0.25029600000000002</c:v>
                </c:pt>
                <c:pt idx="420">
                  <c:v>0.51357509999999995</c:v>
                </c:pt>
                <c:pt idx="421">
                  <c:v>1.9181919999999999</c:v>
                </c:pt>
                <c:pt idx="422">
                  <c:v>2.125283</c:v>
                </c:pt>
                <c:pt idx="423">
                  <c:v>0.79367719999999997</c:v>
                </c:pt>
                <c:pt idx="424">
                  <c:v>-0.81861600000000001</c:v>
                </c:pt>
                <c:pt idx="425">
                  <c:v>-1.3275330000000001</c:v>
                </c:pt>
                <c:pt idx="426">
                  <c:v>-0.1836497</c:v>
                </c:pt>
                <c:pt idx="427">
                  <c:v>0.51746380000000003</c:v>
                </c:pt>
                <c:pt idx="428">
                  <c:v>-0.25280580000000002</c:v>
                </c:pt>
                <c:pt idx="429">
                  <c:v>4.3456399999999999E-2</c:v>
                </c:pt>
                <c:pt idx="430">
                  <c:v>1.2864660000000001</c:v>
                </c:pt>
                <c:pt idx="431">
                  <c:v>0.93989590000000001</c:v>
                </c:pt>
                <c:pt idx="432">
                  <c:v>0.25976660000000001</c:v>
                </c:pt>
                <c:pt idx="433">
                  <c:v>0.59279999999999999</c:v>
                </c:pt>
                <c:pt idx="434">
                  <c:v>0.50056460000000003</c:v>
                </c:pt>
                <c:pt idx="435">
                  <c:v>-1.4951579999999999E-3</c:v>
                </c:pt>
                <c:pt idx="436">
                  <c:v>-1.7164039999999998E-2</c:v>
                </c:pt>
                <c:pt idx="437">
                  <c:v>-8.7295540000000005E-2</c:v>
                </c:pt>
                <c:pt idx="438">
                  <c:v>-0.70670690000000003</c:v>
                </c:pt>
                <c:pt idx="439">
                  <c:v>-0.85701780000000005</c:v>
                </c:pt>
                <c:pt idx="440">
                  <c:v>-4.7748190000000003E-2</c:v>
                </c:pt>
                <c:pt idx="441">
                  <c:v>0.52720469999999997</c:v>
                </c:pt>
                <c:pt idx="442">
                  <c:v>0.11285000000000001</c:v>
                </c:pt>
                <c:pt idx="443">
                  <c:v>-0.28888200000000003</c:v>
                </c:pt>
                <c:pt idx="444">
                  <c:v>0.35381010000000002</c:v>
                </c:pt>
                <c:pt idx="445">
                  <c:v>1.1489780000000001</c:v>
                </c:pt>
                <c:pt idx="446">
                  <c:v>1.4891939999999999</c:v>
                </c:pt>
                <c:pt idx="447">
                  <c:v>1.7357</c:v>
                </c:pt>
                <c:pt idx="448">
                  <c:v>1.44075</c:v>
                </c:pt>
                <c:pt idx="449">
                  <c:v>0.94629560000000001</c:v>
                </c:pt>
                <c:pt idx="450">
                  <c:v>1.012869</c:v>
                </c:pt>
                <c:pt idx="451">
                  <c:v>0.66575720000000005</c:v>
                </c:pt>
                <c:pt idx="452">
                  <c:v>-0.30362230000000001</c:v>
                </c:pt>
                <c:pt idx="453">
                  <c:v>-0.6799058</c:v>
                </c:pt>
                <c:pt idx="454">
                  <c:v>-0.63025540000000002</c:v>
                </c:pt>
                <c:pt idx="455">
                  <c:v>-0.59651770000000004</c:v>
                </c:pt>
                <c:pt idx="456">
                  <c:v>-4.1493910000000002E-2</c:v>
                </c:pt>
                <c:pt idx="457">
                  <c:v>0.62983979999999995</c:v>
                </c:pt>
                <c:pt idx="458">
                  <c:v>3.6873209999999997E-2</c:v>
                </c:pt>
                <c:pt idx="459">
                  <c:v>-1.607874</c:v>
                </c:pt>
                <c:pt idx="460">
                  <c:v>-2.5000689999999999</c:v>
                </c:pt>
                <c:pt idx="461">
                  <c:v>-2.1503489999999998</c:v>
                </c:pt>
                <c:pt idx="462">
                  <c:v>-1.106954</c:v>
                </c:pt>
                <c:pt idx="463">
                  <c:v>0.66562370000000004</c:v>
                </c:pt>
                <c:pt idx="464">
                  <c:v>1.8863259999999999</c:v>
                </c:pt>
                <c:pt idx="465">
                  <c:v>0.80889690000000003</c:v>
                </c:pt>
                <c:pt idx="466">
                  <c:v>-0.64876699999999998</c:v>
                </c:pt>
                <c:pt idx="467">
                  <c:v>0.18643680000000001</c:v>
                </c:pt>
                <c:pt idx="468">
                  <c:v>1.4663649999999999</c:v>
                </c:pt>
                <c:pt idx="469">
                  <c:v>0.3748129</c:v>
                </c:pt>
                <c:pt idx="470">
                  <c:v>-1.4652400000000001</c:v>
                </c:pt>
                <c:pt idx="471">
                  <c:v>-1.6776519999999999</c:v>
                </c:pt>
                <c:pt idx="472">
                  <c:v>-1.4798530000000001</c:v>
                </c:pt>
                <c:pt idx="473">
                  <c:v>-1.025463</c:v>
                </c:pt>
                <c:pt idx="474">
                  <c:v>0.44585439999999998</c:v>
                </c:pt>
                <c:pt idx="475">
                  <c:v>0.56346770000000002</c:v>
                </c:pt>
                <c:pt idx="476">
                  <c:v>-0.95928800000000003</c:v>
                </c:pt>
                <c:pt idx="477">
                  <c:v>-1.09009</c:v>
                </c:pt>
                <c:pt idx="478">
                  <c:v>0.6396039</c:v>
                </c:pt>
                <c:pt idx="479">
                  <c:v>1.615483</c:v>
                </c:pt>
                <c:pt idx="480">
                  <c:v>1.1531629999999999</c:v>
                </c:pt>
                <c:pt idx="481">
                  <c:v>1.0885069999999999</c:v>
                </c:pt>
                <c:pt idx="482">
                  <c:v>1.3120609999999999</c:v>
                </c:pt>
                <c:pt idx="483">
                  <c:v>1.358017</c:v>
                </c:pt>
                <c:pt idx="484">
                  <c:v>1.7388349999999999</c:v>
                </c:pt>
                <c:pt idx="485">
                  <c:v>1.3487640000000001</c:v>
                </c:pt>
                <c:pt idx="486">
                  <c:v>2.107883E-2</c:v>
                </c:pt>
                <c:pt idx="487">
                  <c:v>-0.37712050000000003</c:v>
                </c:pt>
                <c:pt idx="488">
                  <c:v>0.1760977</c:v>
                </c:pt>
                <c:pt idx="489">
                  <c:v>0.23122819999999999</c:v>
                </c:pt>
                <c:pt idx="490">
                  <c:v>4.713063E-2</c:v>
                </c:pt>
                <c:pt idx="491">
                  <c:v>0.25266939999999999</c:v>
                </c:pt>
                <c:pt idx="492">
                  <c:v>0.19268350000000001</c:v>
                </c:pt>
                <c:pt idx="493">
                  <c:v>2.3269689999999999E-2</c:v>
                </c:pt>
                <c:pt idx="494">
                  <c:v>0.22770760000000001</c:v>
                </c:pt>
                <c:pt idx="495">
                  <c:v>0.49757509999999999</c:v>
                </c:pt>
                <c:pt idx="496">
                  <c:v>1.0369079999999999</c:v>
                </c:pt>
                <c:pt idx="497">
                  <c:v>1.0157910000000001</c:v>
                </c:pt>
                <c:pt idx="498">
                  <c:v>-0.14492070000000001</c:v>
                </c:pt>
                <c:pt idx="499">
                  <c:v>-0.71513280000000001</c:v>
                </c:pt>
                <c:pt idx="500">
                  <c:v>-0.6943859</c:v>
                </c:pt>
                <c:pt idx="501">
                  <c:v>-1.1204339999999999</c:v>
                </c:pt>
                <c:pt idx="502">
                  <c:v>-1.435889</c:v>
                </c:pt>
                <c:pt idx="503">
                  <c:v>-1.6159410000000001</c:v>
                </c:pt>
                <c:pt idx="504">
                  <c:v>-0.99557010000000001</c:v>
                </c:pt>
                <c:pt idx="505">
                  <c:v>1.0852729999999999</c:v>
                </c:pt>
                <c:pt idx="506">
                  <c:v>2.5048020000000002</c:v>
                </c:pt>
                <c:pt idx="507">
                  <c:v>2.2077939999999998</c:v>
                </c:pt>
                <c:pt idx="508">
                  <c:v>1.7824070000000001</c:v>
                </c:pt>
                <c:pt idx="509">
                  <c:v>1.990863</c:v>
                </c:pt>
                <c:pt idx="510">
                  <c:v>2.2529029999999999</c:v>
                </c:pt>
                <c:pt idx="511">
                  <c:v>2.1167150000000001</c:v>
                </c:pt>
                <c:pt idx="512">
                  <c:v>1.384779</c:v>
                </c:pt>
                <c:pt idx="513">
                  <c:v>0.24213570000000001</c:v>
                </c:pt>
                <c:pt idx="514">
                  <c:v>-0.16383490000000001</c:v>
                </c:pt>
                <c:pt idx="515">
                  <c:v>0.2264022</c:v>
                </c:pt>
                <c:pt idx="516">
                  <c:v>0.43854320000000002</c:v>
                </c:pt>
                <c:pt idx="517">
                  <c:v>0.93714019999999998</c:v>
                </c:pt>
                <c:pt idx="518">
                  <c:v>1.2466900000000001</c:v>
                </c:pt>
                <c:pt idx="519">
                  <c:v>0.65052279999999996</c:v>
                </c:pt>
                <c:pt idx="520">
                  <c:v>0.81610210000000005</c:v>
                </c:pt>
                <c:pt idx="521">
                  <c:v>1.2657</c:v>
                </c:pt>
                <c:pt idx="522">
                  <c:v>0.46001730000000002</c:v>
                </c:pt>
                <c:pt idx="523">
                  <c:v>-2.6527470000000001E-2</c:v>
                </c:pt>
                <c:pt idx="524">
                  <c:v>0.3809495</c:v>
                </c:pt>
                <c:pt idx="525">
                  <c:v>0.67025179999999995</c:v>
                </c:pt>
                <c:pt idx="526">
                  <c:v>0.39454090000000003</c:v>
                </c:pt>
                <c:pt idx="527">
                  <c:v>-0.72460919999999995</c:v>
                </c:pt>
                <c:pt idx="528">
                  <c:v>-1.6502669999999999</c:v>
                </c:pt>
                <c:pt idx="529">
                  <c:v>-1.2922849999999999</c:v>
                </c:pt>
                <c:pt idx="530">
                  <c:v>0.10960789999999999</c:v>
                </c:pt>
                <c:pt idx="531">
                  <c:v>1.626131</c:v>
                </c:pt>
                <c:pt idx="532">
                  <c:v>1.7119059999999999</c:v>
                </c:pt>
                <c:pt idx="533">
                  <c:v>0.30688399999999999</c:v>
                </c:pt>
                <c:pt idx="534">
                  <c:v>-0.14487929999999999</c:v>
                </c:pt>
                <c:pt idx="535">
                  <c:v>1.208833</c:v>
                </c:pt>
                <c:pt idx="536">
                  <c:v>1.8912659999999999</c:v>
                </c:pt>
                <c:pt idx="537">
                  <c:v>1.095242</c:v>
                </c:pt>
                <c:pt idx="538">
                  <c:v>0.45285760000000003</c:v>
                </c:pt>
                <c:pt idx="539">
                  <c:v>0.24505669999999999</c:v>
                </c:pt>
                <c:pt idx="540">
                  <c:v>0.60583209999999998</c:v>
                </c:pt>
                <c:pt idx="541">
                  <c:v>1.306432</c:v>
                </c:pt>
                <c:pt idx="542">
                  <c:v>0.78905899999999995</c:v>
                </c:pt>
                <c:pt idx="543">
                  <c:v>-0.49550899999999998</c:v>
                </c:pt>
                <c:pt idx="544">
                  <c:v>-0.46088430000000002</c:v>
                </c:pt>
                <c:pt idx="545">
                  <c:v>1.0458270000000001</c:v>
                </c:pt>
                <c:pt idx="546">
                  <c:v>1.8571070000000001</c:v>
                </c:pt>
                <c:pt idx="547">
                  <c:v>0.66866769999999998</c:v>
                </c:pt>
                <c:pt idx="548">
                  <c:v>-0.78720880000000004</c:v>
                </c:pt>
                <c:pt idx="549">
                  <c:v>-0.36244739999999998</c:v>
                </c:pt>
                <c:pt idx="550">
                  <c:v>0.79202989999999995</c:v>
                </c:pt>
                <c:pt idx="551">
                  <c:v>0.52142659999999996</c:v>
                </c:pt>
                <c:pt idx="552">
                  <c:v>-4.5038279999999997E-3</c:v>
                </c:pt>
                <c:pt idx="553">
                  <c:v>0.458175</c:v>
                </c:pt>
                <c:pt idx="554">
                  <c:v>1.1084179999999999</c:v>
                </c:pt>
                <c:pt idx="555">
                  <c:v>1.973352</c:v>
                </c:pt>
                <c:pt idx="556">
                  <c:v>2.3353869999999999</c:v>
                </c:pt>
                <c:pt idx="557">
                  <c:v>1.15045</c:v>
                </c:pt>
                <c:pt idx="558">
                  <c:v>-0.13239500000000001</c:v>
                </c:pt>
                <c:pt idx="559">
                  <c:v>-0.1971842</c:v>
                </c:pt>
                <c:pt idx="560">
                  <c:v>0.50470859999999995</c:v>
                </c:pt>
                <c:pt idx="561">
                  <c:v>0.96423519999999996</c:v>
                </c:pt>
                <c:pt idx="562">
                  <c:v>0.99887490000000001</c:v>
                </c:pt>
                <c:pt idx="563">
                  <c:v>1.177735</c:v>
                </c:pt>
                <c:pt idx="564">
                  <c:v>0.84181790000000001</c:v>
                </c:pt>
                <c:pt idx="565">
                  <c:v>-0.31318230000000002</c:v>
                </c:pt>
                <c:pt idx="566">
                  <c:v>-0.9734294</c:v>
                </c:pt>
                <c:pt idx="567">
                  <c:v>-0.74310889999999996</c:v>
                </c:pt>
                <c:pt idx="568">
                  <c:v>-0.1973017</c:v>
                </c:pt>
                <c:pt idx="569">
                  <c:v>9.9652240000000003E-2</c:v>
                </c:pt>
                <c:pt idx="570">
                  <c:v>-0.42546030000000001</c:v>
                </c:pt>
                <c:pt idx="571">
                  <c:v>-0.77995619999999999</c:v>
                </c:pt>
                <c:pt idx="572">
                  <c:v>0.2170135</c:v>
                </c:pt>
                <c:pt idx="573">
                  <c:v>1.017039</c:v>
                </c:pt>
                <c:pt idx="574">
                  <c:v>0.43604599999999999</c:v>
                </c:pt>
                <c:pt idx="575">
                  <c:v>-3.470053E-2</c:v>
                </c:pt>
                <c:pt idx="576">
                  <c:v>0.25880239999999999</c:v>
                </c:pt>
                <c:pt idx="577">
                  <c:v>0.50612449999999998</c:v>
                </c:pt>
                <c:pt idx="578">
                  <c:v>0.34897869999999998</c:v>
                </c:pt>
                <c:pt idx="579">
                  <c:v>-0.69488899999999998</c:v>
                </c:pt>
                <c:pt idx="580">
                  <c:v>-1.806392</c:v>
                </c:pt>
                <c:pt idx="581">
                  <c:v>-1.2736179999999999</c:v>
                </c:pt>
                <c:pt idx="582">
                  <c:v>4.4825999999999998E-2</c:v>
                </c:pt>
                <c:pt idx="583">
                  <c:v>0.68079279999999998</c:v>
                </c:pt>
                <c:pt idx="584">
                  <c:v>0.53254089999999998</c:v>
                </c:pt>
                <c:pt idx="585">
                  <c:v>-0.12880610000000001</c:v>
                </c:pt>
                <c:pt idx="586">
                  <c:v>-0.68964429999999999</c:v>
                </c:pt>
                <c:pt idx="587">
                  <c:v>-1.1371450000000001</c:v>
                </c:pt>
                <c:pt idx="588">
                  <c:v>-1.4209909999999999</c:v>
                </c:pt>
                <c:pt idx="589">
                  <c:v>-0.82339229999999997</c:v>
                </c:pt>
                <c:pt idx="590">
                  <c:v>-0.2189941</c:v>
                </c:pt>
                <c:pt idx="591">
                  <c:v>-0.98843820000000004</c:v>
                </c:pt>
                <c:pt idx="592">
                  <c:v>-2.136009</c:v>
                </c:pt>
                <c:pt idx="593">
                  <c:v>-2.0890900000000001</c:v>
                </c:pt>
                <c:pt idx="594">
                  <c:v>-1.7025060000000001</c:v>
                </c:pt>
                <c:pt idx="595">
                  <c:v>-1.8054429999999999</c:v>
                </c:pt>
                <c:pt idx="596">
                  <c:v>-1.1467320000000001</c:v>
                </c:pt>
                <c:pt idx="597">
                  <c:v>0.368419</c:v>
                </c:pt>
                <c:pt idx="598">
                  <c:v>1.7798529999999999</c:v>
                </c:pt>
                <c:pt idx="599">
                  <c:v>2.4878079999999998</c:v>
                </c:pt>
                <c:pt idx="600">
                  <c:v>1.6836880000000001</c:v>
                </c:pt>
                <c:pt idx="601">
                  <c:v>0.4798058</c:v>
                </c:pt>
                <c:pt idx="602">
                  <c:v>0.45171169999999999</c:v>
                </c:pt>
                <c:pt idx="603">
                  <c:v>0.446106</c:v>
                </c:pt>
                <c:pt idx="604">
                  <c:v>0.48932350000000002</c:v>
                </c:pt>
                <c:pt idx="605">
                  <c:v>1.4733890000000001</c:v>
                </c:pt>
                <c:pt idx="606">
                  <c:v>1.5645929999999999</c:v>
                </c:pt>
                <c:pt idx="607">
                  <c:v>0.93020290000000005</c:v>
                </c:pt>
                <c:pt idx="608">
                  <c:v>0.71153440000000001</c:v>
                </c:pt>
                <c:pt idx="609">
                  <c:v>-0.52700930000000001</c:v>
                </c:pt>
                <c:pt idx="610">
                  <c:v>-1.6585479999999999</c:v>
                </c:pt>
                <c:pt idx="611">
                  <c:v>-1.0219579999999999</c:v>
                </c:pt>
                <c:pt idx="612">
                  <c:v>-0.2257237</c:v>
                </c:pt>
                <c:pt idx="613">
                  <c:v>0.1375866</c:v>
                </c:pt>
                <c:pt idx="614">
                  <c:v>0.60212120000000002</c:v>
                </c:pt>
                <c:pt idx="615">
                  <c:v>0.71458390000000005</c:v>
                </c:pt>
                <c:pt idx="616">
                  <c:v>0.18090500000000001</c:v>
                </c:pt>
                <c:pt idx="617">
                  <c:v>-0.27714309999999998</c:v>
                </c:pt>
                <c:pt idx="618">
                  <c:v>4.347504E-2</c:v>
                </c:pt>
                <c:pt idx="619">
                  <c:v>0.45887549999999999</c:v>
                </c:pt>
                <c:pt idx="620">
                  <c:v>0.47647919999999999</c:v>
                </c:pt>
                <c:pt idx="621">
                  <c:v>0.86495639999999996</c:v>
                </c:pt>
                <c:pt idx="622">
                  <c:v>1.4000859999999999</c:v>
                </c:pt>
                <c:pt idx="623">
                  <c:v>1.126441</c:v>
                </c:pt>
                <c:pt idx="624">
                  <c:v>0.55845829999999996</c:v>
                </c:pt>
                <c:pt idx="625">
                  <c:v>0.28124690000000002</c:v>
                </c:pt>
                <c:pt idx="626">
                  <c:v>-0.2306185</c:v>
                </c:pt>
                <c:pt idx="627">
                  <c:v>-0.78868340000000003</c:v>
                </c:pt>
                <c:pt idx="628">
                  <c:v>-0.95492089999999996</c:v>
                </c:pt>
                <c:pt idx="629">
                  <c:v>-1.3231040000000001</c:v>
                </c:pt>
                <c:pt idx="630">
                  <c:v>-1.2659210000000001</c:v>
                </c:pt>
                <c:pt idx="631">
                  <c:v>5.0388530000000003E-3</c:v>
                </c:pt>
                <c:pt idx="632">
                  <c:v>1.3022069999999999</c:v>
                </c:pt>
                <c:pt idx="633">
                  <c:v>1.644021</c:v>
                </c:pt>
                <c:pt idx="634">
                  <c:v>1.1810309999999999</c:v>
                </c:pt>
                <c:pt idx="635">
                  <c:v>0.85246120000000003</c:v>
                </c:pt>
                <c:pt idx="636">
                  <c:v>0.65070320000000004</c:v>
                </c:pt>
                <c:pt idx="637">
                  <c:v>0.34491300000000003</c:v>
                </c:pt>
                <c:pt idx="638">
                  <c:v>0.8443484</c:v>
                </c:pt>
                <c:pt idx="639">
                  <c:v>1.0979950000000001</c:v>
                </c:pt>
                <c:pt idx="640">
                  <c:v>0.27614919999999998</c:v>
                </c:pt>
                <c:pt idx="641">
                  <c:v>0.22321289999999999</c:v>
                </c:pt>
                <c:pt idx="642">
                  <c:v>1.183522</c:v>
                </c:pt>
                <c:pt idx="643">
                  <c:v>1.5555490000000001</c:v>
                </c:pt>
                <c:pt idx="644">
                  <c:v>0.97262749999999998</c:v>
                </c:pt>
                <c:pt idx="645">
                  <c:v>0.1358056</c:v>
                </c:pt>
                <c:pt idx="646">
                  <c:v>-0.38168570000000002</c:v>
                </c:pt>
                <c:pt idx="647">
                  <c:v>-0.56530170000000002</c:v>
                </c:pt>
                <c:pt idx="648">
                  <c:v>-1.170272</c:v>
                </c:pt>
                <c:pt idx="649">
                  <c:v>-2.120444</c:v>
                </c:pt>
                <c:pt idx="650">
                  <c:v>-1.735104</c:v>
                </c:pt>
                <c:pt idx="651">
                  <c:v>-0.43306699999999998</c:v>
                </c:pt>
                <c:pt idx="652">
                  <c:v>6.1551139999999997E-2</c:v>
                </c:pt>
                <c:pt idx="653">
                  <c:v>-0.1295646</c:v>
                </c:pt>
                <c:pt idx="654">
                  <c:v>-0.67926640000000005</c:v>
                </c:pt>
                <c:pt idx="655">
                  <c:v>-0.82843900000000004</c:v>
                </c:pt>
                <c:pt idx="656">
                  <c:v>-0.17036209999999999</c:v>
                </c:pt>
                <c:pt idx="657">
                  <c:v>2.3963020000000002E-2</c:v>
                </c:pt>
                <c:pt idx="658">
                  <c:v>-0.1796381</c:v>
                </c:pt>
                <c:pt idx="659">
                  <c:v>2.1422259999999999E-2</c:v>
                </c:pt>
                <c:pt idx="660">
                  <c:v>-0.5382538</c:v>
                </c:pt>
                <c:pt idx="661">
                  <c:v>-1.600617</c:v>
                </c:pt>
                <c:pt idx="662">
                  <c:v>-1.309374</c:v>
                </c:pt>
                <c:pt idx="663">
                  <c:v>-0.57576870000000002</c:v>
                </c:pt>
                <c:pt idx="664">
                  <c:v>-0.44515739999999998</c:v>
                </c:pt>
                <c:pt idx="665">
                  <c:v>1.159545E-2</c:v>
                </c:pt>
                <c:pt idx="666">
                  <c:v>0.62173670000000003</c:v>
                </c:pt>
                <c:pt idx="667">
                  <c:v>0.80376930000000002</c:v>
                </c:pt>
                <c:pt idx="668">
                  <c:v>0.9719082</c:v>
                </c:pt>
                <c:pt idx="669">
                  <c:v>0.91489189999999998</c:v>
                </c:pt>
                <c:pt idx="670">
                  <c:v>0.13721639999999999</c:v>
                </c:pt>
                <c:pt idx="671">
                  <c:v>-0.4713368</c:v>
                </c:pt>
                <c:pt idx="672">
                  <c:v>0.1410508</c:v>
                </c:pt>
                <c:pt idx="673">
                  <c:v>0.66391579999999994</c:v>
                </c:pt>
                <c:pt idx="674">
                  <c:v>0.28339540000000002</c:v>
                </c:pt>
                <c:pt idx="675">
                  <c:v>0.17945949999999999</c:v>
                </c:pt>
                <c:pt idx="676">
                  <c:v>-0.36918000000000001</c:v>
                </c:pt>
                <c:pt idx="677">
                  <c:v>-1.6000300000000001</c:v>
                </c:pt>
                <c:pt idx="678">
                  <c:v>-1.6178699999999999</c:v>
                </c:pt>
                <c:pt idx="679">
                  <c:v>-0.32135019999999997</c:v>
                </c:pt>
                <c:pt idx="680">
                  <c:v>0.65037699999999998</c:v>
                </c:pt>
                <c:pt idx="681">
                  <c:v>0.1649216</c:v>
                </c:pt>
                <c:pt idx="682">
                  <c:v>-0.96559879999999998</c:v>
                </c:pt>
                <c:pt idx="683">
                  <c:v>-0.62820560000000003</c:v>
                </c:pt>
                <c:pt idx="684">
                  <c:v>0.67161249999999995</c:v>
                </c:pt>
                <c:pt idx="685">
                  <c:v>0.14234179999999999</c:v>
                </c:pt>
                <c:pt idx="686">
                  <c:v>-1.913842</c:v>
                </c:pt>
                <c:pt idx="687">
                  <c:v>-2.8797670000000002</c:v>
                </c:pt>
                <c:pt idx="688">
                  <c:v>-2.2235119999999999</c:v>
                </c:pt>
                <c:pt idx="689">
                  <c:v>-0.93132610000000005</c:v>
                </c:pt>
                <c:pt idx="690">
                  <c:v>8.9920139999999996E-2</c:v>
                </c:pt>
                <c:pt idx="691">
                  <c:v>0.1857645</c:v>
                </c:pt>
                <c:pt idx="692">
                  <c:v>-0.226296</c:v>
                </c:pt>
                <c:pt idx="693">
                  <c:v>-0.19303490000000001</c:v>
                </c:pt>
                <c:pt idx="694">
                  <c:v>0.12958520000000001</c:v>
                </c:pt>
                <c:pt idx="695">
                  <c:v>4.4181190000000002E-2</c:v>
                </c:pt>
                <c:pt idx="696">
                  <c:v>-0.19192870000000001</c:v>
                </c:pt>
                <c:pt idx="697">
                  <c:v>1.3884290000000001E-2</c:v>
                </c:pt>
                <c:pt idx="698">
                  <c:v>9.80959E-2</c:v>
                </c:pt>
                <c:pt idx="699">
                  <c:v>-6.5583249999999996E-2</c:v>
                </c:pt>
                <c:pt idx="700">
                  <c:v>0.76927730000000005</c:v>
                </c:pt>
                <c:pt idx="701">
                  <c:v>1.6910240000000001</c:v>
                </c:pt>
                <c:pt idx="702">
                  <c:v>0.86832180000000003</c:v>
                </c:pt>
                <c:pt idx="703">
                  <c:v>-0.58778889999999995</c:v>
                </c:pt>
                <c:pt idx="704">
                  <c:v>-1.3311360000000001</c:v>
                </c:pt>
                <c:pt idx="705">
                  <c:v>-1.4989920000000001</c:v>
                </c:pt>
                <c:pt idx="706">
                  <c:v>-1.3099130000000001</c:v>
                </c:pt>
                <c:pt idx="707">
                  <c:v>-0.69958039999999999</c:v>
                </c:pt>
                <c:pt idx="708">
                  <c:v>0.3189168</c:v>
                </c:pt>
                <c:pt idx="709">
                  <c:v>1.3842639999999999</c:v>
                </c:pt>
                <c:pt idx="710">
                  <c:v>2.4000759999999999</c:v>
                </c:pt>
                <c:pt idx="711">
                  <c:v>2.504623</c:v>
                </c:pt>
                <c:pt idx="712">
                  <c:v>0.69863200000000003</c:v>
                </c:pt>
                <c:pt idx="713">
                  <c:v>-1.0023010000000001</c:v>
                </c:pt>
                <c:pt idx="714">
                  <c:v>-0.58276209999999995</c:v>
                </c:pt>
                <c:pt idx="715">
                  <c:v>0.14892069999999999</c:v>
                </c:pt>
                <c:pt idx="716">
                  <c:v>-0.17199719999999999</c:v>
                </c:pt>
                <c:pt idx="717">
                  <c:v>-0.32921549999999999</c:v>
                </c:pt>
                <c:pt idx="718">
                  <c:v>0.48674299999999998</c:v>
                </c:pt>
                <c:pt idx="719">
                  <c:v>1.5833950000000001</c:v>
                </c:pt>
                <c:pt idx="720">
                  <c:v>1.3833040000000001</c:v>
                </c:pt>
                <c:pt idx="721">
                  <c:v>0.18814500000000001</c:v>
                </c:pt>
                <c:pt idx="722">
                  <c:v>-0.18815100000000001</c:v>
                </c:pt>
                <c:pt idx="723">
                  <c:v>-0.1114914</c:v>
                </c:pt>
                <c:pt idx="724">
                  <c:v>-0.22232469999999999</c:v>
                </c:pt>
                <c:pt idx="725">
                  <c:v>0.41504550000000001</c:v>
                </c:pt>
                <c:pt idx="726">
                  <c:v>1.389084</c:v>
                </c:pt>
                <c:pt idx="727">
                  <c:v>1.686644</c:v>
                </c:pt>
                <c:pt idx="728">
                  <c:v>1.519358</c:v>
                </c:pt>
                <c:pt idx="729">
                  <c:v>0.90281560000000005</c:v>
                </c:pt>
                <c:pt idx="730">
                  <c:v>0.41157630000000001</c:v>
                </c:pt>
                <c:pt idx="731">
                  <c:v>0.50696889999999994</c:v>
                </c:pt>
                <c:pt idx="732">
                  <c:v>0.61321599999999998</c:v>
                </c:pt>
                <c:pt idx="733">
                  <c:v>0.89002720000000002</c:v>
                </c:pt>
                <c:pt idx="734">
                  <c:v>0.93743650000000001</c:v>
                </c:pt>
                <c:pt idx="735">
                  <c:v>0.41002670000000002</c:v>
                </c:pt>
                <c:pt idx="736">
                  <c:v>0.23974119999999999</c:v>
                </c:pt>
                <c:pt idx="737">
                  <c:v>0.50895610000000002</c:v>
                </c:pt>
                <c:pt idx="738">
                  <c:v>0.9080492</c:v>
                </c:pt>
                <c:pt idx="739">
                  <c:v>1.0658719999999999</c:v>
                </c:pt>
                <c:pt idx="740">
                  <c:v>0.63014979999999998</c:v>
                </c:pt>
                <c:pt idx="741">
                  <c:v>0.13619870000000001</c:v>
                </c:pt>
                <c:pt idx="742">
                  <c:v>-0.24745310000000001</c:v>
                </c:pt>
                <c:pt idx="743">
                  <c:v>-0.44101790000000002</c:v>
                </c:pt>
                <c:pt idx="744">
                  <c:v>-1.733517E-2</c:v>
                </c:pt>
                <c:pt idx="745">
                  <c:v>0.20410229999999999</c:v>
                </c:pt>
                <c:pt idx="746">
                  <c:v>-0.40806009999999998</c:v>
                </c:pt>
                <c:pt idx="747">
                  <c:v>-0.32849060000000002</c:v>
                </c:pt>
                <c:pt idx="748">
                  <c:v>0.80830970000000002</c:v>
                </c:pt>
                <c:pt idx="749">
                  <c:v>1.1092379999999999</c:v>
                </c:pt>
                <c:pt idx="750">
                  <c:v>0.72109350000000005</c:v>
                </c:pt>
                <c:pt idx="751">
                  <c:v>0.8621238</c:v>
                </c:pt>
                <c:pt idx="752">
                  <c:v>0.77242370000000005</c:v>
                </c:pt>
                <c:pt idx="753">
                  <c:v>0.33890690000000001</c:v>
                </c:pt>
                <c:pt idx="754">
                  <c:v>0.41148259999999998</c:v>
                </c:pt>
                <c:pt idx="755">
                  <c:v>0.37666729999999998</c:v>
                </c:pt>
                <c:pt idx="756">
                  <c:v>-0.27758189999999999</c:v>
                </c:pt>
                <c:pt idx="757">
                  <c:v>-1.4361470000000001</c:v>
                </c:pt>
                <c:pt idx="758">
                  <c:v>-2.5941329999999998</c:v>
                </c:pt>
                <c:pt idx="759">
                  <c:v>-1.761158</c:v>
                </c:pt>
                <c:pt idx="760">
                  <c:v>0.73695189999999999</c:v>
                </c:pt>
                <c:pt idx="761">
                  <c:v>1.630776</c:v>
                </c:pt>
                <c:pt idx="762">
                  <c:v>0.348686</c:v>
                </c:pt>
                <c:pt idx="763">
                  <c:v>-0.94890200000000002</c:v>
                </c:pt>
                <c:pt idx="764">
                  <c:v>-0.78297729999999999</c:v>
                </c:pt>
                <c:pt idx="765">
                  <c:v>-0.20713880000000001</c:v>
                </c:pt>
                <c:pt idx="766">
                  <c:v>-0.69682339999999998</c:v>
                </c:pt>
                <c:pt idx="767">
                  <c:v>-0.86459989999999998</c:v>
                </c:pt>
                <c:pt idx="768">
                  <c:v>-0.25348080000000001</c:v>
                </c:pt>
                <c:pt idx="769">
                  <c:v>6.2706479999999995E-2</c:v>
                </c:pt>
                <c:pt idx="770">
                  <c:v>0.35814669999999998</c:v>
                </c:pt>
                <c:pt idx="771">
                  <c:v>0.25958759999999997</c:v>
                </c:pt>
                <c:pt idx="772">
                  <c:v>-0.23611740000000001</c:v>
                </c:pt>
                <c:pt idx="773">
                  <c:v>-0.667188</c:v>
                </c:pt>
                <c:pt idx="774">
                  <c:v>-1.056276</c:v>
                </c:pt>
                <c:pt idx="775">
                  <c:v>-0.80515729999999996</c:v>
                </c:pt>
                <c:pt idx="776">
                  <c:v>4.6210969999999997E-2</c:v>
                </c:pt>
                <c:pt idx="777">
                  <c:v>1.1079030000000001</c:v>
                </c:pt>
                <c:pt idx="778">
                  <c:v>1.626258</c:v>
                </c:pt>
                <c:pt idx="779">
                  <c:v>1.113348</c:v>
                </c:pt>
                <c:pt idx="780">
                  <c:v>0.32326389999999999</c:v>
                </c:pt>
                <c:pt idx="781">
                  <c:v>-0.37850929999999999</c:v>
                </c:pt>
                <c:pt idx="782">
                  <c:v>-0.2768253</c:v>
                </c:pt>
                <c:pt idx="783">
                  <c:v>0.90336050000000001</c:v>
                </c:pt>
                <c:pt idx="784">
                  <c:v>1.321258</c:v>
                </c:pt>
                <c:pt idx="785">
                  <c:v>0.16469619999999999</c:v>
                </c:pt>
                <c:pt idx="786">
                  <c:v>-0.39841860000000001</c:v>
                </c:pt>
                <c:pt idx="787">
                  <c:v>0.59964919999999999</c:v>
                </c:pt>
                <c:pt idx="788">
                  <c:v>0.95233500000000004</c:v>
                </c:pt>
                <c:pt idx="789">
                  <c:v>-6.5933489999999997E-2</c:v>
                </c:pt>
                <c:pt idx="790">
                  <c:v>-1.008257</c:v>
                </c:pt>
                <c:pt idx="791">
                  <c:v>-1.2882469999999999</c:v>
                </c:pt>
                <c:pt idx="792">
                  <c:v>-0.94978569999999995</c:v>
                </c:pt>
                <c:pt idx="793">
                  <c:v>-0.105614</c:v>
                </c:pt>
                <c:pt idx="794">
                  <c:v>0.5353561</c:v>
                </c:pt>
                <c:pt idx="795">
                  <c:v>0.26980730000000003</c:v>
                </c:pt>
                <c:pt idx="796">
                  <c:v>-0.2575327</c:v>
                </c:pt>
                <c:pt idx="797">
                  <c:v>-0.1630134</c:v>
                </c:pt>
                <c:pt idx="798">
                  <c:v>0.16949139999999999</c:v>
                </c:pt>
                <c:pt idx="799">
                  <c:v>0.14638760000000001</c:v>
                </c:pt>
                <c:pt idx="800">
                  <c:v>-0.2686923</c:v>
                </c:pt>
                <c:pt idx="801">
                  <c:v>-0.25053589999999998</c:v>
                </c:pt>
                <c:pt idx="802">
                  <c:v>0.68741969999999997</c:v>
                </c:pt>
                <c:pt idx="803">
                  <c:v>1.1466259999999999</c:v>
                </c:pt>
                <c:pt idx="804">
                  <c:v>0.77606869999999994</c:v>
                </c:pt>
                <c:pt idx="805">
                  <c:v>0.83388479999999998</c:v>
                </c:pt>
                <c:pt idx="806">
                  <c:v>1.0919019999999999</c:v>
                </c:pt>
                <c:pt idx="807">
                  <c:v>0.96911449999999999</c:v>
                </c:pt>
                <c:pt idx="808">
                  <c:v>0.72040519999999997</c:v>
                </c:pt>
                <c:pt idx="809">
                  <c:v>0.28683890000000001</c:v>
                </c:pt>
                <c:pt idx="810">
                  <c:v>-0.51910500000000004</c:v>
                </c:pt>
                <c:pt idx="811">
                  <c:v>-1.0142180000000001</c:v>
                </c:pt>
                <c:pt idx="812">
                  <c:v>-0.55702189999999996</c:v>
                </c:pt>
                <c:pt idx="813">
                  <c:v>-0.16573379999999999</c:v>
                </c:pt>
                <c:pt idx="814">
                  <c:v>-0.79696210000000001</c:v>
                </c:pt>
                <c:pt idx="815">
                  <c:v>-1.286778</c:v>
                </c:pt>
                <c:pt idx="816">
                  <c:v>-8.5096550000000007E-2</c:v>
                </c:pt>
                <c:pt idx="817">
                  <c:v>1.178668</c:v>
                </c:pt>
                <c:pt idx="818">
                  <c:v>0.23855190000000001</c:v>
                </c:pt>
                <c:pt idx="819">
                  <c:v>-0.93395059999999996</c:v>
                </c:pt>
                <c:pt idx="820">
                  <c:v>-0.62993030000000005</c:v>
                </c:pt>
                <c:pt idx="821">
                  <c:v>-0.1818997</c:v>
                </c:pt>
                <c:pt idx="822">
                  <c:v>-0.53063210000000005</c:v>
                </c:pt>
                <c:pt idx="823">
                  <c:v>-1.5484450000000001</c:v>
                </c:pt>
                <c:pt idx="824">
                  <c:v>-1.9782169999999999</c:v>
                </c:pt>
                <c:pt idx="825">
                  <c:v>-1.176059</c:v>
                </c:pt>
                <c:pt idx="826">
                  <c:v>-0.49005860000000001</c:v>
                </c:pt>
                <c:pt idx="827">
                  <c:v>-0.37209789999999998</c:v>
                </c:pt>
                <c:pt idx="828">
                  <c:v>0.14610509999999999</c:v>
                </c:pt>
                <c:pt idx="829">
                  <c:v>0.81818829999999998</c:v>
                </c:pt>
                <c:pt idx="830">
                  <c:v>0.61297539999999995</c:v>
                </c:pt>
                <c:pt idx="831">
                  <c:v>-6.0520610000000002E-2</c:v>
                </c:pt>
                <c:pt idx="832">
                  <c:v>-0.2960737</c:v>
                </c:pt>
                <c:pt idx="833">
                  <c:v>-0.32537680000000002</c:v>
                </c:pt>
                <c:pt idx="834">
                  <c:v>2.393023E-2</c:v>
                </c:pt>
                <c:pt idx="835">
                  <c:v>1.018713</c:v>
                </c:pt>
                <c:pt idx="836">
                  <c:v>1.592541</c:v>
                </c:pt>
                <c:pt idx="837">
                  <c:v>0.92157840000000002</c:v>
                </c:pt>
                <c:pt idx="838">
                  <c:v>-0.70495059999999998</c:v>
                </c:pt>
                <c:pt idx="839">
                  <c:v>-1.4435640000000001</c:v>
                </c:pt>
                <c:pt idx="840">
                  <c:v>3.1127249999999999E-2</c:v>
                </c:pt>
                <c:pt idx="841">
                  <c:v>1.82925</c:v>
                </c:pt>
                <c:pt idx="842">
                  <c:v>1.991914</c:v>
                </c:pt>
                <c:pt idx="843">
                  <c:v>1.161557</c:v>
                </c:pt>
                <c:pt idx="844">
                  <c:v>0.32655269999999997</c:v>
                </c:pt>
                <c:pt idx="845">
                  <c:v>-0.1267508</c:v>
                </c:pt>
                <c:pt idx="846">
                  <c:v>8.816591E-2</c:v>
                </c:pt>
                <c:pt idx="847">
                  <c:v>0.34196539999999997</c:v>
                </c:pt>
                <c:pt idx="848">
                  <c:v>0.1450611</c:v>
                </c:pt>
                <c:pt idx="849">
                  <c:v>-0.4207861</c:v>
                </c:pt>
                <c:pt idx="850">
                  <c:v>-0.99356199999999995</c:v>
                </c:pt>
                <c:pt idx="851">
                  <c:v>-0.44336239999999999</c:v>
                </c:pt>
                <c:pt idx="852">
                  <c:v>0.85655360000000003</c:v>
                </c:pt>
                <c:pt idx="853">
                  <c:v>0.88322500000000004</c:v>
                </c:pt>
                <c:pt idx="854">
                  <c:v>-0.3388062</c:v>
                </c:pt>
                <c:pt idx="855">
                  <c:v>-0.93877690000000003</c:v>
                </c:pt>
                <c:pt idx="856">
                  <c:v>-0.38409979999999999</c:v>
                </c:pt>
                <c:pt idx="857">
                  <c:v>0.70900189999999996</c:v>
                </c:pt>
                <c:pt idx="858">
                  <c:v>1.1324829999999999</c:v>
                </c:pt>
                <c:pt idx="859">
                  <c:v>0.5190515</c:v>
                </c:pt>
                <c:pt idx="860">
                  <c:v>0.32831840000000001</c:v>
                </c:pt>
                <c:pt idx="861">
                  <c:v>0.17661560000000001</c:v>
                </c:pt>
                <c:pt idx="862">
                  <c:v>-0.66270099999999998</c:v>
                </c:pt>
                <c:pt idx="863">
                  <c:v>-1.026524</c:v>
                </c:pt>
                <c:pt idx="864">
                  <c:v>-0.70628480000000005</c:v>
                </c:pt>
                <c:pt idx="865">
                  <c:v>6.9053900000000001E-2</c:v>
                </c:pt>
                <c:pt idx="866">
                  <c:v>0.98346460000000002</c:v>
                </c:pt>
                <c:pt idx="867">
                  <c:v>0.99308269999999998</c:v>
                </c:pt>
                <c:pt idx="868">
                  <c:v>0.4992627</c:v>
                </c:pt>
                <c:pt idx="869">
                  <c:v>0.3535838</c:v>
                </c:pt>
                <c:pt idx="870">
                  <c:v>-0.28868310000000003</c:v>
                </c:pt>
                <c:pt idx="871">
                  <c:v>-0.83874340000000003</c:v>
                </c:pt>
                <c:pt idx="872">
                  <c:v>1.5070200000000001E-2</c:v>
                </c:pt>
                <c:pt idx="873">
                  <c:v>0.74210869999999995</c:v>
                </c:pt>
                <c:pt idx="874">
                  <c:v>0.1075902</c:v>
                </c:pt>
                <c:pt idx="875">
                  <c:v>-0.5420644</c:v>
                </c:pt>
                <c:pt idx="876">
                  <c:v>-0.2165666</c:v>
                </c:pt>
                <c:pt idx="877">
                  <c:v>0.29972359999999998</c:v>
                </c:pt>
                <c:pt idx="878">
                  <c:v>0.13487950000000001</c:v>
                </c:pt>
                <c:pt idx="879">
                  <c:v>-0.47702860000000002</c:v>
                </c:pt>
                <c:pt idx="880">
                  <c:v>-0.77203529999999998</c:v>
                </c:pt>
                <c:pt idx="881">
                  <c:v>-0.73770449999999999</c:v>
                </c:pt>
                <c:pt idx="882">
                  <c:v>-0.46142610000000001</c:v>
                </c:pt>
                <c:pt idx="883">
                  <c:v>0.4161415</c:v>
                </c:pt>
                <c:pt idx="884">
                  <c:v>0.89827290000000004</c:v>
                </c:pt>
                <c:pt idx="885">
                  <c:v>5.298112E-2</c:v>
                </c:pt>
                <c:pt idx="886">
                  <c:v>-0.72988640000000005</c:v>
                </c:pt>
                <c:pt idx="887">
                  <c:v>-0.52074330000000002</c:v>
                </c:pt>
                <c:pt idx="888">
                  <c:v>-0.40584300000000001</c:v>
                </c:pt>
                <c:pt idx="889">
                  <c:v>-1.1874439999999999</c:v>
                </c:pt>
                <c:pt idx="890">
                  <c:v>-1.747223</c:v>
                </c:pt>
                <c:pt idx="891">
                  <c:v>-0.92501820000000001</c:v>
                </c:pt>
                <c:pt idx="892">
                  <c:v>-0.18069350000000001</c:v>
                </c:pt>
                <c:pt idx="893">
                  <c:v>-0.73249940000000002</c:v>
                </c:pt>
                <c:pt idx="894">
                  <c:v>-1.49962</c:v>
                </c:pt>
                <c:pt idx="895">
                  <c:v>-1.2440580000000001</c:v>
                </c:pt>
                <c:pt idx="896">
                  <c:v>8.0360539999999994E-2</c:v>
                </c:pt>
                <c:pt idx="897">
                  <c:v>0.57751859999999999</c:v>
                </c:pt>
                <c:pt idx="898">
                  <c:v>-0.26559670000000002</c:v>
                </c:pt>
                <c:pt idx="899">
                  <c:v>-0.4742265</c:v>
                </c:pt>
                <c:pt idx="900">
                  <c:v>0.29701509999999998</c:v>
                </c:pt>
                <c:pt idx="901">
                  <c:v>1.1401349999999999</c:v>
                </c:pt>
                <c:pt idx="902">
                  <c:v>1.0414829999999999</c:v>
                </c:pt>
                <c:pt idx="903">
                  <c:v>2.5232050000000002E-3</c:v>
                </c:pt>
                <c:pt idx="904">
                  <c:v>-0.57132039999999995</c:v>
                </c:pt>
                <c:pt idx="905">
                  <c:v>-0.59297160000000004</c:v>
                </c:pt>
                <c:pt idx="906">
                  <c:v>-0.14887710000000001</c:v>
                </c:pt>
                <c:pt idx="907">
                  <c:v>1.0125470000000001</c:v>
                </c:pt>
                <c:pt idx="908">
                  <c:v>1.6022449999999999</c:v>
                </c:pt>
                <c:pt idx="909">
                  <c:v>1.021876</c:v>
                </c:pt>
                <c:pt idx="910">
                  <c:v>0.51511459999999998</c:v>
                </c:pt>
                <c:pt idx="911">
                  <c:v>0.48023749999999998</c:v>
                </c:pt>
                <c:pt idx="912">
                  <c:v>0.17690600000000001</c:v>
                </c:pt>
                <c:pt idx="913">
                  <c:v>-0.80510349999999997</c:v>
                </c:pt>
                <c:pt idx="914">
                  <c:v>-1.6438839999999999</c:v>
                </c:pt>
                <c:pt idx="915">
                  <c:v>-1.192402</c:v>
                </c:pt>
                <c:pt idx="916">
                  <c:v>-0.1217984</c:v>
                </c:pt>
                <c:pt idx="917">
                  <c:v>1.093445</c:v>
                </c:pt>
                <c:pt idx="918">
                  <c:v>2.1366990000000001</c:v>
                </c:pt>
                <c:pt idx="919">
                  <c:v>1.4933860000000001</c:v>
                </c:pt>
                <c:pt idx="920">
                  <c:v>-8.9489079999999999E-2</c:v>
                </c:pt>
                <c:pt idx="921">
                  <c:v>-1.0781480000000001</c:v>
                </c:pt>
                <c:pt idx="922">
                  <c:v>-1.566052</c:v>
                </c:pt>
                <c:pt idx="923">
                  <c:v>-1.009892</c:v>
                </c:pt>
                <c:pt idx="924">
                  <c:v>0.27144259999999998</c:v>
                </c:pt>
                <c:pt idx="925">
                  <c:v>-0.14654519999999999</c:v>
                </c:pt>
                <c:pt idx="926">
                  <c:v>-2.1854809999999998</c:v>
                </c:pt>
                <c:pt idx="927">
                  <c:v>-2.395915</c:v>
                </c:pt>
                <c:pt idx="928">
                  <c:v>-0.73466390000000004</c:v>
                </c:pt>
                <c:pt idx="929">
                  <c:v>-0.1562923</c:v>
                </c:pt>
                <c:pt idx="930">
                  <c:v>4.1134539999999997E-2</c:v>
                </c:pt>
                <c:pt idx="931">
                  <c:v>0.83498159999999999</c:v>
                </c:pt>
                <c:pt idx="932">
                  <c:v>0.91717769999999998</c:v>
                </c:pt>
                <c:pt idx="933">
                  <c:v>0.7322227</c:v>
                </c:pt>
                <c:pt idx="934">
                  <c:v>0.88726110000000002</c:v>
                </c:pt>
                <c:pt idx="935">
                  <c:v>0.69028829999999997</c:v>
                </c:pt>
                <c:pt idx="936">
                  <c:v>0.33022220000000002</c:v>
                </c:pt>
                <c:pt idx="937">
                  <c:v>0.62994939999999999</c:v>
                </c:pt>
                <c:pt idx="938">
                  <c:v>1.016513</c:v>
                </c:pt>
                <c:pt idx="939">
                  <c:v>0.30196230000000002</c:v>
                </c:pt>
                <c:pt idx="940">
                  <c:v>-0.63494280000000003</c:v>
                </c:pt>
                <c:pt idx="941">
                  <c:v>-0.36921110000000001</c:v>
                </c:pt>
                <c:pt idx="942">
                  <c:v>0.3479468</c:v>
                </c:pt>
                <c:pt idx="943">
                  <c:v>0.51827880000000004</c:v>
                </c:pt>
                <c:pt idx="944">
                  <c:v>0.53139460000000005</c:v>
                </c:pt>
                <c:pt idx="945">
                  <c:v>0.2178437</c:v>
                </c:pt>
                <c:pt idx="946">
                  <c:v>-0.33949459999999998</c:v>
                </c:pt>
                <c:pt idx="947">
                  <c:v>2.8652609999999998E-2</c:v>
                </c:pt>
                <c:pt idx="948">
                  <c:v>0.1206074</c:v>
                </c:pt>
                <c:pt idx="949">
                  <c:v>-1.4107190000000001</c:v>
                </c:pt>
                <c:pt idx="950">
                  <c:v>-1.9268149999999999</c:v>
                </c:pt>
                <c:pt idx="951">
                  <c:v>-0.30533310000000002</c:v>
                </c:pt>
                <c:pt idx="952">
                  <c:v>0.81765840000000001</c:v>
                </c:pt>
                <c:pt idx="953">
                  <c:v>0.57402489999999995</c:v>
                </c:pt>
                <c:pt idx="954">
                  <c:v>0.2233714</c:v>
                </c:pt>
                <c:pt idx="955">
                  <c:v>0.114755</c:v>
                </c:pt>
                <c:pt idx="956">
                  <c:v>-1.7484110000000001E-2</c:v>
                </c:pt>
                <c:pt idx="957">
                  <c:v>0.52000829999999998</c:v>
                </c:pt>
                <c:pt idx="958">
                  <c:v>1.415465</c:v>
                </c:pt>
                <c:pt idx="959">
                  <c:v>1.149572</c:v>
                </c:pt>
                <c:pt idx="960">
                  <c:v>0.39490160000000002</c:v>
                </c:pt>
                <c:pt idx="961">
                  <c:v>0.30374640000000003</c:v>
                </c:pt>
                <c:pt idx="962">
                  <c:v>4.6859350000000001E-2</c:v>
                </c:pt>
                <c:pt idx="963">
                  <c:v>-0.40097060000000001</c:v>
                </c:pt>
                <c:pt idx="964">
                  <c:v>-0.10977190000000001</c:v>
                </c:pt>
                <c:pt idx="965">
                  <c:v>6.9769280000000003E-2</c:v>
                </c:pt>
                <c:pt idx="966">
                  <c:v>-0.13094120000000001</c:v>
                </c:pt>
                <c:pt idx="967">
                  <c:v>-7.2774560000000002E-2</c:v>
                </c:pt>
                <c:pt idx="968">
                  <c:v>-0.34025670000000002</c:v>
                </c:pt>
                <c:pt idx="969">
                  <c:v>-0.1212937</c:v>
                </c:pt>
                <c:pt idx="970">
                  <c:v>1.2090050000000001</c:v>
                </c:pt>
                <c:pt idx="971">
                  <c:v>1.625461</c:v>
                </c:pt>
                <c:pt idx="972">
                  <c:v>0.73761500000000002</c:v>
                </c:pt>
                <c:pt idx="973">
                  <c:v>0.121434</c:v>
                </c:pt>
                <c:pt idx="974">
                  <c:v>0.14525840000000001</c:v>
                </c:pt>
                <c:pt idx="975">
                  <c:v>0.30873400000000001</c:v>
                </c:pt>
                <c:pt idx="976">
                  <c:v>-4.4078539999999999E-2</c:v>
                </c:pt>
                <c:pt idx="977">
                  <c:v>-0.4105394</c:v>
                </c:pt>
                <c:pt idx="978">
                  <c:v>-3.8423880000000001E-2</c:v>
                </c:pt>
                <c:pt idx="979">
                  <c:v>0.51924020000000004</c:v>
                </c:pt>
                <c:pt idx="980">
                  <c:v>1.475827</c:v>
                </c:pt>
                <c:pt idx="981">
                  <c:v>2.91805</c:v>
                </c:pt>
                <c:pt idx="982">
                  <c:v>3.286108</c:v>
                </c:pt>
                <c:pt idx="983">
                  <c:v>1.9662029999999999</c:v>
                </c:pt>
                <c:pt idx="984">
                  <c:v>0.74941820000000003</c:v>
                </c:pt>
                <c:pt idx="985">
                  <c:v>0.84629980000000005</c:v>
                </c:pt>
                <c:pt idx="986">
                  <c:v>1.4712229999999999</c:v>
                </c:pt>
                <c:pt idx="987">
                  <c:v>1.052265</c:v>
                </c:pt>
                <c:pt idx="988">
                  <c:v>-0.73304049999999998</c:v>
                </c:pt>
                <c:pt idx="989">
                  <c:v>-0.88325969999999998</c:v>
                </c:pt>
                <c:pt idx="990">
                  <c:v>0.97392690000000004</c:v>
                </c:pt>
                <c:pt idx="991">
                  <c:v>1.1751910000000001</c:v>
                </c:pt>
                <c:pt idx="992">
                  <c:v>-0.61918059999999997</c:v>
                </c:pt>
                <c:pt idx="993">
                  <c:v>-1.802829</c:v>
                </c:pt>
                <c:pt idx="994">
                  <c:v>-0.49574550000000001</c:v>
                </c:pt>
                <c:pt idx="995">
                  <c:v>1.338767</c:v>
                </c:pt>
                <c:pt idx="996">
                  <c:v>0.9860544</c:v>
                </c:pt>
                <c:pt idx="997">
                  <c:v>0.48195090000000002</c:v>
                </c:pt>
                <c:pt idx="998">
                  <c:v>1.069993</c:v>
                </c:pt>
              </c:numCache>
            </c:numRef>
          </c:yVal>
          <c:smooth val="0"/>
        </c:ser>
        <c:ser>
          <c:idx val="14"/>
          <c:order val="14"/>
          <c:tx>
            <c:v>+1000V (#15)</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Data'!$P$5:$P$1003</c:f>
              <c:numCache>
                <c:formatCode>General</c:formatCode>
                <c:ptCount val="999"/>
                <c:pt idx="0">
                  <c:v>-0.59902429999999995</c:v>
                </c:pt>
                <c:pt idx="1">
                  <c:v>-0.19053870000000001</c:v>
                </c:pt>
                <c:pt idx="2">
                  <c:v>0.13560069999999999</c:v>
                </c:pt>
                <c:pt idx="3">
                  <c:v>-0.68922119999999998</c:v>
                </c:pt>
                <c:pt idx="4">
                  <c:v>-1.019171</c:v>
                </c:pt>
                <c:pt idx="5">
                  <c:v>0.34848560000000001</c:v>
                </c:pt>
                <c:pt idx="6">
                  <c:v>0.90967370000000003</c:v>
                </c:pt>
                <c:pt idx="7">
                  <c:v>-0.26272420000000002</c:v>
                </c:pt>
                <c:pt idx="8">
                  <c:v>-0.74627940000000004</c:v>
                </c:pt>
                <c:pt idx="9">
                  <c:v>0.23040930000000001</c:v>
                </c:pt>
                <c:pt idx="10">
                  <c:v>0.62629250000000003</c:v>
                </c:pt>
                <c:pt idx="11">
                  <c:v>0.17391519999999999</c:v>
                </c:pt>
                <c:pt idx="12">
                  <c:v>0.40757959999999999</c:v>
                </c:pt>
                <c:pt idx="13">
                  <c:v>0.78970799999999997</c:v>
                </c:pt>
                <c:pt idx="14">
                  <c:v>-7.6383859999999998E-2</c:v>
                </c:pt>
                <c:pt idx="15">
                  <c:v>-1.136971</c:v>
                </c:pt>
                <c:pt idx="16">
                  <c:v>-0.89273389999999997</c:v>
                </c:pt>
                <c:pt idx="17">
                  <c:v>-0.26400259999999998</c:v>
                </c:pt>
                <c:pt idx="18">
                  <c:v>-8.509688E-2</c:v>
                </c:pt>
                <c:pt idx="19">
                  <c:v>-6.7296969999999998E-2</c:v>
                </c:pt>
                <c:pt idx="20">
                  <c:v>-0.1452784</c:v>
                </c:pt>
                <c:pt idx="21">
                  <c:v>-0.30836720000000001</c:v>
                </c:pt>
                <c:pt idx="22">
                  <c:v>-0.94406950000000001</c:v>
                </c:pt>
                <c:pt idx="23">
                  <c:v>-1.7471559999999999</c:v>
                </c:pt>
                <c:pt idx="24">
                  <c:v>-1.336471</c:v>
                </c:pt>
                <c:pt idx="25">
                  <c:v>-0.25197049999999999</c:v>
                </c:pt>
                <c:pt idx="26">
                  <c:v>2.3161339999999999E-2</c:v>
                </c:pt>
                <c:pt idx="27">
                  <c:v>1.7110810000000001E-2</c:v>
                </c:pt>
                <c:pt idx="28">
                  <c:v>0.66156020000000004</c:v>
                </c:pt>
                <c:pt idx="29">
                  <c:v>0.78605550000000002</c:v>
                </c:pt>
                <c:pt idx="30">
                  <c:v>-0.50470539999999997</c:v>
                </c:pt>
                <c:pt idx="31">
                  <c:v>-0.28797909999999999</c:v>
                </c:pt>
                <c:pt idx="32">
                  <c:v>1.8782110000000001</c:v>
                </c:pt>
                <c:pt idx="33">
                  <c:v>1.875985</c:v>
                </c:pt>
                <c:pt idx="34">
                  <c:v>-0.22568299999999999</c:v>
                </c:pt>
                <c:pt idx="35">
                  <c:v>-1.1767080000000001</c:v>
                </c:pt>
                <c:pt idx="36">
                  <c:v>-0.1800417</c:v>
                </c:pt>
                <c:pt idx="37">
                  <c:v>1.062953</c:v>
                </c:pt>
                <c:pt idx="38">
                  <c:v>0.8348913</c:v>
                </c:pt>
                <c:pt idx="39">
                  <c:v>-0.2179584</c:v>
                </c:pt>
                <c:pt idx="40">
                  <c:v>-0.56782310000000003</c:v>
                </c:pt>
                <c:pt idx="41">
                  <c:v>-5.3626050000000001E-2</c:v>
                </c:pt>
                <c:pt idx="42">
                  <c:v>0.1781432</c:v>
                </c:pt>
                <c:pt idx="43">
                  <c:v>-2.1061860000000002E-2</c:v>
                </c:pt>
                <c:pt idx="44">
                  <c:v>-0.1168976</c:v>
                </c:pt>
                <c:pt idx="45">
                  <c:v>-0.81056320000000004</c:v>
                </c:pt>
                <c:pt idx="46">
                  <c:v>-1.1291150000000001</c:v>
                </c:pt>
                <c:pt idx="47">
                  <c:v>0.2260403</c:v>
                </c:pt>
                <c:pt idx="48">
                  <c:v>1.502353</c:v>
                </c:pt>
                <c:pt idx="49">
                  <c:v>1.687316</c:v>
                </c:pt>
                <c:pt idx="50">
                  <c:v>1.2135940000000001</c:v>
                </c:pt>
                <c:pt idx="51">
                  <c:v>-0.20595620000000001</c:v>
                </c:pt>
                <c:pt idx="52">
                  <c:v>-1.3152619999999999</c:v>
                </c:pt>
                <c:pt idx="53">
                  <c:v>-0.51403900000000002</c:v>
                </c:pt>
                <c:pt idx="54">
                  <c:v>1.167565</c:v>
                </c:pt>
                <c:pt idx="55">
                  <c:v>2.4199920000000001</c:v>
                </c:pt>
                <c:pt idx="56">
                  <c:v>2.5622449999999999</c:v>
                </c:pt>
                <c:pt idx="57">
                  <c:v>0.67601</c:v>
                </c:pt>
                <c:pt idx="58">
                  <c:v>-1.8323240000000001</c:v>
                </c:pt>
                <c:pt idx="59">
                  <c:v>-1.5881970000000001</c:v>
                </c:pt>
                <c:pt idx="60">
                  <c:v>0.51667379999999996</c:v>
                </c:pt>
                <c:pt idx="61">
                  <c:v>0.88267240000000002</c:v>
                </c:pt>
                <c:pt idx="62">
                  <c:v>9.3774899999999994E-2</c:v>
                </c:pt>
                <c:pt idx="63">
                  <c:v>-1.5544809999999999E-2</c:v>
                </c:pt>
                <c:pt idx="64">
                  <c:v>0.225713</c:v>
                </c:pt>
                <c:pt idx="65">
                  <c:v>-0.15282299999999999</c:v>
                </c:pt>
                <c:pt idx="66">
                  <c:v>-1.1269229999999999</c:v>
                </c:pt>
                <c:pt idx="67">
                  <c:v>-0.6621726</c:v>
                </c:pt>
                <c:pt idx="68">
                  <c:v>0.58004900000000004</c:v>
                </c:pt>
                <c:pt idx="69">
                  <c:v>-0.26278869999999999</c:v>
                </c:pt>
                <c:pt idx="70">
                  <c:v>-1.0562959999999999</c:v>
                </c:pt>
                <c:pt idx="71">
                  <c:v>0.40642660000000003</c:v>
                </c:pt>
                <c:pt idx="72">
                  <c:v>1.2398670000000001</c:v>
                </c:pt>
                <c:pt idx="73">
                  <c:v>7.9299930000000005E-2</c:v>
                </c:pt>
                <c:pt idx="74">
                  <c:v>-1.2279690000000001</c:v>
                </c:pt>
                <c:pt idx="75">
                  <c:v>-1.566206</c:v>
                </c:pt>
                <c:pt idx="76">
                  <c:v>-0.73371620000000004</c:v>
                </c:pt>
                <c:pt idx="77">
                  <c:v>0.62092519999999995</c:v>
                </c:pt>
                <c:pt idx="78">
                  <c:v>0.75586920000000002</c:v>
                </c:pt>
                <c:pt idx="79">
                  <c:v>-0.64901880000000001</c:v>
                </c:pt>
                <c:pt idx="80">
                  <c:v>-1.372444</c:v>
                </c:pt>
                <c:pt idx="81">
                  <c:v>-0.84440110000000002</c:v>
                </c:pt>
                <c:pt idx="82">
                  <c:v>-0.31414389999999998</c:v>
                </c:pt>
                <c:pt idx="83">
                  <c:v>0.52227179999999995</c:v>
                </c:pt>
                <c:pt idx="84">
                  <c:v>1.5602370000000001</c:v>
                </c:pt>
                <c:pt idx="85">
                  <c:v>2.0238589999999999</c:v>
                </c:pt>
                <c:pt idx="86">
                  <c:v>1.351181</c:v>
                </c:pt>
                <c:pt idx="87">
                  <c:v>-0.60170690000000004</c:v>
                </c:pt>
                <c:pt idx="88">
                  <c:v>-1.6503779999999999</c:v>
                </c:pt>
                <c:pt idx="89">
                  <c:v>-0.67354150000000002</c:v>
                </c:pt>
                <c:pt idx="90">
                  <c:v>-0.47333500000000001</c:v>
                </c:pt>
                <c:pt idx="91">
                  <c:v>-1.503781</c:v>
                </c:pt>
                <c:pt idx="92">
                  <c:v>-0.87687939999999998</c:v>
                </c:pt>
                <c:pt idx="93">
                  <c:v>0.4693929</c:v>
                </c:pt>
                <c:pt idx="94">
                  <c:v>0.4745122</c:v>
                </c:pt>
                <c:pt idx="95">
                  <c:v>0.501359</c:v>
                </c:pt>
                <c:pt idx="96">
                  <c:v>0.59115079999999998</c:v>
                </c:pt>
                <c:pt idx="97">
                  <c:v>-0.49728220000000001</c:v>
                </c:pt>
                <c:pt idx="98">
                  <c:v>-1.342886</c:v>
                </c:pt>
                <c:pt idx="99">
                  <c:v>-0.77585729999999997</c:v>
                </c:pt>
                <c:pt idx="100">
                  <c:v>-7.4164750000000002E-2</c:v>
                </c:pt>
                <c:pt idx="101">
                  <c:v>-0.34091559999999999</c:v>
                </c:pt>
                <c:pt idx="102">
                  <c:v>-0.82293159999999999</c:v>
                </c:pt>
                <c:pt idx="103">
                  <c:v>-0.31043870000000001</c:v>
                </c:pt>
                <c:pt idx="104">
                  <c:v>0.2716867</c:v>
                </c:pt>
                <c:pt idx="105">
                  <c:v>7.1862540000000003E-2</c:v>
                </c:pt>
                <c:pt idx="106">
                  <c:v>0.2272834</c:v>
                </c:pt>
                <c:pt idx="107">
                  <c:v>1.0378320000000001</c:v>
                </c:pt>
                <c:pt idx="108">
                  <c:v>1.3612649999999999</c:v>
                </c:pt>
                <c:pt idx="109">
                  <c:v>0.41478569999999998</c:v>
                </c:pt>
                <c:pt idx="110">
                  <c:v>-0.3820616</c:v>
                </c:pt>
                <c:pt idx="111">
                  <c:v>9.3923429999999992E-3</c:v>
                </c:pt>
                <c:pt idx="112">
                  <c:v>0.25558069999999999</c:v>
                </c:pt>
                <c:pt idx="113">
                  <c:v>-7.5137770000000006E-2</c:v>
                </c:pt>
                <c:pt idx="114">
                  <c:v>-0.67804750000000003</c:v>
                </c:pt>
                <c:pt idx="115">
                  <c:v>-0.97559240000000003</c:v>
                </c:pt>
                <c:pt idx="116">
                  <c:v>-0.1606553</c:v>
                </c:pt>
                <c:pt idx="117">
                  <c:v>1.0260100000000001</c:v>
                </c:pt>
                <c:pt idx="118">
                  <c:v>0.94565069999999996</c:v>
                </c:pt>
                <c:pt idx="119">
                  <c:v>-0.44098500000000002</c:v>
                </c:pt>
                <c:pt idx="120">
                  <c:v>-0.97601660000000001</c:v>
                </c:pt>
                <c:pt idx="121">
                  <c:v>-0.74704539999999997</c:v>
                </c:pt>
                <c:pt idx="122">
                  <c:v>-1.6938040000000001</c:v>
                </c:pt>
                <c:pt idx="123">
                  <c:v>-2.5642320000000001</c:v>
                </c:pt>
                <c:pt idx="124">
                  <c:v>-1.419743</c:v>
                </c:pt>
                <c:pt idx="125">
                  <c:v>0.86731360000000002</c:v>
                </c:pt>
                <c:pt idx="126">
                  <c:v>1.848125</c:v>
                </c:pt>
                <c:pt idx="127">
                  <c:v>0.925898</c:v>
                </c:pt>
                <c:pt idx="128">
                  <c:v>0.1114458</c:v>
                </c:pt>
                <c:pt idx="129">
                  <c:v>-0.3648381</c:v>
                </c:pt>
                <c:pt idx="130">
                  <c:v>-1.0936140000000001</c:v>
                </c:pt>
                <c:pt idx="131">
                  <c:v>-0.75756820000000002</c:v>
                </c:pt>
                <c:pt idx="132">
                  <c:v>0.23329730000000001</c:v>
                </c:pt>
                <c:pt idx="133">
                  <c:v>0.6519066</c:v>
                </c:pt>
                <c:pt idx="134">
                  <c:v>1.005762</c:v>
                </c:pt>
                <c:pt idx="135">
                  <c:v>0.57527890000000004</c:v>
                </c:pt>
                <c:pt idx="136">
                  <c:v>-0.92122519999999997</c:v>
                </c:pt>
                <c:pt idx="137">
                  <c:v>-1.290659</c:v>
                </c:pt>
                <c:pt idx="138">
                  <c:v>-0.4182072</c:v>
                </c:pt>
                <c:pt idx="139">
                  <c:v>-7.1929320000000005E-2</c:v>
                </c:pt>
                <c:pt idx="140">
                  <c:v>0.17987990000000001</c:v>
                </c:pt>
                <c:pt idx="141">
                  <c:v>0.98709809999999998</c:v>
                </c:pt>
                <c:pt idx="142">
                  <c:v>0.99266560000000004</c:v>
                </c:pt>
                <c:pt idx="143">
                  <c:v>0.27771790000000002</c:v>
                </c:pt>
                <c:pt idx="144">
                  <c:v>0.39597710000000003</c:v>
                </c:pt>
                <c:pt idx="145">
                  <c:v>0.86451040000000001</c:v>
                </c:pt>
                <c:pt idx="146">
                  <c:v>0.39488299999999998</c:v>
                </c:pt>
                <c:pt idx="147">
                  <c:v>-0.71700960000000002</c:v>
                </c:pt>
                <c:pt idx="148">
                  <c:v>-1.0009349999999999</c:v>
                </c:pt>
                <c:pt idx="149">
                  <c:v>0.1791345</c:v>
                </c:pt>
                <c:pt idx="150">
                  <c:v>1.831394</c:v>
                </c:pt>
                <c:pt idx="151">
                  <c:v>2.5784799999999999</c:v>
                </c:pt>
                <c:pt idx="152">
                  <c:v>1.602163</c:v>
                </c:pt>
                <c:pt idx="153">
                  <c:v>-0.4853402</c:v>
                </c:pt>
                <c:pt idx="154">
                  <c:v>-1.5371630000000001</c:v>
                </c:pt>
                <c:pt idx="155">
                  <c:v>-1.23817</c:v>
                </c:pt>
                <c:pt idx="156">
                  <c:v>-0.60645629999999995</c:v>
                </c:pt>
                <c:pt idx="157">
                  <c:v>0.74427319999999997</c:v>
                </c:pt>
                <c:pt idx="158">
                  <c:v>0.97166110000000006</c:v>
                </c:pt>
                <c:pt idx="159">
                  <c:v>-0.93007759999999995</c:v>
                </c:pt>
                <c:pt idx="160">
                  <c:v>-1.541023</c:v>
                </c:pt>
                <c:pt idx="161">
                  <c:v>-0.2250905</c:v>
                </c:pt>
                <c:pt idx="162">
                  <c:v>0.61809579999999997</c:v>
                </c:pt>
                <c:pt idx="163">
                  <c:v>0.71530190000000005</c:v>
                </c:pt>
                <c:pt idx="164">
                  <c:v>1.0441199999999999</c:v>
                </c:pt>
                <c:pt idx="165">
                  <c:v>1.33274</c:v>
                </c:pt>
                <c:pt idx="166">
                  <c:v>0.63317809999999997</c:v>
                </c:pt>
                <c:pt idx="167">
                  <c:v>-0.2878986</c:v>
                </c:pt>
                <c:pt idx="168">
                  <c:v>-0.32600699999999999</c:v>
                </c:pt>
                <c:pt idx="169">
                  <c:v>5.6230840000000004E-3</c:v>
                </c:pt>
                <c:pt idx="170">
                  <c:v>0.23237740000000001</c:v>
                </c:pt>
                <c:pt idx="171">
                  <c:v>0.26015719999999998</c:v>
                </c:pt>
                <c:pt idx="172">
                  <c:v>6.9623260000000006E-2</c:v>
                </c:pt>
                <c:pt idx="173">
                  <c:v>0.53656429999999999</c:v>
                </c:pt>
                <c:pt idx="174">
                  <c:v>0.98236599999999996</c:v>
                </c:pt>
                <c:pt idx="175">
                  <c:v>-0.53700599999999998</c:v>
                </c:pt>
                <c:pt idx="176">
                  <c:v>-0.62138070000000001</c:v>
                </c:pt>
                <c:pt idx="177">
                  <c:v>5.2127929999999996</c:v>
                </c:pt>
                <c:pt idx="178">
                  <c:v>11.845789999999999</c:v>
                </c:pt>
                <c:pt idx="179">
                  <c:v>13.941789999999999</c:v>
                </c:pt>
                <c:pt idx="180">
                  <c:v>17.80049</c:v>
                </c:pt>
                <c:pt idx="181">
                  <c:v>25.20797</c:v>
                </c:pt>
                <c:pt idx="182">
                  <c:v>27.092669999999998</c:v>
                </c:pt>
                <c:pt idx="183">
                  <c:v>24.393039999999999</c:v>
                </c:pt>
                <c:pt idx="184">
                  <c:v>23.959630000000001</c:v>
                </c:pt>
                <c:pt idx="185">
                  <c:v>22.752220000000001</c:v>
                </c:pt>
                <c:pt idx="186">
                  <c:v>17.68619</c:v>
                </c:pt>
                <c:pt idx="187">
                  <c:v>11.425979999999999</c:v>
                </c:pt>
                <c:pt idx="188">
                  <c:v>5.6678649999999999</c:v>
                </c:pt>
                <c:pt idx="189">
                  <c:v>1.720955</c:v>
                </c:pt>
                <c:pt idx="190">
                  <c:v>0.83088969999999995</c:v>
                </c:pt>
                <c:pt idx="191">
                  <c:v>0.82444099999999998</c:v>
                </c:pt>
                <c:pt idx="192">
                  <c:v>0.25274530000000001</c:v>
                </c:pt>
                <c:pt idx="193">
                  <c:v>1.120538</c:v>
                </c:pt>
                <c:pt idx="194">
                  <c:v>2.7289140000000001</c:v>
                </c:pt>
                <c:pt idx="195">
                  <c:v>2.3081040000000002</c:v>
                </c:pt>
                <c:pt idx="196">
                  <c:v>0.16497110000000001</c:v>
                </c:pt>
                <c:pt idx="197">
                  <c:v>-1.9936039999999999</c:v>
                </c:pt>
                <c:pt idx="198">
                  <c:v>-2.3910119999999999</c:v>
                </c:pt>
                <c:pt idx="199">
                  <c:v>-0.72063109999999997</c:v>
                </c:pt>
                <c:pt idx="200">
                  <c:v>0.41972470000000001</c:v>
                </c:pt>
                <c:pt idx="201">
                  <c:v>1.7208020000000001E-2</c:v>
                </c:pt>
                <c:pt idx="202">
                  <c:v>4.5445149999999997E-2</c:v>
                </c:pt>
                <c:pt idx="203">
                  <c:v>0.70906349999999996</c:v>
                </c:pt>
                <c:pt idx="204">
                  <c:v>2.939452E-2</c:v>
                </c:pt>
                <c:pt idx="205">
                  <c:v>-1.7998339999999999</c:v>
                </c:pt>
                <c:pt idx="206">
                  <c:v>-2.3858999999999999</c:v>
                </c:pt>
                <c:pt idx="207">
                  <c:v>-0.74943570000000004</c:v>
                </c:pt>
                <c:pt idx="208">
                  <c:v>1.4035759999999999</c:v>
                </c:pt>
                <c:pt idx="209">
                  <c:v>1.907799</c:v>
                </c:pt>
                <c:pt idx="210">
                  <c:v>1.3703430000000001</c:v>
                </c:pt>
                <c:pt idx="211">
                  <c:v>1.638439</c:v>
                </c:pt>
                <c:pt idx="212">
                  <c:v>2.4090880000000001</c:v>
                </c:pt>
                <c:pt idx="213">
                  <c:v>2.3000509999999998</c:v>
                </c:pt>
                <c:pt idx="214">
                  <c:v>1.0619799999999999</c:v>
                </c:pt>
                <c:pt idx="215">
                  <c:v>0.42335699999999998</c:v>
                </c:pt>
                <c:pt idx="216">
                  <c:v>1.3205150000000001</c:v>
                </c:pt>
                <c:pt idx="217">
                  <c:v>2.0396369999999999</c:v>
                </c:pt>
                <c:pt idx="218">
                  <c:v>1.812527</c:v>
                </c:pt>
                <c:pt idx="219">
                  <c:v>0.94881369999999998</c:v>
                </c:pt>
                <c:pt idx="220">
                  <c:v>0.15158830000000001</c:v>
                </c:pt>
                <c:pt idx="221">
                  <c:v>0.9193886</c:v>
                </c:pt>
                <c:pt idx="222">
                  <c:v>2.9382470000000001</c:v>
                </c:pt>
                <c:pt idx="223">
                  <c:v>4.0598850000000004</c:v>
                </c:pt>
                <c:pt idx="224">
                  <c:v>3.115332</c:v>
                </c:pt>
                <c:pt idx="225">
                  <c:v>1.8678809999999999</c:v>
                </c:pt>
                <c:pt idx="226">
                  <c:v>1.9195990000000001</c:v>
                </c:pt>
                <c:pt idx="227">
                  <c:v>1.706574</c:v>
                </c:pt>
                <c:pt idx="228">
                  <c:v>0.56219189999999997</c:v>
                </c:pt>
                <c:pt idx="229">
                  <c:v>4.9666929999999998E-2</c:v>
                </c:pt>
                <c:pt idx="230">
                  <c:v>0.49663010000000002</c:v>
                </c:pt>
                <c:pt idx="231">
                  <c:v>1.1522030000000001</c:v>
                </c:pt>
                <c:pt idx="232">
                  <c:v>2.0562580000000001</c:v>
                </c:pt>
                <c:pt idx="233">
                  <c:v>2.446504</c:v>
                </c:pt>
                <c:pt idx="234">
                  <c:v>0.43721559999999998</c:v>
                </c:pt>
                <c:pt idx="235">
                  <c:v>-2.2357779999999998</c:v>
                </c:pt>
                <c:pt idx="236">
                  <c:v>-1.809604</c:v>
                </c:pt>
                <c:pt idx="237">
                  <c:v>0.95356289999999999</c:v>
                </c:pt>
                <c:pt idx="238">
                  <c:v>2.8799320000000002</c:v>
                </c:pt>
                <c:pt idx="239">
                  <c:v>3.227948</c:v>
                </c:pt>
                <c:pt idx="240">
                  <c:v>3.0860379999999998</c:v>
                </c:pt>
                <c:pt idx="241">
                  <c:v>2.6489449999999999</c:v>
                </c:pt>
                <c:pt idx="242">
                  <c:v>2.3833609999999998</c:v>
                </c:pt>
                <c:pt idx="243">
                  <c:v>3.07965</c:v>
                </c:pt>
                <c:pt idx="244">
                  <c:v>2.8803169999999998</c:v>
                </c:pt>
                <c:pt idx="245">
                  <c:v>1.737825</c:v>
                </c:pt>
                <c:pt idx="246">
                  <c:v>1.709816</c:v>
                </c:pt>
                <c:pt idx="247">
                  <c:v>1.050943</c:v>
                </c:pt>
                <c:pt idx="248">
                  <c:v>-0.64321649999999997</c:v>
                </c:pt>
                <c:pt idx="249">
                  <c:v>-0.40476030000000002</c:v>
                </c:pt>
                <c:pt idx="250">
                  <c:v>1.4466220000000001</c:v>
                </c:pt>
                <c:pt idx="251">
                  <c:v>2.825841</c:v>
                </c:pt>
                <c:pt idx="252">
                  <c:v>3.263191</c:v>
                </c:pt>
                <c:pt idx="253">
                  <c:v>2.5351330000000001</c:v>
                </c:pt>
                <c:pt idx="254">
                  <c:v>1.0765549999999999</c:v>
                </c:pt>
                <c:pt idx="255">
                  <c:v>-0.1549102</c:v>
                </c:pt>
                <c:pt idx="256">
                  <c:v>-0.79442109999999999</c:v>
                </c:pt>
                <c:pt idx="257">
                  <c:v>0.32046059999999998</c:v>
                </c:pt>
                <c:pt idx="258">
                  <c:v>2.615672</c:v>
                </c:pt>
                <c:pt idx="259">
                  <c:v>2.943095</c:v>
                </c:pt>
                <c:pt idx="260">
                  <c:v>1.3205340000000001</c:v>
                </c:pt>
                <c:pt idx="261">
                  <c:v>1.2176050000000001E-2</c:v>
                </c:pt>
                <c:pt idx="262">
                  <c:v>0.1499074</c:v>
                </c:pt>
                <c:pt idx="263">
                  <c:v>1.2240420000000001</c:v>
                </c:pt>
                <c:pt idx="264">
                  <c:v>1.7688550000000001</c:v>
                </c:pt>
                <c:pt idx="265">
                  <c:v>1.226234</c:v>
                </c:pt>
                <c:pt idx="266">
                  <c:v>-0.22213840000000001</c:v>
                </c:pt>
                <c:pt idx="267">
                  <c:v>-0.85517339999999997</c:v>
                </c:pt>
                <c:pt idx="268">
                  <c:v>0.18070240000000001</c:v>
                </c:pt>
                <c:pt idx="269">
                  <c:v>1.164264</c:v>
                </c:pt>
                <c:pt idx="270">
                  <c:v>1.6149690000000001</c:v>
                </c:pt>
                <c:pt idx="271">
                  <c:v>1.5586679999999999</c:v>
                </c:pt>
                <c:pt idx="272">
                  <c:v>0.42110839999999999</c:v>
                </c:pt>
                <c:pt idx="273">
                  <c:v>-0.4020011</c:v>
                </c:pt>
                <c:pt idx="274">
                  <c:v>0.25979770000000002</c:v>
                </c:pt>
                <c:pt idx="275">
                  <c:v>0.76483069999999997</c:v>
                </c:pt>
                <c:pt idx="276">
                  <c:v>0.36941760000000001</c:v>
                </c:pt>
                <c:pt idx="277">
                  <c:v>5.6163739999999997E-2</c:v>
                </c:pt>
                <c:pt idx="278">
                  <c:v>0.33542810000000001</c:v>
                </c:pt>
                <c:pt idx="279">
                  <c:v>0.99380170000000001</c:v>
                </c:pt>
                <c:pt idx="280">
                  <c:v>1.1706460000000001</c:v>
                </c:pt>
                <c:pt idx="281">
                  <c:v>1.085237</c:v>
                </c:pt>
                <c:pt idx="282">
                  <c:v>1.007549</c:v>
                </c:pt>
                <c:pt idx="283">
                  <c:v>0.88059560000000003</c:v>
                </c:pt>
                <c:pt idx="284">
                  <c:v>1.2128190000000001</c:v>
                </c:pt>
                <c:pt idx="285">
                  <c:v>1.4362649999999999</c:v>
                </c:pt>
                <c:pt idx="286">
                  <c:v>2.0593439999999998</c:v>
                </c:pt>
                <c:pt idx="287">
                  <c:v>3.5356900000000002</c:v>
                </c:pt>
                <c:pt idx="288">
                  <c:v>4.1077019999999997</c:v>
                </c:pt>
                <c:pt idx="289">
                  <c:v>3.1966739999999998</c:v>
                </c:pt>
                <c:pt idx="290">
                  <c:v>1.1852</c:v>
                </c:pt>
                <c:pt idx="291">
                  <c:v>-0.93515879999999996</c:v>
                </c:pt>
                <c:pt idx="292">
                  <c:v>-1.2140610000000001</c:v>
                </c:pt>
                <c:pt idx="293">
                  <c:v>0.1627536</c:v>
                </c:pt>
                <c:pt idx="294">
                  <c:v>1.2160660000000001</c:v>
                </c:pt>
                <c:pt idx="295">
                  <c:v>1.1988030000000001</c:v>
                </c:pt>
                <c:pt idx="296">
                  <c:v>1.057671</c:v>
                </c:pt>
                <c:pt idx="297">
                  <c:v>1.4694389999999999</c:v>
                </c:pt>
                <c:pt idx="298">
                  <c:v>1.384395</c:v>
                </c:pt>
                <c:pt idx="299">
                  <c:v>0.71934200000000004</c:v>
                </c:pt>
                <c:pt idx="300">
                  <c:v>0.88893500000000003</c:v>
                </c:pt>
                <c:pt idx="301">
                  <c:v>1.575315</c:v>
                </c:pt>
                <c:pt idx="302">
                  <c:v>1.844956</c:v>
                </c:pt>
                <c:pt idx="303">
                  <c:v>1.480423</c:v>
                </c:pt>
                <c:pt idx="304">
                  <c:v>0.44226989999999999</c:v>
                </c:pt>
                <c:pt idx="305">
                  <c:v>-0.1314506</c:v>
                </c:pt>
                <c:pt idx="306">
                  <c:v>0.40389399999999998</c:v>
                </c:pt>
                <c:pt idx="307">
                  <c:v>0.9482294</c:v>
                </c:pt>
                <c:pt idx="308">
                  <c:v>0.86574649999999997</c:v>
                </c:pt>
                <c:pt idx="309">
                  <c:v>0.76564659999999995</c:v>
                </c:pt>
                <c:pt idx="310">
                  <c:v>1.0715980000000001</c:v>
                </c:pt>
                <c:pt idx="311">
                  <c:v>1.082025</c:v>
                </c:pt>
                <c:pt idx="312">
                  <c:v>0.43562420000000002</c:v>
                </c:pt>
                <c:pt idx="313">
                  <c:v>-0.1253956</c:v>
                </c:pt>
                <c:pt idx="314">
                  <c:v>1.7776130000000001E-2</c:v>
                </c:pt>
                <c:pt idx="315">
                  <c:v>0.68110709999999997</c:v>
                </c:pt>
                <c:pt idx="316">
                  <c:v>1.55501</c:v>
                </c:pt>
                <c:pt idx="317">
                  <c:v>2.1715369999999998</c:v>
                </c:pt>
                <c:pt idx="318">
                  <c:v>1.7183330000000001</c:v>
                </c:pt>
                <c:pt idx="319">
                  <c:v>0.77045470000000005</c:v>
                </c:pt>
                <c:pt idx="320">
                  <c:v>0.2707965</c:v>
                </c:pt>
                <c:pt idx="321">
                  <c:v>9.6234959999999994E-2</c:v>
                </c:pt>
                <c:pt idx="322">
                  <c:v>0.29358459999999997</c:v>
                </c:pt>
                <c:pt idx="323">
                  <c:v>0.77173040000000004</c:v>
                </c:pt>
                <c:pt idx="324">
                  <c:v>1.137189</c:v>
                </c:pt>
                <c:pt idx="325">
                  <c:v>1.6047530000000001</c:v>
                </c:pt>
                <c:pt idx="326">
                  <c:v>2.1242459999999999</c:v>
                </c:pt>
                <c:pt idx="327">
                  <c:v>1.952734</c:v>
                </c:pt>
                <c:pt idx="328">
                  <c:v>1.682884</c:v>
                </c:pt>
                <c:pt idx="329">
                  <c:v>1.6408830000000001</c:v>
                </c:pt>
                <c:pt idx="330">
                  <c:v>0.85996910000000004</c:v>
                </c:pt>
                <c:pt idx="331">
                  <c:v>0.59957439999999995</c:v>
                </c:pt>
                <c:pt idx="332">
                  <c:v>1.091958</c:v>
                </c:pt>
                <c:pt idx="333">
                  <c:v>0.64280979999999999</c:v>
                </c:pt>
                <c:pt idx="334">
                  <c:v>0.27750160000000001</c:v>
                </c:pt>
                <c:pt idx="335">
                  <c:v>0.273536</c:v>
                </c:pt>
                <c:pt idx="336">
                  <c:v>0.39880880000000002</c:v>
                </c:pt>
                <c:pt idx="337">
                  <c:v>1.8015779999999999</c:v>
                </c:pt>
                <c:pt idx="338">
                  <c:v>2.8957860000000002</c:v>
                </c:pt>
                <c:pt idx="339">
                  <c:v>2.3824800000000002</c:v>
                </c:pt>
                <c:pt idx="340">
                  <c:v>1.444858</c:v>
                </c:pt>
                <c:pt idx="341">
                  <c:v>0.61484450000000002</c:v>
                </c:pt>
                <c:pt idx="342">
                  <c:v>0.17793419999999999</c:v>
                </c:pt>
                <c:pt idx="343">
                  <c:v>0.39252819999999999</c:v>
                </c:pt>
                <c:pt idx="344">
                  <c:v>1.0209950000000001</c:v>
                </c:pt>
                <c:pt idx="345">
                  <c:v>1.3614919999999999</c:v>
                </c:pt>
                <c:pt idx="346">
                  <c:v>1.2508550000000001</c:v>
                </c:pt>
                <c:pt idx="347">
                  <c:v>1.8911789999999999</c:v>
                </c:pt>
                <c:pt idx="348">
                  <c:v>2.5633849999999998</c:v>
                </c:pt>
                <c:pt idx="349">
                  <c:v>1.3707560000000001</c:v>
                </c:pt>
                <c:pt idx="350">
                  <c:v>-5.8115489999999999E-2</c:v>
                </c:pt>
                <c:pt idx="351">
                  <c:v>0.4053833</c:v>
                </c:pt>
                <c:pt idx="352">
                  <c:v>1.5142500000000001</c:v>
                </c:pt>
                <c:pt idx="353">
                  <c:v>1.583914</c:v>
                </c:pt>
                <c:pt idx="354">
                  <c:v>0.75992700000000002</c:v>
                </c:pt>
                <c:pt idx="355">
                  <c:v>0.14965870000000001</c:v>
                </c:pt>
                <c:pt idx="356">
                  <c:v>0.30763980000000002</c:v>
                </c:pt>
                <c:pt idx="357">
                  <c:v>0.2325652</c:v>
                </c:pt>
                <c:pt idx="358">
                  <c:v>-0.11180859999999999</c:v>
                </c:pt>
                <c:pt idx="359">
                  <c:v>5.6053239999999997E-2</c:v>
                </c:pt>
                <c:pt idx="360">
                  <c:v>-0.42654999999999998</c:v>
                </c:pt>
                <c:pt idx="361">
                  <c:v>-0.66409629999999997</c:v>
                </c:pt>
                <c:pt idx="362">
                  <c:v>0.81831509999999996</c:v>
                </c:pt>
                <c:pt idx="363">
                  <c:v>1.639818</c:v>
                </c:pt>
                <c:pt idx="364">
                  <c:v>1.350886</c:v>
                </c:pt>
                <c:pt idx="365">
                  <c:v>1.541552</c:v>
                </c:pt>
                <c:pt idx="366">
                  <c:v>1.445891</c:v>
                </c:pt>
                <c:pt idx="367">
                  <c:v>0.72041029999999995</c:v>
                </c:pt>
                <c:pt idx="368">
                  <c:v>0.35096929999999998</c:v>
                </c:pt>
                <c:pt idx="369">
                  <c:v>0.56653849999999994</c:v>
                </c:pt>
                <c:pt idx="370">
                  <c:v>1.2396290000000001</c:v>
                </c:pt>
                <c:pt idx="371">
                  <c:v>1.8583860000000001</c:v>
                </c:pt>
                <c:pt idx="372">
                  <c:v>1.6051800000000001</c:v>
                </c:pt>
                <c:pt idx="373">
                  <c:v>1.0796110000000001</c:v>
                </c:pt>
                <c:pt idx="374">
                  <c:v>0.4513722</c:v>
                </c:pt>
                <c:pt idx="375">
                  <c:v>-1.1681170000000001</c:v>
                </c:pt>
                <c:pt idx="376">
                  <c:v>-2.4550429999999999</c:v>
                </c:pt>
                <c:pt idx="377">
                  <c:v>-1.672974</c:v>
                </c:pt>
                <c:pt idx="378">
                  <c:v>-0.2503592</c:v>
                </c:pt>
                <c:pt idx="379">
                  <c:v>-4.1195900000000001E-2</c:v>
                </c:pt>
                <c:pt idx="380">
                  <c:v>-4.4084909999999996E-3</c:v>
                </c:pt>
                <c:pt idx="381">
                  <c:v>0.73069229999999996</c:v>
                </c:pt>
                <c:pt idx="382">
                  <c:v>1.8839809999999999</c:v>
                </c:pt>
                <c:pt idx="383">
                  <c:v>2.9105889999999999</c:v>
                </c:pt>
                <c:pt idx="384">
                  <c:v>2.2601900000000001</c:v>
                </c:pt>
                <c:pt idx="385">
                  <c:v>0.91484699999999997</c:v>
                </c:pt>
                <c:pt idx="386">
                  <c:v>0.75747100000000001</c:v>
                </c:pt>
                <c:pt idx="387">
                  <c:v>0.4937706</c:v>
                </c:pt>
                <c:pt idx="388">
                  <c:v>-0.29909279999999999</c:v>
                </c:pt>
                <c:pt idx="389">
                  <c:v>-0.1963414</c:v>
                </c:pt>
                <c:pt idx="390">
                  <c:v>0.84145689999999995</c:v>
                </c:pt>
                <c:pt idx="391">
                  <c:v>1.164085</c:v>
                </c:pt>
                <c:pt idx="392">
                  <c:v>0.17207149999999999</c:v>
                </c:pt>
                <c:pt idx="393">
                  <c:v>-3.1430980000000003E-5</c:v>
                </c:pt>
                <c:pt idx="394">
                  <c:v>0.62129659999999998</c:v>
                </c:pt>
                <c:pt idx="395">
                  <c:v>-5.8186920000000003E-2</c:v>
                </c:pt>
                <c:pt idx="396">
                  <c:v>-0.96225799999999995</c:v>
                </c:pt>
                <c:pt idx="397">
                  <c:v>-0.85751339999999998</c:v>
                </c:pt>
                <c:pt idx="398">
                  <c:v>-0.32174190000000003</c:v>
                </c:pt>
                <c:pt idx="399">
                  <c:v>0.58755270000000004</c:v>
                </c:pt>
                <c:pt idx="400">
                  <c:v>1.1848669999999999</c:v>
                </c:pt>
                <c:pt idx="401">
                  <c:v>0.4864619</c:v>
                </c:pt>
                <c:pt idx="402">
                  <c:v>-0.24256829999999999</c:v>
                </c:pt>
                <c:pt idx="403">
                  <c:v>0.38644499999999998</c:v>
                </c:pt>
                <c:pt idx="404">
                  <c:v>1.50291</c:v>
                </c:pt>
                <c:pt idx="405">
                  <c:v>1.6476219999999999</c:v>
                </c:pt>
                <c:pt idx="406">
                  <c:v>0.52948099999999998</c:v>
                </c:pt>
                <c:pt idx="407">
                  <c:v>-0.49869289999999999</c:v>
                </c:pt>
                <c:pt idx="408">
                  <c:v>-0.14797109999999999</c:v>
                </c:pt>
                <c:pt idx="409">
                  <c:v>1.389858</c:v>
                </c:pt>
                <c:pt idx="410">
                  <c:v>2.1925059999999998</c:v>
                </c:pt>
                <c:pt idx="411">
                  <c:v>0.14335510000000001</c:v>
                </c:pt>
                <c:pt idx="412">
                  <c:v>-2.6453679999999999</c:v>
                </c:pt>
                <c:pt idx="413">
                  <c:v>-2.2976559999999999</c:v>
                </c:pt>
                <c:pt idx="414">
                  <c:v>1.6957159999999999E-2</c:v>
                </c:pt>
                <c:pt idx="415">
                  <c:v>0.78538949999999996</c:v>
                </c:pt>
                <c:pt idx="416">
                  <c:v>0.18312999999999999</c:v>
                </c:pt>
                <c:pt idx="417">
                  <c:v>0.22156380000000001</c:v>
                </c:pt>
                <c:pt idx="418">
                  <c:v>0.76855689999999999</c:v>
                </c:pt>
                <c:pt idx="419">
                  <c:v>0.43748209999999998</c:v>
                </c:pt>
                <c:pt idx="420">
                  <c:v>-0.1970943</c:v>
                </c:pt>
                <c:pt idx="421">
                  <c:v>-1.547367E-2</c:v>
                </c:pt>
                <c:pt idx="422">
                  <c:v>-0.39765990000000001</c:v>
                </c:pt>
                <c:pt idx="423">
                  <c:v>-1.3108420000000001</c:v>
                </c:pt>
                <c:pt idx="424">
                  <c:v>-1.0734250000000001</c:v>
                </c:pt>
                <c:pt idx="425">
                  <c:v>-0.18874630000000001</c:v>
                </c:pt>
                <c:pt idx="426">
                  <c:v>0.58556090000000005</c:v>
                </c:pt>
                <c:pt idx="427">
                  <c:v>0.7209759</c:v>
                </c:pt>
                <c:pt idx="428">
                  <c:v>-0.2275356</c:v>
                </c:pt>
                <c:pt idx="429">
                  <c:v>-1.187422</c:v>
                </c:pt>
                <c:pt idx="430">
                  <c:v>-0.87894740000000005</c:v>
                </c:pt>
                <c:pt idx="431">
                  <c:v>-0.44939200000000001</c:v>
                </c:pt>
                <c:pt idx="432">
                  <c:v>-1.077377</c:v>
                </c:pt>
                <c:pt idx="433">
                  <c:v>-0.77553680000000003</c:v>
                </c:pt>
                <c:pt idx="434">
                  <c:v>0.51338119999999998</c:v>
                </c:pt>
                <c:pt idx="435">
                  <c:v>0.67790760000000005</c:v>
                </c:pt>
                <c:pt idx="436">
                  <c:v>0.60810620000000004</c:v>
                </c:pt>
                <c:pt idx="437">
                  <c:v>1.3835040000000001</c:v>
                </c:pt>
                <c:pt idx="438">
                  <c:v>1.4960899999999999</c:v>
                </c:pt>
                <c:pt idx="439">
                  <c:v>0.3155289</c:v>
                </c:pt>
                <c:pt idx="440">
                  <c:v>-0.20588770000000001</c:v>
                </c:pt>
                <c:pt idx="441">
                  <c:v>0.48768650000000002</c:v>
                </c:pt>
                <c:pt idx="442">
                  <c:v>0.98074050000000002</c:v>
                </c:pt>
                <c:pt idx="443">
                  <c:v>0.57110499999999997</c:v>
                </c:pt>
                <c:pt idx="444">
                  <c:v>-0.59666330000000001</c:v>
                </c:pt>
                <c:pt idx="445">
                  <c:v>-0.48684519999999998</c:v>
                </c:pt>
                <c:pt idx="446">
                  <c:v>1.2593559999999999</c:v>
                </c:pt>
                <c:pt idx="447">
                  <c:v>0.82645579999999996</c:v>
                </c:pt>
                <c:pt idx="448">
                  <c:v>-1.302521</c:v>
                </c:pt>
                <c:pt idx="449">
                  <c:v>-0.87072229999999995</c:v>
                </c:pt>
                <c:pt idx="450">
                  <c:v>8.1110000000000002E-2</c:v>
                </c:pt>
                <c:pt idx="451">
                  <c:v>-1.168353</c:v>
                </c:pt>
                <c:pt idx="452">
                  <c:v>-1.740667</c:v>
                </c:pt>
                <c:pt idx="453">
                  <c:v>-0.83289239999999998</c:v>
                </c:pt>
                <c:pt idx="454">
                  <c:v>-0.32968960000000003</c:v>
                </c:pt>
                <c:pt idx="455">
                  <c:v>-0.31647160000000002</c:v>
                </c:pt>
                <c:pt idx="456">
                  <c:v>-0.31818170000000001</c:v>
                </c:pt>
                <c:pt idx="457">
                  <c:v>-8.913828E-2</c:v>
                </c:pt>
                <c:pt idx="458">
                  <c:v>6.3801060000000007E-2</c:v>
                </c:pt>
                <c:pt idx="459">
                  <c:v>-0.31949660000000002</c:v>
                </c:pt>
                <c:pt idx="460">
                  <c:v>3.2280830000000003E-2</c:v>
                </c:pt>
                <c:pt idx="461">
                  <c:v>1.7108049999999999</c:v>
                </c:pt>
                <c:pt idx="462">
                  <c:v>2.2306759999999999</c:v>
                </c:pt>
                <c:pt idx="463">
                  <c:v>0.66288979999999997</c:v>
                </c:pt>
                <c:pt idx="464">
                  <c:v>-0.29370190000000002</c:v>
                </c:pt>
                <c:pt idx="465">
                  <c:v>0.17954709999999999</c:v>
                </c:pt>
                <c:pt idx="466">
                  <c:v>0.36419839999999998</c:v>
                </c:pt>
                <c:pt idx="467">
                  <c:v>0.39068150000000001</c:v>
                </c:pt>
                <c:pt idx="468">
                  <c:v>0.49407699999999999</c:v>
                </c:pt>
                <c:pt idx="469">
                  <c:v>0.22341330000000001</c:v>
                </c:pt>
                <c:pt idx="470">
                  <c:v>0.48810579999999998</c:v>
                </c:pt>
                <c:pt idx="471">
                  <c:v>0.7945702</c:v>
                </c:pt>
                <c:pt idx="472">
                  <c:v>8.1491430000000004E-2</c:v>
                </c:pt>
                <c:pt idx="473">
                  <c:v>-0.95286009999999999</c:v>
                </c:pt>
                <c:pt idx="474">
                  <c:v>-1.6945859999999999</c:v>
                </c:pt>
                <c:pt idx="475">
                  <c:v>-1.2078880000000001</c:v>
                </c:pt>
                <c:pt idx="476">
                  <c:v>0.393897</c:v>
                </c:pt>
                <c:pt idx="477">
                  <c:v>0.95445789999999997</c:v>
                </c:pt>
                <c:pt idx="478">
                  <c:v>0.80795139999999999</c:v>
                </c:pt>
                <c:pt idx="479">
                  <c:v>1.060106</c:v>
                </c:pt>
                <c:pt idx="480">
                  <c:v>0.43319419999999997</c:v>
                </c:pt>
                <c:pt idx="481">
                  <c:v>-0.13638239999999999</c:v>
                </c:pt>
                <c:pt idx="482">
                  <c:v>0.35337079999999998</c:v>
                </c:pt>
                <c:pt idx="483">
                  <c:v>-8.1147370000000003E-3</c:v>
                </c:pt>
                <c:pt idx="484">
                  <c:v>-1.1634249999999999</c:v>
                </c:pt>
                <c:pt idx="485">
                  <c:v>-1.5881449999999999</c:v>
                </c:pt>
                <c:pt idx="486">
                  <c:v>-1.2389520000000001</c:v>
                </c:pt>
                <c:pt idx="487">
                  <c:v>-0.93488079999999996</c:v>
                </c:pt>
                <c:pt idx="488">
                  <c:v>-0.84546080000000001</c:v>
                </c:pt>
                <c:pt idx="489">
                  <c:v>-0.68751139999999999</c:v>
                </c:pt>
                <c:pt idx="490">
                  <c:v>-0.78781089999999998</c:v>
                </c:pt>
                <c:pt idx="491">
                  <c:v>-1.1507350000000001</c:v>
                </c:pt>
                <c:pt idx="492">
                  <c:v>-1.0950660000000001</c:v>
                </c:pt>
                <c:pt idx="493">
                  <c:v>2.458422E-3</c:v>
                </c:pt>
                <c:pt idx="494">
                  <c:v>0.72440760000000004</c:v>
                </c:pt>
                <c:pt idx="495">
                  <c:v>-0.42392990000000003</c:v>
                </c:pt>
                <c:pt idx="496">
                  <c:v>-1.3156110000000001</c:v>
                </c:pt>
                <c:pt idx="497">
                  <c:v>-0.60439069999999995</c:v>
                </c:pt>
                <c:pt idx="498">
                  <c:v>0.4206724</c:v>
                </c:pt>
                <c:pt idx="499">
                  <c:v>1.270859</c:v>
                </c:pt>
                <c:pt idx="500">
                  <c:v>1.6544509999999999</c:v>
                </c:pt>
                <c:pt idx="501">
                  <c:v>0.68335259999999998</c:v>
                </c:pt>
                <c:pt idx="502">
                  <c:v>-0.86262700000000003</c:v>
                </c:pt>
                <c:pt idx="503">
                  <c:v>-1.009395</c:v>
                </c:pt>
                <c:pt idx="504">
                  <c:v>4.3663460000000001E-2</c:v>
                </c:pt>
                <c:pt idx="505">
                  <c:v>1.3392550000000001</c:v>
                </c:pt>
                <c:pt idx="506">
                  <c:v>2.0303100000000001</c:v>
                </c:pt>
                <c:pt idx="507">
                  <c:v>0.75293200000000005</c:v>
                </c:pt>
                <c:pt idx="508">
                  <c:v>-1.07104</c:v>
                </c:pt>
                <c:pt idx="509">
                  <c:v>-0.91522820000000005</c:v>
                </c:pt>
                <c:pt idx="510">
                  <c:v>0.41559699999999999</c:v>
                </c:pt>
                <c:pt idx="511">
                  <c:v>1.4865569999999999</c:v>
                </c:pt>
                <c:pt idx="512">
                  <c:v>2.6013350000000002</c:v>
                </c:pt>
                <c:pt idx="513">
                  <c:v>2.832891</c:v>
                </c:pt>
                <c:pt idx="514">
                  <c:v>1.263174</c:v>
                </c:pt>
                <c:pt idx="515">
                  <c:v>-0.22789899999999999</c:v>
                </c:pt>
                <c:pt idx="516">
                  <c:v>-0.14446729999999999</c:v>
                </c:pt>
                <c:pt idx="517">
                  <c:v>0.35454639999999998</c:v>
                </c:pt>
                <c:pt idx="518">
                  <c:v>-0.1171</c:v>
                </c:pt>
                <c:pt idx="519">
                  <c:v>-1.0214510000000001</c:v>
                </c:pt>
                <c:pt idx="520">
                  <c:v>-1.2166220000000001</c:v>
                </c:pt>
                <c:pt idx="521">
                  <c:v>-0.32975579999999999</c:v>
                </c:pt>
                <c:pt idx="522">
                  <c:v>0.9325599</c:v>
                </c:pt>
                <c:pt idx="523">
                  <c:v>1.28383</c:v>
                </c:pt>
                <c:pt idx="524">
                  <c:v>0.80534589999999995</c:v>
                </c:pt>
                <c:pt idx="525">
                  <c:v>0.53266820000000004</c:v>
                </c:pt>
                <c:pt idx="526">
                  <c:v>0.75319720000000001</c:v>
                </c:pt>
                <c:pt idx="527">
                  <c:v>1.1626650000000001</c:v>
                </c:pt>
                <c:pt idx="528">
                  <c:v>1.7619800000000001</c:v>
                </c:pt>
                <c:pt idx="529">
                  <c:v>2.2967360000000001</c:v>
                </c:pt>
                <c:pt idx="530">
                  <c:v>1.5601929999999999</c:v>
                </c:pt>
                <c:pt idx="531">
                  <c:v>0.4351158</c:v>
                </c:pt>
                <c:pt idx="532">
                  <c:v>1.0786450000000001</c:v>
                </c:pt>
                <c:pt idx="533">
                  <c:v>1.664552</c:v>
                </c:pt>
                <c:pt idx="534">
                  <c:v>0.66986239999999997</c:v>
                </c:pt>
                <c:pt idx="535">
                  <c:v>0.45062180000000002</c:v>
                </c:pt>
                <c:pt idx="536">
                  <c:v>1.209023</c:v>
                </c:pt>
                <c:pt idx="537">
                  <c:v>1.047617</c:v>
                </c:pt>
                <c:pt idx="538">
                  <c:v>0.2175223</c:v>
                </c:pt>
                <c:pt idx="539">
                  <c:v>-3.9873640000000002E-2</c:v>
                </c:pt>
                <c:pt idx="540">
                  <c:v>0.42442269999999999</c:v>
                </c:pt>
                <c:pt idx="541">
                  <c:v>0.55192039999999998</c:v>
                </c:pt>
                <c:pt idx="542">
                  <c:v>-0.17286219999999999</c:v>
                </c:pt>
                <c:pt idx="543">
                  <c:v>-0.3256735</c:v>
                </c:pt>
                <c:pt idx="544">
                  <c:v>0.86284159999999999</c:v>
                </c:pt>
                <c:pt idx="545">
                  <c:v>1.7342169999999999</c:v>
                </c:pt>
                <c:pt idx="546">
                  <c:v>1.047682</c:v>
                </c:pt>
                <c:pt idx="547">
                  <c:v>5.3195180000000002E-2</c:v>
                </c:pt>
                <c:pt idx="548">
                  <c:v>0.24858430000000001</c:v>
                </c:pt>
                <c:pt idx="549">
                  <c:v>0.62672000000000005</c:v>
                </c:pt>
                <c:pt idx="550">
                  <c:v>-0.11098429999999999</c:v>
                </c:pt>
                <c:pt idx="551">
                  <c:v>-0.83083830000000003</c:v>
                </c:pt>
                <c:pt idx="552">
                  <c:v>-0.1768951</c:v>
                </c:pt>
                <c:pt idx="553">
                  <c:v>0.92942499999999995</c:v>
                </c:pt>
                <c:pt idx="554">
                  <c:v>0.57108170000000003</c:v>
                </c:pt>
                <c:pt idx="555">
                  <c:v>-0.74326919999999996</c:v>
                </c:pt>
                <c:pt idx="556">
                  <c:v>-1.1220159999999999</c:v>
                </c:pt>
                <c:pt idx="557">
                  <c:v>-0.84462579999999998</c:v>
                </c:pt>
                <c:pt idx="558">
                  <c:v>-0.54202620000000001</c:v>
                </c:pt>
                <c:pt idx="559">
                  <c:v>-0.1802919</c:v>
                </c:pt>
                <c:pt idx="560">
                  <c:v>0.35542990000000002</c:v>
                </c:pt>
                <c:pt idx="561">
                  <c:v>1.268705</c:v>
                </c:pt>
                <c:pt idx="562">
                  <c:v>0.92309799999999997</c:v>
                </c:pt>
                <c:pt idx="563">
                  <c:v>-0.95782809999999996</c:v>
                </c:pt>
                <c:pt idx="564">
                  <c:v>-2.131237</c:v>
                </c:pt>
                <c:pt idx="565">
                  <c:v>-2.291693</c:v>
                </c:pt>
                <c:pt idx="566">
                  <c:v>-2.1190449999999998</c:v>
                </c:pt>
                <c:pt idx="567">
                  <c:v>-1.617221</c:v>
                </c:pt>
                <c:pt idx="568">
                  <c:v>-0.5086349</c:v>
                </c:pt>
                <c:pt idx="569">
                  <c:v>0.91612280000000001</c:v>
                </c:pt>
                <c:pt idx="570">
                  <c:v>1.625202</c:v>
                </c:pt>
                <c:pt idx="571">
                  <c:v>1.71173</c:v>
                </c:pt>
                <c:pt idx="572">
                  <c:v>1.366635</c:v>
                </c:pt>
                <c:pt idx="573">
                  <c:v>0.36192940000000001</c:v>
                </c:pt>
                <c:pt idx="574">
                  <c:v>-0.3602185</c:v>
                </c:pt>
                <c:pt idx="575">
                  <c:v>-0.1887663</c:v>
                </c:pt>
                <c:pt idx="576">
                  <c:v>0.58322660000000004</c:v>
                </c:pt>
                <c:pt idx="577">
                  <c:v>1.7751710000000001</c:v>
                </c:pt>
                <c:pt idx="578">
                  <c:v>2.4042439999999998</c:v>
                </c:pt>
                <c:pt idx="579">
                  <c:v>1.5640670000000001</c:v>
                </c:pt>
                <c:pt idx="580">
                  <c:v>0.4625937</c:v>
                </c:pt>
                <c:pt idx="581">
                  <c:v>0.61845669999999997</c:v>
                </c:pt>
                <c:pt idx="582">
                  <c:v>1.0937760000000001</c:v>
                </c:pt>
                <c:pt idx="583">
                  <c:v>0.45921240000000002</c:v>
                </c:pt>
                <c:pt idx="584">
                  <c:v>-0.80077259999999995</c:v>
                </c:pt>
                <c:pt idx="585">
                  <c:v>-1.1238349999999999</c:v>
                </c:pt>
                <c:pt idx="586">
                  <c:v>0.1540649</c:v>
                </c:pt>
                <c:pt idx="587">
                  <c:v>1.2464999999999999</c:v>
                </c:pt>
                <c:pt idx="588">
                  <c:v>0.58951480000000001</c:v>
                </c:pt>
                <c:pt idx="589">
                  <c:v>-0.79338070000000005</c:v>
                </c:pt>
                <c:pt idx="590">
                  <c:v>-1.221516</c:v>
                </c:pt>
                <c:pt idx="591">
                  <c:v>-0.98910799999999999</c:v>
                </c:pt>
                <c:pt idx="592">
                  <c:v>-1.4446330000000001</c:v>
                </c:pt>
                <c:pt idx="593">
                  <c:v>-1.745325</c:v>
                </c:pt>
                <c:pt idx="594">
                  <c:v>-0.57507989999999998</c:v>
                </c:pt>
                <c:pt idx="595">
                  <c:v>0.64349259999999997</c:v>
                </c:pt>
                <c:pt idx="596">
                  <c:v>0.2088121</c:v>
                </c:pt>
                <c:pt idx="597">
                  <c:v>-0.15430749999999999</c:v>
                </c:pt>
                <c:pt idx="598">
                  <c:v>0.51511180000000001</c:v>
                </c:pt>
                <c:pt idx="599">
                  <c:v>0.49966149999999998</c:v>
                </c:pt>
                <c:pt idx="600">
                  <c:v>0.4171203</c:v>
                </c:pt>
                <c:pt idx="601">
                  <c:v>1.0627409999999999</c:v>
                </c:pt>
                <c:pt idx="602">
                  <c:v>1.0407120000000001</c:v>
                </c:pt>
                <c:pt idx="603">
                  <c:v>0.193217</c:v>
                </c:pt>
                <c:pt idx="604">
                  <c:v>-0.2883483</c:v>
                </c:pt>
                <c:pt idx="605">
                  <c:v>-0.35627409999999998</c:v>
                </c:pt>
                <c:pt idx="606">
                  <c:v>-0.33705600000000002</c:v>
                </c:pt>
                <c:pt idx="607">
                  <c:v>0.52319499999999997</c:v>
                </c:pt>
                <c:pt idx="608">
                  <c:v>2.4171860000000001</c:v>
                </c:pt>
                <c:pt idx="609">
                  <c:v>3.4773480000000001</c:v>
                </c:pt>
                <c:pt idx="610">
                  <c:v>2.3503419999999999</c:v>
                </c:pt>
                <c:pt idx="611">
                  <c:v>0.84722580000000003</c:v>
                </c:pt>
                <c:pt idx="612">
                  <c:v>0.43447720000000001</c:v>
                </c:pt>
                <c:pt idx="613">
                  <c:v>0.31291089999999999</c:v>
                </c:pt>
                <c:pt idx="614">
                  <c:v>0.85474539999999999</c:v>
                </c:pt>
                <c:pt idx="615">
                  <c:v>2.038996</c:v>
                </c:pt>
                <c:pt idx="616">
                  <c:v>1.8858010000000001</c:v>
                </c:pt>
                <c:pt idx="617">
                  <c:v>1.027358</c:v>
                </c:pt>
                <c:pt idx="618">
                  <c:v>0.86570579999999997</c:v>
                </c:pt>
                <c:pt idx="619">
                  <c:v>0.43813049999999998</c:v>
                </c:pt>
                <c:pt idx="620">
                  <c:v>-0.16716710000000001</c:v>
                </c:pt>
                <c:pt idx="621">
                  <c:v>-0.45521689999999998</c:v>
                </c:pt>
                <c:pt idx="622">
                  <c:v>-0.22903970000000001</c:v>
                </c:pt>
                <c:pt idx="623">
                  <c:v>1.4292899999999999</c:v>
                </c:pt>
                <c:pt idx="624">
                  <c:v>3.1040770000000002</c:v>
                </c:pt>
                <c:pt idx="625">
                  <c:v>2.195951</c:v>
                </c:pt>
                <c:pt idx="626">
                  <c:v>-0.6063056</c:v>
                </c:pt>
                <c:pt idx="627">
                  <c:v>-2.2530670000000002</c:v>
                </c:pt>
                <c:pt idx="628">
                  <c:v>-1.781425</c:v>
                </c:pt>
                <c:pt idx="629">
                  <c:v>-0.77599200000000002</c:v>
                </c:pt>
                <c:pt idx="630">
                  <c:v>2.6150550000000002E-2</c:v>
                </c:pt>
                <c:pt idx="631">
                  <c:v>0.19204669999999999</c:v>
                </c:pt>
                <c:pt idx="632">
                  <c:v>-0.16870479999999999</c:v>
                </c:pt>
                <c:pt idx="633">
                  <c:v>0.19300349999999999</c:v>
                </c:pt>
                <c:pt idx="634">
                  <c:v>0.90413350000000003</c:v>
                </c:pt>
                <c:pt idx="635">
                  <c:v>1.4426000000000001</c:v>
                </c:pt>
                <c:pt idx="636">
                  <c:v>1.464939</c:v>
                </c:pt>
                <c:pt idx="637">
                  <c:v>0.80258719999999995</c:v>
                </c:pt>
                <c:pt idx="638">
                  <c:v>1.0617920000000001</c:v>
                </c:pt>
                <c:pt idx="639">
                  <c:v>1.3156909999999999</c:v>
                </c:pt>
                <c:pt idx="640">
                  <c:v>-0.27733780000000002</c:v>
                </c:pt>
                <c:pt idx="641">
                  <c:v>-1.2394400000000001</c:v>
                </c:pt>
                <c:pt idx="642">
                  <c:v>9.0831309999999998E-2</c:v>
                </c:pt>
                <c:pt idx="643">
                  <c:v>1.288368</c:v>
                </c:pt>
                <c:pt idx="644">
                  <c:v>0.94612079999999998</c:v>
                </c:pt>
                <c:pt idx="645">
                  <c:v>0.376224</c:v>
                </c:pt>
                <c:pt idx="646">
                  <c:v>0.21950059999999999</c:v>
                </c:pt>
                <c:pt idx="647">
                  <c:v>-6.1486949999999999E-2</c:v>
                </c:pt>
                <c:pt idx="648">
                  <c:v>-0.24806990000000001</c:v>
                </c:pt>
                <c:pt idx="649">
                  <c:v>0.52902530000000003</c:v>
                </c:pt>
                <c:pt idx="650">
                  <c:v>1.2068350000000001</c:v>
                </c:pt>
                <c:pt idx="651">
                  <c:v>6.6863510000000001E-2</c:v>
                </c:pt>
                <c:pt idx="652">
                  <c:v>-1.156369</c:v>
                </c:pt>
                <c:pt idx="653">
                  <c:v>-0.55819439999999998</c:v>
                </c:pt>
                <c:pt idx="654">
                  <c:v>0.75816939999999999</c:v>
                </c:pt>
                <c:pt idx="655">
                  <c:v>1.842176</c:v>
                </c:pt>
                <c:pt idx="656">
                  <c:v>2.2035969999999998</c:v>
                </c:pt>
                <c:pt idx="657">
                  <c:v>1.2777350000000001</c:v>
                </c:pt>
                <c:pt idx="658">
                  <c:v>0.98447099999999998</c:v>
                </c:pt>
                <c:pt idx="659">
                  <c:v>2.381313</c:v>
                </c:pt>
                <c:pt idx="660">
                  <c:v>2.5243449999999998</c:v>
                </c:pt>
                <c:pt idx="661">
                  <c:v>0.66623520000000003</c:v>
                </c:pt>
                <c:pt idx="662">
                  <c:v>-0.68347259999999999</c:v>
                </c:pt>
                <c:pt idx="663">
                  <c:v>-0.48069689999999998</c:v>
                </c:pt>
                <c:pt idx="664">
                  <c:v>0.2564225</c:v>
                </c:pt>
                <c:pt idx="665">
                  <c:v>0.30463800000000002</c:v>
                </c:pt>
                <c:pt idx="666">
                  <c:v>0.20279549999999999</c:v>
                </c:pt>
                <c:pt idx="667">
                  <c:v>0.37569999999999998</c:v>
                </c:pt>
                <c:pt idx="668">
                  <c:v>-9.1983289999999999E-3</c:v>
                </c:pt>
                <c:pt idx="669">
                  <c:v>-0.80679109999999998</c:v>
                </c:pt>
                <c:pt idx="670">
                  <c:v>-1.2483439999999999</c:v>
                </c:pt>
                <c:pt idx="671">
                  <c:v>-1.492343</c:v>
                </c:pt>
                <c:pt idx="672">
                  <c:v>-1.3346</c:v>
                </c:pt>
                <c:pt idx="673">
                  <c:v>-0.30285509999999999</c:v>
                </c:pt>
                <c:pt idx="674">
                  <c:v>-0.20603859999999999</c:v>
                </c:pt>
                <c:pt idx="675">
                  <c:v>-1.3960319999999999</c:v>
                </c:pt>
                <c:pt idx="676">
                  <c:v>-1.481428</c:v>
                </c:pt>
                <c:pt idx="677">
                  <c:v>-0.98094720000000002</c:v>
                </c:pt>
                <c:pt idx="678">
                  <c:v>-1.8537129999999999</c:v>
                </c:pt>
                <c:pt idx="679">
                  <c:v>-3.1655500000000001</c:v>
                </c:pt>
                <c:pt idx="680">
                  <c:v>-2.4275229999999999</c:v>
                </c:pt>
                <c:pt idx="681">
                  <c:v>-0.1022166</c:v>
                </c:pt>
                <c:pt idx="682">
                  <c:v>-3.2097170000000001E-2</c:v>
                </c:pt>
                <c:pt idx="683">
                  <c:v>-2.1855660000000001</c:v>
                </c:pt>
                <c:pt idx="684">
                  <c:v>-2.3598509999999999</c:v>
                </c:pt>
                <c:pt idx="685">
                  <c:v>-5.7967699999999997E-2</c:v>
                </c:pt>
                <c:pt idx="686">
                  <c:v>1.627348</c:v>
                </c:pt>
                <c:pt idx="687">
                  <c:v>0.85429630000000001</c:v>
                </c:pt>
                <c:pt idx="688">
                  <c:v>-0.67073550000000004</c:v>
                </c:pt>
                <c:pt idx="689">
                  <c:v>-0.13120399999999999</c:v>
                </c:pt>
                <c:pt idx="690">
                  <c:v>1.477711</c:v>
                </c:pt>
                <c:pt idx="691">
                  <c:v>1.1365620000000001</c:v>
                </c:pt>
                <c:pt idx="692">
                  <c:v>-0.52545620000000004</c:v>
                </c:pt>
                <c:pt idx="693">
                  <c:v>-1.122841</c:v>
                </c:pt>
                <c:pt idx="694">
                  <c:v>-1.337764</c:v>
                </c:pt>
                <c:pt idx="695">
                  <c:v>-1.552778</c:v>
                </c:pt>
                <c:pt idx="696">
                  <c:v>-0.38766440000000002</c:v>
                </c:pt>
                <c:pt idx="697">
                  <c:v>1.3915709999999999</c:v>
                </c:pt>
                <c:pt idx="698">
                  <c:v>1.9079889999999999</c:v>
                </c:pt>
                <c:pt idx="699">
                  <c:v>0.98974010000000001</c:v>
                </c:pt>
                <c:pt idx="700">
                  <c:v>-2.3434779999999999E-2</c:v>
                </c:pt>
                <c:pt idx="701">
                  <c:v>-0.18988060000000001</c:v>
                </c:pt>
                <c:pt idx="702">
                  <c:v>-0.1215948</c:v>
                </c:pt>
                <c:pt idx="703">
                  <c:v>-0.74510259999999995</c:v>
                </c:pt>
                <c:pt idx="704">
                  <c:v>-1.4480740000000001</c:v>
                </c:pt>
                <c:pt idx="705">
                  <c:v>-1.3981520000000001</c:v>
                </c:pt>
                <c:pt idx="706">
                  <c:v>-1.0971869999999999</c:v>
                </c:pt>
                <c:pt idx="707">
                  <c:v>-0.67155980000000004</c:v>
                </c:pt>
                <c:pt idx="708">
                  <c:v>-0.22101180000000001</c:v>
                </c:pt>
                <c:pt idx="709">
                  <c:v>-0.3493193</c:v>
                </c:pt>
                <c:pt idx="710">
                  <c:v>-0.41595080000000001</c:v>
                </c:pt>
                <c:pt idx="711">
                  <c:v>7.412587E-3</c:v>
                </c:pt>
                <c:pt idx="712">
                  <c:v>0.31683860000000003</c:v>
                </c:pt>
                <c:pt idx="713">
                  <c:v>0.7169894</c:v>
                </c:pt>
                <c:pt idx="714">
                  <c:v>0.76458130000000002</c:v>
                </c:pt>
                <c:pt idx="715">
                  <c:v>-0.15771879999999999</c:v>
                </c:pt>
                <c:pt idx="716">
                  <c:v>-0.49200899999999997</c:v>
                </c:pt>
                <c:pt idx="717">
                  <c:v>2.62516E-2</c:v>
                </c:pt>
                <c:pt idx="718">
                  <c:v>0.31559589999999998</c:v>
                </c:pt>
                <c:pt idx="719">
                  <c:v>0.48836960000000001</c:v>
                </c:pt>
                <c:pt idx="720">
                  <c:v>0.46338059999999998</c:v>
                </c:pt>
                <c:pt idx="721">
                  <c:v>0.62467229999999996</c:v>
                </c:pt>
                <c:pt idx="722">
                  <c:v>1.1385890000000001</c:v>
                </c:pt>
                <c:pt idx="723">
                  <c:v>1.2033389999999999</c:v>
                </c:pt>
                <c:pt idx="724">
                  <c:v>0.46618920000000003</c:v>
                </c:pt>
                <c:pt idx="725">
                  <c:v>-0.48322150000000003</c:v>
                </c:pt>
                <c:pt idx="726">
                  <c:v>-0.63855479999999998</c:v>
                </c:pt>
                <c:pt idx="727">
                  <c:v>-0.33974389999999999</c:v>
                </c:pt>
                <c:pt idx="728">
                  <c:v>0.18586169999999999</c:v>
                </c:pt>
                <c:pt idx="729">
                  <c:v>0.85129149999999998</c:v>
                </c:pt>
                <c:pt idx="730">
                  <c:v>-0.12478590000000001</c:v>
                </c:pt>
                <c:pt idx="731">
                  <c:v>-1.97061</c:v>
                </c:pt>
                <c:pt idx="732">
                  <c:v>-1.8178570000000001</c:v>
                </c:pt>
                <c:pt idx="733">
                  <c:v>-0.70167749999999995</c:v>
                </c:pt>
                <c:pt idx="734">
                  <c:v>-0.65924780000000005</c:v>
                </c:pt>
                <c:pt idx="735">
                  <c:v>-1.0323389999999999</c:v>
                </c:pt>
                <c:pt idx="736">
                  <c:v>-1.517029</c:v>
                </c:pt>
                <c:pt idx="737">
                  <c:v>-2.3439700000000001</c:v>
                </c:pt>
                <c:pt idx="738">
                  <c:v>-2.5759479999999999</c:v>
                </c:pt>
                <c:pt idx="739">
                  <c:v>-1.7778369999999999</c:v>
                </c:pt>
                <c:pt idx="740">
                  <c:v>-0.91840299999999997</c:v>
                </c:pt>
                <c:pt idx="741">
                  <c:v>-0.2095603</c:v>
                </c:pt>
                <c:pt idx="742">
                  <c:v>1.1367240000000001</c:v>
                </c:pt>
                <c:pt idx="743">
                  <c:v>1.767037</c:v>
                </c:pt>
                <c:pt idx="744">
                  <c:v>-2.3625920000000002E-2</c:v>
                </c:pt>
                <c:pt idx="745">
                  <c:v>-2.0610810000000002</c:v>
                </c:pt>
                <c:pt idx="746">
                  <c:v>-1.725125</c:v>
                </c:pt>
                <c:pt idx="747">
                  <c:v>0.35834510000000003</c:v>
                </c:pt>
                <c:pt idx="748">
                  <c:v>1.982019</c:v>
                </c:pt>
                <c:pt idx="749">
                  <c:v>1.1965520000000001</c:v>
                </c:pt>
                <c:pt idx="750">
                  <c:v>-1.306575</c:v>
                </c:pt>
                <c:pt idx="751">
                  <c:v>-2.4899469999999999</c:v>
                </c:pt>
                <c:pt idx="752">
                  <c:v>-1.3497710000000001</c:v>
                </c:pt>
                <c:pt idx="753">
                  <c:v>0.56472719999999998</c:v>
                </c:pt>
                <c:pt idx="754">
                  <c:v>1.3908689999999999</c:v>
                </c:pt>
                <c:pt idx="755">
                  <c:v>0.67879230000000002</c:v>
                </c:pt>
                <c:pt idx="756">
                  <c:v>-6.4716590000000004E-2</c:v>
                </c:pt>
                <c:pt idx="757">
                  <c:v>-0.18043120000000001</c:v>
                </c:pt>
                <c:pt idx="758">
                  <c:v>-0.3346112</c:v>
                </c:pt>
                <c:pt idx="759">
                  <c:v>-7.0375289999999993E-2</c:v>
                </c:pt>
                <c:pt idx="760">
                  <c:v>0.7877866</c:v>
                </c:pt>
                <c:pt idx="761">
                  <c:v>0.85698819999999998</c:v>
                </c:pt>
                <c:pt idx="762">
                  <c:v>0.3071663</c:v>
                </c:pt>
                <c:pt idx="763">
                  <c:v>0.70987610000000001</c:v>
                </c:pt>
                <c:pt idx="764">
                  <c:v>1.3810880000000001</c:v>
                </c:pt>
                <c:pt idx="765">
                  <c:v>0.85543309999999995</c:v>
                </c:pt>
                <c:pt idx="766">
                  <c:v>0.1428828</c:v>
                </c:pt>
                <c:pt idx="767">
                  <c:v>0.30312299999999998</c:v>
                </c:pt>
                <c:pt idx="768">
                  <c:v>0.66257060000000001</c:v>
                </c:pt>
                <c:pt idx="769">
                  <c:v>0.8262737</c:v>
                </c:pt>
                <c:pt idx="770">
                  <c:v>0.35896020000000001</c:v>
                </c:pt>
                <c:pt idx="771">
                  <c:v>-1.174255</c:v>
                </c:pt>
                <c:pt idx="772">
                  <c:v>-2.5773320000000002</c:v>
                </c:pt>
                <c:pt idx="773">
                  <c:v>-2.4554640000000001</c:v>
                </c:pt>
                <c:pt idx="774">
                  <c:v>-1.5053240000000001</c:v>
                </c:pt>
                <c:pt idx="775">
                  <c:v>-0.84771569999999996</c:v>
                </c:pt>
                <c:pt idx="776">
                  <c:v>-1.771176E-2</c:v>
                </c:pt>
                <c:pt idx="777">
                  <c:v>1.018945</c:v>
                </c:pt>
                <c:pt idx="778">
                  <c:v>1.4718629999999999</c:v>
                </c:pt>
                <c:pt idx="779">
                  <c:v>1.7527509999999999</c:v>
                </c:pt>
                <c:pt idx="780">
                  <c:v>1.715767</c:v>
                </c:pt>
                <c:pt idx="781">
                  <c:v>0.56551689999999999</c:v>
                </c:pt>
                <c:pt idx="782">
                  <c:v>-0.72118899999999997</c:v>
                </c:pt>
                <c:pt idx="783">
                  <c:v>-0.94071769999999999</c:v>
                </c:pt>
                <c:pt idx="784">
                  <c:v>-1.8138109999999999E-2</c:v>
                </c:pt>
                <c:pt idx="785">
                  <c:v>0.7831186</c:v>
                </c:pt>
                <c:pt idx="786">
                  <c:v>0.45386280000000001</c:v>
                </c:pt>
                <c:pt idx="787">
                  <c:v>-8.5865919999999998E-2</c:v>
                </c:pt>
                <c:pt idx="788">
                  <c:v>-0.44879780000000002</c:v>
                </c:pt>
                <c:pt idx="789">
                  <c:v>-1.0812520000000001</c:v>
                </c:pt>
                <c:pt idx="790">
                  <c:v>-0.95855330000000005</c:v>
                </c:pt>
                <c:pt idx="791">
                  <c:v>0.52909289999999998</c:v>
                </c:pt>
                <c:pt idx="792">
                  <c:v>1.2909729999999999</c:v>
                </c:pt>
                <c:pt idx="793">
                  <c:v>0.64084450000000004</c:v>
                </c:pt>
                <c:pt idx="794">
                  <c:v>0.1547433</c:v>
                </c:pt>
                <c:pt idx="795">
                  <c:v>-0.87157629999999997</c:v>
                </c:pt>
                <c:pt idx="796">
                  <c:v>-2.2147579999999998</c:v>
                </c:pt>
                <c:pt idx="797">
                  <c:v>-1.6122430000000001</c:v>
                </c:pt>
                <c:pt idx="798">
                  <c:v>-0.21191119999999999</c:v>
                </c:pt>
                <c:pt idx="799">
                  <c:v>4.12853E-3</c:v>
                </c:pt>
                <c:pt idx="800">
                  <c:v>-0.68859400000000004</c:v>
                </c:pt>
                <c:pt idx="801">
                  <c:v>-1.4710369999999999</c:v>
                </c:pt>
                <c:pt idx="802">
                  <c:v>-1.737063</c:v>
                </c:pt>
                <c:pt idx="803">
                  <c:v>-1.2013039999999999</c:v>
                </c:pt>
                <c:pt idx="804">
                  <c:v>5.584049E-2</c:v>
                </c:pt>
                <c:pt idx="805">
                  <c:v>0.61155669999999995</c:v>
                </c:pt>
                <c:pt idx="806">
                  <c:v>-0.16655059999999999</c:v>
                </c:pt>
                <c:pt idx="807">
                  <c:v>-0.59998569999999996</c:v>
                </c:pt>
                <c:pt idx="808">
                  <c:v>-0.16267609999999999</c:v>
                </c:pt>
                <c:pt idx="809">
                  <c:v>-0.14278589999999999</c:v>
                </c:pt>
                <c:pt idx="810">
                  <c:v>-0.90180830000000001</c:v>
                </c:pt>
                <c:pt idx="811">
                  <c:v>-1.4353009999999999</c:v>
                </c:pt>
                <c:pt idx="812">
                  <c:v>-0.67596109999999998</c:v>
                </c:pt>
                <c:pt idx="813">
                  <c:v>1.1477949999999999</c:v>
                </c:pt>
                <c:pt idx="814">
                  <c:v>1.52912</c:v>
                </c:pt>
                <c:pt idx="815">
                  <c:v>0.14078779999999999</c:v>
                </c:pt>
                <c:pt idx="816">
                  <c:v>0.1326328</c:v>
                </c:pt>
                <c:pt idx="817">
                  <c:v>1.3207979999999999</c:v>
                </c:pt>
                <c:pt idx="818">
                  <c:v>1.6574249999999999</c:v>
                </c:pt>
                <c:pt idx="819">
                  <c:v>1.7421420000000001</c:v>
                </c:pt>
                <c:pt idx="820">
                  <c:v>1.847364</c:v>
                </c:pt>
                <c:pt idx="821">
                  <c:v>1.0191490000000001</c:v>
                </c:pt>
                <c:pt idx="822">
                  <c:v>-8.0050399999999994E-2</c:v>
                </c:pt>
                <c:pt idx="823">
                  <c:v>0.33514460000000001</c:v>
                </c:pt>
                <c:pt idx="824">
                  <c:v>1.465155</c:v>
                </c:pt>
                <c:pt idx="825">
                  <c:v>0.59155860000000005</c:v>
                </c:pt>
                <c:pt idx="826">
                  <c:v>-1.5397080000000001</c:v>
                </c:pt>
                <c:pt idx="827">
                  <c:v>-1.7652380000000001</c:v>
                </c:pt>
                <c:pt idx="828">
                  <c:v>-0.32893230000000001</c:v>
                </c:pt>
                <c:pt idx="829">
                  <c:v>0.69094149999999999</c:v>
                </c:pt>
                <c:pt idx="830">
                  <c:v>1.497077</c:v>
                </c:pt>
                <c:pt idx="831">
                  <c:v>2.2651059999999998</c:v>
                </c:pt>
                <c:pt idx="832">
                  <c:v>1.8217099999999999</c:v>
                </c:pt>
                <c:pt idx="833">
                  <c:v>0.89536899999999997</c:v>
                </c:pt>
                <c:pt idx="834">
                  <c:v>0.1840958</c:v>
                </c:pt>
                <c:pt idx="835">
                  <c:v>-0.49150329999999998</c:v>
                </c:pt>
                <c:pt idx="836">
                  <c:v>-7.923115E-2</c:v>
                </c:pt>
                <c:pt idx="837">
                  <c:v>0.1241217</c:v>
                </c:pt>
                <c:pt idx="838">
                  <c:v>-1.0064109999999999</c:v>
                </c:pt>
                <c:pt idx="839">
                  <c:v>-1.1539520000000001</c:v>
                </c:pt>
                <c:pt idx="840">
                  <c:v>-0.19697619999999999</c:v>
                </c:pt>
                <c:pt idx="841">
                  <c:v>3.4800860000000003E-2</c:v>
                </c:pt>
                <c:pt idx="842">
                  <c:v>-0.37290010000000001</c:v>
                </c:pt>
                <c:pt idx="843">
                  <c:v>-0.94191230000000004</c:v>
                </c:pt>
                <c:pt idx="844">
                  <c:v>-1.455694</c:v>
                </c:pt>
                <c:pt idx="845">
                  <c:v>-1.6955769999999999</c:v>
                </c:pt>
                <c:pt idx="846">
                  <c:v>-1.6573880000000001</c:v>
                </c:pt>
                <c:pt idx="847">
                  <c:v>-1.0478190000000001</c:v>
                </c:pt>
                <c:pt idx="848">
                  <c:v>-9.213992E-2</c:v>
                </c:pt>
                <c:pt idx="849">
                  <c:v>0.40444869999999999</c:v>
                </c:pt>
                <c:pt idx="850">
                  <c:v>-0.19137290000000001</c:v>
                </c:pt>
                <c:pt idx="851">
                  <c:v>-1.1447989999999999</c:v>
                </c:pt>
                <c:pt idx="852">
                  <c:v>-0.76860720000000005</c:v>
                </c:pt>
                <c:pt idx="853">
                  <c:v>0.23744019999999999</c:v>
                </c:pt>
                <c:pt idx="854">
                  <c:v>0.43630910000000001</c:v>
                </c:pt>
                <c:pt idx="855">
                  <c:v>0.66700859999999995</c:v>
                </c:pt>
                <c:pt idx="856">
                  <c:v>1.109022</c:v>
                </c:pt>
                <c:pt idx="857">
                  <c:v>1.000122</c:v>
                </c:pt>
                <c:pt idx="858">
                  <c:v>0.37392690000000001</c:v>
                </c:pt>
                <c:pt idx="859">
                  <c:v>-0.95269309999999996</c:v>
                </c:pt>
                <c:pt idx="860">
                  <c:v>-1.9255709999999999</c:v>
                </c:pt>
                <c:pt idx="861">
                  <c:v>-0.88422299999999998</c:v>
                </c:pt>
                <c:pt idx="862">
                  <c:v>0.70700320000000005</c:v>
                </c:pt>
                <c:pt idx="863">
                  <c:v>0.55844340000000003</c:v>
                </c:pt>
                <c:pt idx="864">
                  <c:v>-0.77136420000000006</c:v>
                </c:pt>
                <c:pt idx="865">
                  <c:v>-1.204288</c:v>
                </c:pt>
                <c:pt idx="866">
                  <c:v>-6.0573750000000003E-2</c:v>
                </c:pt>
                <c:pt idx="867">
                  <c:v>0.53801299999999996</c:v>
                </c:pt>
                <c:pt idx="868">
                  <c:v>-0.66747820000000002</c:v>
                </c:pt>
                <c:pt idx="869">
                  <c:v>-1.517353</c:v>
                </c:pt>
                <c:pt idx="870">
                  <c:v>-0.47802299999999998</c:v>
                </c:pt>
                <c:pt idx="871">
                  <c:v>0.97648809999999997</c:v>
                </c:pt>
                <c:pt idx="872">
                  <c:v>0.99825770000000003</c:v>
                </c:pt>
                <c:pt idx="873">
                  <c:v>-5.3559040000000002E-2</c:v>
                </c:pt>
                <c:pt idx="874">
                  <c:v>-1.0054399999999999</c:v>
                </c:pt>
                <c:pt idx="875">
                  <c:v>-1.1904809999999999</c:v>
                </c:pt>
                <c:pt idx="876">
                  <c:v>-0.66222729999999996</c:v>
                </c:pt>
                <c:pt idx="877">
                  <c:v>-0.186999</c:v>
                </c:pt>
                <c:pt idx="878">
                  <c:v>0.50967969999999996</c:v>
                </c:pt>
                <c:pt idx="879">
                  <c:v>1.2249019999999999</c:v>
                </c:pt>
                <c:pt idx="880">
                  <c:v>0.93013520000000005</c:v>
                </c:pt>
                <c:pt idx="881">
                  <c:v>-0.1038202</c:v>
                </c:pt>
                <c:pt idx="882">
                  <c:v>-0.86210929999999997</c:v>
                </c:pt>
                <c:pt idx="883">
                  <c:v>-0.11094809999999999</c:v>
                </c:pt>
                <c:pt idx="884">
                  <c:v>1.541058</c:v>
                </c:pt>
                <c:pt idx="885">
                  <c:v>1.9663250000000001</c:v>
                </c:pt>
                <c:pt idx="886">
                  <c:v>0.52606410000000003</c:v>
                </c:pt>
                <c:pt idx="887">
                  <c:v>-1.434876</c:v>
                </c:pt>
                <c:pt idx="888">
                  <c:v>-1.6629989999999999</c:v>
                </c:pt>
                <c:pt idx="889">
                  <c:v>-0.33712249999999999</c:v>
                </c:pt>
                <c:pt idx="890">
                  <c:v>0.44901279999999999</c:v>
                </c:pt>
                <c:pt idx="891">
                  <c:v>0.458152</c:v>
                </c:pt>
                <c:pt idx="892">
                  <c:v>0.1631813</c:v>
                </c:pt>
                <c:pt idx="893">
                  <c:v>-0.1044953</c:v>
                </c:pt>
                <c:pt idx="894">
                  <c:v>-6.4884670000000005E-2</c:v>
                </c:pt>
                <c:pt idx="895">
                  <c:v>-4.6547100000000001E-2</c:v>
                </c:pt>
                <c:pt idx="896">
                  <c:v>0.30657010000000001</c:v>
                </c:pt>
                <c:pt idx="897">
                  <c:v>0.68968229999999997</c:v>
                </c:pt>
                <c:pt idx="898">
                  <c:v>0.1041232</c:v>
                </c:pt>
                <c:pt idx="899">
                  <c:v>-0.71428210000000003</c:v>
                </c:pt>
                <c:pt idx="900">
                  <c:v>-0.48893910000000002</c:v>
                </c:pt>
                <c:pt idx="901">
                  <c:v>0.46069189999999999</c:v>
                </c:pt>
                <c:pt idx="902">
                  <c:v>0.86034299999999997</c:v>
                </c:pt>
                <c:pt idx="903">
                  <c:v>1.2965279999999999</c:v>
                </c:pt>
                <c:pt idx="904">
                  <c:v>2.3192349999999999</c:v>
                </c:pt>
                <c:pt idx="905">
                  <c:v>1.9564760000000001</c:v>
                </c:pt>
                <c:pt idx="906">
                  <c:v>0.16359750000000001</c:v>
                </c:pt>
                <c:pt idx="907">
                  <c:v>-0.22594880000000001</c:v>
                </c:pt>
                <c:pt idx="908">
                  <c:v>0.95614129999999997</c:v>
                </c:pt>
                <c:pt idx="909">
                  <c:v>0.71631250000000002</c:v>
                </c:pt>
                <c:pt idx="910">
                  <c:v>-0.97536239999999996</c:v>
                </c:pt>
                <c:pt idx="911">
                  <c:v>-1.378484</c:v>
                </c:pt>
                <c:pt idx="912">
                  <c:v>-0.83433619999999997</c:v>
                </c:pt>
                <c:pt idx="913">
                  <c:v>-0.90663629999999995</c:v>
                </c:pt>
                <c:pt idx="914">
                  <c:v>-0.82054229999999995</c:v>
                </c:pt>
                <c:pt idx="915">
                  <c:v>-0.16019159999999999</c:v>
                </c:pt>
                <c:pt idx="916">
                  <c:v>6.5825809999999998E-2</c:v>
                </c:pt>
                <c:pt idx="917">
                  <c:v>-0.1765197</c:v>
                </c:pt>
                <c:pt idx="918">
                  <c:v>-3.3496680000000001E-2</c:v>
                </c:pt>
                <c:pt idx="919">
                  <c:v>0.26158789999999998</c:v>
                </c:pt>
                <c:pt idx="920">
                  <c:v>9.5680109999999999E-2</c:v>
                </c:pt>
                <c:pt idx="921">
                  <c:v>6.69902E-3</c:v>
                </c:pt>
                <c:pt idx="922">
                  <c:v>0.23534269999999999</c:v>
                </c:pt>
                <c:pt idx="923">
                  <c:v>0.31301220000000002</c:v>
                </c:pt>
                <c:pt idx="924">
                  <c:v>5.241138E-2</c:v>
                </c:pt>
                <c:pt idx="925">
                  <c:v>-0.7828695</c:v>
                </c:pt>
                <c:pt idx="926">
                  <c:v>-1.567364</c:v>
                </c:pt>
                <c:pt idx="927">
                  <c:v>-1.401945</c:v>
                </c:pt>
                <c:pt idx="928">
                  <c:v>-0.17234360000000001</c:v>
                </c:pt>
                <c:pt idx="929">
                  <c:v>1.4657560000000001</c:v>
                </c:pt>
                <c:pt idx="930">
                  <c:v>1.111721</c:v>
                </c:pt>
                <c:pt idx="931">
                  <c:v>-1.065958</c:v>
                </c:pt>
                <c:pt idx="932">
                  <c:v>-1.4030940000000001</c:v>
                </c:pt>
                <c:pt idx="933">
                  <c:v>-0.22836790000000001</c:v>
                </c:pt>
                <c:pt idx="934">
                  <c:v>-0.28332109999999999</c:v>
                </c:pt>
                <c:pt idx="935">
                  <c:v>-1.0499609999999999</c:v>
                </c:pt>
                <c:pt idx="936">
                  <c:v>-1.3643240000000001</c:v>
                </c:pt>
                <c:pt idx="937">
                  <c:v>-1.0522039999999999</c:v>
                </c:pt>
                <c:pt idx="938">
                  <c:v>-0.47919689999999998</c:v>
                </c:pt>
                <c:pt idx="939">
                  <c:v>-0.97696309999999997</c:v>
                </c:pt>
                <c:pt idx="940">
                  <c:v>-1.6587080000000001</c:v>
                </c:pt>
                <c:pt idx="941">
                  <c:v>-0.48997540000000001</c:v>
                </c:pt>
                <c:pt idx="942">
                  <c:v>0.86018669999999997</c:v>
                </c:pt>
                <c:pt idx="943">
                  <c:v>0.59879320000000003</c:v>
                </c:pt>
                <c:pt idx="944">
                  <c:v>0.43885000000000002</c:v>
                </c:pt>
                <c:pt idx="945">
                  <c:v>1.0712809999999999</c:v>
                </c:pt>
                <c:pt idx="946">
                  <c:v>0.64726790000000001</c:v>
                </c:pt>
                <c:pt idx="947">
                  <c:v>-0.49596200000000001</c:v>
                </c:pt>
                <c:pt idx="948">
                  <c:v>-0.49001830000000002</c:v>
                </c:pt>
                <c:pt idx="949">
                  <c:v>0.12834899999999999</c:v>
                </c:pt>
                <c:pt idx="950">
                  <c:v>-8.0064410000000003E-2</c:v>
                </c:pt>
                <c:pt idx="951">
                  <c:v>-1.2006939999999999</c:v>
                </c:pt>
                <c:pt idx="952">
                  <c:v>-1.550338</c:v>
                </c:pt>
                <c:pt idx="953">
                  <c:v>-0.35688449999999999</c:v>
                </c:pt>
                <c:pt idx="954">
                  <c:v>0.50193650000000001</c:v>
                </c:pt>
                <c:pt idx="955">
                  <c:v>0.40977609999999998</c:v>
                </c:pt>
                <c:pt idx="956">
                  <c:v>0.1737331</c:v>
                </c:pt>
                <c:pt idx="957">
                  <c:v>-0.21220240000000001</c:v>
                </c:pt>
                <c:pt idx="958">
                  <c:v>-0.5059612</c:v>
                </c:pt>
                <c:pt idx="959">
                  <c:v>-0.40221849999999998</c:v>
                </c:pt>
                <c:pt idx="960">
                  <c:v>-0.30993860000000001</c:v>
                </c:pt>
                <c:pt idx="961">
                  <c:v>-0.31057950000000001</c:v>
                </c:pt>
                <c:pt idx="962">
                  <c:v>4.5067400000000001E-2</c:v>
                </c:pt>
                <c:pt idx="963">
                  <c:v>0.1177357</c:v>
                </c:pt>
                <c:pt idx="964">
                  <c:v>-0.40777239999999998</c:v>
                </c:pt>
                <c:pt idx="965">
                  <c:v>-0.20619019999999999</c:v>
                </c:pt>
                <c:pt idx="966">
                  <c:v>6.211651E-2</c:v>
                </c:pt>
                <c:pt idx="967">
                  <c:v>-0.51572910000000005</c:v>
                </c:pt>
                <c:pt idx="968">
                  <c:v>-0.32263730000000002</c:v>
                </c:pt>
                <c:pt idx="969">
                  <c:v>0.47785309999999998</c:v>
                </c:pt>
                <c:pt idx="970">
                  <c:v>0.95917580000000002</c:v>
                </c:pt>
                <c:pt idx="971">
                  <c:v>1.122377</c:v>
                </c:pt>
                <c:pt idx="972">
                  <c:v>0.18402950000000001</c:v>
                </c:pt>
                <c:pt idx="973">
                  <c:v>-1.057866</c:v>
                </c:pt>
                <c:pt idx="974">
                  <c:v>-1.583215</c:v>
                </c:pt>
                <c:pt idx="975">
                  <c:v>-2.0198010000000002</c:v>
                </c:pt>
                <c:pt idx="976">
                  <c:v>-1.8894839999999999</c:v>
                </c:pt>
                <c:pt idx="977">
                  <c:v>-1.017422</c:v>
                </c:pt>
                <c:pt idx="978">
                  <c:v>-0.18461820000000001</c:v>
                </c:pt>
                <c:pt idx="979">
                  <c:v>0.40804289999999999</c:v>
                </c:pt>
                <c:pt idx="980">
                  <c:v>0.22614780000000001</c:v>
                </c:pt>
                <c:pt idx="981">
                  <c:v>-0.40533950000000002</c:v>
                </c:pt>
                <c:pt idx="982">
                  <c:v>-1.0625309999999999</c:v>
                </c:pt>
                <c:pt idx="983">
                  <c:v>-1.7662580000000001</c:v>
                </c:pt>
                <c:pt idx="984">
                  <c:v>-1.7115400000000001</c:v>
                </c:pt>
                <c:pt idx="985">
                  <c:v>-0.99990760000000001</c:v>
                </c:pt>
                <c:pt idx="986">
                  <c:v>0.1005713</c:v>
                </c:pt>
                <c:pt idx="987">
                  <c:v>1.4446349999999999</c:v>
                </c:pt>
                <c:pt idx="988">
                  <c:v>1.667697</c:v>
                </c:pt>
                <c:pt idx="989">
                  <c:v>0.170433</c:v>
                </c:pt>
                <c:pt idx="990">
                  <c:v>-1.0608519999999999</c:v>
                </c:pt>
                <c:pt idx="991">
                  <c:v>0.110788</c:v>
                </c:pt>
                <c:pt idx="992">
                  <c:v>2.154239</c:v>
                </c:pt>
                <c:pt idx="993">
                  <c:v>2.0705990000000001</c:v>
                </c:pt>
                <c:pt idx="994">
                  <c:v>-0.2608085</c:v>
                </c:pt>
                <c:pt idx="995">
                  <c:v>-2.1064120000000002</c:v>
                </c:pt>
                <c:pt idx="996">
                  <c:v>-1.2933110000000001</c:v>
                </c:pt>
                <c:pt idx="997">
                  <c:v>0.36219040000000002</c:v>
                </c:pt>
                <c:pt idx="998">
                  <c:v>0.93362449999999997</c:v>
                </c:pt>
              </c:numCache>
            </c:numRef>
          </c:yVal>
          <c:smooth val="0"/>
        </c:ser>
        <c:ser>
          <c:idx val="15"/>
          <c:order val="15"/>
          <c:tx>
            <c:v>+1000V (#16)</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Data'!$Q$5:$Q$1003</c:f>
              <c:numCache>
                <c:formatCode>General</c:formatCode>
                <c:ptCount val="999"/>
                <c:pt idx="0">
                  <c:v>0.99731590000000003</c:v>
                </c:pt>
                <c:pt idx="1">
                  <c:v>0.92759429999999998</c:v>
                </c:pt>
                <c:pt idx="2">
                  <c:v>0.84063350000000003</c:v>
                </c:pt>
                <c:pt idx="3">
                  <c:v>0.7810549</c:v>
                </c:pt>
                <c:pt idx="4">
                  <c:v>0.428755</c:v>
                </c:pt>
                <c:pt idx="5">
                  <c:v>0.18514040000000001</c:v>
                </c:pt>
                <c:pt idx="6">
                  <c:v>0.54158709999999999</c:v>
                </c:pt>
                <c:pt idx="7">
                  <c:v>0.58934109999999995</c:v>
                </c:pt>
                <c:pt idx="8">
                  <c:v>7.8244800000000003E-2</c:v>
                </c:pt>
                <c:pt idx="9">
                  <c:v>-0.18868599999999999</c:v>
                </c:pt>
                <c:pt idx="10">
                  <c:v>-0.20439930000000001</c:v>
                </c:pt>
                <c:pt idx="11">
                  <c:v>8.3758079999999999E-2</c:v>
                </c:pt>
                <c:pt idx="12">
                  <c:v>0.86631979999999997</c:v>
                </c:pt>
                <c:pt idx="13">
                  <c:v>1.024902</c:v>
                </c:pt>
                <c:pt idx="14">
                  <c:v>-0.53990570000000004</c:v>
                </c:pt>
                <c:pt idx="15">
                  <c:v>-1.8227169999999999</c:v>
                </c:pt>
                <c:pt idx="16">
                  <c:v>-1.016162</c:v>
                </c:pt>
                <c:pt idx="17">
                  <c:v>-0.47455799999999998</c:v>
                </c:pt>
                <c:pt idx="18">
                  <c:v>-1.0942369999999999</c:v>
                </c:pt>
                <c:pt idx="19">
                  <c:v>-0.71560009999999996</c:v>
                </c:pt>
                <c:pt idx="20">
                  <c:v>0.36475679999999999</c:v>
                </c:pt>
                <c:pt idx="21">
                  <c:v>0.31302469999999999</c:v>
                </c:pt>
                <c:pt idx="22">
                  <c:v>-0.76301280000000005</c:v>
                </c:pt>
                <c:pt idx="23">
                  <c:v>-1.6294420000000001</c:v>
                </c:pt>
                <c:pt idx="24">
                  <c:v>-1.4373199999999999</c:v>
                </c:pt>
                <c:pt idx="25">
                  <c:v>-0.30498500000000001</c:v>
                </c:pt>
                <c:pt idx="26">
                  <c:v>0.91112729999999997</c:v>
                </c:pt>
                <c:pt idx="27">
                  <c:v>1.4532080000000001</c:v>
                </c:pt>
                <c:pt idx="28">
                  <c:v>1.673219</c:v>
                </c:pt>
                <c:pt idx="29">
                  <c:v>1.6625719999999999</c:v>
                </c:pt>
                <c:pt idx="30">
                  <c:v>0.2741538</c:v>
                </c:pt>
                <c:pt idx="31">
                  <c:v>-0.87078359999999999</c:v>
                </c:pt>
                <c:pt idx="32">
                  <c:v>0.64812009999999998</c:v>
                </c:pt>
                <c:pt idx="33">
                  <c:v>2.2891029999999999</c:v>
                </c:pt>
                <c:pt idx="34">
                  <c:v>1.384938</c:v>
                </c:pt>
                <c:pt idx="35">
                  <c:v>-0.14128189999999999</c:v>
                </c:pt>
                <c:pt idx="36">
                  <c:v>-0.69556510000000005</c:v>
                </c:pt>
                <c:pt idx="37">
                  <c:v>-0.47487489999999999</c:v>
                </c:pt>
                <c:pt idx="38">
                  <c:v>0.20689630000000001</c:v>
                </c:pt>
                <c:pt idx="39">
                  <c:v>-9.035675E-2</c:v>
                </c:pt>
                <c:pt idx="40">
                  <c:v>-0.55857840000000003</c:v>
                </c:pt>
                <c:pt idx="41">
                  <c:v>0.25999129999999998</c:v>
                </c:pt>
                <c:pt idx="42">
                  <c:v>0.51084399999999996</c:v>
                </c:pt>
                <c:pt idx="43">
                  <c:v>0.1966107</c:v>
                </c:pt>
                <c:pt idx="44">
                  <c:v>0.59984879999999996</c:v>
                </c:pt>
                <c:pt idx="45">
                  <c:v>1.117278</c:v>
                </c:pt>
                <c:pt idx="46">
                  <c:v>1.1323369999999999</c:v>
                </c:pt>
                <c:pt idx="47">
                  <c:v>-8.3562739999999996E-2</c:v>
                </c:pt>
                <c:pt idx="48">
                  <c:v>-1.2836430000000001</c:v>
                </c:pt>
                <c:pt idx="49">
                  <c:v>-0.3460589</c:v>
                </c:pt>
                <c:pt idx="50">
                  <c:v>0.52115909999999999</c:v>
                </c:pt>
                <c:pt idx="51">
                  <c:v>-0.54685830000000002</c:v>
                </c:pt>
                <c:pt idx="52">
                  <c:v>-0.89597179999999998</c:v>
                </c:pt>
                <c:pt idx="53">
                  <c:v>0.2692484</c:v>
                </c:pt>
                <c:pt idx="54">
                  <c:v>1.0435779999999999</c:v>
                </c:pt>
                <c:pt idx="55">
                  <c:v>0.60713119999999998</c:v>
                </c:pt>
                <c:pt idx="56">
                  <c:v>-0.37583949999999999</c:v>
                </c:pt>
                <c:pt idx="57">
                  <c:v>0.1812983</c:v>
                </c:pt>
                <c:pt idx="58">
                  <c:v>1.335253</c:v>
                </c:pt>
                <c:pt idx="59">
                  <c:v>-8.20462E-2</c:v>
                </c:pt>
                <c:pt idx="60">
                  <c:v>-2.341561</c:v>
                </c:pt>
                <c:pt idx="61">
                  <c:v>-2.4299740000000001</c:v>
                </c:pt>
                <c:pt idx="62">
                  <c:v>-1.060732</c:v>
                </c:pt>
                <c:pt idx="63">
                  <c:v>0.21303830000000001</c:v>
                </c:pt>
                <c:pt idx="64">
                  <c:v>0.73430240000000002</c:v>
                </c:pt>
                <c:pt idx="65">
                  <c:v>0.71154980000000001</c:v>
                </c:pt>
                <c:pt idx="66">
                  <c:v>0.93884959999999995</c:v>
                </c:pt>
                <c:pt idx="67">
                  <c:v>1.24892</c:v>
                </c:pt>
                <c:pt idx="68">
                  <c:v>0.37220330000000001</c:v>
                </c:pt>
                <c:pt idx="69">
                  <c:v>-1.4625109999999999</c:v>
                </c:pt>
                <c:pt idx="70">
                  <c:v>-2.1738930000000001</c:v>
                </c:pt>
                <c:pt idx="71">
                  <c:v>-1.0328710000000001</c:v>
                </c:pt>
                <c:pt idx="72">
                  <c:v>0.54686710000000005</c:v>
                </c:pt>
                <c:pt idx="73">
                  <c:v>1.2123630000000001</c:v>
                </c:pt>
                <c:pt idx="74">
                  <c:v>1.169305</c:v>
                </c:pt>
                <c:pt idx="75">
                  <c:v>0.98106859999999996</c:v>
                </c:pt>
                <c:pt idx="76">
                  <c:v>0.53582960000000002</c:v>
                </c:pt>
                <c:pt idx="77">
                  <c:v>0.26970739999999999</c:v>
                </c:pt>
                <c:pt idx="78">
                  <c:v>0.65825940000000005</c:v>
                </c:pt>
                <c:pt idx="79">
                  <c:v>1.2848679999999999</c:v>
                </c:pt>
                <c:pt idx="80">
                  <c:v>0.857379</c:v>
                </c:pt>
                <c:pt idx="81">
                  <c:v>-1.205265</c:v>
                </c:pt>
                <c:pt idx="82">
                  <c:v>-2.2154790000000002</c:v>
                </c:pt>
                <c:pt idx="83">
                  <c:v>-0.92381899999999995</c:v>
                </c:pt>
                <c:pt idx="84">
                  <c:v>-0.25422790000000001</c:v>
                </c:pt>
                <c:pt idx="85">
                  <c:v>-1.090101</c:v>
                </c:pt>
                <c:pt idx="86">
                  <c:v>-1.5235000000000001</c:v>
                </c:pt>
                <c:pt idx="87">
                  <c:v>-1.410147</c:v>
                </c:pt>
                <c:pt idx="88">
                  <c:v>-1.6437580000000001</c:v>
                </c:pt>
                <c:pt idx="89">
                  <c:v>-1.6505559999999999</c:v>
                </c:pt>
                <c:pt idx="90">
                  <c:v>-1.307048</c:v>
                </c:pt>
                <c:pt idx="91">
                  <c:v>-1.1051960000000001</c:v>
                </c:pt>
                <c:pt idx="92">
                  <c:v>-0.53000970000000003</c:v>
                </c:pt>
                <c:pt idx="93">
                  <c:v>0.30139880000000002</c:v>
                </c:pt>
                <c:pt idx="94">
                  <c:v>0.35008820000000002</c:v>
                </c:pt>
                <c:pt idx="95">
                  <c:v>-0.13679469999999999</c:v>
                </c:pt>
                <c:pt idx="96">
                  <c:v>-0.20990700000000001</c:v>
                </c:pt>
                <c:pt idx="97">
                  <c:v>-0.20755770000000001</c:v>
                </c:pt>
                <c:pt idx="98">
                  <c:v>-0.440307</c:v>
                </c:pt>
                <c:pt idx="99">
                  <c:v>-0.80340990000000001</c:v>
                </c:pt>
                <c:pt idx="100">
                  <c:v>-1.23071</c:v>
                </c:pt>
                <c:pt idx="101">
                  <c:v>-1.181403</c:v>
                </c:pt>
                <c:pt idx="102">
                  <c:v>-1.1457459999999999</c:v>
                </c:pt>
                <c:pt idx="103">
                  <c:v>-1.668577</c:v>
                </c:pt>
                <c:pt idx="104">
                  <c:v>-1.491328</c:v>
                </c:pt>
                <c:pt idx="105">
                  <c:v>-0.36859979999999998</c:v>
                </c:pt>
                <c:pt idx="106">
                  <c:v>0.95530610000000005</c:v>
                </c:pt>
                <c:pt idx="107">
                  <c:v>2.2218909999999998</c:v>
                </c:pt>
                <c:pt idx="108">
                  <c:v>1.4504710000000001</c:v>
                </c:pt>
                <c:pt idx="109">
                  <c:v>-0.86302860000000003</c:v>
                </c:pt>
                <c:pt idx="110">
                  <c:v>-1.0413680000000001</c:v>
                </c:pt>
                <c:pt idx="111">
                  <c:v>-0.1107387</c:v>
                </c:pt>
                <c:pt idx="112">
                  <c:v>-0.31070300000000001</c:v>
                </c:pt>
                <c:pt idx="113">
                  <c:v>0.16367290000000001</c:v>
                </c:pt>
                <c:pt idx="114">
                  <c:v>1.7408060000000001</c:v>
                </c:pt>
                <c:pt idx="115">
                  <c:v>2.6620409999999999</c:v>
                </c:pt>
                <c:pt idx="116">
                  <c:v>2.8027030000000002</c:v>
                </c:pt>
                <c:pt idx="117">
                  <c:v>2.102074</c:v>
                </c:pt>
                <c:pt idx="118">
                  <c:v>0.59520530000000005</c:v>
                </c:pt>
                <c:pt idx="119">
                  <c:v>-0.35090399999999999</c:v>
                </c:pt>
                <c:pt idx="120">
                  <c:v>-0.35390090000000002</c:v>
                </c:pt>
                <c:pt idx="121">
                  <c:v>0.1362593</c:v>
                </c:pt>
                <c:pt idx="122">
                  <c:v>0.64118640000000005</c:v>
                </c:pt>
                <c:pt idx="123">
                  <c:v>0.810531</c:v>
                </c:pt>
                <c:pt idx="124">
                  <c:v>1.032268</c:v>
                </c:pt>
                <c:pt idx="125">
                  <c:v>0.7603529</c:v>
                </c:pt>
                <c:pt idx="126">
                  <c:v>-0.60116919999999996</c:v>
                </c:pt>
                <c:pt idx="127">
                  <c:v>-1.2867980000000001</c:v>
                </c:pt>
                <c:pt idx="128">
                  <c:v>-0.33416069999999998</c:v>
                </c:pt>
                <c:pt idx="129">
                  <c:v>0.53757189999999999</c:v>
                </c:pt>
                <c:pt idx="130">
                  <c:v>0.74806189999999995</c:v>
                </c:pt>
                <c:pt idx="131">
                  <c:v>0.91243940000000001</c:v>
                </c:pt>
                <c:pt idx="132">
                  <c:v>0.39350200000000002</c:v>
                </c:pt>
                <c:pt idx="133">
                  <c:v>-0.49321419999999999</c:v>
                </c:pt>
                <c:pt idx="134">
                  <c:v>-0.2904465</c:v>
                </c:pt>
                <c:pt idx="135">
                  <c:v>0.27890910000000002</c:v>
                </c:pt>
                <c:pt idx="136">
                  <c:v>-0.3325999</c:v>
                </c:pt>
                <c:pt idx="137">
                  <c:v>-0.94554479999999996</c:v>
                </c:pt>
                <c:pt idx="138">
                  <c:v>-0.110801</c:v>
                </c:pt>
                <c:pt idx="139">
                  <c:v>0.52154540000000005</c:v>
                </c:pt>
                <c:pt idx="140">
                  <c:v>-0.43365900000000002</c:v>
                </c:pt>
                <c:pt idx="141">
                  <c:v>-1.398396</c:v>
                </c:pt>
                <c:pt idx="142">
                  <c:v>-0.69167290000000003</c:v>
                </c:pt>
                <c:pt idx="143">
                  <c:v>0.28410370000000001</c:v>
                </c:pt>
                <c:pt idx="144">
                  <c:v>-0.38678940000000001</c:v>
                </c:pt>
                <c:pt idx="145">
                  <c:v>-1.084454</c:v>
                </c:pt>
                <c:pt idx="146">
                  <c:v>-0.4197208</c:v>
                </c:pt>
                <c:pt idx="147">
                  <c:v>0.36572209999999999</c:v>
                </c:pt>
                <c:pt idx="148">
                  <c:v>0.93970469999999995</c:v>
                </c:pt>
                <c:pt idx="149">
                  <c:v>1.345075</c:v>
                </c:pt>
                <c:pt idx="150">
                  <c:v>0.31099739999999998</c:v>
                </c:pt>
                <c:pt idx="151">
                  <c:v>-1.872271</c:v>
                </c:pt>
                <c:pt idx="152">
                  <c:v>-2.5971109999999999</c:v>
                </c:pt>
                <c:pt idx="153">
                  <c:v>-1.0988690000000001</c:v>
                </c:pt>
                <c:pt idx="154">
                  <c:v>0.48554969999999997</c:v>
                </c:pt>
                <c:pt idx="155">
                  <c:v>0.92210919999999996</c:v>
                </c:pt>
                <c:pt idx="156">
                  <c:v>1.3677870000000001</c:v>
                </c:pt>
                <c:pt idx="157">
                  <c:v>1.925314</c:v>
                </c:pt>
                <c:pt idx="158">
                  <c:v>1.4442189999999999</c:v>
                </c:pt>
                <c:pt idx="159">
                  <c:v>0.7405273</c:v>
                </c:pt>
                <c:pt idx="160">
                  <c:v>0.54625840000000003</c:v>
                </c:pt>
                <c:pt idx="161">
                  <c:v>0.28034799999999999</c:v>
                </c:pt>
                <c:pt idx="162">
                  <c:v>0.23987040000000001</c:v>
                </c:pt>
                <c:pt idx="163">
                  <c:v>0.217725</c:v>
                </c:pt>
                <c:pt idx="164">
                  <c:v>-0.3908005</c:v>
                </c:pt>
                <c:pt idx="165">
                  <c:v>-0.28001169999999997</c:v>
                </c:pt>
                <c:pt idx="166">
                  <c:v>0.58613159999999997</c:v>
                </c:pt>
                <c:pt idx="167">
                  <c:v>0.47990749999999999</c:v>
                </c:pt>
                <c:pt idx="168">
                  <c:v>-0.53633430000000004</c:v>
                </c:pt>
                <c:pt idx="169">
                  <c:v>-1.5928020000000001</c:v>
                </c:pt>
                <c:pt idx="170">
                  <c:v>-1.5033989999999999</c:v>
                </c:pt>
                <c:pt idx="171">
                  <c:v>-0.54611889999999996</c:v>
                </c:pt>
                <c:pt idx="172">
                  <c:v>-0.69549799999999995</c:v>
                </c:pt>
                <c:pt idx="173">
                  <c:v>-0.66472229999999999</c:v>
                </c:pt>
                <c:pt idx="174">
                  <c:v>0.56768180000000001</c:v>
                </c:pt>
                <c:pt idx="175">
                  <c:v>0.41656520000000002</c:v>
                </c:pt>
                <c:pt idx="176">
                  <c:v>0.50833399999999995</c:v>
                </c:pt>
                <c:pt idx="177">
                  <c:v>4.6736649999999997</c:v>
                </c:pt>
                <c:pt idx="178">
                  <c:v>9.8469270000000009</c:v>
                </c:pt>
                <c:pt idx="179">
                  <c:v>13.726050000000001</c:v>
                </c:pt>
                <c:pt idx="180">
                  <c:v>19.236599999999999</c:v>
                </c:pt>
                <c:pt idx="181">
                  <c:v>24.206289999999999</c:v>
                </c:pt>
                <c:pt idx="182">
                  <c:v>26.152760000000001</c:v>
                </c:pt>
                <c:pt idx="183">
                  <c:v>27.30198</c:v>
                </c:pt>
                <c:pt idx="184">
                  <c:v>25.389759999999999</c:v>
                </c:pt>
                <c:pt idx="185">
                  <c:v>19.704029999999999</c:v>
                </c:pt>
                <c:pt idx="186">
                  <c:v>14.536989999999999</c:v>
                </c:pt>
                <c:pt idx="187">
                  <c:v>9.5222560000000005</c:v>
                </c:pt>
                <c:pt idx="188">
                  <c:v>3.7394699999999998</c:v>
                </c:pt>
                <c:pt idx="189">
                  <c:v>1.8728539999999998E-2</c:v>
                </c:pt>
                <c:pt idx="190">
                  <c:v>-0.7558745</c:v>
                </c:pt>
                <c:pt idx="191">
                  <c:v>-0.4446505</c:v>
                </c:pt>
                <c:pt idx="192">
                  <c:v>-0.29268759999999999</c:v>
                </c:pt>
                <c:pt idx="193">
                  <c:v>-0.29906769999999999</c:v>
                </c:pt>
                <c:pt idx="194">
                  <c:v>0.41093489999999999</c:v>
                </c:pt>
                <c:pt idx="195">
                  <c:v>2.0948150000000001</c:v>
                </c:pt>
                <c:pt idx="196">
                  <c:v>2.3022740000000002</c:v>
                </c:pt>
                <c:pt idx="197">
                  <c:v>0.84114909999999998</c:v>
                </c:pt>
                <c:pt idx="198">
                  <c:v>0.63384019999999996</c:v>
                </c:pt>
                <c:pt idx="199">
                  <c:v>0.63781860000000001</c:v>
                </c:pt>
                <c:pt idx="200">
                  <c:v>-0.55245549999999999</c:v>
                </c:pt>
                <c:pt idx="201">
                  <c:v>-1.6193660000000001</c:v>
                </c:pt>
                <c:pt idx="202">
                  <c:v>-1.889883</c:v>
                </c:pt>
                <c:pt idx="203">
                  <c:v>-1.2252540000000001</c:v>
                </c:pt>
                <c:pt idx="204">
                  <c:v>-0.99708200000000002</c:v>
                </c:pt>
                <c:pt idx="205">
                  <c:v>-1.098827</c:v>
                </c:pt>
                <c:pt idx="206">
                  <c:v>2.8828820000000002E-2</c:v>
                </c:pt>
                <c:pt idx="207">
                  <c:v>0.39970499999999998</c:v>
                </c:pt>
                <c:pt idx="208">
                  <c:v>-0.52154290000000003</c:v>
                </c:pt>
                <c:pt idx="209">
                  <c:v>-0.24957940000000001</c:v>
                </c:pt>
                <c:pt idx="210">
                  <c:v>0.97747980000000001</c:v>
                </c:pt>
                <c:pt idx="211">
                  <c:v>1.863154</c:v>
                </c:pt>
                <c:pt idx="212">
                  <c:v>2.0174259999999999</c:v>
                </c:pt>
                <c:pt idx="213">
                  <c:v>1.3621939999999999</c:v>
                </c:pt>
                <c:pt idx="214">
                  <c:v>1.4454880000000001</c:v>
                </c:pt>
                <c:pt idx="215">
                  <c:v>2.3702329999999998</c:v>
                </c:pt>
                <c:pt idx="216">
                  <c:v>1.8115779999999999</c:v>
                </c:pt>
                <c:pt idx="217">
                  <c:v>0.85856250000000001</c:v>
                </c:pt>
                <c:pt idx="218">
                  <c:v>1.417063</c:v>
                </c:pt>
                <c:pt idx="219">
                  <c:v>1.5237240000000001</c:v>
                </c:pt>
                <c:pt idx="220">
                  <c:v>1.128485</c:v>
                </c:pt>
                <c:pt idx="221">
                  <c:v>1.846239</c:v>
                </c:pt>
                <c:pt idx="222">
                  <c:v>2.2936899999999998</c:v>
                </c:pt>
                <c:pt idx="223">
                  <c:v>1.5265089999999999</c:v>
                </c:pt>
                <c:pt idx="224">
                  <c:v>0.71817059999999999</c:v>
                </c:pt>
                <c:pt idx="225">
                  <c:v>0.50362649999999998</c:v>
                </c:pt>
                <c:pt idx="226">
                  <c:v>0.27761809999999998</c:v>
                </c:pt>
                <c:pt idx="227">
                  <c:v>0.7091461</c:v>
                </c:pt>
                <c:pt idx="228">
                  <c:v>2.0275560000000001</c:v>
                </c:pt>
                <c:pt idx="229">
                  <c:v>1.806818</c:v>
                </c:pt>
                <c:pt idx="230">
                  <c:v>0.52447630000000001</c:v>
                </c:pt>
                <c:pt idx="231">
                  <c:v>0.62594159999999999</c:v>
                </c:pt>
                <c:pt idx="232">
                  <c:v>1.494227</c:v>
                </c:pt>
                <c:pt idx="233">
                  <c:v>1.9701340000000001</c:v>
                </c:pt>
                <c:pt idx="234">
                  <c:v>1.9042829999999999</c:v>
                </c:pt>
                <c:pt idx="235">
                  <c:v>1.1701170000000001</c:v>
                </c:pt>
                <c:pt idx="236">
                  <c:v>0.76604689999999998</c:v>
                </c:pt>
                <c:pt idx="237">
                  <c:v>1.567223</c:v>
                </c:pt>
                <c:pt idx="238">
                  <c:v>2.3253189999999999</c:v>
                </c:pt>
                <c:pt idx="239">
                  <c:v>2.5178910000000001</c:v>
                </c:pt>
                <c:pt idx="240">
                  <c:v>2.5284430000000002</c:v>
                </c:pt>
                <c:pt idx="241">
                  <c:v>2.0713240000000002</c:v>
                </c:pt>
                <c:pt idx="242">
                  <c:v>1.59334</c:v>
                </c:pt>
                <c:pt idx="243">
                  <c:v>1.2712190000000001</c:v>
                </c:pt>
                <c:pt idx="244">
                  <c:v>1.407651</c:v>
                </c:pt>
                <c:pt idx="245">
                  <c:v>2.5962200000000002</c:v>
                </c:pt>
                <c:pt idx="246">
                  <c:v>2.9382969999999999</c:v>
                </c:pt>
                <c:pt idx="247">
                  <c:v>1.642104</c:v>
                </c:pt>
                <c:pt idx="248">
                  <c:v>0.82997460000000001</c:v>
                </c:pt>
                <c:pt idx="249">
                  <c:v>0.84417299999999995</c:v>
                </c:pt>
                <c:pt idx="250">
                  <c:v>1.3170809999999999</c:v>
                </c:pt>
                <c:pt idx="251">
                  <c:v>2.279077</c:v>
                </c:pt>
                <c:pt idx="252">
                  <c:v>2.3132259999999998</c:v>
                </c:pt>
                <c:pt idx="253">
                  <c:v>1.1248100000000001</c:v>
                </c:pt>
                <c:pt idx="254">
                  <c:v>1.1651229999999999</c:v>
                </c:pt>
                <c:pt idx="255">
                  <c:v>2.9945140000000001</c:v>
                </c:pt>
                <c:pt idx="256">
                  <c:v>3.3252419999999998</c:v>
                </c:pt>
                <c:pt idx="257">
                  <c:v>1.265638</c:v>
                </c:pt>
                <c:pt idx="258">
                  <c:v>-0.40316299999999999</c:v>
                </c:pt>
                <c:pt idx="259">
                  <c:v>-0.30287849999999999</c:v>
                </c:pt>
                <c:pt idx="260">
                  <c:v>0.79600859999999996</c:v>
                </c:pt>
                <c:pt idx="261">
                  <c:v>1.446339</c:v>
                </c:pt>
                <c:pt idx="262">
                  <c:v>0.90195959999999997</c:v>
                </c:pt>
                <c:pt idx="263">
                  <c:v>0.50206220000000001</c:v>
                </c:pt>
                <c:pt idx="264">
                  <c:v>1.291712</c:v>
                </c:pt>
                <c:pt idx="265">
                  <c:v>1.46394</c:v>
                </c:pt>
                <c:pt idx="266">
                  <c:v>0.69086069999999999</c:v>
                </c:pt>
                <c:pt idx="267">
                  <c:v>1.0390470000000001</c:v>
                </c:pt>
                <c:pt idx="268">
                  <c:v>1.2632490000000001</c:v>
                </c:pt>
                <c:pt idx="269">
                  <c:v>0.15569849999999999</c:v>
                </c:pt>
                <c:pt idx="270">
                  <c:v>-7.3521959999999997E-2</c:v>
                </c:pt>
                <c:pt idx="271">
                  <c:v>0.56511460000000002</c:v>
                </c:pt>
                <c:pt idx="272">
                  <c:v>0.61164770000000002</c:v>
                </c:pt>
                <c:pt idx="273">
                  <c:v>0.37678410000000001</c:v>
                </c:pt>
                <c:pt idx="274">
                  <c:v>0.24815799999999999</c:v>
                </c:pt>
                <c:pt idx="275">
                  <c:v>0.28261750000000002</c:v>
                </c:pt>
                <c:pt idx="276">
                  <c:v>0.28252349999999998</c:v>
                </c:pt>
                <c:pt idx="277">
                  <c:v>0.37823309999999999</c:v>
                </c:pt>
                <c:pt idx="278">
                  <c:v>0.77568230000000005</c:v>
                </c:pt>
                <c:pt idx="279">
                  <c:v>1.0255449999999999</c:v>
                </c:pt>
                <c:pt idx="280">
                  <c:v>1.4542729999999999</c:v>
                </c:pt>
                <c:pt idx="281">
                  <c:v>1.980558</c:v>
                </c:pt>
                <c:pt idx="282">
                  <c:v>2.0048430000000002</c:v>
                </c:pt>
                <c:pt idx="283">
                  <c:v>2.2713969999999999</c:v>
                </c:pt>
                <c:pt idx="284">
                  <c:v>2.494837</c:v>
                </c:pt>
                <c:pt idx="285">
                  <c:v>2.4016090000000001</c:v>
                </c:pt>
                <c:pt idx="286">
                  <c:v>3.1941760000000001</c:v>
                </c:pt>
                <c:pt idx="287">
                  <c:v>3.5466880000000001</c:v>
                </c:pt>
                <c:pt idx="288">
                  <c:v>1.9882280000000001</c:v>
                </c:pt>
                <c:pt idx="289">
                  <c:v>0.93812130000000005</c:v>
                </c:pt>
                <c:pt idx="290">
                  <c:v>2.290111</c:v>
                </c:pt>
                <c:pt idx="291">
                  <c:v>3.424185</c:v>
                </c:pt>
                <c:pt idx="292">
                  <c:v>1.4346209999999999</c:v>
                </c:pt>
                <c:pt idx="293">
                  <c:v>-0.72183750000000002</c:v>
                </c:pt>
                <c:pt idx="294">
                  <c:v>-3.172312E-2</c:v>
                </c:pt>
                <c:pt idx="295">
                  <c:v>0.66477260000000005</c:v>
                </c:pt>
                <c:pt idx="296">
                  <c:v>0.70586340000000003</c:v>
                </c:pt>
                <c:pt idx="297">
                  <c:v>2.2097709999999999</c:v>
                </c:pt>
                <c:pt idx="298">
                  <c:v>3.57538</c:v>
                </c:pt>
                <c:pt idx="299">
                  <c:v>2.7543839999999999</c:v>
                </c:pt>
                <c:pt idx="300">
                  <c:v>0.97726000000000002</c:v>
                </c:pt>
                <c:pt idx="301">
                  <c:v>0.12837270000000001</c:v>
                </c:pt>
                <c:pt idx="302">
                  <c:v>-0.1655662</c:v>
                </c:pt>
                <c:pt idx="303">
                  <c:v>-0.60675869999999998</c:v>
                </c:pt>
                <c:pt idx="304">
                  <c:v>-0.13223260000000001</c:v>
                </c:pt>
                <c:pt idx="305">
                  <c:v>1.1103130000000001</c:v>
                </c:pt>
                <c:pt idx="306">
                  <c:v>1.428034</c:v>
                </c:pt>
                <c:pt idx="307">
                  <c:v>0.91973720000000003</c:v>
                </c:pt>
                <c:pt idx="308">
                  <c:v>0.25850620000000002</c:v>
                </c:pt>
                <c:pt idx="309">
                  <c:v>-0.36217830000000001</c:v>
                </c:pt>
                <c:pt idx="310">
                  <c:v>-0.18216589999999999</c:v>
                </c:pt>
                <c:pt idx="311">
                  <c:v>0.1269496</c:v>
                </c:pt>
                <c:pt idx="312">
                  <c:v>-0.54554910000000001</c:v>
                </c:pt>
                <c:pt idx="313">
                  <c:v>-0.68299679999999996</c:v>
                </c:pt>
                <c:pt idx="314">
                  <c:v>0.84081890000000004</c:v>
                </c:pt>
                <c:pt idx="315">
                  <c:v>2.1241050000000001</c:v>
                </c:pt>
                <c:pt idx="316">
                  <c:v>1.305358</c:v>
                </c:pt>
                <c:pt idx="317">
                  <c:v>-0.41168450000000001</c:v>
                </c:pt>
                <c:pt idx="318">
                  <c:v>-0.36791449999999998</c:v>
                </c:pt>
                <c:pt idx="319">
                  <c:v>0.44469710000000001</c:v>
                </c:pt>
                <c:pt idx="320">
                  <c:v>-5.8791589999999998E-2</c:v>
                </c:pt>
                <c:pt idx="321">
                  <c:v>-2.7249780000000001E-2</c:v>
                </c:pt>
                <c:pt idx="322">
                  <c:v>1.2906500000000001</c:v>
                </c:pt>
                <c:pt idx="323">
                  <c:v>2.0230640000000002</c:v>
                </c:pt>
                <c:pt idx="324">
                  <c:v>1.417775</c:v>
                </c:pt>
                <c:pt idx="325">
                  <c:v>0.24882170000000001</c:v>
                </c:pt>
                <c:pt idx="326">
                  <c:v>-2.9375310000000002E-2</c:v>
                </c:pt>
                <c:pt idx="327">
                  <c:v>0.70922249999999998</c:v>
                </c:pt>
                <c:pt idx="328">
                  <c:v>0.84351889999999996</c:v>
                </c:pt>
                <c:pt idx="329">
                  <c:v>5.2455420000000003E-2</c:v>
                </c:pt>
                <c:pt idx="330">
                  <c:v>0.20303879999999999</c:v>
                </c:pt>
                <c:pt idx="331">
                  <c:v>1.1106130000000001</c:v>
                </c:pt>
                <c:pt idx="332">
                  <c:v>0.81412309999999999</c:v>
                </c:pt>
                <c:pt idx="333">
                  <c:v>0.311583</c:v>
                </c:pt>
                <c:pt idx="334">
                  <c:v>1.2259549999999999</c:v>
                </c:pt>
                <c:pt idx="335">
                  <c:v>1.83155</c:v>
                </c:pt>
                <c:pt idx="336">
                  <c:v>0.90440909999999997</c:v>
                </c:pt>
                <c:pt idx="337">
                  <c:v>0.40814119999999998</c:v>
                </c:pt>
                <c:pt idx="338">
                  <c:v>0.7470696</c:v>
                </c:pt>
                <c:pt idx="339">
                  <c:v>-2.7072189999999999E-2</c:v>
                </c:pt>
                <c:pt idx="340">
                  <c:v>-1.0480069999999999</c:v>
                </c:pt>
                <c:pt idx="341">
                  <c:v>0.27580830000000001</c:v>
                </c:pt>
                <c:pt idx="342">
                  <c:v>2.0535429999999999</c:v>
                </c:pt>
                <c:pt idx="343">
                  <c:v>0.9742653</c:v>
                </c:pt>
                <c:pt idx="344">
                  <c:v>-0.47374840000000001</c:v>
                </c:pt>
                <c:pt idx="345">
                  <c:v>0.9309037</c:v>
                </c:pt>
                <c:pt idx="346">
                  <c:v>2.4950890000000001</c:v>
                </c:pt>
                <c:pt idx="347">
                  <c:v>1.721489</c:v>
                </c:pt>
                <c:pt idx="348">
                  <c:v>0.88526190000000005</c:v>
                </c:pt>
                <c:pt idx="349">
                  <c:v>1.5313509999999999</c:v>
                </c:pt>
                <c:pt idx="350">
                  <c:v>1.9100269999999999</c:v>
                </c:pt>
                <c:pt idx="351">
                  <c:v>1.049051</c:v>
                </c:pt>
                <c:pt idx="352">
                  <c:v>0.51432789999999995</c:v>
                </c:pt>
                <c:pt idx="353">
                  <c:v>1.066073</c:v>
                </c:pt>
                <c:pt idx="354">
                  <c:v>1.9267909999999999</c:v>
                </c:pt>
                <c:pt idx="355">
                  <c:v>2.314082</c:v>
                </c:pt>
                <c:pt idx="356">
                  <c:v>1.8659209999999999</c:v>
                </c:pt>
                <c:pt idx="357">
                  <c:v>1.817115</c:v>
                </c:pt>
                <c:pt idx="358">
                  <c:v>2.2963399999999998</c:v>
                </c:pt>
                <c:pt idx="359">
                  <c:v>1.79701</c:v>
                </c:pt>
                <c:pt idx="360">
                  <c:v>0.4670993</c:v>
                </c:pt>
                <c:pt idx="361">
                  <c:v>-0.29651189999999999</c:v>
                </c:pt>
                <c:pt idx="362">
                  <c:v>0.83856739999999996</c:v>
                </c:pt>
                <c:pt idx="363">
                  <c:v>2.7328060000000001</c:v>
                </c:pt>
                <c:pt idx="364">
                  <c:v>2.565868</c:v>
                </c:pt>
                <c:pt idx="365">
                  <c:v>0.81371090000000001</c:v>
                </c:pt>
                <c:pt idx="366">
                  <c:v>-0.1607143</c:v>
                </c:pt>
                <c:pt idx="367">
                  <c:v>-1.0685519999999999</c:v>
                </c:pt>
                <c:pt idx="368">
                  <c:v>-2.1835429999999998</c:v>
                </c:pt>
                <c:pt idx="369">
                  <c:v>-0.95677939999999995</c:v>
                </c:pt>
                <c:pt idx="370">
                  <c:v>1.869631</c:v>
                </c:pt>
                <c:pt idx="371">
                  <c:v>3.1122030000000001</c:v>
                </c:pt>
                <c:pt idx="372">
                  <c:v>2.1814230000000001</c:v>
                </c:pt>
                <c:pt idx="373">
                  <c:v>0.38803729999999997</c:v>
                </c:pt>
                <c:pt idx="374">
                  <c:v>-0.4909406</c:v>
                </c:pt>
                <c:pt idx="375">
                  <c:v>0.18197920000000001</c:v>
                </c:pt>
                <c:pt idx="376">
                  <c:v>0.87776799999999999</c:v>
                </c:pt>
                <c:pt idx="377">
                  <c:v>1.075377</c:v>
                </c:pt>
                <c:pt idx="378">
                  <c:v>1.633707</c:v>
                </c:pt>
                <c:pt idx="379">
                  <c:v>1.5646629999999999</c:v>
                </c:pt>
                <c:pt idx="380">
                  <c:v>0.2426296</c:v>
                </c:pt>
                <c:pt idx="381">
                  <c:v>-0.47309820000000002</c:v>
                </c:pt>
                <c:pt idx="382">
                  <c:v>0.75318269999999998</c:v>
                </c:pt>
                <c:pt idx="383">
                  <c:v>1.8746689999999999</c:v>
                </c:pt>
                <c:pt idx="384">
                  <c:v>0.9764043</c:v>
                </c:pt>
                <c:pt idx="385">
                  <c:v>0.1762561</c:v>
                </c:pt>
                <c:pt idx="386">
                  <c:v>0.64292859999999996</c:v>
                </c:pt>
                <c:pt idx="387">
                  <c:v>1.0373349999999999</c:v>
                </c:pt>
                <c:pt idx="388">
                  <c:v>0.97210629999999998</c:v>
                </c:pt>
                <c:pt idx="389">
                  <c:v>0.39378459999999998</c:v>
                </c:pt>
                <c:pt idx="390">
                  <c:v>-0.37956420000000002</c:v>
                </c:pt>
                <c:pt idx="391">
                  <c:v>-0.50866829999999996</c:v>
                </c:pt>
                <c:pt idx="392">
                  <c:v>-0.4665744</c:v>
                </c:pt>
                <c:pt idx="393">
                  <c:v>-0.81080030000000003</c:v>
                </c:pt>
                <c:pt idx="394">
                  <c:v>-0.56509140000000002</c:v>
                </c:pt>
                <c:pt idx="395">
                  <c:v>0.173175</c:v>
                </c:pt>
                <c:pt idx="396">
                  <c:v>0.32348349999999998</c:v>
                </c:pt>
                <c:pt idx="397">
                  <c:v>0.19107769999999999</c:v>
                </c:pt>
                <c:pt idx="398">
                  <c:v>2.026528E-2</c:v>
                </c:pt>
                <c:pt idx="399">
                  <c:v>-0.51302320000000001</c:v>
                </c:pt>
                <c:pt idx="400">
                  <c:v>-0.40449000000000002</c:v>
                </c:pt>
                <c:pt idx="401">
                  <c:v>1.2263500000000001</c:v>
                </c:pt>
                <c:pt idx="402">
                  <c:v>2.5225179999999998</c:v>
                </c:pt>
                <c:pt idx="403">
                  <c:v>2.1719599999999999</c:v>
                </c:pt>
                <c:pt idx="404">
                  <c:v>1.5086850000000001</c:v>
                </c:pt>
                <c:pt idx="405">
                  <c:v>1.3767229999999999</c:v>
                </c:pt>
                <c:pt idx="406">
                  <c:v>1.8241419999999999</c:v>
                </c:pt>
                <c:pt idx="407">
                  <c:v>2.2918509999999999</c:v>
                </c:pt>
                <c:pt idx="408">
                  <c:v>1.643815</c:v>
                </c:pt>
                <c:pt idx="409">
                  <c:v>-6.1477850000000001E-2</c:v>
                </c:pt>
                <c:pt idx="410">
                  <c:v>-1.128547</c:v>
                </c:pt>
                <c:pt idx="411">
                  <c:v>-0.45224839999999999</c:v>
                </c:pt>
                <c:pt idx="412">
                  <c:v>-0.32662609999999997</c:v>
                </c:pt>
                <c:pt idx="413">
                  <c:v>-1.428625</c:v>
                </c:pt>
                <c:pt idx="414">
                  <c:v>-0.53931220000000002</c:v>
                </c:pt>
                <c:pt idx="415">
                  <c:v>1.659988</c:v>
                </c:pt>
                <c:pt idx="416">
                  <c:v>1.7743549999999999</c:v>
                </c:pt>
                <c:pt idx="417">
                  <c:v>0.19485659999999999</c:v>
                </c:pt>
                <c:pt idx="418">
                  <c:v>-0.58167769999999996</c:v>
                </c:pt>
                <c:pt idx="419">
                  <c:v>-4.0727149999999997E-2</c:v>
                </c:pt>
                <c:pt idx="420">
                  <c:v>0.1719918</c:v>
                </c:pt>
                <c:pt idx="421">
                  <c:v>-0.19700400000000001</c:v>
                </c:pt>
                <c:pt idx="422">
                  <c:v>7.8431860000000006E-2</c:v>
                </c:pt>
                <c:pt idx="423">
                  <c:v>0.4236914</c:v>
                </c:pt>
                <c:pt idx="424">
                  <c:v>0.26262429999999998</c:v>
                </c:pt>
                <c:pt idx="425">
                  <c:v>0.50910100000000003</c:v>
                </c:pt>
                <c:pt idx="426">
                  <c:v>1.3344199999999999</c:v>
                </c:pt>
                <c:pt idx="427">
                  <c:v>1.495733</c:v>
                </c:pt>
                <c:pt idx="428">
                  <c:v>0.25289460000000002</c:v>
                </c:pt>
                <c:pt idx="429">
                  <c:v>-0.64004970000000005</c:v>
                </c:pt>
                <c:pt idx="430">
                  <c:v>5.8406520000000003E-2</c:v>
                </c:pt>
                <c:pt idx="431">
                  <c:v>1.032875</c:v>
                </c:pt>
                <c:pt idx="432">
                  <c:v>0.78131329999999999</c:v>
                </c:pt>
                <c:pt idx="433">
                  <c:v>-0.1318513</c:v>
                </c:pt>
                <c:pt idx="434">
                  <c:v>-8.0142610000000003E-2</c:v>
                </c:pt>
                <c:pt idx="435">
                  <c:v>-9.5718570000000003E-2</c:v>
                </c:pt>
                <c:pt idx="436">
                  <c:v>-0.52644159999999995</c:v>
                </c:pt>
                <c:pt idx="437">
                  <c:v>0.85786720000000005</c:v>
                </c:pt>
                <c:pt idx="438">
                  <c:v>2.9214880000000001</c:v>
                </c:pt>
                <c:pt idx="439">
                  <c:v>2.487403</c:v>
                </c:pt>
                <c:pt idx="440">
                  <c:v>0.1430959</c:v>
                </c:pt>
                <c:pt idx="441">
                  <c:v>-0.66374979999999995</c:v>
                </c:pt>
                <c:pt idx="442">
                  <c:v>0.37763000000000002</c:v>
                </c:pt>
                <c:pt idx="443">
                  <c:v>0.48895650000000002</c:v>
                </c:pt>
                <c:pt idx="444">
                  <c:v>-0.54183269999999994</c:v>
                </c:pt>
                <c:pt idx="445">
                  <c:v>-1.164048</c:v>
                </c:pt>
                <c:pt idx="446">
                  <c:v>-0.4078039</c:v>
                </c:pt>
                <c:pt idx="447">
                  <c:v>0.89019250000000005</c:v>
                </c:pt>
                <c:pt idx="448">
                  <c:v>0.74111660000000001</c:v>
                </c:pt>
                <c:pt idx="449">
                  <c:v>0.341721</c:v>
                </c:pt>
                <c:pt idx="450">
                  <c:v>0.79543090000000005</c:v>
                </c:pt>
                <c:pt idx="451">
                  <c:v>0.36868069999999997</c:v>
                </c:pt>
                <c:pt idx="452">
                  <c:v>-0.49743150000000003</c:v>
                </c:pt>
                <c:pt idx="453">
                  <c:v>-8.1936360000000007E-3</c:v>
                </c:pt>
                <c:pt idx="454">
                  <c:v>1.4841</c:v>
                </c:pt>
                <c:pt idx="455">
                  <c:v>1.875974</c:v>
                </c:pt>
                <c:pt idx="456">
                  <c:v>0.51685099999999995</c:v>
                </c:pt>
                <c:pt idx="457">
                  <c:v>-0.2517839</c:v>
                </c:pt>
                <c:pt idx="458">
                  <c:v>4.9123149999999997E-2</c:v>
                </c:pt>
                <c:pt idx="459">
                  <c:v>-0.30602289999999999</c:v>
                </c:pt>
                <c:pt idx="460">
                  <c:v>-0.94891289999999995</c:v>
                </c:pt>
                <c:pt idx="461">
                  <c:v>-0.14977969999999999</c:v>
                </c:pt>
                <c:pt idx="462">
                  <c:v>1.7976300000000001</c:v>
                </c:pt>
                <c:pt idx="463">
                  <c:v>2.0857160000000001</c:v>
                </c:pt>
                <c:pt idx="464">
                  <c:v>0.455067</c:v>
                </c:pt>
                <c:pt idx="465">
                  <c:v>-0.65955220000000003</c:v>
                </c:pt>
                <c:pt idx="466">
                  <c:v>-0.46426630000000002</c:v>
                </c:pt>
                <c:pt idx="467">
                  <c:v>0.76572700000000005</c:v>
                </c:pt>
                <c:pt idx="468">
                  <c:v>1.354206</c:v>
                </c:pt>
                <c:pt idx="469">
                  <c:v>0.65702850000000002</c:v>
                </c:pt>
                <c:pt idx="470">
                  <c:v>0.46290500000000001</c:v>
                </c:pt>
                <c:pt idx="471">
                  <c:v>0.36634800000000001</c:v>
                </c:pt>
                <c:pt idx="472">
                  <c:v>0.21447050000000001</c:v>
                </c:pt>
                <c:pt idx="473">
                  <c:v>0.96837680000000004</c:v>
                </c:pt>
                <c:pt idx="474">
                  <c:v>1.2798719999999999</c:v>
                </c:pt>
                <c:pt idx="475">
                  <c:v>0.74029849999999997</c:v>
                </c:pt>
                <c:pt idx="476">
                  <c:v>0.73684539999999998</c:v>
                </c:pt>
                <c:pt idx="477">
                  <c:v>1.442658</c:v>
                </c:pt>
                <c:pt idx="478">
                  <c:v>1.7063870000000001</c:v>
                </c:pt>
                <c:pt idx="479">
                  <c:v>0.95945139999999995</c:v>
                </c:pt>
                <c:pt idx="480">
                  <c:v>-9.8496859999999999E-3</c:v>
                </c:pt>
                <c:pt idx="481">
                  <c:v>-2.1785390000000002E-2</c:v>
                </c:pt>
                <c:pt idx="482">
                  <c:v>0.69057809999999997</c:v>
                </c:pt>
                <c:pt idx="483">
                  <c:v>0.21548349999999999</c:v>
                </c:pt>
                <c:pt idx="484">
                  <c:v>-1.0993059999999999</c:v>
                </c:pt>
                <c:pt idx="485">
                  <c:v>-0.20435510000000001</c:v>
                </c:pt>
                <c:pt idx="486">
                  <c:v>2.471857</c:v>
                </c:pt>
                <c:pt idx="487">
                  <c:v>2.664374</c:v>
                </c:pt>
                <c:pt idx="488">
                  <c:v>0.32983220000000002</c:v>
                </c:pt>
                <c:pt idx="489">
                  <c:v>-0.2246649</c:v>
                </c:pt>
                <c:pt idx="490">
                  <c:v>1.5104040000000001</c:v>
                </c:pt>
                <c:pt idx="491">
                  <c:v>2.2000959999999998</c:v>
                </c:pt>
                <c:pt idx="492">
                  <c:v>1.1158380000000001</c:v>
                </c:pt>
                <c:pt idx="493">
                  <c:v>0.57525809999999999</c:v>
                </c:pt>
                <c:pt idx="494">
                  <c:v>0.48698249999999998</c:v>
                </c:pt>
                <c:pt idx="495">
                  <c:v>-0.22895209999999999</c:v>
                </c:pt>
                <c:pt idx="496">
                  <c:v>-0.3192374</c:v>
                </c:pt>
                <c:pt idx="497">
                  <c:v>-1.150459E-2</c:v>
                </c:pt>
                <c:pt idx="498">
                  <c:v>9.0300539999999999E-2</c:v>
                </c:pt>
                <c:pt idx="499">
                  <c:v>0.23255210000000001</c:v>
                </c:pt>
                <c:pt idx="500">
                  <c:v>-0.54231359999999995</c:v>
                </c:pt>
                <c:pt idx="501">
                  <c:v>-0.81226299999999996</c:v>
                </c:pt>
                <c:pt idx="502">
                  <c:v>0.38168220000000003</c:v>
                </c:pt>
                <c:pt idx="503">
                  <c:v>0.51596419999999998</c:v>
                </c:pt>
                <c:pt idx="504">
                  <c:v>-0.12631719999999999</c:v>
                </c:pt>
                <c:pt idx="505">
                  <c:v>-0.17375260000000001</c:v>
                </c:pt>
                <c:pt idx="506">
                  <c:v>-0.43077270000000001</c:v>
                </c:pt>
                <c:pt idx="507">
                  <c:v>-0.47580319999999998</c:v>
                </c:pt>
                <c:pt idx="508">
                  <c:v>-0.27013280000000001</c:v>
                </c:pt>
                <c:pt idx="509">
                  <c:v>-0.57847760000000004</c:v>
                </c:pt>
                <c:pt idx="510">
                  <c:v>-0.3986903</c:v>
                </c:pt>
                <c:pt idx="511">
                  <c:v>0.36416399999999999</c:v>
                </c:pt>
                <c:pt idx="512">
                  <c:v>1.0468059999999999</c:v>
                </c:pt>
                <c:pt idx="513">
                  <c:v>1.785803</c:v>
                </c:pt>
                <c:pt idx="514">
                  <c:v>1.5885549999999999</c:v>
                </c:pt>
                <c:pt idx="515">
                  <c:v>0.51166120000000004</c:v>
                </c:pt>
                <c:pt idx="516">
                  <c:v>0.37936819999999999</c:v>
                </c:pt>
                <c:pt idx="517">
                  <c:v>1.2522960000000001</c:v>
                </c:pt>
                <c:pt idx="518">
                  <c:v>1.7154069999999999</c:v>
                </c:pt>
                <c:pt idx="519">
                  <c:v>1.3096350000000001</c:v>
                </c:pt>
                <c:pt idx="520">
                  <c:v>0.96980200000000005</c:v>
                </c:pt>
                <c:pt idx="521">
                  <c:v>1.1605589999999999</c:v>
                </c:pt>
                <c:pt idx="522">
                  <c:v>1.167287</c:v>
                </c:pt>
                <c:pt idx="523">
                  <c:v>0.47160800000000003</c:v>
                </c:pt>
                <c:pt idx="524">
                  <c:v>-0.61753769999999997</c:v>
                </c:pt>
                <c:pt idx="525">
                  <c:v>-1.0361320000000001</c:v>
                </c:pt>
                <c:pt idx="526">
                  <c:v>-0.4564781</c:v>
                </c:pt>
                <c:pt idx="527">
                  <c:v>0.11908820000000001</c:v>
                </c:pt>
                <c:pt idx="528">
                  <c:v>0.40599869999999999</c:v>
                </c:pt>
                <c:pt idx="529">
                  <c:v>0.42412349999999999</c:v>
                </c:pt>
                <c:pt idx="530">
                  <c:v>-0.8290341</c:v>
                </c:pt>
                <c:pt idx="531">
                  <c:v>-2.462863</c:v>
                </c:pt>
                <c:pt idx="532">
                  <c:v>-2.1484800000000002</c:v>
                </c:pt>
                <c:pt idx="533">
                  <c:v>-1.00969</c:v>
                </c:pt>
                <c:pt idx="534">
                  <c:v>-0.69952400000000003</c:v>
                </c:pt>
                <c:pt idx="535">
                  <c:v>0.123248</c:v>
                </c:pt>
                <c:pt idx="536">
                  <c:v>1.3526860000000001</c:v>
                </c:pt>
                <c:pt idx="537">
                  <c:v>1.4330069999999999</c:v>
                </c:pt>
                <c:pt idx="538">
                  <c:v>0.60300509999999996</c:v>
                </c:pt>
                <c:pt idx="539">
                  <c:v>-0.2145939</c:v>
                </c:pt>
                <c:pt idx="540">
                  <c:v>-0.8253123</c:v>
                </c:pt>
                <c:pt idx="541">
                  <c:v>-1.41334</c:v>
                </c:pt>
                <c:pt idx="542">
                  <c:v>-1.367383</c:v>
                </c:pt>
                <c:pt idx="543">
                  <c:v>-0.86139650000000001</c:v>
                </c:pt>
                <c:pt idx="544">
                  <c:v>-0.60102160000000004</c:v>
                </c:pt>
                <c:pt idx="545">
                  <c:v>0.46623179999999997</c:v>
                </c:pt>
                <c:pt idx="546">
                  <c:v>2.1518229999999998</c:v>
                </c:pt>
                <c:pt idx="547">
                  <c:v>2.1979289999999998</c:v>
                </c:pt>
                <c:pt idx="548">
                  <c:v>0.65177260000000004</c:v>
                </c:pt>
                <c:pt idx="549">
                  <c:v>0.26478429999999997</c:v>
                </c:pt>
                <c:pt idx="550">
                  <c:v>1.289703</c:v>
                </c:pt>
                <c:pt idx="551">
                  <c:v>1.2668779999999999</c:v>
                </c:pt>
                <c:pt idx="552">
                  <c:v>0.59008729999999998</c:v>
                </c:pt>
                <c:pt idx="553">
                  <c:v>1.3169630000000001</c:v>
                </c:pt>
                <c:pt idx="554">
                  <c:v>2.1310889999999998</c:v>
                </c:pt>
                <c:pt idx="555">
                  <c:v>1.3576349999999999</c:v>
                </c:pt>
                <c:pt idx="556">
                  <c:v>0.55721270000000001</c:v>
                </c:pt>
                <c:pt idx="557">
                  <c:v>0.66429419999999995</c:v>
                </c:pt>
                <c:pt idx="558">
                  <c:v>0.28763929999999999</c:v>
                </c:pt>
                <c:pt idx="559">
                  <c:v>-1.1636709999999999</c:v>
                </c:pt>
                <c:pt idx="560">
                  <c:v>-1.8356380000000001</c:v>
                </c:pt>
                <c:pt idx="561">
                  <c:v>-1.012561</c:v>
                </c:pt>
                <c:pt idx="562">
                  <c:v>-0.48667870000000002</c:v>
                </c:pt>
                <c:pt idx="563">
                  <c:v>-0.28006300000000001</c:v>
                </c:pt>
                <c:pt idx="564">
                  <c:v>0.24872949999999999</c:v>
                </c:pt>
                <c:pt idx="565">
                  <c:v>9.5847119999999994E-2</c:v>
                </c:pt>
                <c:pt idx="566">
                  <c:v>-0.45814300000000002</c:v>
                </c:pt>
                <c:pt idx="567">
                  <c:v>0.31040309999999999</c:v>
                </c:pt>
                <c:pt idx="568">
                  <c:v>1.7220009999999999</c:v>
                </c:pt>
                <c:pt idx="569">
                  <c:v>1.6950609999999999</c:v>
                </c:pt>
                <c:pt idx="570">
                  <c:v>0.41628409999999999</c:v>
                </c:pt>
                <c:pt idx="571">
                  <c:v>-0.75152770000000002</c:v>
                </c:pt>
                <c:pt idx="572">
                  <c:v>-0.85862260000000001</c:v>
                </c:pt>
                <c:pt idx="573">
                  <c:v>-0.52140229999999999</c:v>
                </c:pt>
                <c:pt idx="574">
                  <c:v>-0.77767229999999998</c:v>
                </c:pt>
                <c:pt idx="575">
                  <c:v>-0.76351880000000005</c:v>
                </c:pt>
                <c:pt idx="576">
                  <c:v>-0.48162149999999998</c:v>
                </c:pt>
                <c:pt idx="577">
                  <c:v>-0.62547900000000001</c:v>
                </c:pt>
                <c:pt idx="578">
                  <c:v>-0.57404270000000002</c:v>
                </c:pt>
                <c:pt idx="579">
                  <c:v>-0.2227362</c:v>
                </c:pt>
                <c:pt idx="580">
                  <c:v>0.2939157</c:v>
                </c:pt>
                <c:pt idx="581">
                  <c:v>1.0698099999999999</c:v>
                </c:pt>
                <c:pt idx="582">
                  <c:v>1.5665230000000001</c:v>
                </c:pt>
                <c:pt idx="583">
                  <c:v>0.86982320000000002</c:v>
                </c:pt>
                <c:pt idx="584">
                  <c:v>-0.78114819999999996</c:v>
                </c:pt>
                <c:pt idx="585">
                  <c:v>-1.4478740000000001</c:v>
                </c:pt>
                <c:pt idx="586">
                  <c:v>-0.44026759999999998</c:v>
                </c:pt>
                <c:pt idx="587">
                  <c:v>0.57176260000000001</c:v>
                </c:pt>
                <c:pt idx="588">
                  <c:v>0.1480359</c:v>
                </c:pt>
                <c:pt idx="589">
                  <c:v>-0.96674689999999996</c:v>
                </c:pt>
                <c:pt idx="590">
                  <c:v>-0.56530999999999998</c:v>
                </c:pt>
                <c:pt idx="591">
                  <c:v>1.1570499999999999</c:v>
                </c:pt>
                <c:pt idx="592">
                  <c:v>1.9233899999999999</c:v>
                </c:pt>
                <c:pt idx="593">
                  <c:v>1.896239</c:v>
                </c:pt>
                <c:pt idx="594">
                  <c:v>2.0106169999999999</c:v>
                </c:pt>
                <c:pt idx="595">
                  <c:v>1.3635060000000001</c:v>
                </c:pt>
                <c:pt idx="596">
                  <c:v>-0.14588470000000001</c:v>
                </c:pt>
                <c:pt idx="597">
                  <c:v>-1.2239990000000001</c:v>
                </c:pt>
                <c:pt idx="598">
                  <c:v>-1.592395</c:v>
                </c:pt>
                <c:pt idx="599">
                  <c:v>-1.4431689999999999</c:v>
                </c:pt>
                <c:pt idx="600">
                  <c:v>-0.56869769999999997</c:v>
                </c:pt>
                <c:pt idx="601">
                  <c:v>0.34979579999999999</c:v>
                </c:pt>
                <c:pt idx="602">
                  <c:v>0.39163949999999997</c:v>
                </c:pt>
                <c:pt idx="603">
                  <c:v>0.35881859999999999</c:v>
                </c:pt>
                <c:pt idx="604">
                  <c:v>1.1053360000000001</c:v>
                </c:pt>
                <c:pt idx="605">
                  <c:v>1.6338969999999999</c:v>
                </c:pt>
                <c:pt idx="606">
                  <c:v>1.244103</c:v>
                </c:pt>
                <c:pt idx="607">
                  <c:v>0.3991152</c:v>
                </c:pt>
                <c:pt idx="608">
                  <c:v>0.32150580000000001</c:v>
                </c:pt>
                <c:pt idx="609">
                  <c:v>1.1048230000000001</c:v>
                </c:pt>
                <c:pt idx="610">
                  <c:v>0.88967470000000004</c:v>
                </c:pt>
                <c:pt idx="611">
                  <c:v>-0.28213510000000003</c:v>
                </c:pt>
                <c:pt idx="612">
                  <c:v>-0.5550022</c:v>
                </c:pt>
                <c:pt idx="613">
                  <c:v>0.38003049999999999</c:v>
                </c:pt>
                <c:pt idx="614">
                  <c:v>1.0258309999999999</c:v>
                </c:pt>
                <c:pt idx="615">
                  <c:v>0.19526869999999999</c:v>
                </c:pt>
                <c:pt idx="616">
                  <c:v>-1.0567009999999999</c:v>
                </c:pt>
                <c:pt idx="617">
                  <c:v>-0.94187989999999999</c:v>
                </c:pt>
                <c:pt idx="618">
                  <c:v>0.2198503</c:v>
                </c:pt>
                <c:pt idx="619">
                  <c:v>1.3600920000000001</c:v>
                </c:pt>
                <c:pt idx="620">
                  <c:v>1.74536</c:v>
                </c:pt>
                <c:pt idx="621">
                  <c:v>0.72262570000000004</c:v>
                </c:pt>
                <c:pt idx="622">
                  <c:v>-0.40631230000000002</c:v>
                </c:pt>
                <c:pt idx="623">
                  <c:v>-0.40811779999999998</c:v>
                </c:pt>
                <c:pt idx="624">
                  <c:v>0.13268759999999999</c:v>
                </c:pt>
                <c:pt idx="625">
                  <c:v>0.5097526</c:v>
                </c:pt>
                <c:pt idx="626">
                  <c:v>0.73695449999999996</c:v>
                </c:pt>
                <c:pt idx="627">
                  <c:v>0.71453610000000001</c:v>
                </c:pt>
                <c:pt idx="628">
                  <c:v>-0.2191244</c:v>
                </c:pt>
                <c:pt idx="629">
                  <c:v>-0.53194949999999996</c:v>
                </c:pt>
                <c:pt idx="630">
                  <c:v>0.6048867</c:v>
                </c:pt>
                <c:pt idx="631">
                  <c:v>0.96431920000000004</c:v>
                </c:pt>
                <c:pt idx="632">
                  <c:v>0.59893280000000004</c:v>
                </c:pt>
                <c:pt idx="633">
                  <c:v>1.0660810000000001</c:v>
                </c:pt>
                <c:pt idx="634">
                  <c:v>1.624935</c:v>
                </c:pt>
                <c:pt idx="635">
                  <c:v>0.75722469999999997</c:v>
                </c:pt>
                <c:pt idx="636">
                  <c:v>-0.69403349999999997</c:v>
                </c:pt>
                <c:pt idx="637">
                  <c:v>-0.64955249999999998</c:v>
                </c:pt>
                <c:pt idx="638">
                  <c:v>0.47849360000000002</c:v>
                </c:pt>
                <c:pt idx="639">
                  <c:v>1.325159</c:v>
                </c:pt>
                <c:pt idx="640">
                  <c:v>1.6729970000000001</c:v>
                </c:pt>
                <c:pt idx="641">
                  <c:v>1.423659</c:v>
                </c:pt>
                <c:pt idx="642">
                  <c:v>1.070039</c:v>
                </c:pt>
                <c:pt idx="643">
                  <c:v>1.2591159999999999</c:v>
                </c:pt>
                <c:pt idx="644">
                  <c:v>1.2284390000000001</c:v>
                </c:pt>
                <c:pt idx="645">
                  <c:v>0.34255659999999999</c:v>
                </c:pt>
                <c:pt idx="646">
                  <c:v>-0.58623460000000005</c:v>
                </c:pt>
                <c:pt idx="647">
                  <c:v>-1.1474899999999999</c:v>
                </c:pt>
                <c:pt idx="648">
                  <c:v>-1.1520379999999999</c:v>
                </c:pt>
                <c:pt idx="649">
                  <c:v>0.2279476</c:v>
                </c:pt>
                <c:pt idx="650">
                  <c:v>2.0243699999999998</c:v>
                </c:pt>
                <c:pt idx="651">
                  <c:v>2.3985629999999998</c:v>
                </c:pt>
                <c:pt idx="652">
                  <c:v>1.526532</c:v>
                </c:pt>
                <c:pt idx="653">
                  <c:v>0.68130630000000003</c:v>
                </c:pt>
                <c:pt idx="654">
                  <c:v>0.2330391</c:v>
                </c:pt>
                <c:pt idx="655">
                  <c:v>-0.51381770000000004</c:v>
                </c:pt>
                <c:pt idx="656">
                  <c:v>-0.87006819999999996</c:v>
                </c:pt>
                <c:pt idx="657">
                  <c:v>-0.75879450000000004</c:v>
                </c:pt>
                <c:pt idx="658">
                  <c:v>-1.4997830000000001</c:v>
                </c:pt>
                <c:pt idx="659">
                  <c:v>-1.4982120000000001</c:v>
                </c:pt>
                <c:pt idx="660">
                  <c:v>-0.45332610000000001</c:v>
                </c:pt>
                <c:pt idx="661">
                  <c:v>-7.4707200000000001E-2</c:v>
                </c:pt>
                <c:pt idx="662">
                  <c:v>0.49251149999999999</c:v>
                </c:pt>
                <c:pt idx="663">
                  <c:v>1.1633869999999999</c:v>
                </c:pt>
                <c:pt idx="664">
                  <c:v>0.87267810000000001</c:v>
                </c:pt>
                <c:pt idx="665">
                  <c:v>0.47144740000000002</c:v>
                </c:pt>
                <c:pt idx="666">
                  <c:v>0.19596849999999999</c:v>
                </c:pt>
                <c:pt idx="667">
                  <c:v>-1.3965080000000001</c:v>
                </c:pt>
                <c:pt idx="668">
                  <c:v>-2.6632570000000002</c:v>
                </c:pt>
                <c:pt idx="669">
                  <c:v>-1.1433899999999999</c:v>
                </c:pt>
                <c:pt idx="670">
                  <c:v>0.20092769999999999</c:v>
                </c:pt>
                <c:pt idx="671">
                  <c:v>-0.6378897</c:v>
                </c:pt>
                <c:pt idx="672">
                  <c:v>-1.581574</c:v>
                </c:pt>
                <c:pt idx="673">
                  <c:v>-1.371823</c:v>
                </c:pt>
                <c:pt idx="674">
                  <c:v>-0.29664620000000003</c:v>
                </c:pt>
                <c:pt idx="675">
                  <c:v>0.14703479999999999</c:v>
                </c:pt>
                <c:pt idx="676">
                  <c:v>-0.81097269999999999</c:v>
                </c:pt>
                <c:pt idx="677">
                  <c:v>-1.3148850000000001</c:v>
                </c:pt>
                <c:pt idx="678">
                  <c:v>3.3453120000000003E-2</c:v>
                </c:pt>
                <c:pt idx="679">
                  <c:v>1.166474</c:v>
                </c:pt>
                <c:pt idx="680">
                  <c:v>0.1511479</c:v>
                </c:pt>
                <c:pt idx="681">
                  <c:v>-0.76019400000000004</c:v>
                </c:pt>
                <c:pt idx="682">
                  <c:v>0.26231270000000001</c:v>
                </c:pt>
                <c:pt idx="683">
                  <c:v>1.146334</c:v>
                </c:pt>
                <c:pt idx="684">
                  <c:v>0.79602450000000002</c:v>
                </c:pt>
                <c:pt idx="685">
                  <c:v>0.28670790000000002</c:v>
                </c:pt>
                <c:pt idx="686">
                  <c:v>-0.20544599999999999</c:v>
                </c:pt>
                <c:pt idx="687">
                  <c:v>-0.65873269999999995</c:v>
                </c:pt>
                <c:pt idx="688">
                  <c:v>7.9321119999999995E-2</c:v>
                </c:pt>
                <c:pt idx="689">
                  <c:v>1.4925889999999999</c:v>
                </c:pt>
                <c:pt idx="690">
                  <c:v>1.403966</c:v>
                </c:pt>
                <c:pt idx="691">
                  <c:v>-7.4282310000000004E-3</c:v>
                </c:pt>
                <c:pt idx="692">
                  <c:v>-1.2135860000000001</c:v>
                </c:pt>
                <c:pt idx="693">
                  <c:v>-1.243897</c:v>
                </c:pt>
                <c:pt idx="694">
                  <c:v>-0.106336</c:v>
                </c:pt>
                <c:pt idx="695">
                  <c:v>0.72988690000000001</c:v>
                </c:pt>
                <c:pt idx="696">
                  <c:v>0.70555650000000003</c:v>
                </c:pt>
                <c:pt idx="697">
                  <c:v>0.86212610000000001</c:v>
                </c:pt>
                <c:pt idx="698">
                  <c:v>1.1063080000000001</c:v>
                </c:pt>
                <c:pt idx="699">
                  <c:v>0.95501979999999997</c:v>
                </c:pt>
                <c:pt idx="700">
                  <c:v>0.76683710000000005</c:v>
                </c:pt>
                <c:pt idx="701">
                  <c:v>-1.7903619999999999E-2</c:v>
                </c:pt>
                <c:pt idx="702">
                  <c:v>-0.85063319999999998</c:v>
                </c:pt>
                <c:pt idx="703">
                  <c:v>-0.2806054</c:v>
                </c:pt>
                <c:pt idx="704">
                  <c:v>0.59923079999999995</c:v>
                </c:pt>
                <c:pt idx="705">
                  <c:v>0.17900579999999999</c:v>
                </c:pt>
                <c:pt idx="706">
                  <c:v>-0.73996030000000002</c:v>
                </c:pt>
                <c:pt idx="707">
                  <c:v>-0.74169070000000004</c:v>
                </c:pt>
                <c:pt idx="708">
                  <c:v>-0.49857570000000001</c:v>
                </c:pt>
                <c:pt idx="709">
                  <c:v>-0.82250049999999997</c:v>
                </c:pt>
                <c:pt idx="710">
                  <c:v>-1.3095509999999999</c:v>
                </c:pt>
                <c:pt idx="711">
                  <c:v>-1.7598229999999999</c:v>
                </c:pt>
                <c:pt idx="712">
                  <c:v>-1.949406</c:v>
                </c:pt>
                <c:pt idx="713">
                  <c:v>-1.2758389999999999</c:v>
                </c:pt>
                <c:pt idx="714">
                  <c:v>-0.22717619999999999</c:v>
                </c:pt>
                <c:pt idx="715">
                  <c:v>-0.50275369999999997</c:v>
                </c:pt>
                <c:pt idx="716">
                  <c:v>-1.586266</c:v>
                </c:pt>
                <c:pt idx="717">
                  <c:v>-1.405518</c:v>
                </c:pt>
                <c:pt idx="718">
                  <c:v>-0.48144100000000001</c:v>
                </c:pt>
                <c:pt idx="719">
                  <c:v>-0.33053510000000003</c:v>
                </c:pt>
                <c:pt idx="720">
                  <c:v>-0.23772399999999999</c:v>
                </c:pt>
                <c:pt idx="721">
                  <c:v>0.3678881</c:v>
                </c:pt>
                <c:pt idx="722">
                  <c:v>0.2631752</c:v>
                </c:pt>
                <c:pt idx="723">
                  <c:v>-0.1501497</c:v>
                </c:pt>
                <c:pt idx="724">
                  <c:v>0.68112729999999999</c:v>
                </c:pt>
                <c:pt idx="725">
                  <c:v>1.409448</c:v>
                </c:pt>
                <c:pt idx="726">
                  <c:v>-2.4667910000000001E-2</c:v>
                </c:pt>
                <c:pt idx="727">
                  <c:v>-2.0662050000000001</c:v>
                </c:pt>
                <c:pt idx="728">
                  <c:v>-2.2359640000000001</c:v>
                </c:pt>
                <c:pt idx="729">
                  <c:v>-0.94399480000000002</c:v>
                </c:pt>
                <c:pt idx="730">
                  <c:v>0.28565269999999998</c:v>
                </c:pt>
                <c:pt idx="731">
                  <c:v>0.88524139999999996</c:v>
                </c:pt>
                <c:pt idx="732">
                  <c:v>0.73423780000000005</c:v>
                </c:pt>
                <c:pt idx="733">
                  <c:v>-0.26377080000000003</c:v>
                </c:pt>
                <c:pt idx="734">
                  <c:v>-0.95254019999999995</c:v>
                </c:pt>
                <c:pt idx="735">
                  <c:v>-3.5790139999999998E-2</c:v>
                </c:pt>
                <c:pt idx="736">
                  <c:v>0.65987090000000004</c:v>
                </c:pt>
                <c:pt idx="737">
                  <c:v>-0.23043050000000001</c:v>
                </c:pt>
                <c:pt idx="738">
                  <c:v>-0.77686619999999995</c:v>
                </c:pt>
                <c:pt idx="739">
                  <c:v>-0.32830419999999999</c:v>
                </c:pt>
                <c:pt idx="740">
                  <c:v>5.2092579999999999E-2</c:v>
                </c:pt>
                <c:pt idx="741">
                  <c:v>0.2256814</c:v>
                </c:pt>
                <c:pt idx="742">
                  <c:v>0.62988069999999996</c:v>
                </c:pt>
                <c:pt idx="743">
                  <c:v>0.84574819999999995</c:v>
                </c:pt>
                <c:pt idx="744">
                  <c:v>9.1904799999999995E-2</c:v>
                </c:pt>
                <c:pt idx="745">
                  <c:v>-0.27319500000000002</c:v>
                </c:pt>
                <c:pt idx="746">
                  <c:v>0.65445019999999998</c:v>
                </c:pt>
                <c:pt idx="747">
                  <c:v>0.91044709999999995</c:v>
                </c:pt>
                <c:pt idx="748">
                  <c:v>0.65415999999999996</c:v>
                </c:pt>
                <c:pt idx="749">
                  <c:v>1.3451150000000001</c:v>
                </c:pt>
                <c:pt idx="750">
                  <c:v>1.260281</c:v>
                </c:pt>
                <c:pt idx="751">
                  <c:v>-0.25025789999999998</c:v>
                </c:pt>
                <c:pt idx="752">
                  <c:v>-1.0471140000000001</c:v>
                </c:pt>
                <c:pt idx="753">
                  <c:v>-0.66799030000000004</c:v>
                </c:pt>
                <c:pt idx="754">
                  <c:v>-0.35588130000000001</c:v>
                </c:pt>
                <c:pt idx="755">
                  <c:v>-0.81453850000000005</c:v>
                </c:pt>
                <c:pt idx="756">
                  <c:v>-1.407394</c:v>
                </c:pt>
                <c:pt idx="757">
                  <c:v>-0.97868330000000003</c:v>
                </c:pt>
                <c:pt idx="758">
                  <c:v>-7.544439E-2</c:v>
                </c:pt>
                <c:pt idx="759">
                  <c:v>1.031514</c:v>
                </c:pt>
                <c:pt idx="760">
                  <c:v>3.0421040000000001</c:v>
                </c:pt>
                <c:pt idx="761">
                  <c:v>3.767506</c:v>
                </c:pt>
                <c:pt idx="762">
                  <c:v>1.520645</c:v>
                </c:pt>
                <c:pt idx="763">
                  <c:v>-0.37174180000000001</c:v>
                </c:pt>
                <c:pt idx="764">
                  <c:v>0.4938419</c:v>
                </c:pt>
                <c:pt idx="765">
                  <c:v>1.1389549999999999</c:v>
                </c:pt>
                <c:pt idx="766">
                  <c:v>-0.1938125</c:v>
                </c:pt>
                <c:pt idx="767">
                  <c:v>-1.5433809999999999</c:v>
                </c:pt>
                <c:pt idx="768">
                  <c:v>-1.9241900000000001</c:v>
                </c:pt>
                <c:pt idx="769">
                  <c:v>-1.059588</c:v>
                </c:pt>
                <c:pt idx="770">
                  <c:v>4.4638799999999999E-3</c:v>
                </c:pt>
                <c:pt idx="771">
                  <c:v>-0.36339490000000002</c:v>
                </c:pt>
                <c:pt idx="772">
                  <c:v>-0.65593120000000005</c:v>
                </c:pt>
                <c:pt idx="773">
                  <c:v>4.4226559999999998E-2</c:v>
                </c:pt>
                <c:pt idx="774">
                  <c:v>0.19994880000000001</c:v>
                </c:pt>
                <c:pt idx="775">
                  <c:v>-0.67484489999999997</c:v>
                </c:pt>
                <c:pt idx="776">
                  <c:v>-1.7361310000000001</c:v>
                </c:pt>
                <c:pt idx="777">
                  <c:v>-1.6206700000000001</c:v>
                </c:pt>
                <c:pt idx="778">
                  <c:v>-0.41287439999999997</c:v>
                </c:pt>
                <c:pt idx="779">
                  <c:v>0.60022909999999996</c:v>
                </c:pt>
                <c:pt idx="780">
                  <c:v>1.35826</c:v>
                </c:pt>
                <c:pt idx="781">
                  <c:v>1.5446549999999999</c:v>
                </c:pt>
                <c:pt idx="782">
                  <c:v>0.69529229999999997</c:v>
                </c:pt>
                <c:pt idx="783">
                  <c:v>-0.73830799999999996</c:v>
                </c:pt>
                <c:pt idx="784">
                  <c:v>-1.2109510000000001</c:v>
                </c:pt>
                <c:pt idx="785">
                  <c:v>0.53026169999999995</c:v>
                </c:pt>
                <c:pt idx="786">
                  <c:v>2.067374</c:v>
                </c:pt>
                <c:pt idx="787">
                  <c:v>1.346954</c:v>
                </c:pt>
                <c:pt idx="788">
                  <c:v>0.26384360000000001</c:v>
                </c:pt>
                <c:pt idx="789">
                  <c:v>-6.6375809999999993E-2</c:v>
                </c:pt>
                <c:pt idx="790">
                  <c:v>9.5575880000000002E-2</c:v>
                </c:pt>
                <c:pt idx="791">
                  <c:v>1.3962049999999999</c:v>
                </c:pt>
                <c:pt idx="792">
                  <c:v>2.9122629999999998</c:v>
                </c:pt>
                <c:pt idx="793">
                  <c:v>2.945697</c:v>
                </c:pt>
                <c:pt idx="794">
                  <c:v>1.93018</c:v>
                </c:pt>
                <c:pt idx="795">
                  <c:v>0.14576339999999999</c:v>
                </c:pt>
                <c:pt idx="796">
                  <c:v>-1.8842719999999999</c:v>
                </c:pt>
                <c:pt idx="797">
                  <c:v>-2.3283369999999999</c:v>
                </c:pt>
                <c:pt idx="798">
                  <c:v>-1.690877</c:v>
                </c:pt>
                <c:pt idx="799">
                  <c:v>-1.4552160000000001</c:v>
                </c:pt>
                <c:pt idx="800">
                  <c:v>-0.94772590000000001</c:v>
                </c:pt>
                <c:pt idx="801">
                  <c:v>-9.2281130000000005E-4</c:v>
                </c:pt>
                <c:pt idx="802">
                  <c:v>0.35461619999999999</c:v>
                </c:pt>
                <c:pt idx="803">
                  <c:v>-4.2867250000000003E-2</c:v>
                </c:pt>
                <c:pt idx="804">
                  <c:v>-0.97890189999999999</c:v>
                </c:pt>
                <c:pt idx="805">
                  <c:v>-2.366682</c:v>
                </c:pt>
                <c:pt idx="806">
                  <c:v>-2.9019460000000001</c:v>
                </c:pt>
                <c:pt idx="807">
                  <c:v>-1.4123289999999999</c:v>
                </c:pt>
                <c:pt idx="808">
                  <c:v>0.20333029999999999</c:v>
                </c:pt>
                <c:pt idx="809">
                  <c:v>0.17850949999999999</c:v>
                </c:pt>
                <c:pt idx="810">
                  <c:v>-0.51181220000000005</c:v>
                </c:pt>
                <c:pt idx="811">
                  <c:v>-1.180833</c:v>
                </c:pt>
                <c:pt idx="812">
                  <c:v>-1.7995950000000001</c:v>
                </c:pt>
                <c:pt idx="813">
                  <c:v>-1.395878</c:v>
                </c:pt>
                <c:pt idx="814">
                  <c:v>0.43225469999999999</c:v>
                </c:pt>
                <c:pt idx="815">
                  <c:v>1.6110180000000001</c:v>
                </c:pt>
                <c:pt idx="816">
                  <c:v>1.1419999999999999</c:v>
                </c:pt>
                <c:pt idx="817">
                  <c:v>0.80822289999999997</c:v>
                </c:pt>
                <c:pt idx="818">
                  <c:v>0.49850539999999999</c:v>
                </c:pt>
                <c:pt idx="819">
                  <c:v>-0.69672060000000002</c:v>
                </c:pt>
                <c:pt idx="820">
                  <c:v>-1.314425</c:v>
                </c:pt>
                <c:pt idx="821">
                  <c:v>-0.57661499999999999</c:v>
                </c:pt>
                <c:pt idx="822">
                  <c:v>0.22776389999999999</c:v>
                </c:pt>
                <c:pt idx="823">
                  <c:v>0.27998719999999999</c:v>
                </c:pt>
                <c:pt idx="824">
                  <c:v>0.21325720000000001</c:v>
                </c:pt>
                <c:pt idx="825">
                  <c:v>0.27797339999999998</c:v>
                </c:pt>
                <c:pt idx="826">
                  <c:v>0.1209016</c:v>
                </c:pt>
                <c:pt idx="827">
                  <c:v>0.55909949999999997</c:v>
                </c:pt>
                <c:pt idx="828">
                  <c:v>1.4853160000000001</c:v>
                </c:pt>
                <c:pt idx="829">
                  <c:v>1.2933220000000001</c:v>
                </c:pt>
                <c:pt idx="830">
                  <c:v>0.71194639999999998</c:v>
                </c:pt>
                <c:pt idx="831">
                  <c:v>0.34751310000000002</c:v>
                </c:pt>
                <c:pt idx="832">
                  <c:v>-0.60985889999999998</c:v>
                </c:pt>
                <c:pt idx="833">
                  <c:v>-0.3226463</c:v>
                </c:pt>
                <c:pt idx="834">
                  <c:v>1.2469440000000001</c:v>
                </c:pt>
                <c:pt idx="835">
                  <c:v>0.59290889999999996</c:v>
                </c:pt>
                <c:pt idx="836">
                  <c:v>-1.1032040000000001</c:v>
                </c:pt>
                <c:pt idx="837">
                  <c:v>-0.23810619999999999</c:v>
                </c:pt>
                <c:pt idx="838">
                  <c:v>0.74468389999999995</c:v>
                </c:pt>
                <c:pt idx="839">
                  <c:v>-0.79481769999999996</c:v>
                </c:pt>
                <c:pt idx="840">
                  <c:v>-1.9438500000000001</c:v>
                </c:pt>
                <c:pt idx="841">
                  <c:v>-1.096225</c:v>
                </c:pt>
                <c:pt idx="842">
                  <c:v>-7.2030129999999998E-2</c:v>
                </c:pt>
                <c:pt idx="843">
                  <c:v>-0.55415170000000002</c:v>
                </c:pt>
                <c:pt idx="844">
                  <c:v>-1.690062</c:v>
                </c:pt>
                <c:pt idx="845">
                  <c:v>-1.088765</c:v>
                </c:pt>
                <c:pt idx="846">
                  <c:v>0.3945265</c:v>
                </c:pt>
                <c:pt idx="847">
                  <c:v>0.78415449999999998</c:v>
                </c:pt>
                <c:pt idx="848">
                  <c:v>0.33569339999999998</c:v>
                </c:pt>
                <c:pt idx="849">
                  <c:v>-0.59771379999999996</c:v>
                </c:pt>
                <c:pt idx="850">
                  <c:v>-1.5281149999999999</c:v>
                </c:pt>
                <c:pt idx="851">
                  <c:v>-1.7083569999999999</c:v>
                </c:pt>
                <c:pt idx="852">
                  <c:v>-0.58953390000000006</c:v>
                </c:pt>
                <c:pt idx="853">
                  <c:v>1.405116</c:v>
                </c:pt>
                <c:pt idx="854">
                  <c:v>1.1693770000000001</c:v>
                </c:pt>
                <c:pt idx="855">
                  <c:v>-1.6599440000000001</c:v>
                </c:pt>
                <c:pt idx="856">
                  <c:v>-2.4917590000000001</c:v>
                </c:pt>
                <c:pt idx="857">
                  <c:v>-0.55437309999999995</c:v>
                </c:pt>
                <c:pt idx="858">
                  <c:v>0.88136409999999998</c:v>
                </c:pt>
                <c:pt idx="859">
                  <c:v>1.1848799999999999</c:v>
                </c:pt>
                <c:pt idx="860">
                  <c:v>1.4937</c:v>
                </c:pt>
                <c:pt idx="861">
                  <c:v>1.7848269999999999</c:v>
                </c:pt>
                <c:pt idx="862">
                  <c:v>1.4660219999999999</c:v>
                </c:pt>
                <c:pt idx="863">
                  <c:v>0.77814620000000001</c:v>
                </c:pt>
                <c:pt idx="864">
                  <c:v>0.24411579999999999</c:v>
                </c:pt>
                <c:pt idx="865">
                  <c:v>3.0874760000000001E-2</c:v>
                </c:pt>
                <c:pt idx="866">
                  <c:v>-0.31654860000000001</c:v>
                </c:pt>
                <c:pt idx="867">
                  <c:v>-1.037188</c:v>
                </c:pt>
                <c:pt idx="868">
                  <c:v>-0.99028499999999997</c:v>
                </c:pt>
                <c:pt idx="869">
                  <c:v>-0.2223068</c:v>
                </c:pt>
                <c:pt idx="870">
                  <c:v>0.1109156</c:v>
                </c:pt>
                <c:pt idx="871">
                  <c:v>-0.26233909999999999</c:v>
                </c:pt>
                <c:pt idx="872">
                  <c:v>-1.174823</c:v>
                </c:pt>
                <c:pt idx="873">
                  <c:v>-1.0238309999999999</c:v>
                </c:pt>
                <c:pt idx="874">
                  <c:v>0.8487692</c:v>
                </c:pt>
                <c:pt idx="875">
                  <c:v>1.3866050000000001</c:v>
                </c:pt>
                <c:pt idx="876">
                  <c:v>-0.1161422</c:v>
                </c:pt>
                <c:pt idx="877">
                  <c:v>-0.53674999999999995</c:v>
                </c:pt>
                <c:pt idx="878">
                  <c:v>-0.19224250000000001</c:v>
                </c:pt>
                <c:pt idx="879">
                  <c:v>-0.29936030000000002</c:v>
                </c:pt>
                <c:pt idx="880">
                  <c:v>0.23802300000000001</c:v>
                </c:pt>
                <c:pt idx="881">
                  <c:v>0.36152440000000002</c:v>
                </c:pt>
                <c:pt idx="882">
                  <c:v>-0.56578700000000004</c:v>
                </c:pt>
                <c:pt idx="883">
                  <c:v>-0.94215850000000001</c:v>
                </c:pt>
                <c:pt idx="884">
                  <c:v>-0.47344399999999998</c:v>
                </c:pt>
                <c:pt idx="885">
                  <c:v>0.1000896</c:v>
                </c:pt>
                <c:pt idx="886">
                  <c:v>0.47612789999999999</c:v>
                </c:pt>
                <c:pt idx="887">
                  <c:v>1.1531089999999999</c:v>
                </c:pt>
                <c:pt idx="888">
                  <c:v>1.8807309999999999</c:v>
                </c:pt>
                <c:pt idx="889">
                  <c:v>1.8306720000000001</c:v>
                </c:pt>
                <c:pt idx="890">
                  <c:v>1.2328049999999999</c:v>
                </c:pt>
                <c:pt idx="891">
                  <c:v>0.55182819999999999</c:v>
                </c:pt>
                <c:pt idx="892">
                  <c:v>0.92838909999999997</c:v>
                </c:pt>
                <c:pt idx="893">
                  <c:v>2.1269070000000001</c:v>
                </c:pt>
                <c:pt idx="894">
                  <c:v>1.817231</c:v>
                </c:pt>
                <c:pt idx="895">
                  <c:v>0.48004760000000002</c:v>
                </c:pt>
                <c:pt idx="896">
                  <c:v>-0.17387900000000001</c:v>
                </c:pt>
                <c:pt idx="897">
                  <c:v>-0.49641829999999998</c:v>
                </c:pt>
                <c:pt idx="898">
                  <c:v>-0.37494539999999998</c:v>
                </c:pt>
                <c:pt idx="899">
                  <c:v>0.23455819999999999</c:v>
                </c:pt>
                <c:pt idx="900">
                  <c:v>0.44039610000000001</c:v>
                </c:pt>
                <c:pt idx="901">
                  <c:v>0.42947990000000003</c:v>
                </c:pt>
                <c:pt idx="902">
                  <c:v>0.94944879999999998</c:v>
                </c:pt>
                <c:pt idx="903">
                  <c:v>1.9807859999999999</c:v>
                </c:pt>
                <c:pt idx="904">
                  <c:v>2.4861689999999999</c:v>
                </c:pt>
                <c:pt idx="905">
                  <c:v>1.631273</c:v>
                </c:pt>
                <c:pt idx="906">
                  <c:v>-9.38943E-2</c:v>
                </c:pt>
                <c:pt idx="907">
                  <c:v>-0.92011799999999999</c:v>
                </c:pt>
                <c:pt idx="908">
                  <c:v>0.32564340000000003</c:v>
                </c:pt>
                <c:pt idx="909">
                  <c:v>1.6896869999999999</c:v>
                </c:pt>
                <c:pt idx="910">
                  <c:v>1.7316149999999999</c:v>
                </c:pt>
                <c:pt idx="911">
                  <c:v>1.476129</c:v>
                </c:pt>
                <c:pt idx="912">
                  <c:v>0.88313629999999999</c:v>
                </c:pt>
                <c:pt idx="913">
                  <c:v>-0.49180649999999998</c:v>
                </c:pt>
                <c:pt idx="914">
                  <c:v>-1.481676</c:v>
                </c:pt>
                <c:pt idx="915">
                  <c:v>-0.88522889999999999</c:v>
                </c:pt>
                <c:pt idx="916">
                  <c:v>-0.2325149</c:v>
                </c:pt>
                <c:pt idx="917">
                  <c:v>-0.43106879999999997</c:v>
                </c:pt>
                <c:pt idx="918">
                  <c:v>6.5992949999999995E-2</c:v>
                </c:pt>
                <c:pt idx="919">
                  <c:v>0.48809540000000001</c:v>
                </c:pt>
                <c:pt idx="920">
                  <c:v>0.56471689999999997</c:v>
                </c:pt>
                <c:pt idx="921">
                  <c:v>1.4048579999999999</c:v>
                </c:pt>
                <c:pt idx="922">
                  <c:v>1.7453339999999999</c:v>
                </c:pt>
                <c:pt idx="923">
                  <c:v>0.74826429999999999</c:v>
                </c:pt>
                <c:pt idx="924">
                  <c:v>-0.83389959999999996</c:v>
                </c:pt>
                <c:pt idx="925">
                  <c:v>-1.580225</c:v>
                </c:pt>
                <c:pt idx="926">
                  <c:v>-1.146557</c:v>
                </c:pt>
                <c:pt idx="927">
                  <c:v>-0.81037970000000004</c:v>
                </c:pt>
                <c:pt idx="928">
                  <c:v>-0.889046</c:v>
                </c:pt>
                <c:pt idx="929">
                  <c:v>-0.59035420000000005</c:v>
                </c:pt>
                <c:pt idx="930">
                  <c:v>0.30198659999999999</c:v>
                </c:pt>
                <c:pt idx="931">
                  <c:v>0.57390010000000002</c:v>
                </c:pt>
                <c:pt idx="932">
                  <c:v>0.74375100000000005</c:v>
                </c:pt>
                <c:pt idx="933">
                  <c:v>1.670976</c:v>
                </c:pt>
                <c:pt idx="934">
                  <c:v>1.0405599999999999</c:v>
                </c:pt>
                <c:pt idx="935">
                  <c:v>-0.4131822</c:v>
                </c:pt>
                <c:pt idx="936">
                  <c:v>0.26953759999999999</c:v>
                </c:pt>
                <c:pt idx="937">
                  <c:v>1.0905009999999999</c:v>
                </c:pt>
                <c:pt idx="938">
                  <c:v>0.41205950000000002</c:v>
                </c:pt>
                <c:pt idx="939">
                  <c:v>0.4372722</c:v>
                </c:pt>
                <c:pt idx="940">
                  <c:v>0.18637590000000001</c:v>
                </c:pt>
                <c:pt idx="941">
                  <c:v>-1.9057010000000001</c:v>
                </c:pt>
                <c:pt idx="942">
                  <c:v>-2.545347</c:v>
                </c:pt>
                <c:pt idx="943">
                  <c:v>-0.31354159999999998</c:v>
                </c:pt>
                <c:pt idx="944">
                  <c:v>1.9679340000000001</c:v>
                </c:pt>
                <c:pt idx="945">
                  <c:v>2.0345430000000002</c:v>
                </c:pt>
                <c:pt idx="946">
                  <c:v>0.49905240000000001</c:v>
                </c:pt>
                <c:pt idx="947">
                  <c:v>-6.5113229999999994E-2</c:v>
                </c:pt>
                <c:pt idx="948">
                  <c:v>0.46672809999999998</c:v>
                </c:pt>
                <c:pt idx="949">
                  <c:v>0.43601000000000001</c:v>
                </c:pt>
                <c:pt idx="950">
                  <c:v>0.3930902</c:v>
                </c:pt>
                <c:pt idx="951">
                  <c:v>1.1708449999999999</c:v>
                </c:pt>
                <c:pt idx="952">
                  <c:v>1.758958</c:v>
                </c:pt>
                <c:pt idx="953">
                  <c:v>0.99462269999999997</c:v>
                </c:pt>
                <c:pt idx="954">
                  <c:v>-4.0996110000000002E-2</c:v>
                </c:pt>
                <c:pt idx="955">
                  <c:v>-0.2216737</c:v>
                </c:pt>
                <c:pt idx="956">
                  <c:v>-0.3923141</c:v>
                </c:pt>
                <c:pt idx="957">
                  <c:v>2.5416230000000001E-2</c:v>
                </c:pt>
                <c:pt idx="958">
                  <c:v>1.0190889999999999</c:v>
                </c:pt>
                <c:pt idx="959">
                  <c:v>0.51201929999999996</c:v>
                </c:pt>
                <c:pt idx="960">
                  <c:v>-0.58702540000000003</c:v>
                </c:pt>
                <c:pt idx="961">
                  <c:v>-0.61419509999999999</c:v>
                </c:pt>
                <c:pt idx="962">
                  <c:v>-0.51616689999999998</c:v>
                </c:pt>
                <c:pt idx="963">
                  <c:v>-0.56670370000000003</c:v>
                </c:pt>
                <c:pt idx="964">
                  <c:v>-0.45437559999999999</c:v>
                </c:pt>
                <c:pt idx="965">
                  <c:v>-0.25141449999999999</c:v>
                </c:pt>
                <c:pt idx="966">
                  <c:v>0.57348140000000003</c:v>
                </c:pt>
                <c:pt idx="967">
                  <c:v>1.03677</c:v>
                </c:pt>
                <c:pt idx="968">
                  <c:v>-8.0013550000000003E-2</c:v>
                </c:pt>
                <c:pt idx="969">
                  <c:v>-0.82180810000000004</c:v>
                </c:pt>
                <c:pt idx="970">
                  <c:v>0.49825199999999997</c:v>
                </c:pt>
                <c:pt idx="971">
                  <c:v>2.015555</c:v>
                </c:pt>
                <c:pt idx="972">
                  <c:v>1.778254</c:v>
                </c:pt>
                <c:pt idx="973">
                  <c:v>0.16780059999999999</c:v>
                </c:pt>
                <c:pt idx="974">
                  <c:v>-0.9566481</c:v>
                </c:pt>
                <c:pt idx="975">
                  <c:v>0.38857510000000001</c:v>
                </c:pt>
                <c:pt idx="976">
                  <c:v>1.9433119999999999</c:v>
                </c:pt>
                <c:pt idx="977">
                  <c:v>0.57598139999999998</c:v>
                </c:pt>
                <c:pt idx="978">
                  <c:v>-1.110614</c:v>
                </c:pt>
                <c:pt idx="979">
                  <c:v>-0.95941080000000001</c:v>
                </c:pt>
                <c:pt idx="980">
                  <c:v>-0.1566456</c:v>
                </c:pt>
                <c:pt idx="981">
                  <c:v>0.75581310000000002</c:v>
                </c:pt>
                <c:pt idx="982">
                  <c:v>1.4511320000000001</c:v>
                </c:pt>
                <c:pt idx="983">
                  <c:v>1.381308</c:v>
                </c:pt>
                <c:pt idx="984">
                  <c:v>0.94612030000000003</c:v>
                </c:pt>
                <c:pt idx="985">
                  <c:v>1.1464510000000001</c:v>
                </c:pt>
                <c:pt idx="986">
                  <c:v>1.4107970000000001</c:v>
                </c:pt>
                <c:pt idx="987">
                  <c:v>0.33449679999999998</c:v>
                </c:pt>
                <c:pt idx="988">
                  <c:v>-1.063056</c:v>
                </c:pt>
                <c:pt idx="989">
                  <c:v>-0.984379</c:v>
                </c:pt>
                <c:pt idx="990">
                  <c:v>-0.2154712</c:v>
                </c:pt>
                <c:pt idx="991">
                  <c:v>-7.309823E-2</c:v>
                </c:pt>
                <c:pt idx="992">
                  <c:v>-0.31512030000000002</c:v>
                </c:pt>
                <c:pt idx="993">
                  <c:v>-0.4902784</c:v>
                </c:pt>
                <c:pt idx="994">
                  <c:v>-0.83380929999999998</c:v>
                </c:pt>
                <c:pt idx="995">
                  <c:v>-1.1081970000000001</c:v>
                </c:pt>
                <c:pt idx="996">
                  <c:v>6.81982E-2</c:v>
                </c:pt>
                <c:pt idx="997">
                  <c:v>1.6340380000000001</c:v>
                </c:pt>
                <c:pt idx="998">
                  <c:v>1.2312289999999999</c:v>
                </c:pt>
              </c:numCache>
            </c:numRef>
          </c:yVal>
          <c:smooth val="0"/>
        </c:ser>
        <c:ser>
          <c:idx val="16"/>
          <c:order val="16"/>
          <c:tx>
            <c:v>+1000V (#17)</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Data'!$R$5:$R$1003</c:f>
              <c:numCache>
                <c:formatCode>General</c:formatCode>
                <c:ptCount val="999"/>
                <c:pt idx="0">
                  <c:v>0.99772079999999996</c:v>
                </c:pt>
                <c:pt idx="1">
                  <c:v>1.2537940000000001</c:v>
                </c:pt>
                <c:pt idx="2">
                  <c:v>1.40307</c:v>
                </c:pt>
                <c:pt idx="3">
                  <c:v>1.034977</c:v>
                </c:pt>
                <c:pt idx="4">
                  <c:v>0.70094800000000002</c:v>
                </c:pt>
                <c:pt idx="5">
                  <c:v>-0.1074307</c:v>
                </c:pt>
                <c:pt idx="6">
                  <c:v>-1.3144929999999999</c:v>
                </c:pt>
                <c:pt idx="7">
                  <c:v>-0.59789479999999995</c:v>
                </c:pt>
                <c:pt idx="8">
                  <c:v>1.1267529999999999</c:v>
                </c:pt>
                <c:pt idx="9">
                  <c:v>0.409215</c:v>
                </c:pt>
                <c:pt idx="10">
                  <c:v>-1.5133129999999999</c:v>
                </c:pt>
                <c:pt idx="11">
                  <c:v>-1.1182190000000001</c:v>
                </c:pt>
                <c:pt idx="12">
                  <c:v>-2.1390760000000002E-2</c:v>
                </c:pt>
                <c:pt idx="13">
                  <c:v>-1.156488</c:v>
                </c:pt>
                <c:pt idx="14">
                  <c:v>-2.5818590000000001</c:v>
                </c:pt>
                <c:pt idx="15">
                  <c:v>-1.5115730000000001</c:v>
                </c:pt>
                <c:pt idx="16">
                  <c:v>0.60809139999999995</c:v>
                </c:pt>
                <c:pt idx="17">
                  <c:v>0.84352360000000004</c:v>
                </c:pt>
                <c:pt idx="18">
                  <c:v>-0.21099399999999999</c:v>
                </c:pt>
                <c:pt idx="19">
                  <c:v>-0.60910929999999996</c:v>
                </c:pt>
                <c:pt idx="20">
                  <c:v>-0.28943530000000001</c:v>
                </c:pt>
                <c:pt idx="21">
                  <c:v>0.23312189999999999</c:v>
                </c:pt>
                <c:pt idx="22">
                  <c:v>0.44982290000000003</c:v>
                </c:pt>
                <c:pt idx="23">
                  <c:v>0.42548599999999998</c:v>
                </c:pt>
                <c:pt idx="24">
                  <c:v>0.59121880000000004</c:v>
                </c:pt>
                <c:pt idx="25">
                  <c:v>0.46047729999999998</c:v>
                </c:pt>
                <c:pt idx="26">
                  <c:v>-0.1165813</c:v>
                </c:pt>
                <c:pt idx="27">
                  <c:v>-0.42416340000000002</c:v>
                </c:pt>
                <c:pt idx="28">
                  <c:v>-0.20455390000000001</c:v>
                </c:pt>
                <c:pt idx="29">
                  <c:v>7.7974210000000002E-2</c:v>
                </c:pt>
                <c:pt idx="30">
                  <c:v>0.39077729999999999</c:v>
                </c:pt>
                <c:pt idx="31">
                  <c:v>1.693837</c:v>
                </c:pt>
                <c:pt idx="32">
                  <c:v>2.8876559999999998</c:v>
                </c:pt>
                <c:pt idx="33">
                  <c:v>1.779131</c:v>
                </c:pt>
                <c:pt idx="34">
                  <c:v>0.11081580000000001</c:v>
                </c:pt>
                <c:pt idx="35">
                  <c:v>-0.15793260000000001</c:v>
                </c:pt>
                <c:pt idx="36">
                  <c:v>-0.50034449999999997</c:v>
                </c:pt>
                <c:pt idx="37">
                  <c:v>-0.97945919999999997</c:v>
                </c:pt>
                <c:pt idx="38">
                  <c:v>-0.61518390000000001</c:v>
                </c:pt>
                <c:pt idx="39">
                  <c:v>-0.90575380000000005</c:v>
                </c:pt>
                <c:pt idx="40">
                  <c:v>-1.561868</c:v>
                </c:pt>
                <c:pt idx="41">
                  <c:v>-0.50241420000000003</c:v>
                </c:pt>
                <c:pt idx="42">
                  <c:v>0.97819310000000004</c:v>
                </c:pt>
                <c:pt idx="43">
                  <c:v>0.93201860000000003</c:v>
                </c:pt>
                <c:pt idx="44">
                  <c:v>0.25993119999999997</c:v>
                </c:pt>
                <c:pt idx="45">
                  <c:v>-1.241946E-2</c:v>
                </c:pt>
                <c:pt idx="46">
                  <c:v>-0.3460125</c:v>
                </c:pt>
                <c:pt idx="47">
                  <c:v>-0.66187910000000005</c:v>
                </c:pt>
                <c:pt idx="48">
                  <c:v>-0.20680190000000001</c:v>
                </c:pt>
                <c:pt idx="49">
                  <c:v>0.69866320000000004</c:v>
                </c:pt>
                <c:pt idx="50">
                  <c:v>0.8129267</c:v>
                </c:pt>
                <c:pt idx="51">
                  <c:v>0.26122499999999998</c:v>
                </c:pt>
                <c:pt idx="52">
                  <c:v>0.54674670000000003</c:v>
                </c:pt>
                <c:pt idx="53">
                  <c:v>1.370411</c:v>
                </c:pt>
                <c:pt idx="54">
                  <c:v>0.74376529999999996</c:v>
                </c:pt>
                <c:pt idx="55">
                  <c:v>-0.88048870000000001</c:v>
                </c:pt>
                <c:pt idx="56">
                  <c:v>-1.123264</c:v>
                </c:pt>
                <c:pt idx="57">
                  <c:v>-0.31579679999999999</c:v>
                </c:pt>
                <c:pt idx="58">
                  <c:v>-0.30753370000000002</c:v>
                </c:pt>
                <c:pt idx="59">
                  <c:v>-0.79675499999999999</c:v>
                </c:pt>
                <c:pt idx="60">
                  <c:v>-0.4840237</c:v>
                </c:pt>
                <c:pt idx="61">
                  <c:v>0.1234039</c:v>
                </c:pt>
                <c:pt idx="62">
                  <c:v>6.0512330000000003E-2</c:v>
                </c:pt>
                <c:pt idx="63">
                  <c:v>-5.5648360000000001E-2</c:v>
                </c:pt>
                <c:pt idx="64">
                  <c:v>0.2328702</c:v>
                </c:pt>
                <c:pt idx="65">
                  <c:v>0.31323440000000002</c:v>
                </c:pt>
                <c:pt idx="66">
                  <c:v>-0.47562260000000001</c:v>
                </c:pt>
                <c:pt idx="67">
                  <c:v>-1.3558110000000001</c:v>
                </c:pt>
                <c:pt idx="68">
                  <c:v>-1.3354010000000001</c:v>
                </c:pt>
                <c:pt idx="69">
                  <c:v>-1.0354779999999999</c:v>
                </c:pt>
                <c:pt idx="70">
                  <c:v>-0.20031499999999999</c:v>
                </c:pt>
                <c:pt idx="71">
                  <c:v>1.155332</c:v>
                </c:pt>
                <c:pt idx="72">
                  <c:v>1.292832</c:v>
                </c:pt>
                <c:pt idx="73">
                  <c:v>0.3850016</c:v>
                </c:pt>
                <c:pt idx="74">
                  <c:v>-0.48621720000000002</c:v>
                </c:pt>
                <c:pt idx="75">
                  <c:v>-0.88531930000000003</c:v>
                </c:pt>
                <c:pt idx="76">
                  <c:v>-0.39197019999999999</c:v>
                </c:pt>
                <c:pt idx="77">
                  <c:v>2.7008000000000001E-2</c:v>
                </c:pt>
                <c:pt idx="78">
                  <c:v>-0.25328309999999998</c:v>
                </c:pt>
                <c:pt idx="79">
                  <c:v>-4.4492190000000001E-2</c:v>
                </c:pt>
                <c:pt idx="80">
                  <c:v>0.9381119</c:v>
                </c:pt>
                <c:pt idx="81">
                  <c:v>1.208485</c:v>
                </c:pt>
                <c:pt idx="82">
                  <c:v>0.1090942</c:v>
                </c:pt>
                <c:pt idx="83">
                  <c:v>-0.7099181</c:v>
                </c:pt>
                <c:pt idx="84">
                  <c:v>0.31693440000000001</c:v>
                </c:pt>
                <c:pt idx="85">
                  <c:v>1.50362</c:v>
                </c:pt>
                <c:pt idx="86">
                  <c:v>0.6172879</c:v>
                </c:pt>
                <c:pt idx="87">
                  <c:v>-0.67723279999999997</c:v>
                </c:pt>
                <c:pt idx="88">
                  <c:v>-0.5956941</c:v>
                </c:pt>
                <c:pt idx="89">
                  <c:v>-0.89684280000000005</c:v>
                </c:pt>
                <c:pt idx="90">
                  <c:v>-1.7790820000000001</c:v>
                </c:pt>
                <c:pt idx="91">
                  <c:v>-1.0592729999999999</c:v>
                </c:pt>
                <c:pt idx="92">
                  <c:v>-1.5846300000000001E-2</c:v>
                </c:pt>
                <c:pt idx="93">
                  <c:v>-0.62009530000000002</c:v>
                </c:pt>
                <c:pt idx="94">
                  <c:v>-1.0468949999999999</c:v>
                </c:pt>
                <c:pt idx="95">
                  <c:v>0.25775670000000001</c:v>
                </c:pt>
                <c:pt idx="96">
                  <c:v>1.663359</c:v>
                </c:pt>
                <c:pt idx="97">
                  <c:v>0.86701419999999996</c:v>
                </c:pt>
                <c:pt idx="98">
                  <c:v>-1.3990309999999999</c:v>
                </c:pt>
                <c:pt idx="99">
                  <c:v>-2.6160060000000001</c:v>
                </c:pt>
                <c:pt idx="100">
                  <c:v>-2.3412679999999999</c:v>
                </c:pt>
                <c:pt idx="101">
                  <c:v>-1.1475070000000001</c:v>
                </c:pt>
                <c:pt idx="102">
                  <c:v>0.53110299999999999</c:v>
                </c:pt>
                <c:pt idx="103">
                  <c:v>1.3888689999999999</c:v>
                </c:pt>
                <c:pt idx="104">
                  <c:v>0.90771069999999998</c:v>
                </c:pt>
                <c:pt idx="105">
                  <c:v>0.20168630000000001</c:v>
                </c:pt>
                <c:pt idx="106">
                  <c:v>0.1900384</c:v>
                </c:pt>
                <c:pt idx="107">
                  <c:v>0.94007479999999999</c:v>
                </c:pt>
                <c:pt idx="108">
                  <c:v>1.7707649999999999</c:v>
                </c:pt>
                <c:pt idx="109">
                  <c:v>2.2524359999999999</c:v>
                </c:pt>
                <c:pt idx="110">
                  <c:v>2.299064</c:v>
                </c:pt>
                <c:pt idx="111">
                  <c:v>1.4708000000000001</c:v>
                </c:pt>
                <c:pt idx="112">
                  <c:v>0.10713830000000001</c:v>
                </c:pt>
                <c:pt idx="113">
                  <c:v>-1.101081</c:v>
                </c:pt>
                <c:pt idx="114">
                  <c:v>-1.794562</c:v>
                </c:pt>
                <c:pt idx="115">
                  <c:v>-1.351974</c:v>
                </c:pt>
                <c:pt idx="116">
                  <c:v>0.1981253</c:v>
                </c:pt>
                <c:pt idx="117">
                  <c:v>0.42629420000000001</c:v>
                </c:pt>
                <c:pt idx="118">
                  <c:v>-1.680118</c:v>
                </c:pt>
                <c:pt idx="119">
                  <c:v>-2.3898450000000002</c:v>
                </c:pt>
                <c:pt idx="120">
                  <c:v>-0.86513379999999995</c:v>
                </c:pt>
                <c:pt idx="121">
                  <c:v>-9.7415639999999998E-2</c:v>
                </c:pt>
                <c:pt idx="122">
                  <c:v>-0.25554860000000001</c:v>
                </c:pt>
                <c:pt idx="123">
                  <c:v>-0.58273909999999995</c:v>
                </c:pt>
                <c:pt idx="124">
                  <c:v>-0.90965070000000003</c:v>
                </c:pt>
                <c:pt idx="125">
                  <c:v>-0.67467069999999996</c:v>
                </c:pt>
                <c:pt idx="126">
                  <c:v>0.10609739999999999</c:v>
                </c:pt>
                <c:pt idx="127">
                  <c:v>0.77585400000000004</c:v>
                </c:pt>
                <c:pt idx="128">
                  <c:v>0.70594789999999996</c:v>
                </c:pt>
                <c:pt idx="129">
                  <c:v>0.25184909999999999</c:v>
                </c:pt>
                <c:pt idx="130">
                  <c:v>0.14090459999999999</c:v>
                </c:pt>
                <c:pt idx="131">
                  <c:v>0.14163200000000001</c:v>
                </c:pt>
                <c:pt idx="132">
                  <c:v>-0.24937999999999999</c:v>
                </c:pt>
                <c:pt idx="133">
                  <c:v>-0.64102479999999995</c:v>
                </c:pt>
                <c:pt idx="134">
                  <c:v>-0.39539760000000002</c:v>
                </c:pt>
                <c:pt idx="135">
                  <c:v>0.28549140000000001</c:v>
                </c:pt>
                <c:pt idx="136">
                  <c:v>0.82677199999999995</c:v>
                </c:pt>
                <c:pt idx="137">
                  <c:v>0.46397090000000002</c:v>
                </c:pt>
                <c:pt idx="138">
                  <c:v>-0.48048439999999998</c:v>
                </c:pt>
                <c:pt idx="139">
                  <c:v>-0.31994010000000001</c:v>
                </c:pt>
                <c:pt idx="140">
                  <c:v>0.2200984</c:v>
                </c:pt>
                <c:pt idx="141">
                  <c:v>-0.2309862</c:v>
                </c:pt>
                <c:pt idx="142">
                  <c:v>-0.18276519999999999</c:v>
                </c:pt>
                <c:pt idx="143">
                  <c:v>0.64261080000000004</c:v>
                </c:pt>
                <c:pt idx="144">
                  <c:v>0.93681550000000002</c:v>
                </c:pt>
                <c:pt idx="145">
                  <c:v>0.82402489999999995</c:v>
                </c:pt>
                <c:pt idx="146">
                  <c:v>0.48073919999999998</c:v>
                </c:pt>
                <c:pt idx="147">
                  <c:v>0.1510389</c:v>
                </c:pt>
                <c:pt idx="148">
                  <c:v>0.177758</c:v>
                </c:pt>
                <c:pt idx="149">
                  <c:v>0.41164509999999999</c:v>
                </c:pt>
                <c:pt idx="150">
                  <c:v>0.81688459999999996</c:v>
                </c:pt>
                <c:pt idx="151">
                  <c:v>0.58958319999999997</c:v>
                </c:pt>
                <c:pt idx="152">
                  <c:v>-0.4350752</c:v>
                </c:pt>
                <c:pt idx="153">
                  <c:v>-0.79295269999999995</c:v>
                </c:pt>
                <c:pt idx="154">
                  <c:v>0.29816920000000002</c:v>
                </c:pt>
                <c:pt idx="155">
                  <c:v>1.4134059999999999</c:v>
                </c:pt>
                <c:pt idx="156">
                  <c:v>1.245107</c:v>
                </c:pt>
                <c:pt idx="157">
                  <c:v>1.4558340000000001</c:v>
                </c:pt>
                <c:pt idx="158">
                  <c:v>2.448782</c:v>
                </c:pt>
                <c:pt idx="159">
                  <c:v>2.331064</c:v>
                </c:pt>
                <c:pt idx="160">
                  <c:v>1.4192389999999999</c:v>
                </c:pt>
                <c:pt idx="161">
                  <c:v>0.65625319999999998</c:v>
                </c:pt>
                <c:pt idx="162">
                  <c:v>-0.10410609999999999</c:v>
                </c:pt>
                <c:pt idx="163">
                  <c:v>-0.51025929999999997</c:v>
                </c:pt>
                <c:pt idx="164">
                  <c:v>-0.54113820000000001</c:v>
                </c:pt>
                <c:pt idx="165">
                  <c:v>-1.227614</c:v>
                </c:pt>
                <c:pt idx="166">
                  <c:v>-2.1338940000000002</c:v>
                </c:pt>
                <c:pt idx="167">
                  <c:v>-1.8333250000000001</c:v>
                </c:pt>
                <c:pt idx="168">
                  <c:v>-0.92531569999999996</c:v>
                </c:pt>
                <c:pt idx="169">
                  <c:v>-0.40924709999999997</c:v>
                </c:pt>
                <c:pt idx="170">
                  <c:v>8.1143140000000002E-2</c:v>
                </c:pt>
                <c:pt idx="171">
                  <c:v>0.79430880000000004</c:v>
                </c:pt>
                <c:pt idx="172">
                  <c:v>1.2271590000000001</c:v>
                </c:pt>
                <c:pt idx="173">
                  <c:v>1.1394629999999999</c:v>
                </c:pt>
                <c:pt idx="174">
                  <c:v>0.2287864</c:v>
                </c:pt>
                <c:pt idx="175">
                  <c:v>-0.52096730000000002</c:v>
                </c:pt>
                <c:pt idx="176">
                  <c:v>0.68129309999999998</c:v>
                </c:pt>
                <c:pt idx="177">
                  <c:v>2.4986470000000001</c:v>
                </c:pt>
                <c:pt idx="178">
                  <c:v>6.7490810000000003</c:v>
                </c:pt>
                <c:pt idx="179">
                  <c:v>15.62717</c:v>
                </c:pt>
                <c:pt idx="180">
                  <c:v>22.633140000000001</c:v>
                </c:pt>
                <c:pt idx="181">
                  <c:v>26.32658</c:v>
                </c:pt>
                <c:pt idx="182">
                  <c:v>30.689</c:v>
                </c:pt>
                <c:pt idx="183">
                  <c:v>31.27881</c:v>
                </c:pt>
                <c:pt idx="184">
                  <c:v>26.189330000000002</c:v>
                </c:pt>
                <c:pt idx="185">
                  <c:v>20.789470000000001</c:v>
                </c:pt>
                <c:pt idx="186">
                  <c:v>15.289540000000001</c:v>
                </c:pt>
                <c:pt idx="187">
                  <c:v>9.4054939999999991</c:v>
                </c:pt>
                <c:pt idx="188">
                  <c:v>5.9114050000000002</c:v>
                </c:pt>
                <c:pt idx="189">
                  <c:v>2.347426</c:v>
                </c:pt>
                <c:pt idx="190">
                  <c:v>-1.3034220000000001</c:v>
                </c:pt>
                <c:pt idx="191">
                  <c:v>-0.50865039999999995</c:v>
                </c:pt>
                <c:pt idx="192">
                  <c:v>1.6104320000000001</c:v>
                </c:pt>
                <c:pt idx="193">
                  <c:v>1.2371399999999999</c:v>
                </c:pt>
                <c:pt idx="194">
                  <c:v>0.94106350000000005</c:v>
                </c:pt>
                <c:pt idx="195">
                  <c:v>1.1211549999999999</c:v>
                </c:pt>
                <c:pt idx="196">
                  <c:v>1.295407</c:v>
                </c:pt>
                <c:pt idx="197">
                  <c:v>2.809701</c:v>
                </c:pt>
                <c:pt idx="198">
                  <c:v>3.3830830000000001</c:v>
                </c:pt>
                <c:pt idx="199">
                  <c:v>0.77460830000000003</c:v>
                </c:pt>
                <c:pt idx="200">
                  <c:v>-1.6908129999999999</c:v>
                </c:pt>
                <c:pt idx="201">
                  <c:v>-1.3926339999999999</c:v>
                </c:pt>
                <c:pt idx="202">
                  <c:v>-0.14954539999999999</c:v>
                </c:pt>
                <c:pt idx="203">
                  <c:v>0.57038299999999997</c:v>
                </c:pt>
                <c:pt idx="204">
                  <c:v>0.74262470000000003</c:v>
                </c:pt>
                <c:pt idx="205">
                  <c:v>0.75088169999999999</c:v>
                </c:pt>
                <c:pt idx="206">
                  <c:v>1.0428329999999999</c:v>
                </c:pt>
                <c:pt idx="207">
                  <c:v>1.098096</c:v>
                </c:pt>
                <c:pt idx="208">
                  <c:v>0.47487879999999999</c:v>
                </c:pt>
                <c:pt idx="209">
                  <c:v>-0.12635289999999999</c:v>
                </c:pt>
                <c:pt idx="210">
                  <c:v>0.16543620000000001</c:v>
                </c:pt>
                <c:pt idx="211">
                  <c:v>0.87493500000000002</c:v>
                </c:pt>
                <c:pt idx="212">
                  <c:v>1.5447139999999999</c:v>
                </c:pt>
                <c:pt idx="213">
                  <c:v>2.7857460000000001</c:v>
                </c:pt>
                <c:pt idx="214">
                  <c:v>3.6955290000000001</c:v>
                </c:pt>
                <c:pt idx="215">
                  <c:v>3.0516839999999998</c:v>
                </c:pt>
                <c:pt idx="216">
                  <c:v>2.0833189999999999</c:v>
                </c:pt>
                <c:pt idx="217">
                  <c:v>2.2214879999999999</c:v>
                </c:pt>
                <c:pt idx="218">
                  <c:v>3.2545760000000001</c:v>
                </c:pt>
                <c:pt idx="219">
                  <c:v>3.7621389999999999</c:v>
                </c:pt>
                <c:pt idx="220">
                  <c:v>2.672447</c:v>
                </c:pt>
                <c:pt idx="221">
                  <c:v>0.88802630000000005</c:v>
                </c:pt>
                <c:pt idx="222">
                  <c:v>-0.1720798</c:v>
                </c:pt>
                <c:pt idx="223">
                  <c:v>-3.7492549999999999E-3</c:v>
                </c:pt>
                <c:pt idx="224">
                  <c:v>0.74313249999999997</c:v>
                </c:pt>
                <c:pt idx="225">
                  <c:v>0.75279980000000002</c:v>
                </c:pt>
                <c:pt idx="226">
                  <c:v>0.66901739999999998</c:v>
                </c:pt>
                <c:pt idx="227">
                  <c:v>1.5861050000000001</c:v>
                </c:pt>
                <c:pt idx="228">
                  <c:v>1.6120030000000001</c:v>
                </c:pt>
                <c:pt idx="229">
                  <c:v>-0.16334660000000001</c:v>
                </c:pt>
                <c:pt idx="230">
                  <c:v>-1.368509</c:v>
                </c:pt>
                <c:pt idx="231">
                  <c:v>-0.88069019999999998</c:v>
                </c:pt>
                <c:pt idx="232">
                  <c:v>3.119137E-2</c:v>
                </c:pt>
                <c:pt idx="233">
                  <c:v>0.31501750000000001</c:v>
                </c:pt>
                <c:pt idx="234">
                  <c:v>0.27118730000000002</c:v>
                </c:pt>
                <c:pt idx="235">
                  <c:v>0.84686499999999998</c:v>
                </c:pt>
                <c:pt idx="236">
                  <c:v>1.78024</c:v>
                </c:pt>
                <c:pt idx="237">
                  <c:v>1.6137280000000001</c:v>
                </c:pt>
                <c:pt idx="238">
                  <c:v>0.92384719999999998</c:v>
                </c:pt>
                <c:pt idx="239">
                  <c:v>1.529768</c:v>
                </c:pt>
                <c:pt idx="240">
                  <c:v>2.0286689999999998</c:v>
                </c:pt>
                <c:pt idx="241">
                  <c:v>0.91198089999999998</c:v>
                </c:pt>
                <c:pt idx="242">
                  <c:v>9.2865539999999996E-2</c:v>
                </c:pt>
                <c:pt idx="243">
                  <c:v>0.58083940000000001</c:v>
                </c:pt>
                <c:pt idx="244">
                  <c:v>1.676385</c:v>
                </c:pt>
                <c:pt idx="245">
                  <c:v>2.7878310000000002</c:v>
                </c:pt>
                <c:pt idx="246">
                  <c:v>2.917065</c:v>
                </c:pt>
                <c:pt idx="247">
                  <c:v>1.7002889999999999</c:v>
                </c:pt>
                <c:pt idx="248">
                  <c:v>0.37383119999999997</c:v>
                </c:pt>
                <c:pt idx="249">
                  <c:v>0.61875420000000003</c:v>
                </c:pt>
                <c:pt idx="250">
                  <c:v>1.584527</c:v>
                </c:pt>
                <c:pt idx="251">
                  <c:v>1.045752</c:v>
                </c:pt>
                <c:pt idx="252">
                  <c:v>-0.54441530000000005</c:v>
                </c:pt>
                <c:pt idx="253">
                  <c:v>-1.3935120000000001</c:v>
                </c:pt>
                <c:pt idx="254">
                  <c:v>-0.94351119999999999</c:v>
                </c:pt>
                <c:pt idx="255">
                  <c:v>0.7005091</c:v>
                </c:pt>
                <c:pt idx="256">
                  <c:v>2.485268</c:v>
                </c:pt>
                <c:pt idx="257">
                  <c:v>2.443174</c:v>
                </c:pt>
                <c:pt idx="258">
                  <c:v>1.529372</c:v>
                </c:pt>
                <c:pt idx="259">
                  <c:v>1.748021</c:v>
                </c:pt>
                <c:pt idx="260">
                  <c:v>1.583726</c:v>
                </c:pt>
                <c:pt idx="261">
                  <c:v>0.46484120000000001</c:v>
                </c:pt>
                <c:pt idx="262">
                  <c:v>-4.955155E-2</c:v>
                </c:pt>
                <c:pt idx="263">
                  <c:v>0.29703970000000002</c:v>
                </c:pt>
                <c:pt idx="264">
                  <c:v>1.6181939999999999</c:v>
                </c:pt>
                <c:pt idx="265">
                  <c:v>3.0693100000000002</c:v>
                </c:pt>
                <c:pt idx="266">
                  <c:v>3.0342950000000002</c:v>
                </c:pt>
                <c:pt idx="267">
                  <c:v>2.1621260000000002</c:v>
                </c:pt>
                <c:pt idx="268">
                  <c:v>1.790729</c:v>
                </c:pt>
                <c:pt idx="269">
                  <c:v>1.6985269999999999</c:v>
                </c:pt>
                <c:pt idx="270">
                  <c:v>0.87204660000000001</c:v>
                </c:pt>
                <c:pt idx="271">
                  <c:v>-0.33668239999999999</c:v>
                </c:pt>
                <c:pt idx="272">
                  <c:v>-0.61438950000000003</c:v>
                </c:pt>
                <c:pt idx="273">
                  <c:v>-0.38691379999999997</c:v>
                </c:pt>
                <c:pt idx="274">
                  <c:v>-0.65871170000000001</c:v>
                </c:pt>
                <c:pt idx="275">
                  <c:v>-0.85386949999999995</c:v>
                </c:pt>
                <c:pt idx="276">
                  <c:v>-0.17834800000000001</c:v>
                </c:pt>
                <c:pt idx="277">
                  <c:v>0.1123263</c:v>
                </c:pt>
                <c:pt idx="278">
                  <c:v>-0.54513239999999996</c:v>
                </c:pt>
                <c:pt idx="279">
                  <c:v>0.1010182</c:v>
                </c:pt>
                <c:pt idx="280">
                  <c:v>1.478202</c:v>
                </c:pt>
                <c:pt idx="281">
                  <c:v>0.73975429999999998</c:v>
                </c:pt>
                <c:pt idx="282">
                  <c:v>-0.54303820000000003</c:v>
                </c:pt>
                <c:pt idx="283">
                  <c:v>0.40882639999999998</c:v>
                </c:pt>
                <c:pt idx="284">
                  <c:v>2.0479400000000001</c:v>
                </c:pt>
                <c:pt idx="285">
                  <c:v>2.1491410000000002</c:v>
                </c:pt>
                <c:pt idx="286">
                  <c:v>1.3382590000000001</c:v>
                </c:pt>
                <c:pt idx="287">
                  <c:v>0.4295524</c:v>
                </c:pt>
                <c:pt idx="288">
                  <c:v>-0.41544740000000002</c:v>
                </c:pt>
                <c:pt idx="289">
                  <c:v>-0.4308535</c:v>
                </c:pt>
                <c:pt idx="290">
                  <c:v>0.31485069999999998</c:v>
                </c:pt>
                <c:pt idx="291">
                  <c:v>0.40447250000000001</c:v>
                </c:pt>
                <c:pt idx="292">
                  <c:v>-9.6834650000000005E-3</c:v>
                </c:pt>
                <c:pt idx="293">
                  <c:v>0.92330950000000001</c:v>
                </c:pt>
                <c:pt idx="294">
                  <c:v>2.11069</c:v>
                </c:pt>
                <c:pt idx="295">
                  <c:v>1.625815</c:v>
                </c:pt>
                <c:pt idx="296">
                  <c:v>1.1868350000000001</c:v>
                </c:pt>
                <c:pt idx="297">
                  <c:v>1.108938</c:v>
                </c:pt>
                <c:pt idx="298">
                  <c:v>0.21121819999999999</c:v>
                </c:pt>
                <c:pt idx="299">
                  <c:v>-9.7644789999999995E-2</c:v>
                </c:pt>
                <c:pt idx="300">
                  <c:v>0.7352978</c:v>
                </c:pt>
                <c:pt idx="301">
                  <c:v>1.39916</c:v>
                </c:pt>
                <c:pt idx="302">
                  <c:v>0.81544340000000004</c:v>
                </c:pt>
                <c:pt idx="303">
                  <c:v>-0.33505059999999998</c:v>
                </c:pt>
                <c:pt idx="304">
                  <c:v>-0.57797520000000002</c:v>
                </c:pt>
                <c:pt idx="305">
                  <c:v>-0.42884559999999999</c:v>
                </c:pt>
                <c:pt idx="306">
                  <c:v>-0.32842749999999998</c:v>
                </c:pt>
                <c:pt idx="307">
                  <c:v>0.1614652</c:v>
                </c:pt>
                <c:pt idx="308">
                  <c:v>0.71176870000000003</c:v>
                </c:pt>
                <c:pt idx="309">
                  <c:v>0.54253200000000001</c:v>
                </c:pt>
                <c:pt idx="310">
                  <c:v>1.6397990000000001E-2</c:v>
                </c:pt>
                <c:pt idx="311">
                  <c:v>0.1812629</c:v>
                </c:pt>
                <c:pt idx="312">
                  <c:v>0.22406400000000001</c:v>
                </c:pt>
                <c:pt idx="313">
                  <c:v>7.4380269999999998E-2</c:v>
                </c:pt>
                <c:pt idx="314">
                  <c:v>0.67614529999999995</c:v>
                </c:pt>
                <c:pt idx="315">
                  <c:v>1.046003</c:v>
                </c:pt>
                <c:pt idx="316">
                  <c:v>0.90225509999999998</c:v>
                </c:pt>
                <c:pt idx="317">
                  <c:v>0.88408399999999998</c:v>
                </c:pt>
                <c:pt idx="318">
                  <c:v>0.57746459999999999</c:v>
                </c:pt>
                <c:pt idx="319">
                  <c:v>0.18105830000000001</c:v>
                </c:pt>
                <c:pt idx="320">
                  <c:v>0.13204659999999999</c:v>
                </c:pt>
                <c:pt idx="321">
                  <c:v>0.26124269999999999</c:v>
                </c:pt>
                <c:pt idx="322">
                  <c:v>0.87026269999999994</c:v>
                </c:pt>
                <c:pt idx="323">
                  <c:v>1.1849449999999999</c:v>
                </c:pt>
                <c:pt idx="324">
                  <c:v>0.70767769999999997</c:v>
                </c:pt>
                <c:pt idx="325">
                  <c:v>0.85125450000000003</c:v>
                </c:pt>
                <c:pt idx="326">
                  <c:v>1.4206989999999999</c:v>
                </c:pt>
                <c:pt idx="327">
                  <c:v>1.168499</c:v>
                </c:pt>
                <c:pt idx="328">
                  <c:v>0.57036489999999995</c:v>
                </c:pt>
                <c:pt idx="329">
                  <c:v>0.81479639999999998</c:v>
                </c:pt>
                <c:pt idx="330">
                  <c:v>1.5651679999999999</c:v>
                </c:pt>
                <c:pt idx="331">
                  <c:v>1.687411</c:v>
                </c:pt>
                <c:pt idx="332">
                  <c:v>1.4325159999999999</c:v>
                </c:pt>
                <c:pt idx="333">
                  <c:v>1.620846</c:v>
                </c:pt>
                <c:pt idx="334">
                  <c:v>1.7502</c:v>
                </c:pt>
                <c:pt idx="335">
                  <c:v>0.64970779999999995</c:v>
                </c:pt>
                <c:pt idx="336">
                  <c:v>-0.40745720000000002</c:v>
                </c:pt>
                <c:pt idx="337">
                  <c:v>-0.13776050000000001</c:v>
                </c:pt>
                <c:pt idx="338">
                  <c:v>-0.12044779999999999</c:v>
                </c:pt>
                <c:pt idx="339">
                  <c:v>-0.2304744</c:v>
                </c:pt>
                <c:pt idx="340">
                  <c:v>0.44811849999999998</c:v>
                </c:pt>
                <c:pt idx="341">
                  <c:v>0.52996080000000001</c:v>
                </c:pt>
                <c:pt idx="342">
                  <c:v>0.42509340000000001</c:v>
                </c:pt>
                <c:pt idx="343">
                  <c:v>1.5077970000000001</c:v>
                </c:pt>
                <c:pt idx="344">
                  <c:v>2.4220459999999999</c:v>
                </c:pt>
                <c:pt idx="345">
                  <c:v>2.1439979999999998</c:v>
                </c:pt>
                <c:pt idx="346">
                  <c:v>1.104052</c:v>
                </c:pt>
                <c:pt idx="347">
                  <c:v>-9.4152429999999995E-2</c:v>
                </c:pt>
                <c:pt idx="348">
                  <c:v>-9.2797450000000004E-2</c:v>
                </c:pt>
                <c:pt idx="349">
                  <c:v>0.731657</c:v>
                </c:pt>
                <c:pt idx="350">
                  <c:v>0.31177650000000001</c:v>
                </c:pt>
                <c:pt idx="351">
                  <c:v>-0.74635450000000003</c:v>
                </c:pt>
                <c:pt idx="352">
                  <c:v>-0.85285630000000001</c:v>
                </c:pt>
                <c:pt idx="353">
                  <c:v>-0.93006960000000005</c:v>
                </c:pt>
                <c:pt idx="354">
                  <c:v>-1.4922310000000001</c:v>
                </c:pt>
                <c:pt idx="355">
                  <c:v>-1.02376</c:v>
                </c:pt>
                <c:pt idx="356">
                  <c:v>0.1146568</c:v>
                </c:pt>
                <c:pt idx="357">
                  <c:v>0.3304897</c:v>
                </c:pt>
                <c:pt idx="358">
                  <c:v>0.15420110000000001</c:v>
                </c:pt>
                <c:pt idx="359">
                  <c:v>-0.15562309999999999</c:v>
                </c:pt>
                <c:pt idx="360">
                  <c:v>-0.53710590000000002</c:v>
                </c:pt>
                <c:pt idx="361">
                  <c:v>0.28550969999999998</c:v>
                </c:pt>
                <c:pt idx="362">
                  <c:v>1.338249</c:v>
                </c:pt>
                <c:pt idx="363">
                  <c:v>0.67582180000000003</c:v>
                </c:pt>
                <c:pt idx="364">
                  <c:v>-0.30462280000000003</c:v>
                </c:pt>
                <c:pt idx="365">
                  <c:v>6.6361379999999998E-2</c:v>
                </c:pt>
                <c:pt idx="366">
                  <c:v>7.2327230000000006E-2</c:v>
                </c:pt>
                <c:pt idx="367">
                  <c:v>-0.99432229999999999</c:v>
                </c:pt>
                <c:pt idx="368">
                  <c:v>-1.1783079999999999</c:v>
                </c:pt>
                <c:pt idx="369">
                  <c:v>-0.44531140000000002</c:v>
                </c:pt>
                <c:pt idx="370">
                  <c:v>0.1335683</c:v>
                </c:pt>
                <c:pt idx="371">
                  <c:v>0.1374727</c:v>
                </c:pt>
                <c:pt idx="372">
                  <c:v>-0.52019939999999998</c:v>
                </c:pt>
                <c:pt idx="373">
                  <c:v>-0.95831390000000005</c:v>
                </c:pt>
                <c:pt idx="374">
                  <c:v>-0.59893399999999997</c:v>
                </c:pt>
                <c:pt idx="375">
                  <c:v>0.1096729</c:v>
                </c:pt>
                <c:pt idx="376">
                  <c:v>0.16150110000000001</c:v>
                </c:pt>
                <c:pt idx="377">
                  <c:v>-0.15439130000000001</c:v>
                </c:pt>
                <c:pt idx="378">
                  <c:v>-2.705173E-2</c:v>
                </c:pt>
                <c:pt idx="379">
                  <c:v>0.24181250000000001</c:v>
                </c:pt>
                <c:pt idx="380">
                  <c:v>0.72919330000000004</c:v>
                </c:pt>
                <c:pt idx="381">
                  <c:v>0.53957250000000001</c:v>
                </c:pt>
                <c:pt idx="382">
                  <c:v>-0.65476780000000001</c:v>
                </c:pt>
                <c:pt idx="383">
                  <c:v>-0.62283140000000003</c:v>
                </c:pt>
                <c:pt idx="384">
                  <c:v>1.0438719999999999</c:v>
                </c:pt>
                <c:pt idx="385">
                  <c:v>2.3869699999999998</c:v>
                </c:pt>
                <c:pt idx="386">
                  <c:v>2.5111970000000001</c:v>
                </c:pt>
                <c:pt idx="387">
                  <c:v>1.5944199999999999</c:v>
                </c:pt>
                <c:pt idx="388">
                  <c:v>0.41587479999999999</c:v>
                </c:pt>
                <c:pt idx="389">
                  <c:v>-6.4275100000000002E-2</c:v>
                </c:pt>
                <c:pt idx="390">
                  <c:v>-0.17796219999999999</c:v>
                </c:pt>
                <c:pt idx="391">
                  <c:v>-8.1493819999999995E-2</c:v>
                </c:pt>
                <c:pt idx="392">
                  <c:v>6.4566609999999997E-2</c:v>
                </c:pt>
                <c:pt idx="393">
                  <c:v>-0.57894279999999998</c:v>
                </c:pt>
                <c:pt idx="394">
                  <c:v>-0.91269520000000004</c:v>
                </c:pt>
                <c:pt idx="395">
                  <c:v>-0.25517119999999999</c:v>
                </c:pt>
                <c:pt idx="396">
                  <c:v>0.2485426</c:v>
                </c:pt>
                <c:pt idx="397">
                  <c:v>0.6599256</c:v>
                </c:pt>
                <c:pt idx="398">
                  <c:v>1.7303519999999999</c:v>
                </c:pt>
                <c:pt idx="399">
                  <c:v>2.7033</c:v>
                </c:pt>
                <c:pt idx="400">
                  <c:v>1.8109550000000001</c:v>
                </c:pt>
                <c:pt idx="401">
                  <c:v>-7.566494E-2</c:v>
                </c:pt>
                <c:pt idx="402">
                  <c:v>-0.23124410000000001</c:v>
                </c:pt>
                <c:pt idx="403">
                  <c:v>0.98009109999999999</c:v>
                </c:pt>
                <c:pt idx="404">
                  <c:v>1.4298550000000001</c:v>
                </c:pt>
                <c:pt idx="405">
                  <c:v>0.58588459999999998</c:v>
                </c:pt>
                <c:pt idx="406">
                  <c:v>-0.98778379999999999</c:v>
                </c:pt>
                <c:pt idx="407">
                  <c:v>-1.711595</c:v>
                </c:pt>
                <c:pt idx="408">
                  <c:v>-0.7137715</c:v>
                </c:pt>
                <c:pt idx="409">
                  <c:v>0.56633650000000002</c:v>
                </c:pt>
                <c:pt idx="410">
                  <c:v>0.79231439999999997</c:v>
                </c:pt>
                <c:pt idx="411">
                  <c:v>0.25922849999999997</c:v>
                </c:pt>
                <c:pt idx="412">
                  <c:v>0.1635993</c:v>
                </c:pt>
                <c:pt idx="413">
                  <c:v>0.59375219999999995</c:v>
                </c:pt>
                <c:pt idx="414">
                  <c:v>0.46007300000000001</c:v>
                </c:pt>
                <c:pt idx="415">
                  <c:v>-0.13073979999999999</c:v>
                </c:pt>
                <c:pt idx="416">
                  <c:v>0.1125954</c:v>
                </c:pt>
                <c:pt idx="417">
                  <c:v>1.046197</c:v>
                </c:pt>
                <c:pt idx="418">
                  <c:v>1.5128950000000001</c:v>
                </c:pt>
                <c:pt idx="419">
                  <c:v>1.391435</c:v>
                </c:pt>
                <c:pt idx="420">
                  <c:v>0.56988629999999996</c:v>
                </c:pt>
                <c:pt idx="421">
                  <c:v>-0.83094089999999998</c:v>
                </c:pt>
                <c:pt idx="422">
                  <c:v>-1.61158</c:v>
                </c:pt>
                <c:pt idx="423">
                  <c:v>-1.2546269999999999</c:v>
                </c:pt>
                <c:pt idx="424">
                  <c:v>-0.83840110000000001</c:v>
                </c:pt>
                <c:pt idx="425">
                  <c:v>-0.8499546</c:v>
                </c:pt>
                <c:pt idx="426">
                  <c:v>-0.39506599999999997</c:v>
                </c:pt>
                <c:pt idx="427">
                  <c:v>9.9992639999999994E-2</c:v>
                </c:pt>
                <c:pt idx="428">
                  <c:v>-2.4681129999999999E-2</c:v>
                </c:pt>
                <c:pt idx="429">
                  <c:v>0.47235319999999997</c:v>
                </c:pt>
                <c:pt idx="430">
                  <c:v>1.254848</c:v>
                </c:pt>
                <c:pt idx="431">
                  <c:v>0.87322259999999996</c:v>
                </c:pt>
                <c:pt idx="432">
                  <c:v>0.43475910000000001</c:v>
                </c:pt>
                <c:pt idx="433">
                  <c:v>0.87146699999999999</c:v>
                </c:pt>
                <c:pt idx="434">
                  <c:v>1.130412</c:v>
                </c:pt>
                <c:pt idx="435">
                  <c:v>1.1202840000000001</c:v>
                </c:pt>
                <c:pt idx="436">
                  <c:v>1.4064540000000001</c:v>
                </c:pt>
                <c:pt idx="437">
                  <c:v>0.7690671</c:v>
                </c:pt>
                <c:pt idx="438">
                  <c:v>-0.70114069999999995</c:v>
                </c:pt>
                <c:pt idx="439">
                  <c:v>-0.64176239999999996</c:v>
                </c:pt>
                <c:pt idx="440">
                  <c:v>0.59222249999999999</c:v>
                </c:pt>
                <c:pt idx="441">
                  <c:v>1.5355829999999999</c:v>
                </c:pt>
                <c:pt idx="442">
                  <c:v>2.0520700000000001</c:v>
                </c:pt>
                <c:pt idx="443">
                  <c:v>1.3235189999999999</c:v>
                </c:pt>
                <c:pt idx="444">
                  <c:v>0.41509269999999998</c:v>
                </c:pt>
                <c:pt idx="445">
                  <c:v>1.009849</c:v>
                </c:pt>
                <c:pt idx="446">
                  <c:v>1.4587349999999999</c:v>
                </c:pt>
                <c:pt idx="447">
                  <c:v>0.91503999999999996</c:v>
                </c:pt>
                <c:pt idx="448">
                  <c:v>0.72705280000000005</c:v>
                </c:pt>
                <c:pt idx="449">
                  <c:v>0.53878349999999997</c:v>
                </c:pt>
                <c:pt idx="450">
                  <c:v>-0.60194020000000004</c:v>
                </c:pt>
                <c:pt idx="451">
                  <c:v>-0.89819110000000002</c:v>
                </c:pt>
                <c:pt idx="452">
                  <c:v>0.56670430000000005</c:v>
                </c:pt>
                <c:pt idx="453">
                  <c:v>1.1759170000000001</c:v>
                </c:pt>
                <c:pt idx="454">
                  <c:v>0.16052150000000001</c:v>
                </c:pt>
                <c:pt idx="455">
                  <c:v>-0.52909419999999996</c:v>
                </c:pt>
                <c:pt idx="456">
                  <c:v>-3.7212910000000002E-2</c:v>
                </c:pt>
                <c:pt idx="457">
                  <c:v>0.65345690000000001</c:v>
                </c:pt>
                <c:pt idx="458">
                  <c:v>0.37145210000000001</c:v>
                </c:pt>
                <c:pt idx="459">
                  <c:v>-0.19093879999999999</c:v>
                </c:pt>
                <c:pt idx="460">
                  <c:v>-0.39245940000000001</c:v>
                </c:pt>
                <c:pt idx="461">
                  <c:v>-0.79580059999999997</c:v>
                </c:pt>
                <c:pt idx="462">
                  <c:v>-0.89467739999999996</c:v>
                </c:pt>
                <c:pt idx="463">
                  <c:v>8.4334820000000005E-2</c:v>
                </c:pt>
                <c:pt idx="464">
                  <c:v>1.633537</c:v>
                </c:pt>
                <c:pt idx="465">
                  <c:v>2.0522809999999998</c:v>
                </c:pt>
                <c:pt idx="466">
                  <c:v>1.3665210000000001</c:v>
                </c:pt>
                <c:pt idx="467">
                  <c:v>1.506043</c:v>
                </c:pt>
                <c:pt idx="468">
                  <c:v>1.700755</c:v>
                </c:pt>
                <c:pt idx="469">
                  <c:v>0.87898860000000001</c:v>
                </c:pt>
                <c:pt idx="470">
                  <c:v>0.40977059999999998</c:v>
                </c:pt>
                <c:pt idx="471">
                  <c:v>0.65994900000000001</c:v>
                </c:pt>
                <c:pt idx="472">
                  <c:v>0.15276500000000001</c:v>
                </c:pt>
                <c:pt idx="473">
                  <c:v>-1.3459129999999999</c:v>
                </c:pt>
                <c:pt idx="474">
                  <c:v>-1.880619</c:v>
                </c:pt>
                <c:pt idx="475">
                  <c:v>-0.6397427</c:v>
                </c:pt>
                <c:pt idx="476">
                  <c:v>0.96119019999999999</c:v>
                </c:pt>
                <c:pt idx="477">
                  <c:v>1.0315730000000001</c:v>
                </c:pt>
                <c:pt idx="478">
                  <c:v>-0.4492873</c:v>
                </c:pt>
                <c:pt idx="479">
                  <c:v>-1.1752119999999999</c:v>
                </c:pt>
                <c:pt idx="480">
                  <c:v>-0.4873963</c:v>
                </c:pt>
                <c:pt idx="481">
                  <c:v>-0.1492214</c:v>
                </c:pt>
                <c:pt idx="482">
                  <c:v>-0.72839290000000001</c:v>
                </c:pt>
                <c:pt idx="483">
                  <c:v>-0.58411270000000004</c:v>
                </c:pt>
                <c:pt idx="484">
                  <c:v>0.59204579999999996</c:v>
                </c:pt>
                <c:pt idx="485">
                  <c:v>0.72808870000000003</c:v>
                </c:pt>
                <c:pt idx="486">
                  <c:v>-0.39803060000000001</c:v>
                </c:pt>
                <c:pt idx="487">
                  <c:v>-1.4851129999999999</c:v>
                </c:pt>
                <c:pt idx="488">
                  <c:v>-2.0247980000000001</c:v>
                </c:pt>
                <c:pt idx="489">
                  <c:v>-1.5587489999999999</c:v>
                </c:pt>
                <c:pt idx="490">
                  <c:v>-0.93077390000000004</c:v>
                </c:pt>
                <c:pt idx="491">
                  <c:v>-1.328131</c:v>
                </c:pt>
                <c:pt idx="492">
                  <c:v>-1.83405</c:v>
                </c:pt>
                <c:pt idx="493">
                  <c:v>-1.3266549999999999</c:v>
                </c:pt>
                <c:pt idx="494">
                  <c:v>-5.0492179999999998E-2</c:v>
                </c:pt>
                <c:pt idx="495">
                  <c:v>0.97358330000000004</c:v>
                </c:pt>
                <c:pt idx="496">
                  <c:v>1.1213900000000001</c:v>
                </c:pt>
                <c:pt idx="497">
                  <c:v>0.4116976</c:v>
                </c:pt>
                <c:pt idx="498">
                  <c:v>-0.39718330000000002</c:v>
                </c:pt>
                <c:pt idx="499">
                  <c:v>-8.8006600000000004E-2</c:v>
                </c:pt>
                <c:pt idx="500">
                  <c:v>0.33100590000000002</c:v>
                </c:pt>
                <c:pt idx="501">
                  <c:v>0.14343539999999999</c:v>
                </c:pt>
                <c:pt idx="502">
                  <c:v>0.79800819999999995</c:v>
                </c:pt>
                <c:pt idx="503">
                  <c:v>1.1237950000000001</c:v>
                </c:pt>
                <c:pt idx="504">
                  <c:v>0.34379860000000001</c:v>
                </c:pt>
                <c:pt idx="505">
                  <c:v>0.24834290000000001</c:v>
                </c:pt>
                <c:pt idx="506">
                  <c:v>0.30456650000000002</c:v>
                </c:pt>
                <c:pt idx="507">
                  <c:v>0.33525460000000001</c:v>
                </c:pt>
                <c:pt idx="508">
                  <c:v>0.88525039999999999</c:v>
                </c:pt>
                <c:pt idx="509">
                  <c:v>0.16130749999999999</c:v>
                </c:pt>
                <c:pt idx="510">
                  <c:v>-1.548187</c:v>
                </c:pt>
                <c:pt idx="511">
                  <c:v>-1.4039619999999999</c:v>
                </c:pt>
                <c:pt idx="512">
                  <c:v>0.54902030000000002</c:v>
                </c:pt>
                <c:pt idx="513">
                  <c:v>1.345118</c:v>
                </c:pt>
                <c:pt idx="514">
                  <c:v>0.20298550000000001</c:v>
                </c:pt>
                <c:pt idx="515">
                  <c:v>-0.67861190000000005</c:v>
                </c:pt>
                <c:pt idx="516">
                  <c:v>7.7656269999999999E-2</c:v>
                </c:pt>
                <c:pt idx="517">
                  <c:v>1.1090100000000001</c:v>
                </c:pt>
                <c:pt idx="518">
                  <c:v>0.87402990000000003</c:v>
                </c:pt>
                <c:pt idx="519">
                  <c:v>0.533196</c:v>
                </c:pt>
                <c:pt idx="520">
                  <c:v>1.1164099999999999</c:v>
                </c:pt>
                <c:pt idx="521">
                  <c:v>1.30854</c:v>
                </c:pt>
                <c:pt idx="522">
                  <c:v>-4.0748970000000002E-2</c:v>
                </c:pt>
                <c:pt idx="523">
                  <c:v>-1.367704</c:v>
                </c:pt>
                <c:pt idx="524">
                  <c:v>-1.1218220000000001</c:v>
                </c:pt>
                <c:pt idx="525">
                  <c:v>-0.88160110000000003</c:v>
                </c:pt>
                <c:pt idx="526">
                  <c:v>-1.2814399999999999</c:v>
                </c:pt>
                <c:pt idx="527">
                  <c:v>-1.3088960000000001</c:v>
                </c:pt>
                <c:pt idx="528">
                  <c:v>-1.1891080000000001</c:v>
                </c:pt>
                <c:pt idx="529">
                  <c:v>-0.90585590000000005</c:v>
                </c:pt>
                <c:pt idx="530">
                  <c:v>-0.38030140000000001</c:v>
                </c:pt>
                <c:pt idx="531">
                  <c:v>-0.33405040000000003</c:v>
                </c:pt>
                <c:pt idx="532">
                  <c:v>-1.0166249999999999</c:v>
                </c:pt>
                <c:pt idx="533">
                  <c:v>-1.757477</c:v>
                </c:pt>
                <c:pt idx="534">
                  <c:v>-1.6839090000000001</c:v>
                </c:pt>
                <c:pt idx="535">
                  <c:v>-1.257004</c:v>
                </c:pt>
                <c:pt idx="536">
                  <c:v>-0.89631419999999995</c:v>
                </c:pt>
                <c:pt idx="537">
                  <c:v>-0.27279629999999999</c:v>
                </c:pt>
                <c:pt idx="538">
                  <c:v>-0.28415990000000002</c:v>
                </c:pt>
                <c:pt idx="539">
                  <c:v>-1.0082629999999999</c:v>
                </c:pt>
                <c:pt idx="540">
                  <c:v>-1.186229</c:v>
                </c:pt>
                <c:pt idx="541">
                  <c:v>-0.91379719999999998</c:v>
                </c:pt>
                <c:pt idx="542">
                  <c:v>-0.52824099999999996</c:v>
                </c:pt>
                <c:pt idx="543">
                  <c:v>0.21777460000000001</c:v>
                </c:pt>
                <c:pt idx="544">
                  <c:v>0.25125910000000001</c:v>
                </c:pt>
                <c:pt idx="545">
                  <c:v>-0.62664419999999998</c:v>
                </c:pt>
                <c:pt idx="546">
                  <c:v>-0.76457189999999997</c:v>
                </c:pt>
                <c:pt idx="547">
                  <c:v>-0.5924488</c:v>
                </c:pt>
                <c:pt idx="548">
                  <c:v>-1.195899</c:v>
                </c:pt>
                <c:pt idx="549">
                  <c:v>-1.8653169999999999</c:v>
                </c:pt>
                <c:pt idx="550">
                  <c:v>-1.751592</c:v>
                </c:pt>
                <c:pt idx="551">
                  <c:v>-1.281601</c:v>
                </c:pt>
                <c:pt idx="552">
                  <c:v>-1.3037300000000001</c:v>
                </c:pt>
                <c:pt idx="553">
                  <c:v>-1.033037</c:v>
                </c:pt>
                <c:pt idx="554">
                  <c:v>-0.1168396</c:v>
                </c:pt>
                <c:pt idx="555">
                  <c:v>0.95677670000000004</c:v>
                </c:pt>
                <c:pt idx="556">
                  <c:v>1.7894289999999999</c:v>
                </c:pt>
                <c:pt idx="557">
                  <c:v>0.73819179999999995</c:v>
                </c:pt>
                <c:pt idx="558">
                  <c:v>-1.0017210000000001</c:v>
                </c:pt>
                <c:pt idx="559">
                  <c:v>-0.69115970000000004</c:v>
                </c:pt>
                <c:pt idx="560">
                  <c:v>4.8850079999999997E-2</c:v>
                </c:pt>
                <c:pt idx="561">
                  <c:v>-0.3954358</c:v>
                </c:pt>
                <c:pt idx="562">
                  <c:v>-0.62472609999999995</c:v>
                </c:pt>
                <c:pt idx="563">
                  <c:v>-8.5141419999999995E-2</c:v>
                </c:pt>
                <c:pt idx="564">
                  <c:v>0.6390806</c:v>
                </c:pt>
                <c:pt idx="565">
                  <c:v>0.98620940000000001</c:v>
                </c:pt>
                <c:pt idx="566">
                  <c:v>6.1839360000000003E-2</c:v>
                </c:pt>
                <c:pt idx="567">
                  <c:v>-0.87493200000000004</c:v>
                </c:pt>
                <c:pt idx="568">
                  <c:v>0.1065175</c:v>
                </c:pt>
                <c:pt idx="569">
                  <c:v>1.4488369999999999</c:v>
                </c:pt>
                <c:pt idx="570">
                  <c:v>0.80733719999999998</c:v>
                </c:pt>
                <c:pt idx="571">
                  <c:v>-1.0879749999999999</c:v>
                </c:pt>
                <c:pt idx="572">
                  <c:v>-1.211697</c:v>
                </c:pt>
                <c:pt idx="573">
                  <c:v>0.12108439999999999</c:v>
                </c:pt>
                <c:pt idx="574">
                  <c:v>0.4254098</c:v>
                </c:pt>
                <c:pt idx="575">
                  <c:v>0.34904659999999998</c:v>
                </c:pt>
                <c:pt idx="576">
                  <c:v>0.67531419999999998</c:v>
                </c:pt>
                <c:pt idx="577">
                  <c:v>1.2039820000000001</c:v>
                </c:pt>
                <c:pt idx="578">
                  <c:v>1.17014</c:v>
                </c:pt>
                <c:pt idx="579">
                  <c:v>-0.48006290000000001</c:v>
                </c:pt>
                <c:pt idx="580">
                  <c:v>-2.112365</c:v>
                </c:pt>
                <c:pt idx="581">
                  <c:v>-2.1363620000000001</c:v>
                </c:pt>
                <c:pt idx="582">
                  <c:v>-1.9864740000000001</c:v>
                </c:pt>
                <c:pt idx="583">
                  <c:v>-2.0124629999999999</c:v>
                </c:pt>
                <c:pt idx="584">
                  <c:v>-1.249871</c:v>
                </c:pt>
                <c:pt idx="585">
                  <c:v>-0.50248079999999995</c:v>
                </c:pt>
                <c:pt idx="586">
                  <c:v>-0.4845874</c:v>
                </c:pt>
                <c:pt idx="587">
                  <c:v>-0.9175411</c:v>
                </c:pt>
                <c:pt idx="588">
                  <c:v>-0.63593109999999997</c:v>
                </c:pt>
                <c:pt idx="589">
                  <c:v>1.1006530000000001</c:v>
                </c:pt>
                <c:pt idx="590">
                  <c:v>2.3847800000000001</c:v>
                </c:pt>
                <c:pt idx="591">
                  <c:v>1.806433</c:v>
                </c:pt>
                <c:pt idx="592">
                  <c:v>0.37873180000000001</c:v>
                </c:pt>
                <c:pt idx="593">
                  <c:v>-0.68449260000000001</c:v>
                </c:pt>
                <c:pt idx="594">
                  <c:v>-0.89479249999999999</c:v>
                </c:pt>
                <c:pt idx="595">
                  <c:v>-0.4438589</c:v>
                </c:pt>
                <c:pt idx="596">
                  <c:v>7.2368139999999997E-2</c:v>
                </c:pt>
                <c:pt idx="597">
                  <c:v>0.50508940000000002</c:v>
                </c:pt>
                <c:pt idx="598">
                  <c:v>0.94513729999999996</c:v>
                </c:pt>
                <c:pt idx="599">
                  <c:v>1.0862160000000001</c:v>
                </c:pt>
                <c:pt idx="600">
                  <c:v>1.3157509999999999</c:v>
                </c:pt>
                <c:pt idx="601">
                  <c:v>2.0374210000000001</c:v>
                </c:pt>
                <c:pt idx="602">
                  <c:v>1.883224</c:v>
                </c:pt>
                <c:pt idx="603">
                  <c:v>0.3425472</c:v>
                </c:pt>
                <c:pt idx="604">
                  <c:v>-0.1620144</c:v>
                </c:pt>
                <c:pt idx="605">
                  <c:v>0.73844279999999995</c:v>
                </c:pt>
                <c:pt idx="606">
                  <c:v>0.28651789999999999</c:v>
                </c:pt>
                <c:pt idx="607">
                  <c:v>-0.54521869999999995</c:v>
                </c:pt>
                <c:pt idx="608">
                  <c:v>0.58301230000000004</c:v>
                </c:pt>
                <c:pt idx="609">
                  <c:v>1.4105700000000001</c:v>
                </c:pt>
                <c:pt idx="610">
                  <c:v>0.59074409999999999</c:v>
                </c:pt>
                <c:pt idx="611">
                  <c:v>0.47003119999999998</c:v>
                </c:pt>
                <c:pt idx="612">
                  <c:v>0.84266280000000005</c:v>
                </c:pt>
                <c:pt idx="613">
                  <c:v>-0.35260350000000001</c:v>
                </c:pt>
                <c:pt idx="614">
                  <c:v>-1.8098240000000001</c:v>
                </c:pt>
                <c:pt idx="615">
                  <c:v>-1.687495</c:v>
                </c:pt>
                <c:pt idx="616">
                  <c:v>-0.73298350000000001</c:v>
                </c:pt>
                <c:pt idx="617">
                  <c:v>-0.29792879999999999</c:v>
                </c:pt>
                <c:pt idx="618">
                  <c:v>-0.63979220000000003</c:v>
                </c:pt>
                <c:pt idx="619">
                  <c:v>-0.62945980000000001</c:v>
                </c:pt>
                <c:pt idx="620">
                  <c:v>-9.6047240000000006E-2</c:v>
                </c:pt>
                <c:pt idx="621">
                  <c:v>-2.2739619999999999E-2</c:v>
                </c:pt>
                <c:pt idx="622">
                  <c:v>8.6266239999999994E-2</c:v>
                </c:pt>
                <c:pt idx="623">
                  <c:v>0.3893394</c:v>
                </c:pt>
                <c:pt idx="624">
                  <c:v>6.408296E-3</c:v>
                </c:pt>
                <c:pt idx="625">
                  <c:v>-0.44808009999999998</c:v>
                </c:pt>
                <c:pt idx="626">
                  <c:v>-0.20674709999999999</c:v>
                </c:pt>
                <c:pt idx="627">
                  <c:v>1.34962E-2</c:v>
                </c:pt>
                <c:pt idx="628">
                  <c:v>-0.19131809999999999</c:v>
                </c:pt>
                <c:pt idx="629">
                  <c:v>-0.62063550000000001</c:v>
                </c:pt>
                <c:pt idx="630">
                  <c:v>-0.784165</c:v>
                </c:pt>
                <c:pt idx="631">
                  <c:v>-0.25599559999999999</c:v>
                </c:pt>
                <c:pt idx="632">
                  <c:v>0.1890877</c:v>
                </c:pt>
                <c:pt idx="633">
                  <c:v>-0.12072769999999999</c:v>
                </c:pt>
                <c:pt idx="634">
                  <c:v>-0.5492032</c:v>
                </c:pt>
                <c:pt idx="635">
                  <c:v>-0.1700171</c:v>
                </c:pt>
                <c:pt idx="636">
                  <c:v>9.6113000000000004E-2</c:v>
                </c:pt>
                <c:pt idx="637">
                  <c:v>-0.82853109999999996</c:v>
                </c:pt>
                <c:pt idx="638">
                  <c:v>-1.3712759999999999</c:v>
                </c:pt>
                <c:pt idx="639">
                  <c:v>-0.79701699999999998</c:v>
                </c:pt>
                <c:pt idx="640">
                  <c:v>-7.3982660000000006E-2</c:v>
                </c:pt>
                <c:pt idx="641">
                  <c:v>0.45911669999999999</c:v>
                </c:pt>
                <c:pt idx="642">
                  <c:v>-0.1306985</c:v>
                </c:pt>
                <c:pt idx="643">
                  <c:v>-0.98701249999999996</c:v>
                </c:pt>
                <c:pt idx="644">
                  <c:v>-0.48445850000000001</c:v>
                </c:pt>
                <c:pt idx="645">
                  <c:v>-0.48921379999999998</c:v>
                </c:pt>
                <c:pt idx="646">
                  <c:v>-0.6230002</c:v>
                </c:pt>
                <c:pt idx="647">
                  <c:v>0.88179280000000004</c:v>
                </c:pt>
                <c:pt idx="648">
                  <c:v>1.6046180000000001</c:v>
                </c:pt>
                <c:pt idx="649">
                  <c:v>0.27898840000000003</c:v>
                </c:pt>
                <c:pt idx="650">
                  <c:v>-1.0310809999999999</c:v>
                </c:pt>
                <c:pt idx="651">
                  <c:v>-0.93228770000000005</c:v>
                </c:pt>
                <c:pt idx="652">
                  <c:v>-0.10718900000000001</c:v>
                </c:pt>
                <c:pt idx="653">
                  <c:v>1.4786580000000001E-2</c:v>
                </c:pt>
                <c:pt idx="654">
                  <c:v>-0.49266389999999999</c:v>
                </c:pt>
                <c:pt idx="655">
                  <c:v>-0.28596840000000001</c:v>
                </c:pt>
                <c:pt idx="656">
                  <c:v>0.16540840000000001</c:v>
                </c:pt>
                <c:pt idx="657">
                  <c:v>-0.2179941</c:v>
                </c:pt>
                <c:pt idx="658">
                  <c:v>-0.3069557</c:v>
                </c:pt>
                <c:pt idx="659">
                  <c:v>0.1304901</c:v>
                </c:pt>
                <c:pt idx="660">
                  <c:v>5.3213740000000002E-2</c:v>
                </c:pt>
                <c:pt idx="661">
                  <c:v>-0.27405160000000001</c:v>
                </c:pt>
                <c:pt idx="662">
                  <c:v>-0.489921</c:v>
                </c:pt>
                <c:pt idx="663">
                  <c:v>-0.61716979999999999</c:v>
                </c:pt>
                <c:pt idx="664">
                  <c:v>-1.017382</c:v>
                </c:pt>
                <c:pt idx="665">
                  <c:v>-1.724002</c:v>
                </c:pt>
                <c:pt idx="666">
                  <c:v>-1.2308399999999999</c:v>
                </c:pt>
                <c:pt idx="667">
                  <c:v>0.82112399999999997</c:v>
                </c:pt>
                <c:pt idx="668">
                  <c:v>1.8009900000000001</c:v>
                </c:pt>
                <c:pt idx="669">
                  <c:v>0.135545</c:v>
                </c:pt>
                <c:pt idx="670">
                  <c:v>-1.9651590000000001</c:v>
                </c:pt>
                <c:pt idx="671">
                  <c:v>-2.147599</c:v>
                </c:pt>
                <c:pt idx="672">
                  <c:v>-0.94848449999999995</c:v>
                </c:pt>
                <c:pt idx="673">
                  <c:v>-4.4598649999999997E-2</c:v>
                </c:pt>
                <c:pt idx="674">
                  <c:v>0.222473</c:v>
                </c:pt>
                <c:pt idx="675">
                  <c:v>0.57283660000000003</c:v>
                </c:pt>
                <c:pt idx="676">
                  <c:v>1.0758350000000001</c:v>
                </c:pt>
                <c:pt idx="677">
                  <c:v>1.230566</c:v>
                </c:pt>
                <c:pt idx="678">
                  <c:v>1.0205569999999999</c:v>
                </c:pt>
                <c:pt idx="679">
                  <c:v>0.4388859</c:v>
                </c:pt>
                <c:pt idx="680">
                  <c:v>-0.31566260000000002</c:v>
                </c:pt>
                <c:pt idx="681">
                  <c:v>-0.93874679999999999</c:v>
                </c:pt>
                <c:pt idx="682">
                  <c:v>-2.0180799999999999</c:v>
                </c:pt>
                <c:pt idx="683">
                  <c:v>-2.790232</c:v>
                </c:pt>
                <c:pt idx="684">
                  <c:v>-1.5391859999999999</c:v>
                </c:pt>
                <c:pt idx="685">
                  <c:v>0.64011560000000001</c:v>
                </c:pt>
                <c:pt idx="686">
                  <c:v>1.1632819999999999</c:v>
                </c:pt>
                <c:pt idx="687">
                  <c:v>-2.368671E-2</c:v>
                </c:pt>
                <c:pt idx="688">
                  <c:v>-1.2806</c:v>
                </c:pt>
                <c:pt idx="689">
                  <c:v>-2.3926880000000001</c:v>
                </c:pt>
                <c:pt idx="690">
                  <c:v>-2.641753</c:v>
                </c:pt>
                <c:pt idx="691">
                  <c:v>-1.0925039999999999</c:v>
                </c:pt>
                <c:pt idx="692">
                  <c:v>0.1937391</c:v>
                </c:pt>
                <c:pt idx="693">
                  <c:v>-6.2972059999999996E-2</c:v>
                </c:pt>
                <c:pt idx="694">
                  <c:v>-0.40461639999999999</c:v>
                </c:pt>
                <c:pt idx="695">
                  <c:v>-8.2243049999999998E-2</c:v>
                </c:pt>
                <c:pt idx="696">
                  <c:v>0.2230984</c:v>
                </c:pt>
                <c:pt idx="697">
                  <c:v>-0.36287380000000002</c:v>
                </c:pt>
                <c:pt idx="698">
                  <c:v>-0.97741529999999999</c:v>
                </c:pt>
                <c:pt idx="699">
                  <c:v>-0.54371290000000005</c:v>
                </c:pt>
                <c:pt idx="700">
                  <c:v>-0.13956470000000001</c:v>
                </c:pt>
                <c:pt idx="701">
                  <c:v>-0.7316473</c:v>
                </c:pt>
                <c:pt idx="702">
                  <c:v>-1.3420989999999999</c:v>
                </c:pt>
                <c:pt idx="703">
                  <c:v>-0.49809059999999999</c:v>
                </c:pt>
                <c:pt idx="704">
                  <c:v>0.54933319999999997</c:v>
                </c:pt>
                <c:pt idx="705">
                  <c:v>0.2619667</c:v>
                </c:pt>
                <c:pt idx="706">
                  <c:v>0.1101227</c:v>
                </c:pt>
                <c:pt idx="707">
                  <c:v>0.55990130000000005</c:v>
                </c:pt>
                <c:pt idx="708">
                  <c:v>0.1944804</c:v>
                </c:pt>
                <c:pt idx="709">
                  <c:v>-1.0202450000000001</c:v>
                </c:pt>
                <c:pt idx="710">
                  <c:v>-1.765655</c:v>
                </c:pt>
                <c:pt idx="711">
                  <c:v>-1.0570189999999999</c:v>
                </c:pt>
                <c:pt idx="712">
                  <c:v>0.42117250000000001</c:v>
                </c:pt>
                <c:pt idx="713">
                  <c:v>1.1567430000000001</c:v>
                </c:pt>
                <c:pt idx="714">
                  <c:v>0.87351570000000001</c:v>
                </c:pt>
                <c:pt idx="715">
                  <c:v>0.3772896</c:v>
                </c:pt>
                <c:pt idx="716">
                  <c:v>0.31461420000000001</c:v>
                </c:pt>
                <c:pt idx="717">
                  <c:v>0.28566029999999998</c:v>
                </c:pt>
                <c:pt idx="718">
                  <c:v>0.1118864</c:v>
                </c:pt>
                <c:pt idx="719">
                  <c:v>0.16105059999999999</c:v>
                </c:pt>
                <c:pt idx="720">
                  <c:v>-0.28066219999999997</c:v>
                </c:pt>
                <c:pt idx="721">
                  <c:v>-1.4602299999999999</c:v>
                </c:pt>
                <c:pt idx="722">
                  <c:v>-2.0533830000000002</c:v>
                </c:pt>
                <c:pt idx="723">
                  <c:v>-1.599558</c:v>
                </c:pt>
                <c:pt idx="724">
                  <c:v>-1.623596</c:v>
                </c:pt>
                <c:pt idx="725">
                  <c:v>-2.531981</c:v>
                </c:pt>
                <c:pt idx="726">
                  <c:v>-2.5048599999999999</c:v>
                </c:pt>
                <c:pt idx="727">
                  <c:v>-0.82980469999999995</c:v>
                </c:pt>
                <c:pt idx="728">
                  <c:v>0.91453649999999997</c:v>
                </c:pt>
                <c:pt idx="729">
                  <c:v>0.76453280000000001</c:v>
                </c:pt>
                <c:pt idx="730">
                  <c:v>-0.97202750000000004</c:v>
                </c:pt>
                <c:pt idx="731">
                  <c:v>-2.3792819999999999</c:v>
                </c:pt>
                <c:pt idx="732">
                  <c:v>-2.3773810000000002</c:v>
                </c:pt>
                <c:pt idx="733">
                  <c:v>-0.83127019999999996</c:v>
                </c:pt>
                <c:pt idx="734">
                  <c:v>3.8141630000000003E-2</c:v>
                </c:pt>
                <c:pt idx="735">
                  <c:v>-1.270783</c:v>
                </c:pt>
                <c:pt idx="736">
                  <c:v>-1.8768020000000001</c:v>
                </c:pt>
                <c:pt idx="737">
                  <c:v>-0.99028850000000002</c:v>
                </c:pt>
                <c:pt idx="738">
                  <c:v>-0.94262250000000003</c:v>
                </c:pt>
                <c:pt idx="739">
                  <c:v>-0.91141570000000005</c:v>
                </c:pt>
                <c:pt idx="740">
                  <c:v>0.26182149999999998</c:v>
                </c:pt>
                <c:pt idx="741">
                  <c:v>0.34711629999999999</c:v>
                </c:pt>
                <c:pt idx="742">
                  <c:v>-0.98115300000000005</c:v>
                </c:pt>
                <c:pt idx="743">
                  <c:v>-1.0150520000000001</c:v>
                </c:pt>
                <c:pt idx="744">
                  <c:v>3.3230160000000002E-2</c:v>
                </c:pt>
                <c:pt idx="745">
                  <c:v>0.197046</c:v>
                </c:pt>
                <c:pt idx="746">
                  <c:v>-0.3925767</c:v>
                </c:pt>
                <c:pt idx="747">
                  <c:v>-1.1910510000000001</c:v>
                </c:pt>
                <c:pt idx="748">
                  <c:v>-1.7531080000000001</c:v>
                </c:pt>
                <c:pt idx="749">
                  <c:v>-1.6316980000000001</c:v>
                </c:pt>
                <c:pt idx="750">
                  <c:v>-1.209433</c:v>
                </c:pt>
                <c:pt idx="751">
                  <c:v>-0.84739229999999999</c:v>
                </c:pt>
                <c:pt idx="752">
                  <c:v>-0.86978149999999999</c:v>
                </c:pt>
                <c:pt idx="753">
                  <c:v>-1.224615</c:v>
                </c:pt>
                <c:pt idx="754">
                  <c:v>-1.3325469999999999</c:v>
                </c:pt>
                <c:pt idx="755">
                  <c:v>-0.87518640000000003</c:v>
                </c:pt>
                <c:pt idx="756">
                  <c:v>5.5224599999999999E-2</c:v>
                </c:pt>
                <c:pt idx="757">
                  <c:v>0.25252279999999999</c:v>
                </c:pt>
                <c:pt idx="758">
                  <c:v>-0.39617740000000001</c:v>
                </c:pt>
                <c:pt idx="759">
                  <c:v>-0.49835610000000002</c:v>
                </c:pt>
                <c:pt idx="760">
                  <c:v>-0.40377449999999998</c:v>
                </c:pt>
                <c:pt idx="761">
                  <c:v>-0.84536409999999995</c:v>
                </c:pt>
                <c:pt idx="762">
                  <c:v>-0.99613359999999995</c:v>
                </c:pt>
                <c:pt idx="763">
                  <c:v>-0.26660080000000003</c:v>
                </c:pt>
                <c:pt idx="764">
                  <c:v>0.33839029999999998</c:v>
                </c:pt>
                <c:pt idx="765">
                  <c:v>-5.5412299999999998E-2</c:v>
                </c:pt>
                <c:pt idx="766">
                  <c:v>-0.94011120000000004</c:v>
                </c:pt>
                <c:pt idx="767">
                  <c:v>-1.0750310000000001</c:v>
                </c:pt>
                <c:pt idx="768">
                  <c:v>-3.5752020000000002E-2</c:v>
                </c:pt>
                <c:pt idx="769">
                  <c:v>0.62310469999999996</c:v>
                </c:pt>
                <c:pt idx="770">
                  <c:v>-5.2014390000000001E-2</c:v>
                </c:pt>
                <c:pt idx="771">
                  <c:v>-0.75118609999999997</c:v>
                </c:pt>
                <c:pt idx="772">
                  <c:v>-0.37758199999999997</c:v>
                </c:pt>
                <c:pt idx="773">
                  <c:v>-4.8281999999999999E-2</c:v>
                </c:pt>
                <c:pt idx="774">
                  <c:v>-0.78702519999999998</c:v>
                </c:pt>
                <c:pt idx="775">
                  <c:v>-0.81669689999999995</c:v>
                </c:pt>
                <c:pt idx="776">
                  <c:v>0.67877949999999998</c:v>
                </c:pt>
                <c:pt idx="777">
                  <c:v>1.198712</c:v>
                </c:pt>
                <c:pt idx="778">
                  <c:v>9.0559849999999997E-2</c:v>
                </c:pt>
                <c:pt idx="779">
                  <c:v>-0.44645820000000003</c:v>
                </c:pt>
                <c:pt idx="780">
                  <c:v>0.13121140000000001</c:v>
                </c:pt>
                <c:pt idx="781">
                  <c:v>0.67704169999999997</c:v>
                </c:pt>
                <c:pt idx="782">
                  <c:v>0.550207</c:v>
                </c:pt>
                <c:pt idx="783">
                  <c:v>-0.18614539999999999</c:v>
                </c:pt>
                <c:pt idx="784">
                  <c:v>-1.137535</c:v>
                </c:pt>
                <c:pt idx="785">
                  <c:v>-1.4191659999999999</c:v>
                </c:pt>
                <c:pt idx="786">
                  <c:v>-0.53499439999999998</c:v>
                </c:pt>
                <c:pt idx="787">
                  <c:v>0.59960179999999996</c:v>
                </c:pt>
                <c:pt idx="788">
                  <c:v>1.0016609999999999</c:v>
                </c:pt>
                <c:pt idx="789">
                  <c:v>0.65414910000000004</c:v>
                </c:pt>
                <c:pt idx="790">
                  <c:v>0.91516920000000002</c:v>
                </c:pt>
                <c:pt idx="791">
                  <c:v>1.466963</c:v>
                </c:pt>
                <c:pt idx="792">
                  <c:v>0.2950121</c:v>
                </c:pt>
                <c:pt idx="793">
                  <c:v>-0.63552019999999998</c:v>
                </c:pt>
                <c:pt idx="794">
                  <c:v>0.42109469999999999</c:v>
                </c:pt>
                <c:pt idx="795">
                  <c:v>1.319412</c:v>
                </c:pt>
                <c:pt idx="796">
                  <c:v>1.2526660000000001</c:v>
                </c:pt>
                <c:pt idx="797">
                  <c:v>1.071326</c:v>
                </c:pt>
                <c:pt idx="798">
                  <c:v>0.45574989999999999</c:v>
                </c:pt>
                <c:pt idx="799">
                  <c:v>-0.63730149999999997</c:v>
                </c:pt>
                <c:pt idx="800">
                  <c:v>-0.8281461</c:v>
                </c:pt>
                <c:pt idx="801">
                  <c:v>-0.89130480000000001</c:v>
                </c:pt>
                <c:pt idx="802">
                  <c:v>-1.8022180000000001</c:v>
                </c:pt>
                <c:pt idx="803">
                  <c:v>-1.4232070000000001</c:v>
                </c:pt>
                <c:pt idx="804">
                  <c:v>-0.359236</c:v>
                </c:pt>
                <c:pt idx="805">
                  <c:v>-1.1986950000000001</c:v>
                </c:pt>
                <c:pt idx="806">
                  <c:v>-2.1503670000000001</c:v>
                </c:pt>
                <c:pt idx="807">
                  <c:v>-1.0872409999999999</c:v>
                </c:pt>
                <c:pt idx="808">
                  <c:v>0.20682049999999999</c:v>
                </c:pt>
                <c:pt idx="809">
                  <c:v>0.1813311</c:v>
                </c:pt>
                <c:pt idx="810">
                  <c:v>-9.8756280000000002E-2</c:v>
                </c:pt>
                <c:pt idx="811">
                  <c:v>0.78619309999999998</c:v>
                </c:pt>
                <c:pt idx="812">
                  <c:v>1.6936070000000001</c:v>
                </c:pt>
                <c:pt idx="813">
                  <c:v>0.54757979999999995</c:v>
                </c:pt>
                <c:pt idx="814">
                  <c:v>-0.47603980000000001</c:v>
                </c:pt>
                <c:pt idx="815">
                  <c:v>0.47271220000000003</c:v>
                </c:pt>
                <c:pt idx="816">
                  <c:v>0.64989629999999998</c:v>
                </c:pt>
                <c:pt idx="817">
                  <c:v>-0.64931000000000005</c:v>
                </c:pt>
                <c:pt idx="818">
                  <c:v>-1.2631079999999999</c:v>
                </c:pt>
                <c:pt idx="819">
                  <c:v>-0.49766640000000001</c:v>
                </c:pt>
                <c:pt idx="820">
                  <c:v>0.82985660000000006</c:v>
                </c:pt>
                <c:pt idx="821">
                  <c:v>1.192523</c:v>
                </c:pt>
                <c:pt idx="822">
                  <c:v>4.9255430000000003E-2</c:v>
                </c:pt>
                <c:pt idx="823">
                  <c:v>-0.66898959999999996</c:v>
                </c:pt>
                <c:pt idx="824">
                  <c:v>-0.1087752</c:v>
                </c:pt>
                <c:pt idx="825">
                  <c:v>0.3963238</c:v>
                </c:pt>
                <c:pt idx="826">
                  <c:v>0.6440534</c:v>
                </c:pt>
                <c:pt idx="827">
                  <c:v>0.38084240000000003</c:v>
                </c:pt>
                <c:pt idx="828">
                  <c:v>-0.16342180000000001</c:v>
                </c:pt>
                <c:pt idx="829">
                  <c:v>0.35440739999999998</c:v>
                </c:pt>
                <c:pt idx="830">
                  <c:v>0.54101180000000004</c:v>
                </c:pt>
                <c:pt idx="831">
                  <c:v>-0.2657757</c:v>
                </c:pt>
                <c:pt idx="832">
                  <c:v>0.35171200000000002</c:v>
                </c:pt>
                <c:pt idx="833">
                  <c:v>1.3564430000000001</c:v>
                </c:pt>
                <c:pt idx="834">
                  <c:v>4.6064960000000002E-2</c:v>
                </c:pt>
                <c:pt idx="835">
                  <c:v>-1.2224349999999999</c:v>
                </c:pt>
                <c:pt idx="836">
                  <c:v>-0.35140290000000002</c:v>
                </c:pt>
                <c:pt idx="837">
                  <c:v>-4.2267119999999997E-3</c:v>
                </c:pt>
                <c:pt idx="838">
                  <c:v>-0.85554350000000001</c:v>
                </c:pt>
                <c:pt idx="839">
                  <c:v>-0.80594299999999996</c:v>
                </c:pt>
                <c:pt idx="840">
                  <c:v>-0.25960159999999999</c:v>
                </c:pt>
                <c:pt idx="841">
                  <c:v>-0.65234289999999995</c:v>
                </c:pt>
                <c:pt idx="842">
                  <c:v>-1.551485</c:v>
                </c:pt>
                <c:pt idx="843">
                  <c:v>-1.7768550000000001</c:v>
                </c:pt>
                <c:pt idx="844">
                  <c:v>-1.2863180000000001</c:v>
                </c:pt>
                <c:pt idx="845">
                  <c:v>-1.258032</c:v>
                </c:pt>
                <c:pt idx="846">
                  <c:v>-2.1193559999999998</c:v>
                </c:pt>
                <c:pt idx="847">
                  <c:v>-2.0380470000000002</c:v>
                </c:pt>
                <c:pt idx="848">
                  <c:v>-0.19753190000000001</c:v>
                </c:pt>
                <c:pt idx="849">
                  <c:v>0.68139649999999996</c:v>
                </c:pt>
                <c:pt idx="850">
                  <c:v>-0.2542316</c:v>
                </c:pt>
                <c:pt idx="851">
                  <c:v>-0.87557609999999997</c:v>
                </c:pt>
                <c:pt idx="852">
                  <c:v>-0.66382260000000004</c:v>
                </c:pt>
                <c:pt idx="853">
                  <c:v>0.16687830000000001</c:v>
                </c:pt>
                <c:pt idx="854">
                  <c:v>0.98179320000000003</c:v>
                </c:pt>
                <c:pt idx="855">
                  <c:v>0.9405367</c:v>
                </c:pt>
                <c:pt idx="856">
                  <c:v>1.1642140000000001</c:v>
                </c:pt>
                <c:pt idx="857">
                  <c:v>2.0712969999999999</c:v>
                </c:pt>
                <c:pt idx="858">
                  <c:v>2.1069119999999999</c:v>
                </c:pt>
                <c:pt idx="859">
                  <c:v>1.296251</c:v>
                </c:pt>
                <c:pt idx="860">
                  <c:v>0.98908419999999997</c:v>
                </c:pt>
                <c:pt idx="861">
                  <c:v>0.50534449999999997</c:v>
                </c:pt>
                <c:pt idx="862">
                  <c:v>-1.3306439999999999</c:v>
                </c:pt>
                <c:pt idx="863">
                  <c:v>-2.9530110000000001</c:v>
                </c:pt>
                <c:pt idx="864">
                  <c:v>-2.5776569999999999</c:v>
                </c:pt>
                <c:pt idx="865">
                  <c:v>-0.97130139999999998</c:v>
                </c:pt>
                <c:pt idx="866">
                  <c:v>-0.1470274</c:v>
                </c:pt>
                <c:pt idx="867">
                  <c:v>-0.92677169999999998</c:v>
                </c:pt>
                <c:pt idx="868">
                  <c:v>-1.557293</c:v>
                </c:pt>
                <c:pt idx="869">
                  <c:v>-0.99855970000000005</c:v>
                </c:pt>
                <c:pt idx="870">
                  <c:v>-0.33631850000000002</c:v>
                </c:pt>
                <c:pt idx="871">
                  <c:v>-7.605049E-3</c:v>
                </c:pt>
                <c:pt idx="872">
                  <c:v>0.3755329</c:v>
                </c:pt>
                <c:pt idx="873">
                  <c:v>0.67953070000000004</c:v>
                </c:pt>
                <c:pt idx="874">
                  <c:v>0.2410186</c:v>
                </c:pt>
                <c:pt idx="875">
                  <c:v>-0.25474429999999998</c:v>
                </c:pt>
                <c:pt idx="876">
                  <c:v>0.4719623</c:v>
                </c:pt>
                <c:pt idx="877">
                  <c:v>1.6249979999999999</c:v>
                </c:pt>
                <c:pt idx="878">
                  <c:v>1.3619840000000001</c:v>
                </c:pt>
                <c:pt idx="879">
                  <c:v>-6.9165439999999995E-2</c:v>
                </c:pt>
                <c:pt idx="880">
                  <c:v>-0.67555229999999999</c:v>
                </c:pt>
                <c:pt idx="881">
                  <c:v>0.45014470000000001</c:v>
                </c:pt>
                <c:pt idx="882">
                  <c:v>1.902242</c:v>
                </c:pt>
                <c:pt idx="883">
                  <c:v>1.545007</c:v>
                </c:pt>
                <c:pt idx="884">
                  <c:v>-9.0213940000000006E-2</c:v>
                </c:pt>
                <c:pt idx="885">
                  <c:v>-1.4297169999999999</c:v>
                </c:pt>
                <c:pt idx="886">
                  <c:v>-1.786932</c:v>
                </c:pt>
                <c:pt idx="887">
                  <c:v>-0.98778829999999995</c:v>
                </c:pt>
                <c:pt idx="888">
                  <c:v>-0.1190797</c:v>
                </c:pt>
                <c:pt idx="889">
                  <c:v>0.187691</c:v>
                </c:pt>
                <c:pt idx="890">
                  <c:v>-0.25296180000000001</c:v>
                </c:pt>
                <c:pt idx="891">
                  <c:v>-0.71036790000000005</c:v>
                </c:pt>
                <c:pt idx="892">
                  <c:v>-0.19991929999999999</c:v>
                </c:pt>
                <c:pt idx="893">
                  <c:v>-0.34005489999999999</c:v>
                </c:pt>
                <c:pt idx="894">
                  <c:v>-1.3734900000000001</c:v>
                </c:pt>
                <c:pt idx="895">
                  <c:v>-0.92185530000000004</c:v>
                </c:pt>
                <c:pt idx="896">
                  <c:v>0.70180589999999998</c:v>
                </c:pt>
                <c:pt idx="897">
                  <c:v>0.81444819999999996</c:v>
                </c:pt>
                <c:pt idx="898">
                  <c:v>-0.26030750000000002</c:v>
                </c:pt>
                <c:pt idx="899">
                  <c:v>-0.18266660000000001</c:v>
                </c:pt>
                <c:pt idx="900">
                  <c:v>0.39159529999999998</c:v>
                </c:pt>
                <c:pt idx="901">
                  <c:v>-3.0041040000000001E-2</c:v>
                </c:pt>
                <c:pt idx="902">
                  <c:v>-0.67465129999999995</c:v>
                </c:pt>
                <c:pt idx="903">
                  <c:v>-0.38330389999999998</c:v>
                </c:pt>
                <c:pt idx="904">
                  <c:v>0.52446060000000005</c:v>
                </c:pt>
                <c:pt idx="905">
                  <c:v>1.0379339999999999</c:v>
                </c:pt>
                <c:pt idx="906">
                  <c:v>0.94774210000000003</c:v>
                </c:pt>
                <c:pt idx="907">
                  <c:v>-0.29475170000000001</c:v>
                </c:pt>
                <c:pt idx="908">
                  <c:v>-1.8748750000000001</c:v>
                </c:pt>
                <c:pt idx="909">
                  <c:v>-1.030637</c:v>
                </c:pt>
                <c:pt idx="910">
                  <c:v>0.77155739999999995</c:v>
                </c:pt>
                <c:pt idx="911">
                  <c:v>0.49094670000000001</c:v>
                </c:pt>
                <c:pt idx="912">
                  <c:v>-0.55885879999999999</c:v>
                </c:pt>
                <c:pt idx="913">
                  <c:v>-0.85395869999999996</c:v>
                </c:pt>
                <c:pt idx="914">
                  <c:v>-0.69798689999999997</c:v>
                </c:pt>
                <c:pt idx="915">
                  <c:v>-0.33043260000000002</c:v>
                </c:pt>
                <c:pt idx="916">
                  <c:v>-0.13915530000000001</c:v>
                </c:pt>
                <c:pt idx="917">
                  <c:v>-0.31907679999999999</c:v>
                </c:pt>
                <c:pt idx="918">
                  <c:v>-1.7891790000000001E-2</c:v>
                </c:pt>
                <c:pt idx="919">
                  <c:v>0.6789385</c:v>
                </c:pt>
                <c:pt idx="920">
                  <c:v>0.25963740000000002</c:v>
                </c:pt>
                <c:pt idx="921">
                  <c:v>-0.97421080000000004</c:v>
                </c:pt>
                <c:pt idx="922">
                  <c:v>-1.533636</c:v>
                </c:pt>
                <c:pt idx="923">
                  <c:v>-0.93691869999999999</c:v>
                </c:pt>
                <c:pt idx="924">
                  <c:v>0.35247450000000002</c:v>
                </c:pt>
                <c:pt idx="925">
                  <c:v>1.2413240000000001</c:v>
                </c:pt>
                <c:pt idx="926">
                  <c:v>0.80665609999999999</c:v>
                </c:pt>
                <c:pt idx="927">
                  <c:v>-0.74976980000000004</c:v>
                </c:pt>
                <c:pt idx="928">
                  <c:v>-1.908542</c:v>
                </c:pt>
                <c:pt idx="929">
                  <c:v>-1.680112</c:v>
                </c:pt>
                <c:pt idx="930">
                  <c:v>-0.90170289999999997</c:v>
                </c:pt>
                <c:pt idx="931">
                  <c:v>-0.51999810000000002</c:v>
                </c:pt>
                <c:pt idx="932">
                  <c:v>-0.1583735</c:v>
                </c:pt>
                <c:pt idx="933">
                  <c:v>0.50153559999999997</c:v>
                </c:pt>
                <c:pt idx="934">
                  <c:v>0.67487589999999997</c:v>
                </c:pt>
                <c:pt idx="935">
                  <c:v>0.19376550000000001</c:v>
                </c:pt>
                <c:pt idx="936">
                  <c:v>-0.12504589999999999</c:v>
                </c:pt>
                <c:pt idx="937">
                  <c:v>4.8030730000000001E-2</c:v>
                </c:pt>
                <c:pt idx="938">
                  <c:v>2.1977219999999999E-2</c:v>
                </c:pt>
                <c:pt idx="939">
                  <c:v>-0.67604260000000005</c:v>
                </c:pt>
                <c:pt idx="940">
                  <c:v>-0.83930360000000004</c:v>
                </c:pt>
                <c:pt idx="941">
                  <c:v>-0.31811129999999999</c:v>
                </c:pt>
                <c:pt idx="942">
                  <c:v>-1.01617</c:v>
                </c:pt>
                <c:pt idx="943">
                  <c:v>-2.5187529999999998</c:v>
                </c:pt>
                <c:pt idx="944">
                  <c:v>-2.2193269999999998</c:v>
                </c:pt>
                <c:pt idx="945">
                  <c:v>-0.51735949999999997</c:v>
                </c:pt>
                <c:pt idx="946">
                  <c:v>0.13971990000000001</c:v>
                </c:pt>
                <c:pt idx="947">
                  <c:v>-1.8221379999999999E-2</c:v>
                </c:pt>
                <c:pt idx="948">
                  <c:v>-0.27642480000000003</c:v>
                </c:pt>
                <c:pt idx="949">
                  <c:v>-1.104033</c:v>
                </c:pt>
                <c:pt idx="950">
                  <c:v>-1.751951</c:v>
                </c:pt>
                <c:pt idx="951">
                  <c:v>-1.382943</c:v>
                </c:pt>
                <c:pt idx="952">
                  <c:v>-0.47451969999999999</c:v>
                </c:pt>
                <c:pt idx="953">
                  <c:v>-0.2095149</c:v>
                </c:pt>
                <c:pt idx="954">
                  <c:v>-1.497887</c:v>
                </c:pt>
                <c:pt idx="955">
                  <c:v>-2.554751</c:v>
                </c:pt>
                <c:pt idx="956">
                  <c:v>-1.141473</c:v>
                </c:pt>
                <c:pt idx="957">
                  <c:v>0.46010200000000001</c:v>
                </c:pt>
                <c:pt idx="958">
                  <c:v>-0.1491441</c:v>
                </c:pt>
                <c:pt idx="959">
                  <c:v>-1.045976</c:v>
                </c:pt>
                <c:pt idx="960">
                  <c:v>-0.1580133</c:v>
                </c:pt>
                <c:pt idx="961">
                  <c:v>1.619442</c:v>
                </c:pt>
                <c:pt idx="962">
                  <c:v>1.619337</c:v>
                </c:pt>
                <c:pt idx="963">
                  <c:v>3.1508370000000001E-2</c:v>
                </c:pt>
                <c:pt idx="964">
                  <c:v>0.28297729999999999</c:v>
                </c:pt>
                <c:pt idx="965">
                  <c:v>2.0049299999999999</c:v>
                </c:pt>
                <c:pt idx="966">
                  <c:v>1.6950879999999999</c:v>
                </c:pt>
                <c:pt idx="967">
                  <c:v>-0.23739969999999999</c:v>
                </c:pt>
                <c:pt idx="968">
                  <c:v>-0.99253170000000002</c:v>
                </c:pt>
                <c:pt idx="969">
                  <c:v>-0.59039520000000001</c:v>
                </c:pt>
                <c:pt idx="970">
                  <c:v>-1.058792</c:v>
                </c:pt>
                <c:pt idx="971">
                  <c:v>-2.0180210000000001</c:v>
                </c:pt>
                <c:pt idx="972">
                  <c:v>-1.1824570000000001</c:v>
                </c:pt>
                <c:pt idx="973">
                  <c:v>0.31172139999999998</c:v>
                </c:pt>
                <c:pt idx="974">
                  <c:v>0.2672388</c:v>
                </c:pt>
                <c:pt idx="975">
                  <c:v>-0.1095083</c:v>
                </c:pt>
                <c:pt idx="976">
                  <c:v>0.1447753</c:v>
                </c:pt>
                <c:pt idx="977">
                  <c:v>0.68449340000000003</c:v>
                </c:pt>
                <c:pt idx="978">
                  <c:v>1.561202</c:v>
                </c:pt>
                <c:pt idx="979">
                  <c:v>1.8599399999999999</c:v>
                </c:pt>
                <c:pt idx="980">
                  <c:v>0.77441170000000004</c:v>
                </c:pt>
                <c:pt idx="981">
                  <c:v>-0.68012269999999997</c:v>
                </c:pt>
                <c:pt idx="982">
                  <c:v>-1.2781229999999999</c:v>
                </c:pt>
                <c:pt idx="983">
                  <c:v>-1.226207</c:v>
                </c:pt>
                <c:pt idx="984">
                  <c:v>-1.169864</c:v>
                </c:pt>
                <c:pt idx="985">
                  <c:v>-0.37659209999999999</c:v>
                </c:pt>
                <c:pt idx="986">
                  <c:v>1.2525839999999999</c:v>
                </c:pt>
                <c:pt idx="987">
                  <c:v>1.8663019999999999</c:v>
                </c:pt>
                <c:pt idx="988">
                  <c:v>0.61131939999999996</c:v>
                </c:pt>
                <c:pt idx="989">
                  <c:v>-1.035793</c:v>
                </c:pt>
                <c:pt idx="990">
                  <c:v>-0.96816820000000003</c:v>
                </c:pt>
                <c:pt idx="991">
                  <c:v>0.33062639999999999</c:v>
                </c:pt>
                <c:pt idx="992">
                  <c:v>0.52890210000000004</c:v>
                </c:pt>
                <c:pt idx="993">
                  <c:v>-0.1034853</c:v>
                </c:pt>
                <c:pt idx="994">
                  <c:v>-4.0254270000000002E-2</c:v>
                </c:pt>
                <c:pt idx="995">
                  <c:v>-5.9729989999999997E-2</c:v>
                </c:pt>
                <c:pt idx="996">
                  <c:v>-0.7876978</c:v>
                </c:pt>
                <c:pt idx="997">
                  <c:v>-0.98692340000000001</c:v>
                </c:pt>
                <c:pt idx="998">
                  <c:v>-0.4222863</c:v>
                </c:pt>
              </c:numCache>
            </c:numRef>
          </c:yVal>
          <c:smooth val="0"/>
        </c:ser>
        <c:ser>
          <c:idx val="17"/>
          <c:order val="17"/>
          <c:tx>
            <c:v>+1000V (#18)</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Data'!$S$5:$S$1003</c:f>
              <c:numCache>
                <c:formatCode>General</c:formatCode>
                <c:ptCount val="999"/>
                <c:pt idx="0">
                  <c:v>1.5514950000000001</c:v>
                </c:pt>
                <c:pt idx="1">
                  <c:v>2.0758709999999998</c:v>
                </c:pt>
                <c:pt idx="2">
                  <c:v>1.788573</c:v>
                </c:pt>
                <c:pt idx="3">
                  <c:v>0.48429749999999999</c:v>
                </c:pt>
                <c:pt idx="4">
                  <c:v>-0.15084049999999999</c:v>
                </c:pt>
                <c:pt idx="5">
                  <c:v>0.43309819999999999</c:v>
                </c:pt>
                <c:pt idx="6">
                  <c:v>1.0141990000000001</c:v>
                </c:pt>
                <c:pt idx="7">
                  <c:v>1.03108</c:v>
                </c:pt>
                <c:pt idx="8">
                  <c:v>1.070031</c:v>
                </c:pt>
                <c:pt idx="9">
                  <c:v>1.064943</c:v>
                </c:pt>
                <c:pt idx="10">
                  <c:v>0.53949369999999996</c:v>
                </c:pt>
                <c:pt idx="11">
                  <c:v>0.42350569999999998</c:v>
                </c:pt>
                <c:pt idx="12">
                  <c:v>1.306408</c:v>
                </c:pt>
                <c:pt idx="13">
                  <c:v>1.3758809999999999</c:v>
                </c:pt>
                <c:pt idx="14">
                  <c:v>-0.40377079999999999</c:v>
                </c:pt>
                <c:pt idx="15">
                  <c:v>-1.642776</c:v>
                </c:pt>
                <c:pt idx="16">
                  <c:v>-1.0862510000000001</c:v>
                </c:pt>
                <c:pt idx="17">
                  <c:v>-0.23082469999999999</c:v>
                </c:pt>
                <c:pt idx="18">
                  <c:v>0.31284640000000002</c:v>
                </c:pt>
                <c:pt idx="19">
                  <c:v>-6.2453179999999997E-2</c:v>
                </c:pt>
                <c:pt idx="20">
                  <c:v>-1.3006949999999999</c:v>
                </c:pt>
                <c:pt idx="21">
                  <c:v>-1.5884860000000001</c:v>
                </c:pt>
                <c:pt idx="22">
                  <c:v>-0.59958389999999995</c:v>
                </c:pt>
                <c:pt idx="23">
                  <c:v>0.48890309999999998</c:v>
                </c:pt>
                <c:pt idx="24">
                  <c:v>0.79137970000000002</c:v>
                </c:pt>
                <c:pt idx="25">
                  <c:v>0.84365840000000003</c:v>
                </c:pt>
                <c:pt idx="26">
                  <c:v>1.6385909999999999</c:v>
                </c:pt>
                <c:pt idx="27">
                  <c:v>1.9594210000000001</c:v>
                </c:pt>
                <c:pt idx="28">
                  <c:v>0.9837785</c:v>
                </c:pt>
                <c:pt idx="29">
                  <c:v>0.57396380000000002</c:v>
                </c:pt>
                <c:pt idx="30">
                  <c:v>1.2089909999999999</c:v>
                </c:pt>
                <c:pt idx="31">
                  <c:v>1.3176220000000001</c:v>
                </c:pt>
                <c:pt idx="32">
                  <c:v>1.244373</c:v>
                </c:pt>
                <c:pt idx="33">
                  <c:v>1.3264339999999999</c:v>
                </c:pt>
                <c:pt idx="34">
                  <c:v>0.19482260000000001</c:v>
                </c:pt>
                <c:pt idx="35">
                  <c:v>-1.4959469999999999</c:v>
                </c:pt>
                <c:pt idx="36">
                  <c:v>-2.0099010000000002</c:v>
                </c:pt>
                <c:pt idx="37">
                  <c:v>-1.55633</c:v>
                </c:pt>
                <c:pt idx="38">
                  <c:v>-1.1402810000000001</c:v>
                </c:pt>
                <c:pt idx="39">
                  <c:v>-0.62156699999999998</c:v>
                </c:pt>
                <c:pt idx="40">
                  <c:v>0.28481649999999997</c:v>
                </c:pt>
                <c:pt idx="41">
                  <c:v>0.82143960000000005</c:v>
                </c:pt>
                <c:pt idx="42">
                  <c:v>1.030586</c:v>
                </c:pt>
                <c:pt idx="43">
                  <c:v>0.74939180000000005</c:v>
                </c:pt>
                <c:pt idx="44">
                  <c:v>-1.0711710000000001</c:v>
                </c:pt>
                <c:pt idx="45">
                  <c:v>-2.723773</c:v>
                </c:pt>
                <c:pt idx="46">
                  <c:v>-2.0676429999999999</c:v>
                </c:pt>
                <c:pt idx="47">
                  <c:v>-0.60816599999999998</c:v>
                </c:pt>
                <c:pt idx="48">
                  <c:v>-0.32874500000000001</c:v>
                </c:pt>
                <c:pt idx="49">
                  <c:v>-0.89424689999999996</c:v>
                </c:pt>
                <c:pt idx="50">
                  <c:v>-0.84217839999999999</c:v>
                </c:pt>
                <c:pt idx="51">
                  <c:v>-0.40338160000000001</c:v>
                </c:pt>
                <c:pt idx="52">
                  <c:v>-1.3859509999999999</c:v>
                </c:pt>
                <c:pt idx="53">
                  <c:v>-2.6370770000000001</c:v>
                </c:pt>
                <c:pt idx="54">
                  <c:v>-1.7251879999999999</c:v>
                </c:pt>
                <c:pt idx="55">
                  <c:v>0.2225964</c:v>
                </c:pt>
                <c:pt idx="56">
                  <c:v>0.92839450000000001</c:v>
                </c:pt>
                <c:pt idx="57">
                  <c:v>0.37086760000000002</c:v>
                </c:pt>
                <c:pt idx="58">
                  <c:v>0.1560309</c:v>
                </c:pt>
                <c:pt idx="59">
                  <c:v>0.37876720000000003</c:v>
                </c:pt>
                <c:pt idx="60">
                  <c:v>-0.366201</c:v>
                </c:pt>
                <c:pt idx="61">
                  <c:v>-1.4152260000000001</c:v>
                </c:pt>
                <c:pt idx="62">
                  <c:v>-0.97254510000000005</c:v>
                </c:pt>
                <c:pt idx="63">
                  <c:v>0.59399389999999996</c:v>
                </c:pt>
                <c:pt idx="64">
                  <c:v>1.5138739999999999</c:v>
                </c:pt>
                <c:pt idx="65">
                  <c:v>1.160598</c:v>
                </c:pt>
                <c:pt idx="66">
                  <c:v>0.28797990000000001</c:v>
                </c:pt>
                <c:pt idx="67">
                  <c:v>-0.60320819999999997</c:v>
                </c:pt>
                <c:pt idx="68">
                  <c:v>-1.1750799999999999</c:v>
                </c:pt>
                <c:pt idx="69">
                  <c:v>-0.44125170000000002</c:v>
                </c:pt>
                <c:pt idx="70">
                  <c:v>0.89255960000000001</c:v>
                </c:pt>
                <c:pt idx="71">
                  <c:v>1.1621030000000001</c:v>
                </c:pt>
                <c:pt idx="72">
                  <c:v>0.72762210000000005</c:v>
                </c:pt>
                <c:pt idx="73">
                  <c:v>0.2114163</c:v>
                </c:pt>
                <c:pt idx="74">
                  <c:v>-0.20733170000000001</c:v>
                </c:pt>
                <c:pt idx="75">
                  <c:v>-0.35314109999999999</c:v>
                </c:pt>
                <c:pt idx="76">
                  <c:v>-1.0504169999999999</c:v>
                </c:pt>
                <c:pt idx="77">
                  <c:v>-1.926167</c:v>
                </c:pt>
                <c:pt idx="78">
                  <c:v>-1.1276870000000001</c:v>
                </c:pt>
                <c:pt idx="79">
                  <c:v>0.80703820000000004</c:v>
                </c:pt>
                <c:pt idx="80">
                  <c:v>1.5739030000000001</c:v>
                </c:pt>
                <c:pt idx="81">
                  <c:v>0.68927539999999998</c:v>
                </c:pt>
                <c:pt idx="82">
                  <c:v>-0.31406329999999999</c:v>
                </c:pt>
                <c:pt idx="83">
                  <c:v>-1.2018610000000001</c:v>
                </c:pt>
                <c:pt idx="84">
                  <c:v>-2.2989630000000001</c:v>
                </c:pt>
                <c:pt idx="85">
                  <c:v>-2.0714450000000002</c:v>
                </c:pt>
                <c:pt idx="86">
                  <c:v>-0.88000060000000002</c:v>
                </c:pt>
                <c:pt idx="87">
                  <c:v>-0.1964629</c:v>
                </c:pt>
                <c:pt idx="88">
                  <c:v>0.82309399999999999</c:v>
                </c:pt>
                <c:pt idx="89">
                  <c:v>1.787223</c:v>
                </c:pt>
                <c:pt idx="90">
                  <c:v>1.411824</c:v>
                </c:pt>
                <c:pt idx="91">
                  <c:v>0.81684199999999996</c:v>
                </c:pt>
                <c:pt idx="92">
                  <c:v>0.1183515</c:v>
                </c:pt>
                <c:pt idx="93">
                  <c:v>-0.87609060000000005</c:v>
                </c:pt>
                <c:pt idx="94">
                  <c:v>-0.48495529999999998</c:v>
                </c:pt>
                <c:pt idx="95">
                  <c:v>-0.17188300000000001</c:v>
                </c:pt>
                <c:pt idx="96">
                  <c:v>-1.7092609999999999</c:v>
                </c:pt>
                <c:pt idx="97">
                  <c:v>-2.741835</c:v>
                </c:pt>
                <c:pt idx="98">
                  <c:v>-1.7174469999999999</c:v>
                </c:pt>
                <c:pt idx="99">
                  <c:v>0.24168020000000001</c:v>
                </c:pt>
                <c:pt idx="100">
                  <c:v>0.77217089999999999</c:v>
                </c:pt>
                <c:pt idx="101">
                  <c:v>-0.60673920000000003</c:v>
                </c:pt>
                <c:pt idx="102">
                  <c:v>-1.3773059999999999</c:v>
                </c:pt>
                <c:pt idx="103">
                  <c:v>-0.73089970000000004</c:v>
                </c:pt>
                <c:pt idx="104">
                  <c:v>0.2400727</c:v>
                </c:pt>
                <c:pt idx="105">
                  <c:v>4.464721E-2</c:v>
                </c:pt>
                <c:pt idx="106">
                  <c:v>-1.5286850000000001</c:v>
                </c:pt>
                <c:pt idx="107">
                  <c:v>-1.9265950000000001</c:v>
                </c:pt>
                <c:pt idx="108">
                  <c:v>-0.561805</c:v>
                </c:pt>
                <c:pt idx="109">
                  <c:v>0.69110150000000004</c:v>
                </c:pt>
                <c:pt idx="110">
                  <c:v>0.65015599999999996</c:v>
                </c:pt>
                <c:pt idx="111">
                  <c:v>-0.56439110000000003</c:v>
                </c:pt>
                <c:pt idx="112">
                  <c:v>-1.7309600000000001</c:v>
                </c:pt>
                <c:pt idx="113">
                  <c:v>-2.1318290000000002</c:v>
                </c:pt>
                <c:pt idx="114">
                  <c:v>-0.91479840000000001</c:v>
                </c:pt>
                <c:pt idx="115">
                  <c:v>1.030829</c:v>
                </c:pt>
                <c:pt idx="116">
                  <c:v>0.31962770000000001</c:v>
                </c:pt>
                <c:pt idx="117">
                  <c:v>-1.50261</c:v>
                </c:pt>
                <c:pt idx="118">
                  <c:v>-0.84121500000000005</c:v>
                </c:pt>
                <c:pt idx="119">
                  <c:v>-0.1064471</c:v>
                </c:pt>
                <c:pt idx="120">
                  <c:v>-0.50011859999999997</c:v>
                </c:pt>
                <c:pt idx="121">
                  <c:v>-2.5308879999999998E-3</c:v>
                </c:pt>
                <c:pt idx="122">
                  <c:v>0.1885192</c:v>
                </c:pt>
                <c:pt idx="123">
                  <c:v>-6.6390809999999995E-2</c:v>
                </c:pt>
                <c:pt idx="124">
                  <c:v>0.78319000000000005</c:v>
                </c:pt>
                <c:pt idx="125">
                  <c:v>1.9954670000000001</c:v>
                </c:pt>
                <c:pt idx="126">
                  <c:v>2.5571229999999998</c:v>
                </c:pt>
                <c:pt idx="127">
                  <c:v>1.8690169999999999</c:v>
                </c:pt>
                <c:pt idx="128">
                  <c:v>0.46770970000000001</c:v>
                </c:pt>
                <c:pt idx="129">
                  <c:v>-0.13623830000000001</c:v>
                </c:pt>
                <c:pt idx="130">
                  <c:v>0.15036640000000001</c:v>
                </c:pt>
                <c:pt idx="131">
                  <c:v>0.59172420000000003</c:v>
                </c:pt>
                <c:pt idx="132">
                  <c:v>1.140118</c:v>
                </c:pt>
                <c:pt idx="133">
                  <c:v>1.422139</c:v>
                </c:pt>
                <c:pt idx="134">
                  <c:v>1.143364</c:v>
                </c:pt>
                <c:pt idx="135">
                  <c:v>0.95648509999999998</c:v>
                </c:pt>
                <c:pt idx="136">
                  <c:v>0.60924400000000001</c:v>
                </c:pt>
                <c:pt idx="137">
                  <c:v>0.3417308</c:v>
                </c:pt>
                <c:pt idx="138">
                  <c:v>0.87548820000000005</c:v>
                </c:pt>
                <c:pt idx="139">
                  <c:v>1.096206</c:v>
                </c:pt>
                <c:pt idx="140">
                  <c:v>0.27786630000000001</c:v>
                </c:pt>
                <c:pt idx="141">
                  <c:v>-0.94952000000000003</c:v>
                </c:pt>
                <c:pt idx="142">
                  <c:v>-1.7033240000000001</c:v>
                </c:pt>
                <c:pt idx="143">
                  <c:v>-1.223973</c:v>
                </c:pt>
                <c:pt idx="144">
                  <c:v>0.19983490000000001</c:v>
                </c:pt>
                <c:pt idx="145">
                  <c:v>1.219565</c:v>
                </c:pt>
                <c:pt idx="146">
                  <c:v>0.63595389999999996</c:v>
                </c:pt>
                <c:pt idx="147">
                  <c:v>-0.39665509999999998</c:v>
                </c:pt>
                <c:pt idx="148">
                  <c:v>-5.6197839999999999E-2</c:v>
                </c:pt>
                <c:pt idx="149">
                  <c:v>0.24168000000000001</c:v>
                </c:pt>
                <c:pt idx="150">
                  <c:v>-0.31504729999999997</c:v>
                </c:pt>
                <c:pt idx="151">
                  <c:v>-0.27756320000000001</c:v>
                </c:pt>
                <c:pt idx="152">
                  <c:v>0.11277189999999999</c:v>
                </c:pt>
                <c:pt idx="153">
                  <c:v>0.25615830000000001</c:v>
                </c:pt>
                <c:pt idx="154">
                  <c:v>0.63582899999999998</c:v>
                </c:pt>
                <c:pt idx="155">
                  <c:v>0.56945380000000001</c:v>
                </c:pt>
                <c:pt idx="156">
                  <c:v>-0.80859700000000001</c:v>
                </c:pt>
                <c:pt idx="157">
                  <c:v>-1.5700670000000001</c:v>
                </c:pt>
                <c:pt idx="158">
                  <c:v>-0.23061609999999999</c:v>
                </c:pt>
                <c:pt idx="159">
                  <c:v>1.4194119999999999</c:v>
                </c:pt>
                <c:pt idx="160">
                  <c:v>1.8350599999999999</c:v>
                </c:pt>
                <c:pt idx="161">
                  <c:v>1.105073</c:v>
                </c:pt>
                <c:pt idx="162">
                  <c:v>4.0140389999999998E-2</c:v>
                </c:pt>
                <c:pt idx="163">
                  <c:v>-0.23238449999999999</c:v>
                </c:pt>
                <c:pt idx="164">
                  <c:v>-1.2388400000000001E-2</c:v>
                </c:pt>
                <c:pt idx="165">
                  <c:v>0.26836460000000001</c:v>
                </c:pt>
                <c:pt idx="166">
                  <c:v>0.94999089999999997</c:v>
                </c:pt>
                <c:pt idx="167">
                  <c:v>0.74718519999999999</c:v>
                </c:pt>
                <c:pt idx="168">
                  <c:v>-0.1538098</c:v>
                </c:pt>
                <c:pt idx="169">
                  <c:v>0.26281060000000001</c:v>
                </c:pt>
                <c:pt idx="170">
                  <c:v>1.2629980000000001</c:v>
                </c:pt>
                <c:pt idx="171">
                  <c:v>0.97761430000000005</c:v>
                </c:pt>
                <c:pt idx="172">
                  <c:v>-0.15368860000000001</c:v>
                </c:pt>
                <c:pt idx="173">
                  <c:v>-0.34554620000000003</c:v>
                </c:pt>
                <c:pt idx="174">
                  <c:v>0.76965059999999996</c:v>
                </c:pt>
                <c:pt idx="175">
                  <c:v>2.9158170000000001</c:v>
                </c:pt>
                <c:pt idx="176">
                  <c:v>6.1994009999999999</c:v>
                </c:pt>
                <c:pt idx="177">
                  <c:v>10.96834</c:v>
                </c:pt>
                <c:pt idx="178">
                  <c:v>17.115069999999999</c:v>
                </c:pt>
                <c:pt idx="179">
                  <c:v>21.822109999999999</c:v>
                </c:pt>
                <c:pt idx="180">
                  <c:v>22.966059999999999</c:v>
                </c:pt>
                <c:pt idx="181">
                  <c:v>23.632339999999999</c:v>
                </c:pt>
                <c:pt idx="182">
                  <c:v>26.57366</c:v>
                </c:pt>
                <c:pt idx="183">
                  <c:v>26.342089999999999</c:v>
                </c:pt>
                <c:pt idx="184">
                  <c:v>18.263670000000001</c:v>
                </c:pt>
                <c:pt idx="185">
                  <c:v>10.602880000000001</c:v>
                </c:pt>
                <c:pt idx="186">
                  <c:v>10.04768</c:v>
                </c:pt>
                <c:pt idx="187">
                  <c:v>9.8803140000000003</c:v>
                </c:pt>
                <c:pt idx="188">
                  <c:v>6.3637490000000003</c:v>
                </c:pt>
                <c:pt idx="189">
                  <c:v>3.8987280000000002</c:v>
                </c:pt>
                <c:pt idx="190">
                  <c:v>2.615513</c:v>
                </c:pt>
                <c:pt idx="191">
                  <c:v>1.13418</c:v>
                </c:pt>
                <c:pt idx="192">
                  <c:v>0.51699779999999995</c:v>
                </c:pt>
                <c:pt idx="193">
                  <c:v>-0.62172700000000003</c:v>
                </c:pt>
                <c:pt idx="194">
                  <c:v>-1.204642</c:v>
                </c:pt>
                <c:pt idx="195">
                  <c:v>1.120773</c:v>
                </c:pt>
                <c:pt idx="196">
                  <c:v>2.6096509999999999</c:v>
                </c:pt>
                <c:pt idx="197">
                  <c:v>1.1997100000000001</c:v>
                </c:pt>
                <c:pt idx="198">
                  <c:v>0.2399105</c:v>
                </c:pt>
                <c:pt idx="199">
                  <c:v>9.5703010000000005E-2</c:v>
                </c:pt>
                <c:pt idx="200">
                  <c:v>-1.6472990000000001</c:v>
                </c:pt>
                <c:pt idx="201">
                  <c:v>-3.9276360000000001</c:v>
                </c:pt>
                <c:pt idx="202">
                  <c:v>-4.2345839999999999</c:v>
                </c:pt>
                <c:pt idx="203">
                  <c:v>-2.7268349999999999</c:v>
                </c:pt>
                <c:pt idx="204">
                  <c:v>-0.91238839999999999</c:v>
                </c:pt>
                <c:pt idx="205">
                  <c:v>0.1043036</c:v>
                </c:pt>
                <c:pt idx="206">
                  <c:v>9.3919779999999994E-2</c:v>
                </c:pt>
                <c:pt idx="207">
                  <c:v>-0.2554054</c:v>
                </c:pt>
                <c:pt idx="208">
                  <c:v>0.3838915</c:v>
                </c:pt>
                <c:pt idx="209">
                  <c:v>1.9054949999999999</c:v>
                </c:pt>
                <c:pt idx="210">
                  <c:v>2.112768</c:v>
                </c:pt>
                <c:pt idx="211">
                  <c:v>1.3980919999999999</c:v>
                </c:pt>
                <c:pt idx="212">
                  <c:v>1.990518</c:v>
                </c:pt>
                <c:pt idx="213">
                  <c:v>2.8813740000000001</c:v>
                </c:pt>
                <c:pt idx="214">
                  <c:v>2.9677829999999998</c:v>
                </c:pt>
                <c:pt idx="215">
                  <c:v>3.3237679999999998</c:v>
                </c:pt>
                <c:pt idx="216">
                  <c:v>3.3716379999999999</c:v>
                </c:pt>
                <c:pt idx="217">
                  <c:v>2.3965489999999998</c:v>
                </c:pt>
                <c:pt idx="218">
                  <c:v>2.422609</c:v>
                </c:pt>
                <c:pt idx="219">
                  <c:v>3.882755</c:v>
                </c:pt>
                <c:pt idx="220">
                  <c:v>3.8095029999999999</c:v>
                </c:pt>
                <c:pt idx="221">
                  <c:v>1.8735299999999999</c:v>
                </c:pt>
                <c:pt idx="222">
                  <c:v>1.556222</c:v>
                </c:pt>
                <c:pt idx="223">
                  <c:v>3.3037130000000001</c:v>
                </c:pt>
                <c:pt idx="224">
                  <c:v>3.586141</c:v>
                </c:pt>
                <c:pt idx="225">
                  <c:v>1.7838099999999999</c:v>
                </c:pt>
                <c:pt idx="226">
                  <c:v>0.91686259999999997</c:v>
                </c:pt>
                <c:pt idx="227">
                  <c:v>1.133197</c:v>
                </c:pt>
                <c:pt idx="228">
                  <c:v>0.6831585</c:v>
                </c:pt>
                <c:pt idx="229">
                  <c:v>0.53896160000000004</c:v>
                </c:pt>
                <c:pt idx="230">
                  <c:v>1.397416</c:v>
                </c:pt>
                <c:pt idx="231">
                  <c:v>1.863782</c:v>
                </c:pt>
                <c:pt idx="232">
                  <c:v>1.3425009999999999</c:v>
                </c:pt>
                <c:pt idx="233">
                  <c:v>1.002057</c:v>
                </c:pt>
                <c:pt idx="234">
                  <c:v>1.1326259999999999</c:v>
                </c:pt>
                <c:pt idx="235">
                  <c:v>1.045307</c:v>
                </c:pt>
                <c:pt idx="236">
                  <c:v>1.6421539999999999</c:v>
                </c:pt>
                <c:pt idx="237">
                  <c:v>2.5095239999999999</c:v>
                </c:pt>
                <c:pt idx="238">
                  <c:v>2.0237250000000002</c:v>
                </c:pt>
                <c:pt idx="239">
                  <c:v>1.1526810000000001</c:v>
                </c:pt>
                <c:pt idx="240">
                  <c:v>1.2204390000000001</c:v>
                </c:pt>
                <c:pt idx="241">
                  <c:v>1.7836479999999999</c:v>
                </c:pt>
                <c:pt idx="242">
                  <c:v>1.706537</c:v>
                </c:pt>
                <c:pt idx="243">
                  <c:v>1.3584560000000001</c:v>
                </c:pt>
                <c:pt idx="244">
                  <c:v>1.974602</c:v>
                </c:pt>
                <c:pt idx="245">
                  <c:v>2.7769400000000002</c:v>
                </c:pt>
                <c:pt idx="246">
                  <c:v>2.6051139999999999</c:v>
                </c:pt>
                <c:pt idx="247">
                  <c:v>1.9831749999999999</c:v>
                </c:pt>
                <c:pt idx="248">
                  <c:v>1.407146</c:v>
                </c:pt>
                <c:pt idx="249">
                  <c:v>0.44914219999999999</c:v>
                </c:pt>
                <c:pt idx="250">
                  <c:v>-0.38154860000000002</c:v>
                </c:pt>
                <c:pt idx="251">
                  <c:v>0.18228649999999999</c:v>
                </c:pt>
                <c:pt idx="252">
                  <c:v>1.185764</c:v>
                </c:pt>
                <c:pt idx="253">
                  <c:v>0.91757080000000002</c:v>
                </c:pt>
                <c:pt idx="254">
                  <c:v>0.47747509999999999</c:v>
                </c:pt>
                <c:pt idx="255">
                  <c:v>0.52131430000000001</c:v>
                </c:pt>
                <c:pt idx="256">
                  <c:v>0.17142660000000001</c:v>
                </c:pt>
                <c:pt idx="257">
                  <c:v>-8.4643709999999997E-2</c:v>
                </c:pt>
                <c:pt idx="258">
                  <c:v>0.19567609999999999</c:v>
                </c:pt>
                <c:pt idx="259">
                  <c:v>1.584379</c:v>
                </c:pt>
                <c:pt idx="260">
                  <c:v>3.245126</c:v>
                </c:pt>
                <c:pt idx="261">
                  <c:v>2.8820969999999999</c:v>
                </c:pt>
                <c:pt idx="262">
                  <c:v>1.8137779999999999</c:v>
                </c:pt>
                <c:pt idx="263">
                  <c:v>1.8418429999999999</c:v>
                </c:pt>
                <c:pt idx="264">
                  <c:v>1.9108879999999999</c:v>
                </c:pt>
                <c:pt idx="265">
                  <c:v>1.103982</c:v>
                </c:pt>
                <c:pt idx="266">
                  <c:v>-0.21621940000000001</c:v>
                </c:pt>
                <c:pt idx="267">
                  <c:v>-0.76240079999999999</c:v>
                </c:pt>
                <c:pt idx="268">
                  <c:v>-0.49197930000000001</c:v>
                </c:pt>
                <c:pt idx="269">
                  <c:v>-4.8089119999999999E-2</c:v>
                </c:pt>
                <c:pt idx="270">
                  <c:v>1.1029599999999999</c:v>
                </c:pt>
                <c:pt idx="271">
                  <c:v>2.002799</c:v>
                </c:pt>
                <c:pt idx="272">
                  <c:v>1.448558</c:v>
                </c:pt>
                <c:pt idx="273">
                  <c:v>0.92769979999999996</c:v>
                </c:pt>
                <c:pt idx="274">
                  <c:v>1.407173</c:v>
                </c:pt>
                <c:pt idx="275">
                  <c:v>1.7649140000000001</c:v>
                </c:pt>
                <c:pt idx="276">
                  <c:v>1.77851</c:v>
                </c:pt>
                <c:pt idx="277">
                  <c:v>1.6532709999999999</c:v>
                </c:pt>
                <c:pt idx="278">
                  <c:v>0.56274100000000005</c:v>
                </c:pt>
                <c:pt idx="279">
                  <c:v>-0.72061509999999995</c:v>
                </c:pt>
                <c:pt idx="280">
                  <c:v>-0.58378920000000001</c:v>
                </c:pt>
                <c:pt idx="281">
                  <c:v>-8.4943030000000003E-2</c:v>
                </c:pt>
                <c:pt idx="282">
                  <c:v>-3.2912789999999997E-2</c:v>
                </c:pt>
                <c:pt idx="283">
                  <c:v>-9.8354040000000004E-2</c:v>
                </c:pt>
                <c:pt idx="284">
                  <c:v>-0.7206418</c:v>
                </c:pt>
                <c:pt idx="285">
                  <c:v>-0.56513780000000002</c:v>
                </c:pt>
                <c:pt idx="286">
                  <c:v>0.55477080000000001</c:v>
                </c:pt>
                <c:pt idx="287">
                  <c:v>0.97222609999999998</c:v>
                </c:pt>
                <c:pt idx="288">
                  <c:v>0.63303739999999997</c:v>
                </c:pt>
                <c:pt idx="289">
                  <c:v>0.1402709</c:v>
                </c:pt>
                <c:pt idx="290">
                  <c:v>1.248456</c:v>
                </c:pt>
                <c:pt idx="291">
                  <c:v>3.3381669999999999</c:v>
                </c:pt>
                <c:pt idx="292">
                  <c:v>2.955295</c:v>
                </c:pt>
                <c:pt idx="293">
                  <c:v>0.97979450000000001</c:v>
                </c:pt>
                <c:pt idx="294">
                  <c:v>0.54502079999999997</c:v>
                </c:pt>
                <c:pt idx="295">
                  <c:v>0.72145919999999997</c:v>
                </c:pt>
                <c:pt idx="296">
                  <c:v>0.216943</c:v>
                </c:pt>
                <c:pt idx="297">
                  <c:v>0.72170140000000005</c:v>
                </c:pt>
                <c:pt idx="298">
                  <c:v>2.015215</c:v>
                </c:pt>
                <c:pt idx="299">
                  <c:v>2.1183040000000002</c:v>
                </c:pt>
                <c:pt idx="300">
                  <c:v>1.034181</c:v>
                </c:pt>
                <c:pt idx="301">
                  <c:v>-0.17195759999999999</c:v>
                </c:pt>
                <c:pt idx="302">
                  <c:v>-0.1735043</c:v>
                </c:pt>
                <c:pt idx="303">
                  <c:v>1.206491</c:v>
                </c:pt>
                <c:pt idx="304">
                  <c:v>1.756338</c:v>
                </c:pt>
                <c:pt idx="305">
                  <c:v>0.99328939999999999</c:v>
                </c:pt>
                <c:pt idx="306">
                  <c:v>1.0538380000000001</c:v>
                </c:pt>
                <c:pt idx="307">
                  <c:v>1.7391509999999999</c:v>
                </c:pt>
                <c:pt idx="308">
                  <c:v>1.720674</c:v>
                </c:pt>
                <c:pt idx="309">
                  <c:v>1.5787899999999999</c:v>
                </c:pt>
                <c:pt idx="310">
                  <c:v>1.8671</c:v>
                </c:pt>
                <c:pt idx="311">
                  <c:v>1.9898690000000001</c:v>
                </c:pt>
                <c:pt idx="312">
                  <c:v>1.3373440000000001</c:v>
                </c:pt>
                <c:pt idx="313">
                  <c:v>0.31498900000000002</c:v>
                </c:pt>
                <c:pt idx="314">
                  <c:v>0.31856479999999998</c:v>
                </c:pt>
                <c:pt idx="315">
                  <c:v>1.594659</c:v>
                </c:pt>
                <c:pt idx="316">
                  <c:v>1.849998</c:v>
                </c:pt>
                <c:pt idx="317">
                  <c:v>0.7545965</c:v>
                </c:pt>
                <c:pt idx="318">
                  <c:v>1.0231239999999999</c:v>
                </c:pt>
                <c:pt idx="319">
                  <c:v>1.8900380000000001</c:v>
                </c:pt>
                <c:pt idx="320">
                  <c:v>1.1831700000000001</c:v>
                </c:pt>
                <c:pt idx="321">
                  <c:v>0.4613215</c:v>
                </c:pt>
                <c:pt idx="322">
                  <c:v>0.58093729999999999</c:v>
                </c:pt>
                <c:pt idx="323">
                  <c:v>0.2024937</c:v>
                </c:pt>
                <c:pt idx="324">
                  <c:v>-1.1716880000000001</c:v>
                </c:pt>
                <c:pt idx="325">
                  <c:v>-2.4055270000000002</c:v>
                </c:pt>
                <c:pt idx="326">
                  <c:v>-1.690569</c:v>
                </c:pt>
                <c:pt idx="327">
                  <c:v>0.38945970000000002</c:v>
                </c:pt>
                <c:pt idx="328">
                  <c:v>1.9009849999999999</c:v>
                </c:pt>
                <c:pt idx="329">
                  <c:v>2.2701020000000001</c:v>
                </c:pt>
                <c:pt idx="330">
                  <c:v>1.61483</c:v>
                </c:pt>
                <c:pt idx="331">
                  <c:v>1.0446599999999999</c:v>
                </c:pt>
                <c:pt idx="332">
                  <c:v>0.94921390000000005</c:v>
                </c:pt>
                <c:pt idx="333">
                  <c:v>0.46817979999999998</c:v>
                </c:pt>
                <c:pt idx="334">
                  <c:v>3.6842159999999999E-2</c:v>
                </c:pt>
                <c:pt idx="335">
                  <c:v>-6.068718E-2</c:v>
                </c:pt>
                <c:pt idx="336">
                  <c:v>1.856812E-2</c:v>
                </c:pt>
                <c:pt idx="337">
                  <c:v>0.75960890000000003</c:v>
                </c:pt>
                <c:pt idx="338">
                  <c:v>1.4894879999999999</c:v>
                </c:pt>
                <c:pt idx="339">
                  <c:v>1.642566</c:v>
                </c:pt>
                <c:pt idx="340">
                  <c:v>1.656201</c:v>
                </c:pt>
                <c:pt idx="341">
                  <c:v>1.2553639999999999</c:v>
                </c:pt>
                <c:pt idx="342">
                  <c:v>1.475617</c:v>
                </c:pt>
                <c:pt idx="343">
                  <c:v>2.7522549999999999</c:v>
                </c:pt>
                <c:pt idx="344">
                  <c:v>2.5793010000000001</c:v>
                </c:pt>
                <c:pt idx="345">
                  <c:v>1.459568</c:v>
                </c:pt>
                <c:pt idx="346">
                  <c:v>2.2103060000000001</c:v>
                </c:pt>
                <c:pt idx="347">
                  <c:v>3.861488</c:v>
                </c:pt>
                <c:pt idx="348">
                  <c:v>3.5791059999999999</c:v>
                </c:pt>
                <c:pt idx="349">
                  <c:v>1.570533</c:v>
                </c:pt>
                <c:pt idx="350">
                  <c:v>-2.043246E-2</c:v>
                </c:pt>
                <c:pt idx="351">
                  <c:v>-0.81753160000000002</c:v>
                </c:pt>
                <c:pt idx="352">
                  <c:v>-0.54784619999999995</c:v>
                </c:pt>
                <c:pt idx="353">
                  <c:v>0.62561169999999999</c:v>
                </c:pt>
                <c:pt idx="354">
                  <c:v>0.86279159999999999</c:v>
                </c:pt>
                <c:pt idx="355">
                  <c:v>0.19882340000000001</c:v>
                </c:pt>
                <c:pt idx="356">
                  <c:v>-0.9217959</c:v>
                </c:pt>
                <c:pt idx="357">
                  <c:v>-1.796794</c:v>
                </c:pt>
                <c:pt idx="358">
                  <c:v>-0.4227477</c:v>
                </c:pt>
                <c:pt idx="359">
                  <c:v>1.186585</c:v>
                </c:pt>
                <c:pt idx="360">
                  <c:v>0.40182990000000002</c:v>
                </c:pt>
                <c:pt idx="361">
                  <c:v>-0.72807359999999999</c:v>
                </c:pt>
                <c:pt idx="362">
                  <c:v>-0.43034040000000001</c:v>
                </c:pt>
                <c:pt idx="363">
                  <c:v>0.36336560000000001</c:v>
                </c:pt>
                <c:pt idx="364">
                  <c:v>0.37748599999999999</c:v>
                </c:pt>
                <c:pt idx="365">
                  <c:v>4.8432080000000002E-2</c:v>
                </c:pt>
                <c:pt idx="366">
                  <c:v>0.4481251</c:v>
                </c:pt>
                <c:pt idx="367">
                  <c:v>0.45231769999999999</c:v>
                </c:pt>
                <c:pt idx="368">
                  <c:v>-0.7659783</c:v>
                </c:pt>
                <c:pt idx="369">
                  <c:v>-0.95416060000000003</c:v>
                </c:pt>
                <c:pt idx="370">
                  <c:v>0.58056470000000004</c:v>
                </c:pt>
                <c:pt idx="371">
                  <c:v>1.551053</c:v>
                </c:pt>
                <c:pt idx="372">
                  <c:v>1.171084</c:v>
                </c:pt>
                <c:pt idx="373">
                  <c:v>0.26448529999999998</c:v>
                </c:pt>
                <c:pt idx="374">
                  <c:v>9.2087569999999994E-2</c:v>
                </c:pt>
                <c:pt idx="375">
                  <c:v>0.94649930000000004</c:v>
                </c:pt>
                <c:pt idx="376">
                  <c:v>1.536931</c:v>
                </c:pt>
                <c:pt idx="377">
                  <c:v>1.302044</c:v>
                </c:pt>
                <c:pt idx="378">
                  <c:v>0.53364400000000001</c:v>
                </c:pt>
                <c:pt idx="379">
                  <c:v>0.22487180000000001</c:v>
                </c:pt>
                <c:pt idx="380">
                  <c:v>0.84243769999999996</c:v>
                </c:pt>
                <c:pt idx="381">
                  <c:v>1.3114349999999999</c:v>
                </c:pt>
                <c:pt idx="382">
                  <c:v>1.323628</c:v>
                </c:pt>
                <c:pt idx="383">
                  <c:v>0.86244589999999999</c:v>
                </c:pt>
                <c:pt idx="384">
                  <c:v>0.169735</c:v>
                </c:pt>
                <c:pt idx="385">
                  <c:v>0.59272360000000002</c:v>
                </c:pt>
                <c:pt idx="386">
                  <c:v>1.3919459999999999</c:v>
                </c:pt>
                <c:pt idx="387">
                  <c:v>0.59709080000000003</c:v>
                </c:pt>
                <c:pt idx="388">
                  <c:v>-1.13605</c:v>
                </c:pt>
                <c:pt idx="389">
                  <c:v>-1.9199029999999999</c:v>
                </c:pt>
                <c:pt idx="390">
                  <c:v>-1.3975569999999999</c:v>
                </c:pt>
                <c:pt idx="391">
                  <c:v>-0.46473379999999997</c:v>
                </c:pt>
                <c:pt idx="392">
                  <c:v>9.6457860000000006E-2</c:v>
                </c:pt>
                <c:pt idx="393">
                  <c:v>0.29857939999999999</c:v>
                </c:pt>
                <c:pt idx="394">
                  <c:v>0.46528940000000002</c:v>
                </c:pt>
                <c:pt idx="395">
                  <c:v>0.28189439999999999</c:v>
                </c:pt>
                <c:pt idx="396">
                  <c:v>-1.0368540000000001E-2</c:v>
                </c:pt>
                <c:pt idx="397">
                  <c:v>0.33092779999999999</c:v>
                </c:pt>
                <c:pt idx="398">
                  <c:v>0.74801479999999998</c:v>
                </c:pt>
                <c:pt idx="399">
                  <c:v>0.2879524</c:v>
                </c:pt>
                <c:pt idx="400">
                  <c:v>-0.44159759999999998</c:v>
                </c:pt>
                <c:pt idx="401">
                  <c:v>-5.4870790000000003E-2</c:v>
                </c:pt>
                <c:pt idx="402">
                  <c:v>1.167584</c:v>
                </c:pt>
                <c:pt idx="403">
                  <c:v>1.5935319999999999</c:v>
                </c:pt>
                <c:pt idx="404">
                  <c:v>0.45538329999999999</c:v>
                </c:pt>
                <c:pt idx="405">
                  <c:v>-0.73662799999999995</c:v>
                </c:pt>
                <c:pt idx="406">
                  <c:v>-0.33668609999999999</c:v>
                </c:pt>
                <c:pt idx="407">
                  <c:v>0.36438480000000001</c:v>
                </c:pt>
                <c:pt idx="408">
                  <c:v>-0.55827470000000001</c:v>
                </c:pt>
                <c:pt idx="409">
                  <c:v>-1.360411</c:v>
                </c:pt>
                <c:pt idx="410">
                  <c:v>0.15636420000000001</c:v>
                </c:pt>
                <c:pt idx="411">
                  <c:v>1.8566860000000001</c:v>
                </c:pt>
                <c:pt idx="412">
                  <c:v>2.1242939999999999</c:v>
                </c:pt>
                <c:pt idx="413">
                  <c:v>2.0313080000000001</c:v>
                </c:pt>
                <c:pt idx="414">
                  <c:v>1.634984</c:v>
                </c:pt>
                <c:pt idx="415">
                  <c:v>0.75462149999999995</c:v>
                </c:pt>
                <c:pt idx="416">
                  <c:v>-9.5844429999999994E-2</c:v>
                </c:pt>
                <c:pt idx="417">
                  <c:v>-0.27646549999999998</c:v>
                </c:pt>
                <c:pt idx="418">
                  <c:v>0.5165843</c:v>
                </c:pt>
                <c:pt idx="419">
                  <c:v>1.0954459999999999</c:v>
                </c:pt>
                <c:pt idx="420">
                  <c:v>0.83993660000000003</c:v>
                </c:pt>
                <c:pt idx="421">
                  <c:v>1.016229</c:v>
                </c:pt>
                <c:pt idx="422">
                  <c:v>1.506413</c:v>
                </c:pt>
                <c:pt idx="423">
                  <c:v>1.1429279999999999</c:v>
                </c:pt>
                <c:pt idx="424">
                  <c:v>0.63436150000000002</c:v>
                </c:pt>
                <c:pt idx="425">
                  <c:v>0.79088879999999995</c:v>
                </c:pt>
                <c:pt idx="426">
                  <c:v>0.5186326</c:v>
                </c:pt>
                <c:pt idx="427">
                  <c:v>-0.67501389999999994</c:v>
                </c:pt>
                <c:pt idx="428">
                  <c:v>-1.0555669999999999</c:v>
                </c:pt>
                <c:pt idx="429">
                  <c:v>0.26878220000000003</c:v>
                </c:pt>
                <c:pt idx="430">
                  <c:v>1.329882</c:v>
                </c:pt>
                <c:pt idx="431">
                  <c:v>1.210968</c:v>
                </c:pt>
                <c:pt idx="432">
                  <c:v>0.99592210000000003</c:v>
                </c:pt>
                <c:pt idx="433">
                  <c:v>-0.13767979999999999</c:v>
                </c:pt>
                <c:pt idx="434">
                  <c:v>-1.519514</c:v>
                </c:pt>
                <c:pt idx="435">
                  <c:v>-0.59390430000000005</c:v>
                </c:pt>
                <c:pt idx="436">
                  <c:v>1.32857</c:v>
                </c:pt>
                <c:pt idx="437">
                  <c:v>2.0687720000000001</c:v>
                </c:pt>
                <c:pt idx="438">
                  <c:v>1.381111</c:v>
                </c:pt>
                <c:pt idx="439">
                  <c:v>0.5535968</c:v>
                </c:pt>
                <c:pt idx="440">
                  <c:v>1.298907</c:v>
                </c:pt>
                <c:pt idx="441">
                  <c:v>2.5447199999999999</c:v>
                </c:pt>
                <c:pt idx="442">
                  <c:v>2.8166090000000001</c:v>
                </c:pt>
                <c:pt idx="443">
                  <c:v>2.3063060000000002</c:v>
                </c:pt>
                <c:pt idx="444">
                  <c:v>1.2840320000000001</c:v>
                </c:pt>
                <c:pt idx="445">
                  <c:v>0.49082809999999999</c:v>
                </c:pt>
                <c:pt idx="446">
                  <c:v>0.80768289999999998</c:v>
                </c:pt>
                <c:pt idx="447">
                  <c:v>1.859027</c:v>
                </c:pt>
                <c:pt idx="448">
                  <c:v>2.0638999999999998</c:v>
                </c:pt>
                <c:pt idx="449">
                  <c:v>0.49332999999999999</c:v>
                </c:pt>
                <c:pt idx="450">
                  <c:v>-1.1466130000000001</c:v>
                </c:pt>
                <c:pt idx="451">
                  <c:v>-1.122565</c:v>
                </c:pt>
                <c:pt idx="452">
                  <c:v>-0.73685489999999998</c:v>
                </c:pt>
                <c:pt idx="453">
                  <c:v>-0.82319560000000003</c:v>
                </c:pt>
                <c:pt idx="454">
                  <c:v>-0.16148270000000001</c:v>
                </c:pt>
                <c:pt idx="455">
                  <c:v>0.59178229999999998</c:v>
                </c:pt>
                <c:pt idx="456">
                  <c:v>-4.4445370000000001E-3</c:v>
                </c:pt>
                <c:pt idx="457">
                  <c:v>-0.73332330000000001</c:v>
                </c:pt>
                <c:pt idx="458">
                  <c:v>-0.76206050000000003</c:v>
                </c:pt>
                <c:pt idx="459">
                  <c:v>-1.0144249999999999</c:v>
                </c:pt>
                <c:pt idx="460">
                  <c:v>-1.341307</c:v>
                </c:pt>
                <c:pt idx="461">
                  <c:v>-0.84528329999999996</c:v>
                </c:pt>
                <c:pt idx="462">
                  <c:v>0.55781879999999995</c:v>
                </c:pt>
                <c:pt idx="463">
                  <c:v>1.611802</c:v>
                </c:pt>
                <c:pt idx="464">
                  <c:v>1.2723789999999999</c:v>
                </c:pt>
                <c:pt idx="465">
                  <c:v>0.1474859</c:v>
                </c:pt>
                <c:pt idx="466">
                  <c:v>-0.31682880000000002</c:v>
                </c:pt>
                <c:pt idx="467">
                  <c:v>0.34515390000000001</c:v>
                </c:pt>
                <c:pt idx="468">
                  <c:v>0.71277539999999995</c:v>
                </c:pt>
                <c:pt idx="469">
                  <c:v>0.66857509999999998</c:v>
                </c:pt>
                <c:pt idx="470">
                  <c:v>1.444477</c:v>
                </c:pt>
                <c:pt idx="471">
                  <c:v>1.797577</c:v>
                </c:pt>
                <c:pt idx="472">
                  <c:v>0.71857990000000005</c:v>
                </c:pt>
                <c:pt idx="473">
                  <c:v>0.22598869999999999</c:v>
                </c:pt>
                <c:pt idx="474">
                  <c:v>1.069312</c:v>
                </c:pt>
                <c:pt idx="475">
                  <c:v>1.5451539999999999</c:v>
                </c:pt>
                <c:pt idx="476">
                  <c:v>1.352026</c:v>
                </c:pt>
                <c:pt idx="477">
                  <c:v>1.2184649999999999</c:v>
                </c:pt>
                <c:pt idx="478">
                  <c:v>0.77443450000000003</c:v>
                </c:pt>
                <c:pt idx="479">
                  <c:v>0.58987769999999995</c:v>
                </c:pt>
                <c:pt idx="480">
                  <c:v>1.2465869999999999</c:v>
                </c:pt>
                <c:pt idx="481">
                  <c:v>1.4586650000000001</c:v>
                </c:pt>
                <c:pt idx="482">
                  <c:v>1.5776790000000001</c:v>
                </c:pt>
                <c:pt idx="483">
                  <c:v>1.9214990000000001</c:v>
                </c:pt>
                <c:pt idx="484">
                  <c:v>0.93284049999999996</c:v>
                </c:pt>
                <c:pt idx="485">
                  <c:v>-0.6360268</c:v>
                </c:pt>
                <c:pt idx="486">
                  <c:v>-0.92627119999999996</c:v>
                </c:pt>
                <c:pt idx="487">
                  <c:v>-0.2302276</c:v>
                </c:pt>
                <c:pt idx="488">
                  <c:v>0.12954089999999999</c:v>
                </c:pt>
                <c:pt idx="489">
                  <c:v>-0.39874920000000003</c:v>
                </c:pt>
                <c:pt idx="490">
                  <c:v>-1.286807</c:v>
                </c:pt>
                <c:pt idx="491">
                  <c:v>-1.395405</c:v>
                </c:pt>
                <c:pt idx="492">
                  <c:v>0.2054655</c:v>
                </c:pt>
                <c:pt idx="493">
                  <c:v>2.090398</c:v>
                </c:pt>
                <c:pt idx="494">
                  <c:v>1.804643</c:v>
                </c:pt>
                <c:pt idx="495">
                  <c:v>0.41442469999999998</c:v>
                </c:pt>
                <c:pt idx="496">
                  <c:v>0.20627039999999999</c:v>
                </c:pt>
                <c:pt idx="497">
                  <c:v>0.82302359999999997</c:v>
                </c:pt>
                <c:pt idx="498">
                  <c:v>0.99618119999999999</c:v>
                </c:pt>
                <c:pt idx="499">
                  <c:v>0.42573050000000001</c:v>
                </c:pt>
                <c:pt idx="500">
                  <c:v>9.2988520000000005E-2</c:v>
                </c:pt>
                <c:pt idx="501">
                  <c:v>0.90475340000000004</c:v>
                </c:pt>
                <c:pt idx="502">
                  <c:v>1.87921</c:v>
                </c:pt>
                <c:pt idx="503">
                  <c:v>1.2894350000000001</c:v>
                </c:pt>
                <c:pt idx="504">
                  <c:v>-0.36312549999999999</c:v>
                </c:pt>
                <c:pt idx="505">
                  <c:v>-1.1815580000000001</c:v>
                </c:pt>
                <c:pt idx="506">
                  <c:v>-1.385901</c:v>
                </c:pt>
                <c:pt idx="507">
                  <c:v>-1.8140689999999999</c:v>
                </c:pt>
                <c:pt idx="508">
                  <c:v>-1.881667</c:v>
                </c:pt>
                <c:pt idx="509">
                  <c:v>-1.276308</c:v>
                </c:pt>
                <c:pt idx="510">
                  <c:v>-7.8532779999999996E-2</c:v>
                </c:pt>
                <c:pt idx="511">
                  <c:v>0.37377320000000003</c:v>
                </c:pt>
                <c:pt idx="512">
                  <c:v>-0.71083470000000004</c:v>
                </c:pt>
                <c:pt idx="513">
                  <c:v>-0.92065330000000001</c:v>
                </c:pt>
                <c:pt idx="514">
                  <c:v>0.23803769999999999</c:v>
                </c:pt>
                <c:pt idx="515">
                  <c:v>0.84853880000000004</c:v>
                </c:pt>
                <c:pt idx="516">
                  <c:v>0.58820039999999996</c:v>
                </c:pt>
                <c:pt idx="517">
                  <c:v>-0.31247599999999998</c:v>
                </c:pt>
                <c:pt idx="518">
                  <c:v>-1.4646479999999999</c:v>
                </c:pt>
                <c:pt idx="519">
                  <c:v>-1.95807</c:v>
                </c:pt>
                <c:pt idx="520">
                  <c:v>-1.5916980000000001</c:v>
                </c:pt>
                <c:pt idx="521">
                  <c:v>-0.93769349999999996</c:v>
                </c:pt>
                <c:pt idx="522">
                  <c:v>-0.15766340000000001</c:v>
                </c:pt>
                <c:pt idx="523">
                  <c:v>0.66960679999999995</c:v>
                </c:pt>
                <c:pt idx="524">
                  <c:v>0.82474150000000002</c:v>
                </c:pt>
                <c:pt idx="525">
                  <c:v>0.31040180000000001</c:v>
                </c:pt>
                <c:pt idx="526">
                  <c:v>0.2785396</c:v>
                </c:pt>
                <c:pt idx="527">
                  <c:v>0.4453763</c:v>
                </c:pt>
                <c:pt idx="528">
                  <c:v>-0.47621200000000002</c:v>
                </c:pt>
                <c:pt idx="529">
                  <c:v>-1.235684</c:v>
                </c:pt>
                <c:pt idx="530">
                  <c:v>-0.57743390000000006</c:v>
                </c:pt>
                <c:pt idx="531">
                  <c:v>0.17593320000000001</c:v>
                </c:pt>
                <c:pt idx="532">
                  <c:v>0.27970699999999998</c:v>
                </c:pt>
                <c:pt idx="533">
                  <c:v>-0.29144779999999998</c:v>
                </c:pt>
                <c:pt idx="534">
                  <c:v>-0.71703159999999999</c:v>
                </c:pt>
                <c:pt idx="535">
                  <c:v>-0.34287570000000001</c:v>
                </c:pt>
                <c:pt idx="536">
                  <c:v>-0.95757340000000002</c:v>
                </c:pt>
                <c:pt idx="537">
                  <c:v>-2.121677</c:v>
                </c:pt>
                <c:pt idx="538">
                  <c:v>-1.3902570000000001</c:v>
                </c:pt>
                <c:pt idx="539">
                  <c:v>0.43985229999999997</c:v>
                </c:pt>
                <c:pt idx="540">
                  <c:v>0.8211041</c:v>
                </c:pt>
                <c:pt idx="541">
                  <c:v>-0.65771769999999996</c:v>
                </c:pt>
                <c:pt idx="542">
                  <c:v>-1.6485209999999999</c:v>
                </c:pt>
                <c:pt idx="543">
                  <c:v>-0.76563060000000005</c:v>
                </c:pt>
                <c:pt idx="544">
                  <c:v>0.45871020000000001</c:v>
                </c:pt>
                <c:pt idx="545">
                  <c:v>0.31391390000000002</c:v>
                </c:pt>
                <c:pt idx="546">
                  <c:v>-0.71105320000000005</c:v>
                </c:pt>
                <c:pt idx="547">
                  <c:v>-0.62995219999999996</c:v>
                </c:pt>
                <c:pt idx="548">
                  <c:v>7.3812820000000001E-2</c:v>
                </c:pt>
                <c:pt idx="549">
                  <c:v>-0.19315640000000001</c:v>
                </c:pt>
                <c:pt idx="550">
                  <c:v>-0.18226139999999999</c:v>
                </c:pt>
                <c:pt idx="551">
                  <c:v>3.9822059999999999E-2</c:v>
                </c:pt>
                <c:pt idx="552">
                  <c:v>-0.75444060000000002</c:v>
                </c:pt>
                <c:pt idx="553">
                  <c:v>-1.060575</c:v>
                </c:pt>
                <c:pt idx="554">
                  <c:v>-0.35486610000000002</c:v>
                </c:pt>
                <c:pt idx="555">
                  <c:v>-0.1307642</c:v>
                </c:pt>
                <c:pt idx="556">
                  <c:v>-0.5188644</c:v>
                </c:pt>
                <c:pt idx="557">
                  <c:v>-0.83424089999999995</c:v>
                </c:pt>
                <c:pt idx="558">
                  <c:v>-1.007312</c:v>
                </c:pt>
                <c:pt idx="559">
                  <c:v>-0.96814999999999996</c:v>
                </c:pt>
                <c:pt idx="560">
                  <c:v>-0.42520210000000003</c:v>
                </c:pt>
                <c:pt idx="561">
                  <c:v>-8.2150340000000002E-2</c:v>
                </c:pt>
                <c:pt idx="562">
                  <c:v>-0.95010850000000002</c:v>
                </c:pt>
                <c:pt idx="563">
                  <c:v>-1.078889</c:v>
                </c:pt>
                <c:pt idx="564">
                  <c:v>1.331388</c:v>
                </c:pt>
                <c:pt idx="565">
                  <c:v>3.2373859999999999</c:v>
                </c:pt>
                <c:pt idx="566">
                  <c:v>1.920064</c:v>
                </c:pt>
                <c:pt idx="567">
                  <c:v>-9.2240260000000004E-2</c:v>
                </c:pt>
                <c:pt idx="568">
                  <c:v>5.5491909999999998E-2</c:v>
                </c:pt>
                <c:pt idx="569">
                  <c:v>1.5947610000000001</c:v>
                </c:pt>
                <c:pt idx="570">
                  <c:v>2.6615899999999999</c:v>
                </c:pt>
                <c:pt idx="571">
                  <c:v>1.9273089999999999</c:v>
                </c:pt>
                <c:pt idx="572">
                  <c:v>0.1049614</c:v>
                </c:pt>
                <c:pt idx="573">
                  <c:v>-0.86438139999999997</c:v>
                </c:pt>
                <c:pt idx="574">
                  <c:v>-0.35403630000000003</c:v>
                </c:pt>
                <c:pt idx="575">
                  <c:v>0.77373740000000002</c:v>
                </c:pt>
                <c:pt idx="576">
                  <c:v>0.69841209999999998</c:v>
                </c:pt>
                <c:pt idx="577">
                  <c:v>0.1472919</c:v>
                </c:pt>
                <c:pt idx="578">
                  <c:v>0.63785550000000002</c:v>
                </c:pt>
                <c:pt idx="579">
                  <c:v>0.41021150000000001</c:v>
                </c:pt>
                <c:pt idx="580">
                  <c:v>-0.48732239999999999</c:v>
                </c:pt>
                <c:pt idx="581">
                  <c:v>0.1224261</c:v>
                </c:pt>
                <c:pt idx="582">
                  <c:v>0.70511279999999998</c:v>
                </c:pt>
                <c:pt idx="583">
                  <c:v>-0.44876769999999999</c:v>
                </c:pt>
                <c:pt idx="584">
                  <c:v>-0.91484069999999995</c:v>
                </c:pt>
                <c:pt idx="585">
                  <c:v>0.42385970000000001</c:v>
                </c:pt>
                <c:pt idx="586">
                  <c:v>1.2484139999999999</c:v>
                </c:pt>
                <c:pt idx="587">
                  <c:v>0.38386870000000001</c:v>
                </c:pt>
                <c:pt idx="588">
                  <c:v>-1.0590619999999999</c:v>
                </c:pt>
                <c:pt idx="589">
                  <c:v>-1.1129659999999999</c:v>
                </c:pt>
                <c:pt idx="590">
                  <c:v>0.42285410000000001</c:v>
                </c:pt>
                <c:pt idx="591">
                  <c:v>1.3931100000000001</c:v>
                </c:pt>
                <c:pt idx="592">
                  <c:v>1.0551740000000001</c:v>
                </c:pt>
                <c:pt idx="593">
                  <c:v>2.196333E-2</c:v>
                </c:pt>
                <c:pt idx="594">
                  <c:v>-1.2233499999999999</c:v>
                </c:pt>
                <c:pt idx="595">
                  <c:v>-1.486051</c:v>
                </c:pt>
                <c:pt idx="596">
                  <c:v>-1.0183519999999999</c:v>
                </c:pt>
                <c:pt idx="597">
                  <c:v>-0.9160355</c:v>
                </c:pt>
                <c:pt idx="598">
                  <c:v>-0.66854599999999997</c:v>
                </c:pt>
                <c:pt idx="599">
                  <c:v>-0.34677669999999999</c:v>
                </c:pt>
                <c:pt idx="600">
                  <c:v>-0.22746250000000001</c:v>
                </c:pt>
                <c:pt idx="601">
                  <c:v>0.1524171</c:v>
                </c:pt>
                <c:pt idx="602">
                  <c:v>0.5893912</c:v>
                </c:pt>
                <c:pt idx="603">
                  <c:v>0.65754489999999999</c:v>
                </c:pt>
                <c:pt idx="604">
                  <c:v>0.51935969999999998</c:v>
                </c:pt>
                <c:pt idx="605">
                  <c:v>0.71032949999999995</c:v>
                </c:pt>
                <c:pt idx="606">
                  <c:v>1.0230060000000001</c:v>
                </c:pt>
                <c:pt idx="607">
                  <c:v>1.2877639999999999</c:v>
                </c:pt>
                <c:pt idx="608">
                  <c:v>1.313418</c:v>
                </c:pt>
                <c:pt idx="609">
                  <c:v>0.35763679999999998</c:v>
                </c:pt>
                <c:pt idx="610">
                  <c:v>-0.39864250000000001</c:v>
                </c:pt>
                <c:pt idx="611">
                  <c:v>-0.35257300000000003</c:v>
                </c:pt>
                <c:pt idx="612">
                  <c:v>-1.253576</c:v>
                </c:pt>
                <c:pt idx="613">
                  <c:v>-2.5505990000000001</c:v>
                </c:pt>
                <c:pt idx="614">
                  <c:v>-2.1412800000000001</c:v>
                </c:pt>
                <c:pt idx="615">
                  <c:v>-0.40639029999999998</c:v>
                </c:pt>
                <c:pt idx="616">
                  <c:v>0.57536739999999997</c:v>
                </c:pt>
                <c:pt idx="617">
                  <c:v>0.40198289999999998</c:v>
                </c:pt>
                <c:pt idx="618">
                  <c:v>0.34185739999999998</c:v>
                </c:pt>
                <c:pt idx="619">
                  <c:v>0.26196239999999998</c:v>
                </c:pt>
                <c:pt idx="620">
                  <c:v>-0.3803182</c:v>
                </c:pt>
                <c:pt idx="621">
                  <c:v>-1.0090410000000001</c:v>
                </c:pt>
                <c:pt idx="622">
                  <c:v>-1.4223680000000001</c:v>
                </c:pt>
                <c:pt idx="623">
                  <c:v>-1.056937</c:v>
                </c:pt>
                <c:pt idx="624">
                  <c:v>0.42442540000000001</c:v>
                </c:pt>
                <c:pt idx="625">
                  <c:v>1.2129479999999999</c:v>
                </c:pt>
                <c:pt idx="626">
                  <c:v>1.280043</c:v>
                </c:pt>
                <c:pt idx="627">
                  <c:v>1.7648219999999999</c:v>
                </c:pt>
                <c:pt idx="628">
                  <c:v>1.458305</c:v>
                </c:pt>
                <c:pt idx="629">
                  <c:v>1.2328889999999999</c:v>
                </c:pt>
                <c:pt idx="630">
                  <c:v>2.0906419999999999</c:v>
                </c:pt>
                <c:pt idx="631">
                  <c:v>1.796721</c:v>
                </c:pt>
                <c:pt idx="632">
                  <c:v>0.51178270000000003</c:v>
                </c:pt>
                <c:pt idx="633">
                  <c:v>8.0896889999999999E-2</c:v>
                </c:pt>
                <c:pt idx="634">
                  <c:v>0.28260649999999998</c:v>
                </c:pt>
                <c:pt idx="635">
                  <c:v>0.71613479999999996</c:v>
                </c:pt>
                <c:pt idx="636">
                  <c:v>0.59731190000000001</c:v>
                </c:pt>
                <c:pt idx="637">
                  <c:v>-4.905313E-2</c:v>
                </c:pt>
                <c:pt idx="638">
                  <c:v>0.31194110000000003</c:v>
                </c:pt>
                <c:pt idx="639">
                  <c:v>0.7342784</c:v>
                </c:pt>
                <c:pt idx="640">
                  <c:v>0.1036738</c:v>
                </c:pt>
                <c:pt idx="641">
                  <c:v>-0.586009</c:v>
                </c:pt>
                <c:pt idx="642">
                  <c:v>-0.92895559999999999</c:v>
                </c:pt>
                <c:pt idx="643">
                  <c:v>-0.82711009999999996</c:v>
                </c:pt>
                <c:pt idx="644">
                  <c:v>-0.55612010000000001</c:v>
                </c:pt>
                <c:pt idx="645">
                  <c:v>-1.0340229999999999</c:v>
                </c:pt>
                <c:pt idx="646">
                  <c:v>-1.617934</c:v>
                </c:pt>
                <c:pt idx="647">
                  <c:v>-0.88801779999999997</c:v>
                </c:pt>
                <c:pt idx="648">
                  <c:v>0.27507229999999999</c:v>
                </c:pt>
                <c:pt idx="649">
                  <c:v>0.54532670000000005</c:v>
                </c:pt>
                <c:pt idx="650">
                  <c:v>0.50276050000000005</c:v>
                </c:pt>
                <c:pt idx="651">
                  <c:v>0.57424799999999998</c:v>
                </c:pt>
                <c:pt idx="652">
                  <c:v>0.45851249999999999</c:v>
                </c:pt>
                <c:pt idx="653">
                  <c:v>8.0625769999999999E-2</c:v>
                </c:pt>
                <c:pt idx="654">
                  <c:v>-0.7391451</c:v>
                </c:pt>
                <c:pt idx="655">
                  <c:v>-1.327974</c:v>
                </c:pt>
                <c:pt idx="656">
                  <c:v>-0.1768274</c:v>
                </c:pt>
                <c:pt idx="657">
                  <c:v>1.8540350000000001</c:v>
                </c:pt>
                <c:pt idx="658">
                  <c:v>2.7821880000000001</c:v>
                </c:pt>
                <c:pt idx="659">
                  <c:v>2.5603560000000001</c:v>
                </c:pt>
                <c:pt idx="660">
                  <c:v>1.1794500000000001</c:v>
                </c:pt>
                <c:pt idx="661">
                  <c:v>-0.2737214</c:v>
                </c:pt>
                <c:pt idx="662">
                  <c:v>-1.488743E-2</c:v>
                </c:pt>
                <c:pt idx="663">
                  <c:v>0.77631349999999999</c:v>
                </c:pt>
                <c:pt idx="664">
                  <c:v>1.336986</c:v>
                </c:pt>
                <c:pt idx="665">
                  <c:v>1.7126619999999999</c:v>
                </c:pt>
                <c:pt idx="666">
                  <c:v>0.97971600000000003</c:v>
                </c:pt>
                <c:pt idx="667">
                  <c:v>0.48155789999999998</c:v>
                </c:pt>
                <c:pt idx="668">
                  <c:v>1.398369</c:v>
                </c:pt>
                <c:pt idx="669">
                  <c:v>2.1927979999999998</c:v>
                </c:pt>
                <c:pt idx="670">
                  <c:v>1.5740719999999999</c:v>
                </c:pt>
                <c:pt idx="671">
                  <c:v>0.37470330000000002</c:v>
                </c:pt>
                <c:pt idx="672">
                  <c:v>0.21213019999999999</c:v>
                </c:pt>
                <c:pt idx="673">
                  <c:v>0.42698150000000001</c:v>
                </c:pt>
                <c:pt idx="674">
                  <c:v>0.2847596</c:v>
                </c:pt>
                <c:pt idx="675">
                  <c:v>0.52650430000000004</c:v>
                </c:pt>
                <c:pt idx="676">
                  <c:v>0.18600559999999999</c:v>
                </c:pt>
                <c:pt idx="677">
                  <c:v>-0.67906900000000003</c:v>
                </c:pt>
                <c:pt idx="678">
                  <c:v>-0.23109789999999999</c:v>
                </c:pt>
                <c:pt idx="679">
                  <c:v>0.71618519999999997</c:v>
                </c:pt>
                <c:pt idx="680">
                  <c:v>0.75128629999999996</c:v>
                </c:pt>
                <c:pt idx="681">
                  <c:v>0.41255829999999999</c:v>
                </c:pt>
                <c:pt idx="682">
                  <c:v>0.3400511</c:v>
                </c:pt>
                <c:pt idx="683">
                  <c:v>0.37782120000000002</c:v>
                </c:pt>
                <c:pt idx="684">
                  <c:v>0.39803290000000002</c:v>
                </c:pt>
                <c:pt idx="685">
                  <c:v>0.73059549999999995</c:v>
                </c:pt>
                <c:pt idx="686">
                  <c:v>0.73038990000000004</c:v>
                </c:pt>
                <c:pt idx="687">
                  <c:v>-4.7847479999999998E-2</c:v>
                </c:pt>
                <c:pt idx="688">
                  <c:v>2.044031E-2</c:v>
                </c:pt>
                <c:pt idx="689">
                  <c:v>0.85454810000000003</c:v>
                </c:pt>
                <c:pt idx="690">
                  <c:v>0.72267119999999996</c:v>
                </c:pt>
                <c:pt idx="691">
                  <c:v>0.19619519999999999</c:v>
                </c:pt>
                <c:pt idx="692">
                  <c:v>0.19543050000000001</c:v>
                </c:pt>
                <c:pt idx="693">
                  <c:v>0.38696449999999999</c:v>
                </c:pt>
                <c:pt idx="694">
                  <c:v>0.45438600000000001</c:v>
                </c:pt>
                <c:pt idx="695">
                  <c:v>0.30077359999999997</c:v>
                </c:pt>
                <c:pt idx="696">
                  <c:v>0.19950209999999999</c:v>
                </c:pt>
                <c:pt idx="697">
                  <c:v>0.26632139999999999</c:v>
                </c:pt>
                <c:pt idx="698">
                  <c:v>0.34161999999999998</c:v>
                </c:pt>
                <c:pt idx="699">
                  <c:v>0.41758450000000003</c:v>
                </c:pt>
                <c:pt idx="700">
                  <c:v>-0.22265769999999999</c:v>
                </c:pt>
                <c:pt idx="701">
                  <c:v>-1.318978</c:v>
                </c:pt>
                <c:pt idx="702">
                  <c:v>-1.425656</c:v>
                </c:pt>
                <c:pt idx="703">
                  <c:v>-0.34144770000000002</c:v>
                </c:pt>
                <c:pt idx="704">
                  <c:v>1.208912</c:v>
                </c:pt>
                <c:pt idx="705">
                  <c:v>1.473787</c:v>
                </c:pt>
                <c:pt idx="706">
                  <c:v>0.54929629999999996</c:v>
                </c:pt>
                <c:pt idx="707">
                  <c:v>0.2231264</c:v>
                </c:pt>
                <c:pt idx="708">
                  <c:v>0.24787999999999999</c:v>
                </c:pt>
                <c:pt idx="709">
                  <c:v>1.165532</c:v>
                </c:pt>
                <c:pt idx="710">
                  <c:v>2.516324</c:v>
                </c:pt>
                <c:pt idx="711">
                  <c:v>1.8104499999999999</c:v>
                </c:pt>
                <c:pt idx="712">
                  <c:v>0.13101699999999999</c:v>
                </c:pt>
                <c:pt idx="713">
                  <c:v>-0.5427111</c:v>
                </c:pt>
                <c:pt idx="714">
                  <c:v>-0.65839599999999998</c:v>
                </c:pt>
                <c:pt idx="715">
                  <c:v>-4.2094310000000003E-2</c:v>
                </c:pt>
                <c:pt idx="716">
                  <c:v>1.00932</c:v>
                </c:pt>
                <c:pt idx="717">
                  <c:v>0.74139529999999998</c:v>
                </c:pt>
                <c:pt idx="718">
                  <c:v>-0.23235639999999999</c:v>
                </c:pt>
                <c:pt idx="719">
                  <c:v>-0.52665859999999998</c:v>
                </c:pt>
                <c:pt idx="720">
                  <c:v>-0.51342929999999998</c:v>
                </c:pt>
                <c:pt idx="721">
                  <c:v>0.32316349999999999</c:v>
                </c:pt>
                <c:pt idx="722">
                  <c:v>1.4567639999999999</c:v>
                </c:pt>
                <c:pt idx="723">
                  <c:v>1.003039</c:v>
                </c:pt>
                <c:pt idx="724">
                  <c:v>-1.1371920000000001E-2</c:v>
                </c:pt>
                <c:pt idx="725">
                  <c:v>-0.26799279999999998</c:v>
                </c:pt>
                <c:pt idx="726">
                  <c:v>0.1394456</c:v>
                </c:pt>
                <c:pt idx="727">
                  <c:v>1.1975530000000001</c:v>
                </c:pt>
                <c:pt idx="728">
                  <c:v>1.2264060000000001</c:v>
                </c:pt>
                <c:pt idx="729">
                  <c:v>-0.25451489999999999</c:v>
                </c:pt>
                <c:pt idx="730">
                  <c:v>-0.63192979999999999</c:v>
                </c:pt>
                <c:pt idx="731">
                  <c:v>-2.7392649999999998E-3</c:v>
                </c:pt>
                <c:pt idx="732">
                  <c:v>-0.1939853</c:v>
                </c:pt>
                <c:pt idx="733">
                  <c:v>0.38217259999999997</c:v>
                </c:pt>
                <c:pt idx="734">
                  <c:v>1.8486659999999999</c:v>
                </c:pt>
                <c:pt idx="735">
                  <c:v>1.5169790000000001</c:v>
                </c:pt>
                <c:pt idx="736">
                  <c:v>0.60136869999999998</c:v>
                </c:pt>
                <c:pt idx="737">
                  <c:v>0.74325629999999998</c:v>
                </c:pt>
                <c:pt idx="738">
                  <c:v>0.46717069999999999</c:v>
                </c:pt>
                <c:pt idx="739">
                  <c:v>-8.0021220000000004E-2</c:v>
                </c:pt>
                <c:pt idx="740">
                  <c:v>1.8628499999999999E-2</c:v>
                </c:pt>
                <c:pt idx="741">
                  <c:v>0.62605420000000001</c:v>
                </c:pt>
                <c:pt idx="742">
                  <c:v>0.94749609999999995</c:v>
                </c:pt>
                <c:pt idx="743">
                  <c:v>0.41441660000000002</c:v>
                </c:pt>
                <c:pt idx="744">
                  <c:v>0.22575410000000001</c:v>
                </c:pt>
                <c:pt idx="745">
                  <c:v>0.6536208</c:v>
                </c:pt>
                <c:pt idx="746">
                  <c:v>0.31879930000000001</c:v>
                </c:pt>
                <c:pt idx="747">
                  <c:v>-0.43152859999999998</c:v>
                </c:pt>
                <c:pt idx="748">
                  <c:v>0.17923130000000001</c:v>
                </c:pt>
                <c:pt idx="749">
                  <c:v>1.3321670000000001</c:v>
                </c:pt>
                <c:pt idx="750">
                  <c:v>1.0508200000000001</c:v>
                </c:pt>
                <c:pt idx="751">
                  <c:v>0.28683629999999999</c:v>
                </c:pt>
                <c:pt idx="752">
                  <c:v>0.2561021</c:v>
                </c:pt>
                <c:pt idx="753">
                  <c:v>0.61557879999999998</c:v>
                </c:pt>
                <c:pt idx="754">
                  <c:v>1.1377919999999999</c:v>
                </c:pt>
                <c:pt idx="755">
                  <c:v>1.0513889999999999</c:v>
                </c:pt>
                <c:pt idx="756">
                  <c:v>-9.1356329999999999E-2</c:v>
                </c:pt>
                <c:pt idx="757">
                  <c:v>-0.56876930000000003</c:v>
                </c:pt>
                <c:pt idx="758">
                  <c:v>-0.32938590000000001</c:v>
                </c:pt>
                <c:pt idx="759">
                  <c:v>-0.53615179999999996</c:v>
                </c:pt>
                <c:pt idx="760">
                  <c:v>0.1097378</c:v>
                </c:pt>
                <c:pt idx="761">
                  <c:v>0.84234339999999996</c:v>
                </c:pt>
                <c:pt idx="762">
                  <c:v>-7.5637990000000002E-2</c:v>
                </c:pt>
                <c:pt idx="763">
                  <c:v>-0.79011039999999999</c:v>
                </c:pt>
                <c:pt idx="764">
                  <c:v>4.2360109999999999E-2</c:v>
                </c:pt>
                <c:pt idx="765">
                  <c:v>0.46071810000000002</c:v>
                </c:pt>
                <c:pt idx="766">
                  <c:v>-0.68070779999999997</c:v>
                </c:pt>
                <c:pt idx="767">
                  <c:v>-1.4027909999999999</c:v>
                </c:pt>
                <c:pt idx="768">
                  <c:v>-0.85087230000000003</c:v>
                </c:pt>
                <c:pt idx="769">
                  <c:v>3.899118E-2</c:v>
                </c:pt>
                <c:pt idx="770">
                  <c:v>1.019463</c:v>
                </c:pt>
                <c:pt idx="771">
                  <c:v>1.1045050000000001</c:v>
                </c:pt>
                <c:pt idx="772">
                  <c:v>-7.3314660000000004E-2</c:v>
                </c:pt>
                <c:pt idx="773">
                  <c:v>-0.77119979999999999</c:v>
                </c:pt>
                <c:pt idx="774">
                  <c:v>-0.43427339999999998</c:v>
                </c:pt>
                <c:pt idx="775">
                  <c:v>0.27167910000000001</c:v>
                </c:pt>
                <c:pt idx="776">
                  <c:v>0.37855480000000002</c:v>
                </c:pt>
                <c:pt idx="777">
                  <c:v>-0.5358001</c:v>
                </c:pt>
                <c:pt idx="778">
                  <c:v>-0.39353129999999997</c:v>
                </c:pt>
                <c:pt idx="779">
                  <c:v>0.47529500000000002</c:v>
                </c:pt>
                <c:pt idx="780">
                  <c:v>-0.49922509999999998</c:v>
                </c:pt>
                <c:pt idx="781">
                  <c:v>-1.708256</c:v>
                </c:pt>
                <c:pt idx="782">
                  <c:v>-1.582133</c:v>
                </c:pt>
                <c:pt idx="783">
                  <c:v>-1.5083089999999999</c:v>
                </c:pt>
                <c:pt idx="784">
                  <c:v>-1.1505270000000001</c:v>
                </c:pt>
                <c:pt idx="785">
                  <c:v>0.49797659999999999</c:v>
                </c:pt>
                <c:pt idx="786">
                  <c:v>1.8632</c:v>
                </c:pt>
                <c:pt idx="787">
                  <c:v>1.294333</c:v>
                </c:pt>
                <c:pt idx="788">
                  <c:v>0.60662050000000001</c:v>
                </c:pt>
                <c:pt idx="789">
                  <c:v>1.361861</c:v>
                </c:pt>
                <c:pt idx="790">
                  <c:v>1.767916</c:v>
                </c:pt>
                <c:pt idx="791">
                  <c:v>0.86388759999999998</c:v>
                </c:pt>
                <c:pt idx="792">
                  <c:v>-0.66591889999999998</c:v>
                </c:pt>
                <c:pt idx="793">
                  <c:v>-1.353453</c:v>
                </c:pt>
                <c:pt idx="794">
                  <c:v>-0.6127726</c:v>
                </c:pt>
                <c:pt idx="795">
                  <c:v>4.175338E-2</c:v>
                </c:pt>
                <c:pt idx="796">
                  <c:v>0.38057069999999998</c:v>
                </c:pt>
                <c:pt idx="797">
                  <c:v>0.6142976</c:v>
                </c:pt>
                <c:pt idx="798">
                  <c:v>0.32963120000000001</c:v>
                </c:pt>
                <c:pt idx="799">
                  <c:v>-0.28268320000000002</c:v>
                </c:pt>
                <c:pt idx="800">
                  <c:v>-0.86178600000000005</c:v>
                </c:pt>
                <c:pt idx="801">
                  <c:v>-0.2122637</c:v>
                </c:pt>
                <c:pt idx="802">
                  <c:v>1.9058349999999999</c:v>
                </c:pt>
                <c:pt idx="803">
                  <c:v>3.0349689999999998</c:v>
                </c:pt>
                <c:pt idx="804">
                  <c:v>1.8855150000000001</c:v>
                </c:pt>
                <c:pt idx="805">
                  <c:v>0.36249670000000001</c:v>
                </c:pt>
                <c:pt idx="806">
                  <c:v>-0.13156419999999999</c:v>
                </c:pt>
                <c:pt idx="807">
                  <c:v>0.1816343</c:v>
                </c:pt>
                <c:pt idx="808">
                  <c:v>9.3551620000000002E-2</c:v>
                </c:pt>
                <c:pt idx="809">
                  <c:v>-1.258208</c:v>
                </c:pt>
                <c:pt idx="810">
                  <c:v>-1.52362</c:v>
                </c:pt>
                <c:pt idx="811">
                  <c:v>-0.2711441</c:v>
                </c:pt>
                <c:pt idx="812">
                  <c:v>-0.11972049999999999</c:v>
                </c:pt>
                <c:pt idx="813">
                  <c:v>-5.7611969999999998E-2</c:v>
                </c:pt>
                <c:pt idx="814">
                  <c:v>0.93805340000000004</c:v>
                </c:pt>
                <c:pt idx="815">
                  <c:v>0.56122360000000004</c:v>
                </c:pt>
                <c:pt idx="816">
                  <c:v>-1.458672</c:v>
                </c:pt>
                <c:pt idx="817">
                  <c:v>-2.0747599999999999</c:v>
                </c:pt>
                <c:pt idx="818">
                  <c:v>-0.44262010000000002</c:v>
                </c:pt>
                <c:pt idx="819">
                  <c:v>0.48565839999999999</c:v>
                </c:pt>
                <c:pt idx="820">
                  <c:v>-0.62160070000000001</c:v>
                </c:pt>
                <c:pt idx="821">
                  <c:v>-1.458512</c:v>
                </c:pt>
                <c:pt idx="822">
                  <c:v>-0.63680829999999999</c:v>
                </c:pt>
                <c:pt idx="823">
                  <c:v>-2.496928E-2</c:v>
                </c:pt>
                <c:pt idx="824">
                  <c:v>-0.77294119999999999</c:v>
                </c:pt>
                <c:pt idx="825">
                  <c:v>-1.1044149999999999</c:v>
                </c:pt>
                <c:pt idx="826">
                  <c:v>0.49737550000000003</c:v>
                </c:pt>
                <c:pt idx="827">
                  <c:v>2.5005389999999998</c:v>
                </c:pt>
                <c:pt idx="828">
                  <c:v>2.5824129999999998</c:v>
                </c:pt>
                <c:pt idx="829">
                  <c:v>1.113588</c:v>
                </c:pt>
                <c:pt idx="830">
                  <c:v>0.21066499999999999</c:v>
                </c:pt>
                <c:pt idx="831">
                  <c:v>0.55938679999999996</c:v>
                </c:pt>
                <c:pt idx="832">
                  <c:v>0.57123539999999995</c:v>
                </c:pt>
                <c:pt idx="833">
                  <c:v>-0.4021575</c:v>
                </c:pt>
                <c:pt idx="834">
                  <c:v>-0.96047329999999997</c:v>
                </c:pt>
                <c:pt idx="835">
                  <c:v>-1.0257510000000001</c:v>
                </c:pt>
                <c:pt idx="836">
                  <c:v>-1.069151</c:v>
                </c:pt>
                <c:pt idx="837">
                  <c:v>-0.51705129999999999</c:v>
                </c:pt>
                <c:pt idx="838">
                  <c:v>3.215676E-2</c:v>
                </c:pt>
                <c:pt idx="839">
                  <c:v>0.25835580000000002</c:v>
                </c:pt>
                <c:pt idx="840">
                  <c:v>-0.22613340000000001</c:v>
                </c:pt>
                <c:pt idx="841">
                  <c:v>-1.999609</c:v>
                </c:pt>
                <c:pt idx="842">
                  <c:v>-2.206429</c:v>
                </c:pt>
                <c:pt idx="843">
                  <c:v>-0.25402520000000001</c:v>
                </c:pt>
                <c:pt idx="844">
                  <c:v>0.28267910000000002</c:v>
                </c:pt>
                <c:pt idx="845">
                  <c:v>-0.53912159999999998</c:v>
                </c:pt>
                <c:pt idx="846">
                  <c:v>-0.57828389999999996</c:v>
                </c:pt>
                <c:pt idx="847">
                  <c:v>-0.54733880000000001</c:v>
                </c:pt>
                <c:pt idx="848">
                  <c:v>-1.0877429999999999</c:v>
                </c:pt>
                <c:pt idx="849">
                  <c:v>-1.205346</c:v>
                </c:pt>
                <c:pt idx="850">
                  <c:v>-1.0354920000000001</c:v>
                </c:pt>
                <c:pt idx="851">
                  <c:v>-0.80146530000000005</c:v>
                </c:pt>
                <c:pt idx="852">
                  <c:v>-0.30342930000000001</c:v>
                </c:pt>
                <c:pt idx="853">
                  <c:v>-0.20885919999999999</c:v>
                </c:pt>
                <c:pt idx="854">
                  <c:v>-0.15718869999999999</c:v>
                </c:pt>
                <c:pt idx="855">
                  <c:v>4.9540840000000003E-2</c:v>
                </c:pt>
                <c:pt idx="856">
                  <c:v>-0.71371039999999997</c:v>
                </c:pt>
                <c:pt idx="857">
                  <c:v>-1.3385739999999999</c:v>
                </c:pt>
                <c:pt idx="858">
                  <c:v>-0.1189168</c:v>
                </c:pt>
                <c:pt idx="859">
                  <c:v>1.485242</c:v>
                </c:pt>
                <c:pt idx="860">
                  <c:v>1.6872419999999999</c:v>
                </c:pt>
                <c:pt idx="861">
                  <c:v>0.68095819999999996</c:v>
                </c:pt>
                <c:pt idx="862">
                  <c:v>-0.12625890000000001</c:v>
                </c:pt>
                <c:pt idx="863">
                  <c:v>0.25753530000000002</c:v>
                </c:pt>
                <c:pt idx="864">
                  <c:v>1.127051</c:v>
                </c:pt>
                <c:pt idx="865">
                  <c:v>1.352419</c:v>
                </c:pt>
                <c:pt idx="866">
                  <c:v>0.69858310000000001</c:v>
                </c:pt>
                <c:pt idx="867">
                  <c:v>4.9337300000000001E-2</c:v>
                </c:pt>
                <c:pt idx="868">
                  <c:v>-0.33718749999999997</c:v>
                </c:pt>
                <c:pt idx="869">
                  <c:v>-0.72705090000000006</c:v>
                </c:pt>
                <c:pt idx="870">
                  <c:v>-0.36195579999999999</c:v>
                </c:pt>
                <c:pt idx="871">
                  <c:v>0.52422690000000005</c:v>
                </c:pt>
                <c:pt idx="872">
                  <c:v>0.29470570000000001</c:v>
                </c:pt>
                <c:pt idx="873">
                  <c:v>-1.339653</c:v>
                </c:pt>
                <c:pt idx="874">
                  <c:v>-2.4951979999999998</c:v>
                </c:pt>
                <c:pt idx="875">
                  <c:v>-1.693268</c:v>
                </c:pt>
                <c:pt idx="876">
                  <c:v>0.1714842</c:v>
                </c:pt>
                <c:pt idx="877">
                  <c:v>0.91847800000000002</c:v>
                </c:pt>
                <c:pt idx="878">
                  <c:v>0.43407679999999998</c:v>
                </c:pt>
                <c:pt idx="879">
                  <c:v>0.54391160000000005</c:v>
                </c:pt>
                <c:pt idx="880">
                  <c:v>0.97213119999999997</c:v>
                </c:pt>
                <c:pt idx="881">
                  <c:v>0.99474010000000002</c:v>
                </c:pt>
                <c:pt idx="882">
                  <c:v>0.82755920000000005</c:v>
                </c:pt>
                <c:pt idx="883">
                  <c:v>-0.20749790000000001</c:v>
                </c:pt>
                <c:pt idx="884">
                  <c:v>-1.4865280000000001</c:v>
                </c:pt>
                <c:pt idx="885">
                  <c:v>-1.244219</c:v>
                </c:pt>
                <c:pt idx="886">
                  <c:v>0.5413019</c:v>
                </c:pt>
                <c:pt idx="887">
                  <c:v>1.987338</c:v>
                </c:pt>
                <c:pt idx="888">
                  <c:v>1.6987399999999999</c:v>
                </c:pt>
                <c:pt idx="889">
                  <c:v>0.7557528</c:v>
                </c:pt>
                <c:pt idx="890">
                  <c:v>0.39213809999999999</c:v>
                </c:pt>
                <c:pt idx="891">
                  <c:v>0.45069500000000001</c:v>
                </c:pt>
                <c:pt idx="892">
                  <c:v>0.33446959999999998</c:v>
                </c:pt>
                <c:pt idx="893">
                  <c:v>-0.36814089999999999</c:v>
                </c:pt>
                <c:pt idx="894">
                  <c:v>-0.43401440000000002</c:v>
                </c:pt>
                <c:pt idx="895">
                  <c:v>0.80640460000000003</c:v>
                </c:pt>
                <c:pt idx="896">
                  <c:v>1.0946769999999999</c:v>
                </c:pt>
                <c:pt idx="897">
                  <c:v>7.33988E-2</c:v>
                </c:pt>
                <c:pt idx="898">
                  <c:v>0.13767969999999999</c:v>
                </c:pt>
                <c:pt idx="899">
                  <c:v>1.349971</c:v>
                </c:pt>
                <c:pt idx="900">
                  <c:v>2.0955330000000001</c:v>
                </c:pt>
                <c:pt idx="901">
                  <c:v>1.9697370000000001</c:v>
                </c:pt>
                <c:pt idx="902">
                  <c:v>1.564708</c:v>
                </c:pt>
                <c:pt idx="903">
                  <c:v>1.0998190000000001</c:v>
                </c:pt>
                <c:pt idx="904">
                  <c:v>0.39251130000000001</c:v>
                </c:pt>
                <c:pt idx="905">
                  <c:v>-0.27433170000000001</c:v>
                </c:pt>
                <c:pt idx="906">
                  <c:v>-0.3859785</c:v>
                </c:pt>
                <c:pt idx="907">
                  <c:v>0.29346240000000001</c:v>
                </c:pt>
                <c:pt idx="908">
                  <c:v>1.218809</c:v>
                </c:pt>
                <c:pt idx="909">
                  <c:v>1.7542089999999999</c:v>
                </c:pt>
                <c:pt idx="910">
                  <c:v>1.562416</c:v>
                </c:pt>
                <c:pt idx="911">
                  <c:v>0.212563</c:v>
                </c:pt>
                <c:pt idx="912">
                  <c:v>-1.152997</c:v>
                </c:pt>
                <c:pt idx="913">
                  <c:v>-1.148196</c:v>
                </c:pt>
                <c:pt idx="914">
                  <c:v>-0.84004179999999995</c:v>
                </c:pt>
                <c:pt idx="915">
                  <c:v>-0.88120299999999996</c:v>
                </c:pt>
                <c:pt idx="916">
                  <c:v>-0.36241079999999998</c:v>
                </c:pt>
                <c:pt idx="917">
                  <c:v>0.66100320000000001</c:v>
                </c:pt>
                <c:pt idx="918">
                  <c:v>1.277128</c:v>
                </c:pt>
                <c:pt idx="919">
                  <c:v>1.014734</c:v>
                </c:pt>
                <c:pt idx="920">
                  <c:v>0.4923786</c:v>
                </c:pt>
                <c:pt idx="921">
                  <c:v>0.90404640000000003</c:v>
                </c:pt>
                <c:pt idx="922">
                  <c:v>1.462502</c:v>
                </c:pt>
                <c:pt idx="923">
                  <c:v>0.62245110000000003</c:v>
                </c:pt>
                <c:pt idx="924">
                  <c:v>-0.19862489999999999</c:v>
                </c:pt>
                <c:pt idx="925">
                  <c:v>0.12534090000000001</c:v>
                </c:pt>
                <c:pt idx="926">
                  <c:v>0.62523989999999996</c:v>
                </c:pt>
                <c:pt idx="927">
                  <c:v>0.96349870000000004</c:v>
                </c:pt>
                <c:pt idx="928">
                  <c:v>0.89011439999999997</c:v>
                </c:pt>
                <c:pt idx="929">
                  <c:v>0.57627709999999999</c:v>
                </c:pt>
                <c:pt idx="930">
                  <c:v>0.2273472</c:v>
                </c:pt>
                <c:pt idx="931">
                  <c:v>-0.64593129999999999</c:v>
                </c:pt>
                <c:pt idx="932">
                  <c:v>-1.2801359999999999</c:v>
                </c:pt>
                <c:pt idx="933">
                  <c:v>-1.1438489999999999</c:v>
                </c:pt>
                <c:pt idx="934">
                  <c:v>-1.1612340000000001</c:v>
                </c:pt>
                <c:pt idx="935">
                  <c:v>-1.0948910000000001</c:v>
                </c:pt>
                <c:pt idx="936">
                  <c:v>-0.3414721</c:v>
                </c:pt>
                <c:pt idx="937">
                  <c:v>0.17592479999999999</c:v>
                </c:pt>
                <c:pt idx="938">
                  <c:v>9.4504450000000004E-2</c:v>
                </c:pt>
                <c:pt idx="939">
                  <c:v>0.1302305</c:v>
                </c:pt>
                <c:pt idx="940">
                  <c:v>0.23914679999999999</c:v>
                </c:pt>
                <c:pt idx="941">
                  <c:v>0.18737490000000001</c:v>
                </c:pt>
                <c:pt idx="942">
                  <c:v>0.2462181</c:v>
                </c:pt>
                <c:pt idx="943">
                  <c:v>-0.1075194</c:v>
                </c:pt>
                <c:pt idx="944">
                  <c:v>-0.71458860000000002</c:v>
                </c:pt>
                <c:pt idx="945">
                  <c:v>0.30050369999999998</c:v>
                </c:pt>
                <c:pt idx="946">
                  <c:v>2.0008400000000002</c:v>
                </c:pt>
                <c:pt idx="947">
                  <c:v>1.650901</c:v>
                </c:pt>
                <c:pt idx="948">
                  <c:v>0.64848289999999997</c:v>
                </c:pt>
                <c:pt idx="949">
                  <c:v>1.034942</c:v>
                </c:pt>
                <c:pt idx="950">
                  <c:v>1.4982059999999999</c:v>
                </c:pt>
                <c:pt idx="951">
                  <c:v>1.6827490000000001</c:v>
                </c:pt>
                <c:pt idx="952">
                  <c:v>2.1250140000000002</c:v>
                </c:pt>
                <c:pt idx="953">
                  <c:v>1.739625</c:v>
                </c:pt>
                <c:pt idx="954">
                  <c:v>0.90257670000000001</c:v>
                </c:pt>
                <c:pt idx="955">
                  <c:v>0.62311609999999995</c:v>
                </c:pt>
                <c:pt idx="956">
                  <c:v>0.24213409999999999</c:v>
                </c:pt>
                <c:pt idx="957">
                  <c:v>-0.1028597</c:v>
                </c:pt>
                <c:pt idx="958">
                  <c:v>3.5713630000000003E-2</c:v>
                </c:pt>
                <c:pt idx="959">
                  <c:v>0.16440450000000001</c:v>
                </c:pt>
                <c:pt idx="960">
                  <c:v>0.16842219999999999</c:v>
                </c:pt>
                <c:pt idx="961">
                  <c:v>0.25630219999999998</c:v>
                </c:pt>
                <c:pt idx="962">
                  <c:v>0.76601710000000001</c:v>
                </c:pt>
                <c:pt idx="963">
                  <c:v>1.4260489999999999</c:v>
                </c:pt>
                <c:pt idx="964">
                  <c:v>1.567696</c:v>
                </c:pt>
                <c:pt idx="965">
                  <c:v>1.170169</c:v>
                </c:pt>
                <c:pt idx="966">
                  <c:v>-0.17518010000000001</c:v>
                </c:pt>
                <c:pt idx="967">
                  <c:v>-1.354303</c:v>
                </c:pt>
                <c:pt idx="968">
                  <c:v>-0.32651089999999999</c:v>
                </c:pt>
                <c:pt idx="969">
                  <c:v>1.1648689999999999</c:v>
                </c:pt>
                <c:pt idx="970">
                  <c:v>1.083207</c:v>
                </c:pt>
                <c:pt idx="971">
                  <c:v>0.55834569999999994</c:v>
                </c:pt>
                <c:pt idx="972">
                  <c:v>0.36041339999999999</c:v>
                </c:pt>
                <c:pt idx="973">
                  <c:v>0.73645229999999995</c:v>
                </c:pt>
                <c:pt idx="974">
                  <c:v>1.223317</c:v>
                </c:pt>
                <c:pt idx="975">
                  <c:v>0.43134410000000001</c:v>
                </c:pt>
                <c:pt idx="976">
                  <c:v>-0.5812775</c:v>
                </c:pt>
                <c:pt idx="977">
                  <c:v>-0.49404369999999997</c:v>
                </c:pt>
                <c:pt idx="978">
                  <c:v>-0.1224088</c:v>
                </c:pt>
                <c:pt idx="979">
                  <c:v>-0.2847672</c:v>
                </c:pt>
                <c:pt idx="980">
                  <c:v>-0.81740710000000005</c:v>
                </c:pt>
                <c:pt idx="981">
                  <c:v>-0.43979790000000002</c:v>
                </c:pt>
                <c:pt idx="982">
                  <c:v>0.72765769999999996</c:v>
                </c:pt>
                <c:pt idx="983">
                  <c:v>0.7855221</c:v>
                </c:pt>
                <c:pt idx="984">
                  <c:v>0.3846581</c:v>
                </c:pt>
                <c:pt idx="985">
                  <c:v>1.1974819999999999</c:v>
                </c:pt>
                <c:pt idx="986">
                  <c:v>1.370018</c:v>
                </c:pt>
                <c:pt idx="987">
                  <c:v>-0.32446540000000001</c:v>
                </c:pt>
                <c:pt idx="988">
                  <c:v>-1.0346169999999999</c:v>
                </c:pt>
                <c:pt idx="989">
                  <c:v>-9.4528640000000001E-3</c:v>
                </c:pt>
                <c:pt idx="990">
                  <c:v>0.14789749999999999</c:v>
                </c:pt>
                <c:pt idx="991">
                  <c:v>-0.48735469999999997</c:v>
                </c:pt>
                <c:pt idx="992">
                  <c:v>0.2123092</c:v>
                </c:pt>
                <c:pt idx="993">
                  <c:v>1.555995</c:v>
                </c:pt>
                <c:pt idx="994">
                  <c:v>1.5350440000000001</c:v>
                </c:pt>
                <c:pt idx="995">
                  <c:v>0.33021800000000001</c:v>
                </c:pt>
                <c:pt idx="996">
                  <c:v>-0.91234420000000005</c:v>
                </c:pt>
                <c:pt idx="997">
                  <c:v>-1.158434</c:v>
                </c:pt>
                <c:pt idx="998">
                  <c:v>-0.54437849999999999</c:v>
                </c:pt>
              </c:numCache>
            </c:numRef>
          </c:yVal>
          <c:smooth val="0"/>
        </c:ser>
        <c:ser>
          <c:idx val="18"/>
          <c:order val="18"/>
          <c:tx>
            <c:v>+1000V (#19)</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Data'!$T$5:$T$1003</c:f>
              <c:numCache>
                <c:formatCode>General</c:formatCode>
                <c:ptCount val="999"/>
                <c:pt idx="0">
                  <c:v>-0.55722579999999999</c:v>
                </c:pt>
                <c:pt idx="1">
                  <c:v>-0.67062250000000001</c:v>
                </c:pt>
                <c:pt idx="2">
                  <c:v>-0.66661729999999997</c:v>
                </c:pt>
                <c:pt idx="3">
                  <c:v>-0.42526120000000001</c:v>
                </c:pt>
                <c:pt idx="4">
                  <c:v>-0.20250099999999999</c:v>
                </c:pt>
                <c:pt idx="5">
                  <c:v>2.175502E-2</c:v>
                </c:pt>
                <c:pt idx="6">
                  <c:v>0.18890879999999999</c:v>
                </c:pt>
                <c:pt idx="7">
                  <c:v>0.22476699999999999</c:v>
                </c:pt>
                <c:pt idx="8">
                  <c:v>0.67991690000000005</c:v>
                </c:pt>
                <c:pt idx="9">
                  <c:v>1.555666</c:v>
                </c:pt>
                <c:pt idx="10">
                  <c:v>1.971814</c:v>
                </c:pt>
                <c:pt idx="11">
                  <c:v>0.62045430000000001</c:v>
                </c:pt>
                <c:pt idx="12">
                  <c:v>-1.3907339999999999</c:v>
                </c:pt>
                <c:pt idx="13">
                  <c:v>-0.74400350000000004</c:v>
                </c:pt>
                <c:pt idx="14">
                  <c:v>1.0529649999999999</c:v>
                </c:pt>
                <c:pt idx="15">
                  <c:v>0.47255659999999999</c:v>
                </c:pt>
                <c:pt idx="16">
                  <c:v>-1.402917</c:v>
                </c:pt>
                <c:pt idx="17">
                  <c:v>-2.3948230000000001</c:v>
                </c:pt>
                <c:pt idx="18">
                  <c:v>-2.1609820000000002</c:v>
                </c:pt>
                <c:pt idx="19">
                  <c:v>-1.478748</c:v>
                </c:pt>
                <c:pt idx="20">
                  <c:v>-1.0217529999999999</c:v>
                </c:pt>
                <c:pt idx="21">
                  <c:v>-0.61078200000000005</c:v>
                </c:pt>
                <c:pt idx="22">
                  <c:v>-0.3229802</c:v>
                </c:pt>
                <c:pt idx="23">
                  <c:v>-4.799146E-2</c:v>
                </c:pt>
                <c:pt idx="24">
                  <c:v>0.89706830000000004</c:v>
                </c:pt>
                <c:pt idx="25">
                  <c:v>1.68903</c:v>
                </c:pt>
                <c:pt idx="26">
                  <c:v>1.290049</c:v>
                </c:pt>
                <c:pt idx="27">
                  <c:v>0.89132889999999998</c:v>
                </c:pt>
                <c:pt idx="28">
                  <c:v>0.76516410000000001</c:v>
                </c:pt>
                <c:pt idx="29">
                  <c:v>-0.27135120000000001</c:v>
                </c:pt>
                <c:pt idx="30">
                  <c:v>-0.21783050000000001</c:v>
                </c:pt>
                <c:pt idx="31">
                  <c:v>1.142385</c:v>
                </c:pt>
                <c:pt idx="32">
                  <c:v>0.21184420000000001</c:v>
                </c:pt>
                <c:pt idx="33">
                  <c:v>-0.87716450000000001</c:v>
                </c:pt>
                <c:pt idx="34">
                  <c:v>0.4756302</c:v>
                </c:pt>
                <c:pt idx="35">
                  <c:v>0.83515229999999996</c:v>
                </c:pt>
                <c:pt idx="36">
                  <c:v>-0.83634779999999997</c:v>
                </c:pt>
                <c:pt idx="37">
                  <c:v>-1.7122790000000001</c:v>
                </c:pt>
                <c:pt idx="38">
                  <c:v>-0.85561229999999999</c:v>
                </c:pt>
                <c:pt idx="39">
                  <c:v>0.31114180000000002</c:v>
                </c:pt>
                <c:pt idx="40">
                  <c:v>0.74095829999999996</c:v>
                </c:pt>
                <c:pt idx="41">
                  <c:v>0.62233649999999996</c:v>
                </c:pt>
                <c:pt idx="42">
                  <c:v>0.23718810000000001</c:v>
                </c:pt>
                <c:pt idx="43">
                  <c:v>-0.41362090000000001</c:v>
                </c:pt>
                <c:pt idx="44">
                  <c:v>-0.60989780000000005</c:v>
                </c:pt>
                <c:pt idx="45">
                  <c:v>9.0705560000000005E-2</c:v>
                </c:pt>
                <c:pt idx="46">
                  <c:v>0.98874240000000002</c:v>
                </c:pt>
                <c:pt idx="47">
                  <c:v>1.3846130000000001</c:v>
                </c:pt>
                <c:pt idx="48">
                  <c:v>1.4735830000000001</c:v>
                </c:pt>
                <c:pt idx="49">
                  <c:v>1.7202809999999999</c:v>
                </c:pt>
                <c:pt idx="50">
                  <c:v>1.0871230000000001</c:v>
                </c:pt>
                <c:pt idx="51">
                  <c:v>-0.72571750000000002</c:v>
                </c:pt>
                <c:pt idx="52">
                  <c:v>-1.4436530000000001</c:v>
                </c:pt>
                <c:pt idx="53">
                  <c:v>-0.46571400000000002</c:v>
                </c:pt>
                <c:pt idx="54">
                  <c:v>0.45446730000000002</c:v>
                </c:pt>
                <c:pt idx="55">
                  <c:v>0.38165949999999998</c:v>
                </c:pt>
                <c:pt idx="56">
                  <c:v>-0.47465859999999999</c:v>
                </c:pt>
                <c:pt idx="57">
                  <c:v>-1.112976</c:v>
                </c:pt>
                <c:pt idx="58">
                  <c:v>-0.83788940000000001</c:v>
                </c:pt>
                <c:pt idx="59">
                  <c:v>-0.17763970000000001</c:v>
                </c:pt>
                <c:pt idx="60">
                  <c:v>5.7145479999999998E-2</c:v>
                </c:pt>
                <c:pt idx="61">
                  <c:v>0.41410019999999997</c:v>
                </c:pt>
                <c:pt idx="62">
                  <c:v>1.2594860000000001</c:v>
                </c:pt>
                <c:pt idx="63">
                  <c:v>0.75729150000000001</c:v>
                </c:pt>
                <c:pt idx="64">
                  <c:v>-0.57115649999999996</c:v>
                </c:pt>
                <c:pt idx="65">
                  <c:v>-0.277694</c:v>
                </c:pt>
                <c:pt idx="66">
                  <c:v>0.1026741</c:v>
                </c:pt>
                <c:pt idx="67">
                  <c:v>-0.48529149999999999</c:v>
                </c:pt>
                <c:pt idx="68">
                  <c:v>-0.51452819999999999</c:v>
                </c:pt>
                <c:pt idx="69">
                  <c:v>-0.32103290000000001</c:v>
                </c:pt>
                <c:pt idx="70">
                  <c:v>-0.45771089999999998</c:v>
                </c:pt>
                <c:pt idx="71">
                  <c:v>-0.92382600000000004</c:v>
                </c:pt>
                <c:pt idx="72">
                  <c:v>-0.91749530000000001</c:v>
                </c:pt>
                <c:pt idx="73">
                  <c:v>0.44319239999999999</c:v>
                </c:pt>
                <c:pt idx="74">
                  <c:v>1.4598059999999999</c:v>
                </c:pt>
                <c:pt idx="75">
                  <c:v>0.73534299999999997</c:v>
                </c:pt>
                <c:pt idx="76">
                  <c:v>-1.114981E-2</c:v>
                </c:pt>
                <c:pt idx="77">
                  <c:v>0.91688780000000003</c:v>
                </c:pt>
                <c:pt idx="78">
                  <c:v>1.6801539999999999</c:v>
                </c:pt>
                <c:pt idx="79">
                  <c:v>1.0636639999999999</c:v>
                </c:pt>
                <c:pt idx="80">
                  <c:v>0.74095009999999994</c:v>
                </c:pt>
                <c:pt idx="81">
                  <c:v>0.68852959999999996</c:v>
                </c:pt>
                <c:pt idx="82">
                  <c:v>0.47549160000000001</c:v>
                </c:pt>
                <c:pt idx="83">
                  <c:v>0.64416030000000002</c:v>
                </c:pt>
                <c:pt idx="84">
                  <c:v>0.4083562</c:v>
                </c:pt>
                <c:pt idx="85">
                  <c:v>-0.65575950000000005</c:v>
                </c:pt>
                <c:pt idx="86">
                  <c:v>-1.2798929999999999</c:v>
                </c:pt>
                <c:pt idx="87">
                  <c:v>-0.22095770000000001</c:v>
                </c:pt>
                <c:pt idx="88">
                  <c:v>1.203465</c:v>
                </c:pt>
                <c:pt idx="89">
                  <c:v>0.69689840000000003</c:v>
                </c:pt>
                <c:pt idx="90">
                  <c:v>-0.97281660000000003</c:v>
                </c:pt>
                <c:pt idx="91">
                  <c:v>-1.6312679999999999</c:v>
                </c:pt>
                <c:pt idx="92">
                  <c:v>-1.019795</c:v>
                </c:pt>
                <c:pt idx="93">
                  <c:v>-0.55000789999999999</c:v>
                </c:pt>
                <c:pt idx="94">
                  <c:v>-0.41324440000000001</c:v>
                </c:pt>
                <c:pt idx="95">
                  <c:v>0.3138937</c:v>
                </c:pt>
                <c:pt idx="96">
                  <c:v>0.12252</c:v>
                </c:pt>
                <c:pt idx="97">
                  <c:v>-1.3267180000000001</c:v>
                </c:pt>
                <c:pt idx="98">
                  <c:v>-1.3259460000000001</c:v>
                </c:pt>
                <c:pt idx="99">
                  <c:v>-0.5068165</c:v>
                </c:pt>
                <c:pt idx="100">
                  <c:v>-5.1990450000000001E-2</c:v>
                </c:pt>
                <c:pt idx="101">
                  <c:v>0.85415240000000003</c:v>
                </c:pt>
                <c:pt idx="102">
                  <c:v>0.52592839999999996</c:v>
                </c:pt>
                <c:pt idx="103">
                  <c:v>-0.75609970000000004</c:v>
                </c:pt>
                <c:pt idx="104">
                  <c:v>-0.17922840000000001</c:v>
                </c:pt>
                <c:pt idx="105">
                  <c:v>0.69243659999999996</c:v>
                </c:pt>
                <c:pt idx="106">
                  <c:v>-0.50454460000000001</c:v>
                </c:pt>
                <c:pt idx="107">
                  <c:v>-1.8716759999999999</c:v>
                </c:pt>
                <c:pt idx="108">
                  <c:v>-1.3754090000000001</c:v>
                </c:pt>
                <c:pt idx="109">
                  <c:v>-0.16699169999999999</c:v>
                </c:pt>
                <c:pt idx="110">
                  <c:v>0.46007769999999998</c:v>
                </c:pt>
                <c:pt idx="111">
                  <c:v>0.92889460000000001</c:v>
                </c:pt>
                <c:pt idx="112">
                  <c:v>1.4652179999999999</c:v>
                </c:pt>
                <c:pt idx="113">
                  <c:v>1.7842519999999999</c:v>
                </c:pt>
                <c:pt idx="114">
                  <c:v>1.2918670000000001</c:v>
                </c:pt>
                <c:pt idx="115">
                  <c:v>8.1908079999999994E-2</c:v>
                </c:pt>
                <c:pt idx="116">
                  <c:v>-0.39762209999999998</c:v>
                </c:pt>
                <c:pt idx="117">
                  <c:v>-7.6686260000000006E-2</c:v>
                </c:pt>
                <c:pt idx="118">
                  <c:v>5.0191640000000003E-2</c:v>
                </c:pt>
                <c:pt idx="119">
                  <c:v>0.18052360000000001</c:v>
                </c:pt>
                <c:pt idx="120">
                  <c:v>0.47412739999999998</c:v>
                </c:pt>
                <c:pt idx="121">
                  <c:v>0.63161009999999995</c:v>
                </c:pt>
                <c:pt idx="122">
                  <c:v>0.60453809999999997</c:v>
                </c:pt>
                <c:pt idx="123">
                  <c:v>0.20895549999999999</c:v>
                </c:pt>
                <c:pt idx="124">
                  <c:v>-0.18893760000000001</c:v>
                </c:pt>
                <c:pt idx="125">
                  <c:v>0.13658429999999999</c:v>
                </c:pt>
                <c:pt idx="126">
                  <c:v>0.60881969999999996</c:v>
                </c:pt>
                <c:pt idx="127">
                  <c:v>0.45041759999999997</c:v>
                </c:pt>
                <c:pt idx="128">
                  <c:v>0.42515849999999999</c:v>
                </c:pt>
                <c:pt idx="129">
                  <c:v>0.8309936</c:v>
                </c:pt>
                <c:pt idx="130">
                  <c:v>0.41216629999999999</c:v>
                </c:pt>
                <c:pt idx="131">
                  <c:v>-0.60970349999999995</c:v>
                </c:pt>
                <c:pt idx="132">
                  <c:v>-0.62723700000000004</c:v>
                </c:pt>
                <c:pt idx="133">
                  <c:v>-8.688071E-2</c:v>
                </c:pt>
                <c:pt idx="134">
                  <c:v>0.2173641</c:v>
                </c:pt>
                <c:pt idx="135">
                  <c:v>0.92644700000000002</c:v>
                </c:pt>
                <c:pt idx="136">
                  <c:v>1.1031470000000001</c:v>
                </c:pt>
                <c:pt idx="137">
                  <c:v>0.64150339999999995</c:v>
                </c:pt>
                <c:pt idx="138">
                  <c:v>0.99333950000000004</c:v>
                </c:pt>
                <c:pt idx="139">
                  <c:v>0.87375400000000003</c:v>
                </c:pt>
                <c:pt idx="140">
                  <c:v>7.1514880000000003E-2</c:v>
                </c:pt>
                <c:pt idx="141">
                  <c:v>0.13440089999999999</c:v>
                </c:pt>
                <c:pt idx="142">
                  <c:v>0.2939544</c:v>
                </c:pt>
                <c:pt idx="143">
                  <c:v>0.16247130000000001</c:v>
                </c:pt>
                <c:pt idx="144">
                  <c:v>0.55337820000000004</c:v>
                </c:pt>
                <c:pt idx="145">
                  <c:v>1.015971</c:v>
                </c:pt>
                <c:pt idx="146">
                  <c:v>0.88381120000000002</c:v>
                </c:pt>
                <c:pt idx="147">
                  <c:v>0.31871850000000002</c:v>
                </c:pt>
                <c:pt idx="148">
                  <c:v>-0.40090769999999998</c:v>
                </c:pt>
                <c:pt idx="149">
                  <c:v>-0.98745470000000002</c:v>
                </c:pt>
                <c:pt idx="150">
                  <c:v>-1.5052490000000001</c:v>
                </c:pt>
                <c:pt idx="151">
                  <c:v>-1.8239270000000001</c:v>
                </c:pt>
                <c:pt idx="152">
                  <c:v>-1.650542</c:v>
                </c:pt>
                <c:pt idx="153">
                  <c:v>-1.882754</c:v>
                </c:pt>
                <c:pt idx="154">
                  <c:v>-2.546821</c:v>
                </c:pt>
                <c:pt idx="155">
                  <c:v>-2.3038370000000001</c:v>
                </c:pt>
                <c:pt idx="156">
                  <c:v>-1.1006720000000001</c:v>
                </c:pt>
                <c:pt idx="157">
                  <c:v>2.166597E-2</c:v>
                </c:pt>
                <c:pt idx="158">
                  <c:v>-0.1962613</c:v>
                </c:pt>
                <c:pt idx="159">
                  <c:v>-1.515298</c:v>
                </c:pt>
                <c:pt idx="160">
                  <c:v>-1.856633</c:v>
                </c:pt>
                <c:pt idx="161">
                  <c:v>-1.1919999999999999</c:v>
                </c:pt>
                <c:pt idx="162">
                  <c:v>-0.89816929999999995</c:v>
                </c:pt>
                <c:pt idx="163">
                  <c:v>-9.4430760000000002E-2</c:v>
                </c:pt>
                <c:pt idx="164">
                  <c:v>1.6228739999999999</c:v>
                </c:pt>
                <c:pt idx="165">
                  <c:v>2.219452</c:v>
                </c:pt>
                <c:pt idx="166">
                  <c:v>1.39096</c:v>
                </c:pt>
                <c:pt idx="167">
                  <c:v>0.69169320000000001</c:v>
                </c:pt>
                <c:pt idx="168">
                  <c:v>0.22101889999999999</c:v>
                </c:pt>
                <c:pt idx="169">
                  <c:v>-0.36678870000000002</c:v>
                </c:pt>
                <c:pt idx="170">
                  <c:v>-1.186024</c:v>
                </c:pt>
                <c:pt idx="171">
                  <c:v>-1.845448</c:v>
                </c:pt>
                <c:pt idx="172">
                  <c:v>-0.48659039999999998</c:v>
                </c:pt>
                <c:pt idx="173">
                  <c:v>1.8535550000000001</c:v>
                </c:pt>
                <c:pt idx="174">
                  <c:v>1.1096900000000001</c:v>
                </c:pt>
                <c:pt idx="175">
                  <c:v>-1.52617</c:v>
                </c:pt>
                <c:pt idx="176">
                  <c:v>-0.4967876</c:v>
                </c:pt>
                <c:pt idx="177">
                  <c:v>5.5382090000000002</c:v>
                </c:pt>
                <c:pt idx="178">
                  <c:v>11.39424</c:v>
                </c:pt>
                <c:pt idx="179">
                  <c:v>13.233829999999999</c:v>
                </c:pt>
                <c:pt idx="180">
                  <c:v>17.000830000000001</c:v>
                </c:pt>
                <c:pt idx="181">
                  <c:v>25.38824</c:v>
                </c:pt>
                <c:pt idx="182">
                  <c:v>27.711459999999999</c:v>
                </c:pt>
                <c:pt idx="183">
                  <c:v>22.44483</c:v>
                </c:pt>
                <c:pt idx="184">
                  <c:v>21.29899</c:v>
                </c:pt>
                <c:pt idx="185">
                  <c:v>23.330439999999999</c:v>
                </c:pt>
                <c:pt idx="186">
                  <c:v>19.781459999999999</c:v>
                </c:pt>
                <c:pt idx="187">
                  <c:v>12.330349999999999</c:v>
                </c:pt>
                <c:pt idx="188">
                  <c:v>5.6243030000000003</c:v>
                </c:pt>
                <c:pt idx="189">
                  <c:v>1.438598</c:v>
                </c:pt>
                <c:pt idx="190">
                  <c:v>0.93946640000000003</c:v>
                </c:pt>
                <c:pt idx="191">
                  <c:v>1.4658</c:v>
                </c:pt>
                <c:pt idx="192">
                  <c:v>0.96491879999999997</c:v>
                </c:pt>
                <c:pt idx="193">
                  <c:v>1.8049759999999999</c:v>
                </c:pt>
                <c:pt idx="194">
                  <c:v>2.5150999999999999</c:v>
                </c:pt>
                <c:pt idx="195">
                  <c:v>0.74236899999999995</c:v>
                </c:pt>
                <c:pt idx="196">
                  <c:v>-1.014904</c:v>
                </c:pt>
                <c:pt idx="197">
                  <c:v>-1.8670990000000001</c:v>
                </c:pt>
                <c:pt idx="198">
                  <c:v>-2.0633430000000001</c:v>
                </c:pt>
                <c:pt idx="199">
                  <c:v>-1.3388389999999999</c:v>
                </c:pt>
                <c:pt idx="200">
                  <c:v>-1.2046140000000001</c:v>
                </c:pt>
                <c:pt idx="201">
                  <c:v>-1.559628</c:v>
                </c:pt>
                <c:pt idx="202">
                  <c:v>-1.005549</c:v>
                </c:pt>
                <c:pt idx="203">
                  <c:v>-0.67529439999999996</c:v>
                </c:pt>
                <c:pt idx="204">
                  <c:v>-1.499903</c:v>
                </c:pt>
                <c:pt idx="205">
                  <c:v>-1.7364090000000001</c:v>
                </c:pt>
                <c:pt idx="206">
                  <c:v>-0.72745820000000005</c:v>
                </c:pt>
                <c:pt idx="207">
                  <c:v>0.29215999999999998</c:v>
                </c:pt>
                <c:pt idx="208">
                  <c:v>1.326087</c:v>
                </c:pt>
                <c:pt idx="209">
                  <c:v>2.2658489999999998</c:v>
                </c:pt>
                <c:pt idx="210">
                  <c:v>1.657896</c:v>
                </c:pt>
                <c:pt idx="211">
                  <c:v>0.66364190000000001</c:v>
                </c:pt>
                <c:pt idx="212">
                  <c:v>1.629281</c:v>
                </c:pt>
                <c:pt idx="213">
                  <c:v>2.3868939999999998</c:v>
                </c:pt>
                <c:pt idx="214">
                  <c:v>1.069539</c:v>
                </c:pt>
                <c:pt idx="215">
                  <c:v>0.50390539999999995</c:v>
                </c:pt>
                <c:pt idx="216">
                  <c:v>1.640036</c:v>
                </c:pt>
                <c:pt idx="217">
                  <c:v>2.1605620000000001</c:v>
                </c:pt>
                <c:pt idx="218">
                  <c:v>1.858641</c:v>
                </c:pt>
                <c:pt idx="219">
                  <c:v>1.9317260000000001</c:v>
                </c:pt>
                <c:pt idx="220">
                  <c:v>2.244424</c:v>
                </c:pt>
                <c:pt idx="221">
                  <c:v>2.3355489999999999</c:v>
                </c:pt>
                <c:pt idx="222">
                  <c:v>2.2726920000000002</c:v>
                </c:pt>
                <c:pt idx="223">
                  <c:v>2.0557460000000001</c:v>
                </c:pt>
                <c:pt idx="224">
                  <c:v>1.4607920000000001</c:v>
                </c:pt>
                <c:pt idx="225">
                  <c:v>1.2509030000000001</c:v>
                </c:pt>
                <c:pt idx="226">
                  <c:v>1.5305390000000001</c:v>
                </c:pt>
                <c:pt idx="227">
                  <c:v>0.88583449999999997</c:v>
                </c:pt>
                <c:pt idx="228">
                  <c:v>0.1177035</c:v>
                </c:pt>
                <c:pt idx="229">
                  <c:v>0.61961759999999999</c:v>
                </c:pt>
                <c:pt idx="230">
                  <c:v>1.221355</c:v>
                </c:pt>
                <c:pt idx="231">
                  <c:v>1.140782</c:v>
                </c:pt>
                <c:pt idx="232">
                  <c:v>0.57097790000000004</c:v>
                </c:pt>
                <c:pt idx="233">
                  <c:v>-0.42576039999999998</c:v>
                </c:pt>
                <c:pt idx="234">
                  <c:v>-0.74740110000000004</c:v>
                </c:pt>
                <c:pt idx="235">
                  <c:v>-0.23302349999999999</c:v>
                </c:pt>
                <c:pt idx="236">
                  <c:v>0.28360160000000001</c:v>
                </c:pt>
                <c:pt idx="237">
                  <c:v>1.5176449999999999</c:v>
                </c:pt>
                <c:pt idx="238">
                  <c:v>2.8979170000000001</c:v>
                </c:pt>
                <c:pt idx="239">
                  <c:v>2.5612249999999999</c:v>
                </c:pt>
                <c:pt idx="240">
                  <c:v>1.5981559999999999</c:v>
                </c:pt>
                <c:pt idx="241">
                  <c:v>1.5860590000000001</c:v>
                </c:pt>
                <c:pt idx="242">
                  <c:v>1.6645110000000001</c:v>
                </c:pt>
                <c:pt idx="243">
                  <c:v>1.555264</c:v>
                </c:pt>
                <c:pt idx="244">
                  <c:v>1.53827</c:v>
                </c:pt>
                <c:pt idx="245">
                  <c:v>0.99216899999999997</c:v>
                </c:pt>
                <c:pt idx="246">
                  <c:v>0.45715230000000001</c:v>
                </c:pt>
                <c:pt idx="247">
                  <c:v>0.66757639999999996</c:v>
                </c:pt>
                <c:pt idx="248">
                  <c:v>0.41920459999999998</c:v>
                </c:pt>
                <c:pt idx="249">
                  <c:v>-0.59173849999999995</c:v>
                </c:pt>
                <c:pt idx="250">
                  <c:v>-0.4316739</c:v>
                </c:pt>
                <c:pt idx="251">
                  <c:v>0.73423479999999997</c:v>
                </c:pt>
                <c:pt idx="252">
                  <c:v>1.2051480000000001</c:v>
                </c:pt>
                <c:pt idx="253">
                  <c:v>1.3555429999999999</c:v>
                </c:pt>
                <c:pt idx="254">
                  <c:v>1.370951</c:v>
                </c:pt>
                <c:pt idx="255">
                  <c:v>1.0296810000000001</c:v>
                </c:pt>
                <c:pt idx="256">
                  <c:v>1.1854439999999999</c:v>
                </c:pt>
                <c:pt idx="257">
                  <c:v>1.761951</c:v>
                </c:pt>
                <c:pt idx="258">
                  <c:v>1.5881130000000001</c:v>
                </c:pt>
                <c:pt idx="259">
                  <c:v>0.89348870000000002</c:v>
                </c:pt>
                <c:pt idx="260">
                  <c:v>0.40725250000000002</c:v>
                </c:pt>
                <c:pt idx="261">
                  <c:v>-0.51719610000000005</c:v>
                </c:pt>
                <c:pt idx="262">
                  <c:v>-1.158253</c:v>
                </c:pt>
                <c:pt idx="263">
                  <c:v>-0.52885289999999996</c:v>
                </c:pt>
                <c:pt idx="264">
                  <c:v>0.1063635</c:v>
                </c:pt>
                <c:pt idx="265">
                  <c:v>0.36509180000000002</c:v>
                </c:pt>
                <c:pt idx="266">
                  <c:v>0.54133189999999998</c:v>
                </c:pt>
                <c:pt idx="267">
                  <c:v>0.51075320000000002</c:v>
                </c:pt>
                <c:pt idx="268">
                  <c:v>0.87451540000000005</c:v>
                </c:pt>
                <c:pt idx="269">
                  <c:v>0.89695639999999999</c:v>
                </c:pt>
                <c:pt idx="270">
                  <c:v>-0.45401029999999998</c:v>
                </c:pt>
                <c:pt idx="271">
                  <c:v>-1.845874</c:v>
                </c:pt>
                <c:pt idx="272">
                  <c:v>-2.0612469999999998</c:v>
                </c:pt>
                <c:pt idx="273">
                  <c:v>-1.0697350000000001</c:v>
                </c:pt>
                <c:pt idx="274">
                  <c:v>0.28937990000000002</c:v>
                </c:pt>
                <c:pt idx="275">
                  <c:v>0.48221760000000002</c:v>
                </c:pt>
                <c:pt idx="276">
                  <c:v>-0.50558349999999996</c:v>
                </c:pt>
                <c:pt idx="277">
                  <c:v>-0.84833440000000004</c:v>
                </c:pt>
                <c:pt idx="278">
                  <c:v>-0.14008480000000001</c:v>
                </c:pt>
                <c:pt idx="279">
                  <c:v>0.1806712</c:v>
                </c:pt>
                <c:pt idx="280">
                  <c:v>0.63857920000000001</c:v>
                </c:pt>
                <c:pt idx="281">
                  <c:v>1.838713</c:v>
                </c:pt>
                <c:pt idx="282">
                  <c:v>2.2873760000000001</c:v>
                </c:pt>
                <c:pt idx="283">
                  <c:v>1.970753</c:v>
                </c:pt>
                <c:pt idx="284">
                  <c:v>1.730723</c:v>
                </c:pt>
                <c:pt idx="285">
                  <c:v>1.6491180000000001</c:v>
                </c:pt>
                <c:pt idx="286">
                  <c:v>1.8511139999999999</c:v>
                </c:pt>
                <c:pt idx="287">
                  <c:v>1.8444670000000001</c:v>
                </c:pt>
                <c:pt idx="288">
                  <c:v>1.594759</c:v>
                </c:pt>
                <c:pt idx="289">
                  <c:v>1.298276</c:v>
                </c:pt>
                <c:pt idx="290">
                  <c:v>0.6275925</c:v>
                </c:pt>
                <c:pt idx="291">
                  <c:v>0.26477620000000002</c:v>
                </c:pt>
                <c:pt idx="292">
                  <c:v>7.568569E-2</c:v>
                </c:pt>
                <c:pt idx="293">
                  <c:v>-0.50486750000000002</c:v>
                </c:pt>
                <c:pt idx="294">
                  <c:v>8.9842649999999996E-2</c:v>
                </c:pt>
                <c:pt idx="295">
                  <c:v>1.8954740000000001</c:v>
                </c:pt>
                <c:pt idx="296">
                  <c:v>2.6027900000000002</c:v>
                </c:pt>
                <c:pt idx="297">
                  <c:v>1.9606429999999999</c:v>
                </c:pt>
                <c:pt idx="298">
                  <c:v>1.148641</c:v>
                </c:pt>
                <c:pt idx="299">
                  <c:v>0.57621180000000005</c:v>
                </c:pt>
                <c:pt idx="300">
                  <c:v>7.1179350000000002E-2</c:v>
                </c:pt>
                <c:pt idx="301">
                  <c:v>-0.11167050000000001</c:v>
                </c:pt>
                <c:pt idx="302">
                  <c:v>0.6377311</c:v>
                </c:pt>
                <c:pt idx="303">
                  <c:v>1.1685920000000001</c:v>
                </c:pt>
                <c:pt idx="304">
                  <c:v>0.37397639999999999</c:v>
                </c:pt>
                <c:pt idx="305">
                  <c:v>-0.2161728</c:v>
                </c:pt>
                <c:pt idx="306">
                  <c:v>0.66539780000000004</c:v>
                </c:pt>
                <c:pt idx="307">
                  <c:v>1.712898</c:v>
                </c:pt>
                <c:pt idx="308">
                  <c:v>1.9769620000000001</c:v>
                </c:pt>
                <c:pt idx="309">
                  <c:v>2.6360100000000002</c:v>
                </c:pt>
                <c:pt idx="310">
                  <c:v>3.15124</c:v>
                </c:pt>
                <c:pt idx="311">
                  <c:v>1.694278</c:v>
                </c:pt>
                <c:pt idx="312">
                  <c:v>-2.2905180000000001E-2</c:v>
                </c:pt>
                <c:pt idx="313">
                  <c:v>0.34111039999999998</c:v>
                </c:pt>
                <c:pt idx="314">
                  <c:v>1.3808450000000001</c:v>
                </c:pt>
                <c:pt idx="315">
                  <c:v>1.466567</c:v>
                </c:pt>
                <c:pt idx="316">
                  <c:v>1.17961</c:v>
                </c:pt>
                <c:pt idx="317">
                  <c:v>0.42959079999999999</c:v>
                </c:pt>
                <c:pt idx="318">
                  <c:v>-1.257495</c:v>
                </c:pt>
                <c:pt idx="319">
                  <c:v>-2.3540230000000002</c:v>
                </c:pt>
                <c:pt idx="320">
                  <c:v>-1.3486849999999999</c:v>
                </c:pt>
                <c:pt idx="321">
                  <c:v>0.51730860000000001</c:v>
                </c:pt>
                <c:pt idx="322">
                  <c:v>0.64796739999999997</c:v>
                </c:pt>
                <c:pt idx="323">
                  <c:v>-0.47648249999999998</c:v>
                </c:pt>
                <c:pt idx="324">
                  <c:v>0.12649070000000001</c:v>
                </c:pt>
                <c:pt idx="325">
                  <c:v>1.460032</c:v>
                </c:pt>
                <c:pt idx="326">
                  <c:v>0.83723749999999997</c:v>
                </c:pt>
                <c:pt idx="327">
                  <c:v>-0.23793139999999999</c:v>
                </c:pt>
                <c:pt idx="328">
                  <c:v>0.33128350000000001</c:v>
                </c:pt>
                <c:pt idx="329">
                  <c:v>1.300138</c:v>
                </c:pt>
                <c:pt idx="330">
                  <c:v>0.89865220000000001</c:v>
                </c:pt>
                <c:pt idx="331">
                  <c:v>4.7247610000000002E-2</c:v>
                </c:pt>
                <c:pt idx="332">
                  <c:v>-0.24476410000000001</c:v>
                </c:pt>
                <c:pt idx="333">
                  <c:v>-0.32610739999999999</c:v>
                </c:pt>
                <c:pt idx="334">
                  <c:v>-0.46820590000000001</c:v>
                </c:pt>
                <c:pt idx="335">
                  <c:v>-0.80750049999999995</c:v>
                </c:pt>
                <c:pt idx="336">
                  <c:v>-0.75643000000000005</c:v>
                </c:pt>
                <c:pt idx="337">
                  <c:v>-0.39165670000000002</c:v>
                </c:pt>
                <c:pt idx="338">
                  <c:v>-0.55343609999999999</c:v>
                </c:pt>
                <c:pt idx="339">
                  <c:v>-0.84174110000000002</c:v>
                </c:pt>
                <c:pt idx="340">
                  <c:v>-0.53111940000000002</c:v>
                </c:pt>
                <c:pt idx="341">
                  <c:v>0.3719076</c:v>
                </c:pt>
                <c:pt idx="342">
                  <c:v>1.065917</c:v>
                </c:pt>
                <c:pt idx="343">
                  <c:v>0.81340670000000004</c:v>
                </c:pt>
                <c:pt idx="344">
                  <c:v>0.42255599999999999</c:v>
                </c:pt>
                <c:pt idx="345">
                  <c:v>0.91472500000000001</c:v>
                </c:pt>
                <c:pt idx="346">
                  <c:v>1.656374</c:v>
                </c:pt>
                <c:pt idx="347">
                  <c:v>1.480194</c:v>
                </c:pt>
                <c:pt idx="348">
                  <c:v>0.43534850000000003</c:v>
                </c:pt>
                <c:pt idx="349">
                  <c:v>7.5262189999999996E-4</c:v>
                </c:pt>
                <c:pt idx="350">
                  <c:v>1.1649039999999999</c:v>
                </c:pt>
                <c:pt idx="351">
                  <c:v>2.3334160000000002</c:v>
                </c:pt>
                <c:pt idx="352">
                  <c:v>1.6864710000000001</c:v>
                </c:pt>
                <c:pt idx="353">
                  <c:v>0.61603699999999995</c:v>
                </c:pt>
                <c:pt idx="354">
                  <c:v>0.87745899999999999</c:v>
                </c:pt>
                <c:pt idx="355">
                  <c:v>1.531201</c:v>
                </c:pt>
                <c:pt idx="356">
                  <c:v>1.631067</c:v>
                </c:pt>
                <c:pt idx="357">
                  <c:v>1.514913</c:v>
                </c:pt>
                <c:pt idx="358">
                  <c:v>1.479473</c:v>
                </c:pt>
                <c:pt idx="359">
                  <c:v>1.547817</c:v>
                </c:pt>
                <c:pt idx="360">
                  <c:v>1.6440920000000001</c:v>
                </c:pt>
                <c:pt idx="361">
                  <c:v>1.7085269999999999</c:v>
                </c:pt>
                <c:pt idx="362">
                  <c:v>1.132997</c:v>
                </c:pt>
                <c:pt idx="363">
                  <c:v>0.18408440000000001</c:v>
                </c:pt>
                <c:pt idx="364">
                  <c:v>0.85788819999999999</c:v>
                </c:pt>
                <c:pt idx="365">
                  <c:v>2.3942480000000002</c:v>
                </c:pt>
                <c:pt idx="366">
                  <c:v>1.4985280000000001</c:v>
                </c:pt>
                <c:pt idx="367">
                  <c:v>-1.1771119999999999</c:v>
                </c:pt>
                <c:pt idx="368">
                  <c:v>-2.2465290000000002</c:v>
                </c:pt>
                <c:pt idx="369">
                  <c:v>-1.8951990000000001</c:v>
                </c:pt>
                <c:pt idx="370">
                  <c:v>-1.5390900000000001</c:v>
                </c:pt>
                <c:pt idx="371">
                  <c:v>-0.59314160000000005</c:v>
                </c:pt>
                <c:pt idx="372">
                  <c:v>-0.22021450000000001</c:v>
                </c:pt>
                <c:pt idx="373">
                  <c:v>-0.81540639999999998</c:v>
                </c:pt>
                <c:pt idx="374">
                  <c:v>-4.852037E-2</c:v>
                </c:pt>
                <c:pt idx="375">
                  <c:v>1.0388250000000001</c:v>
                </c:pt>
                <c:pt idx="376">
                  <c:v>0.32237969999999999</c:v>
                </c:pt>
                <c:pt idx="377">
                  <c:v>-0.89219570000000004</c:v>
                </c:pt>
                <c:pt idx="378">
                  <c:v>-1.086152</c:v>
                </c:pt>
                <c:pt idx="379">
                  <c:v>-0.2082695</c:v>
                </c:pt>
                <c:pt idx="380">
                  <c:v>0.54592039999999997</c:v>
                </c:pt>
                <c:pt idx="381">
                  <c:v>0.21102309999999999</c:v>
                </c:pt>
                <c:pt idx="382">
                  <c:v>9.8992179999999996E-3</c:v>
                </c:pt>
                <c:pt idx="383">
                  <c:v>0.62534959999999995</c:v>
                </c:pt>
                <c:pt idx="384">
                  <c:v>0.77299309999999999</c:v>
                </c:pt>
                <c:pt idx="385">
                  <c:v>0.65327519999999994</c:v>
                </c:pt>
                <c:pt idx="386">
                  <c:v>1.202847</c:v>
                </c:pt>
                <c:pt idx="387">
                  <c:v>0.85038550000000002</c:v>
                </c:pt>
                <c:pt idx="388">
                  <c:v>-0.55242259999999999</c:v>
                </c:pt>
                <c:pt idx="389">
                  <c:v>-0.88321249999999996</c:v>
                </c:pt>
                <c:pt idx="390">
                  <c:v>-0.43164799999999998</c:v>
                </c:pt>
                <c:pt idx="391">
                  <c:v>0.36808400000000002</c:v>
                </c:pt>
                <c:pt idx="392">
                  <c:v>1.106338</c:v>
                </c:pt>
                <c:pt idx="393">
                  <c:v>0.32702639999999999</c:v>
                </c:pt>
                <c:pt idx="394">
                  <c:v>-0.3122509</c:v>
                </c:pt>
                <c:pt idx="395">
                  <c:v>0.24516669999999999</c:v>
                </c:pt>
                <c:pt idx="396">
                  <c:v>1.506125E-2</c:v>
                </c:pt>
                <c:pt idx="397">
                  <c:v>-1.023568</c:v>
                </c:pt>
                <c:pt idx="398">
                  <c:v>-1.937103</c:v>
                </c:pt>
                <c:pt idx="399">
                  <c:v>-1.9362809999999999</c:v>
                </c:pt>
                <c:pt idx="400">
                  <c:v>-0.1524191</c:v>
                </c:pt>
                <c:pt idx="401">
                  <c:v>1.483201</c:v>
                </c:pt>
                <c:pt idx="402">
                  <c:v>0.59962610000000005</c:v>
                </c:pt>
                <c:pt idx="403">
                  <c:v>-0.82125360000000003</c:v>
                </c:pt>
                <c:pt idx="404">
                  <c:v>-0.3718842</c:v>
                </c:pt>
                <c:pt idx="405">
                  <c:v>-3.07669E-2</c:v>
                </c:pt>
                <c:pt idx="406">
                  <c:v>-0.72223559999999998</c:v>
                </c:pt>
                <c:pt idx="407">
                  <c:v>-0.67681970000000002</c:v>
                </c:pt>
                <c:pt idx="408">
                  <c:v>-0.1057748</c:v>
                </c:pt>
                <c:pt idx="409">
                  <c:v>0.27733069999999999</c:v>
                </c:pt>
                <c:pt idx="410">
                  <c:v>0.28049570000000001</c:v>
                </c:pt>
                <c:pt idx="411">
                  <c:v>-9.914721E-2</c:v>
                </c:pt>
                <c:pt idx="412">
                  <c:v>0.10194350000000001</c:v>
                </c:pt>
                <c:pt idx="413">
                  <c:v>0.73857079999999997</c:v>
                </c:pt>
                <c:pt idx="414">
                  <c:v>0.5386801</c:v>
                </c:pt>
                <c:pt idx="415">
                  <c:v>3.3651180000000003E-2</c:v>
                </c:pt>
                <c:pt idx="416">
                  <c:v>0.41445749999999998</c:v>
                </c:pt>
                <c:pt idx="417">
                  <c:v>0.54797960000000001</c:v>
                </c:pt>
                <c:pt idx="418">
                  <c:v>-9.8155999999999993E-2</c:v>
                </c:pt>
                <c:pt idx="419">
                  <c:v>0.1246435</c:v>
                </c:pt>
                <c:pt idx="420">
                  <c:v>0.72689649999999995</c:v>
                </c:pt>
                <c:pt idx="421">
                  <c:v>0.1691607</c:v>
                </c:pt>
                <c:pt idx="422">
                  <c:v>-0.88824340000000002</c:v>
                </c:pt>
                <c:pt idx="423">
                  <c:v>-1.7896099999999999</c:v>
                </c:pt>
                <c:pt idx="424">
                  <c:v>-1.641575</c:v>
                </c:pt>
                <c:pt idx="425">
                  <c:v>0.11533740000000001</c:v>
                </c:pt>
                <c:pt idx="426">
                  <c:v>1.0308870000000001</c:v>
                </c:pt>
                <c:pt idx="427">
                  <c:v>0.40460420000000002</c:v>
                </c:pt>
                <c:pt idx="428">
                  <c:v>0.34651670000000001</c:v>
                </c:pt>
                <c:pt idx="429">
                  <c:v>0.82422439999999997</c:v>
                </c:pt>
                <c:pt idx="430">
                  <c:v>1.0312520000000001</c:v>
                </c:pt>
                <c:pt idx="431">
                  <c:v>0.93993950000000004</c:v>
                </c:pt>
                <c:pt idx="432">
                  <c:v>0.208038</c:v>
                </c:pt>
                <c:pt idx="433">
                  <c:v>-0.87538499999999997</c:v>
                </c:pt>
                <c:pt idx="434">
                  <c:v>-1.479112</c:v>
                </c:pt>
                <c:pt idx="435">
                  <c:v>-1.286219</c:v>
                </c:pt>
                <c:pt idx="436">
                  <c:v>-0.38840409999999997</c:v>
                </c:pt>
                <c:pt idx="437">
                  <c:v>-7.2035529999999997E-3</c:v>
                </c:pt>
                <c:pt idx="438">
                  <c:v>-0.62420960000000003</c:v>
                </c:pt>
                <c:pt idx="439">
                  <c:v>-0.58951480000000001</c:v>
                </c:pt>
                <c:pt idx="440">
                  <c:v>-0.49595099999999998</c:v>
                </c:pt>
                <c:pt idx="441">
                  <c:v>-1.0059769999999999</c:v>
                </c:pt>
                <c:pt idx="442">
                  <c:v>0.41108319999999998</c:v>
                </c:pt>
                <c:pt idx="443">
                  <c:v>2.6598440000000001</c:v>
                </c:pt>
                <c:pt idx="444">
                  <c:v>2.1337929999999998</c:v>
                </c:pt>
                <c:pt idx="445">
                  <c:v>0.71068699999999996</c:v>
                </c:pt>
                <c:pt idx="446">
                  <c:v>0.81876389999999999</c:v>
                </c:pt>
                <c:pt idx="447">
                  <c:v>0.85088609999999998</c:v>
                </c:pt>
                <c:pt idx="448">
                  <c:v>0.76527069999999997</c:v>
                </c:pt>
                <c:pt idx="449">
                  <c:v>1.264947</c:v>
                </c:pt>
                <c:pt idx="450">
                  <c:v>1.237452</c:v>
                </c:pt>
                <c:pt idx="451">
                  <c:v>0.36154249999999999</c:v>
                </c:pt>
                <c:pt idx="452">
                  <c:v>-0.56869380000000003</c:v>
                </c:pt>
                <c:pt idx="453">
                  <c:v>-0.21699289999999999</c:v>
                </c:pt>
                <c:pt idx="454">
                  <c:v>1.263525</c:v>
                </c:pt>
                <c:pt idx="455">
                  <c:v>1.718148</c:v>
                </c:pt>
                <c:pt idx="456">
                  <c:v>1.182796</c:v>
                </c:pt>
                <c:pt idx="457">
                  <c:v>1.255158</c:v>
                </c:pt>
                <c:pt idx="458">
                  <c:v>0.86291799999999996</c:v>
                </c:pt>
                <c:pt idx="459">
                  <c:v>-0.3872758</c:v>
                </c:pt>
                <c:pt idx="460">
                  <c:v>-0.18750120000000001</c:v>
                </c:pt>
                <c:pt idx="461">
                  <c:v>1.149208</c:v>
                </c:pt>
                <c:pt idx="462">
                  <c:v>1.9778290000000001</c:v>
                </c:pt>
                <c:pt idx="463">
                  <c:v>2.0250680000000001</c:v>
                </c:pt>
                <c:pt idx="464">
                  <c:v>1.1197790000000001</c:v>
                </c:pt>
                <c:pt idx="465">
                  <c:v>0.52562900000000001</c:v>
                </c:pt>
                <c:pt idx="466">
                  <c:v>0.83895869999999995</c:v>
                </c:pt>
                <c:pt idx="467">
                  <c:v>0.49163059999999997</c:v>
                </c:pt>
                <c:pt idx="468">
                  <c:v>-0.62347730000000001</c:v>
                </c:pt>
                <c:pt idx="469">
                  <c:v>-0.53795579999999998</c:v>
                </c:pt>
                <c:pt idx="470">
                  <c:v>0.85771220000000004</c:v>
                </c:pt>
                <c:pt idx="471">
                  <c:v>0.74259580000000003</c:v>
                </c:pt>
                <c:pt idx="472">
                  <c:v>-0.75481330000000002</c:v>
                </c:pt>
                <c:pt idx="473">
                  <c:v>-0.33105459999999998</c:v>
                </c:pt>
                <c:pt idx="474">
                  <c:v>1.099213</c:v>
                </c:pt>
                <c:pt idx="475">
                  <c:v>0.73209429999999998</c:v>
                </c:pt>
                <c:pt idx="476">
                  <c:v>-0.13558539999999999</c:v>
                </c:pt>
                <c:pt idx="477">
                  <c:v>3.8344369999999999E-4</c:v>
                </c:pt>
                <c:pt idx="478">
                  <c:v>0.33325250000000001</c:v>
                </c:pt>
                <c:pt idx="479">
                  <c:v>0.53791440000000001</c:v>
                </c:pt>
                <c:pt idx="480">
                  <c:v>0.14371600000000001</c:v>
                </c:pt>
                <c:pt idx="481">
                  <c:v>-1.2542660000000001</c:v>
                </c:pt>
                <c:pt idx="482">
                  <c:v>-1.6325970000000001</c:v>
                </c:pt>
                <c:pt idx="483">
                  <c:v>-0.15702969999999999</c:v>
                </c:pt>
                <c:pt idx="484">
                  <c:v>0.96054360000000005</c:v>
                </c:pt>
                <c:pt idx="485">
                  <c:v>1.2057789999999999</c:v>
                </c:pt>
                <c:pt idx="486">
                  <c:v>0.89154199999999995</c:v>
                </c:pt>
                <c:pt idx="487">
                  <c:v>-0.4602733</c:v>
                </c:pt>
                <c:pt idx="488">
                  <c:v>-1.671119</c:v>
                </c:pt>
                <c:pt idx="489">
                  <c:v>-1.9446319999999999</c:v>
                </c:pt>
                <c:pt idx="490">
                  <c:v>-1.8351770000000001</c:v>
                </c:pt>
                <c:pt idx="491">
                  <c:v>-1.413001</c:v>
                </c:pt>
                <c:pt idx="492">
                  <c:v>-0.78191100000000002</c:v>
                </c:pt>
                <c:pt idx="493">
                  <c:v>-0.1667911</c:v>
                </c:pt>
                <c:pt idx="494">
                  <c:v>0.18271209999999999</c:v>
                </c:pt>
                <c:pt idx="495">
                  <c:v>8.8096670000000002E-2</c:v>
                </c:pt>
                <c:pt idx="496">
                  <c:v>-0.27372999999999997</c:v>
                </c:pt>
                <c:pt idx="497">
                  <c:v>-0.91976789999999997</c:v>
                </c:pt>
                <c:pt idx="498">
                  <c:v>-1.83755</c:v>
                </c:pt>
                <c:pt idx="499">
                  <c:v>-2.2265969999999999</c:v>
                </c:pt>
                <c:pt idx="500">
                  <c:v>-1.534527</c:v>
                </c:pt>
                <c:pt idx="501">
                  <c:v>-3.0282090000000001E-2</c:v>
                </c:pt>
                <c:pt idx="502">
                  <c:v>1.0426789999999999</c:v>
                </c:pt>
                <c:pt idx="503">
                  <c:v>-0.57032539999999998</c:v>
                </c:pt>
                <c:pt idx="504">
                  <c:v>-2.778025</c:v>
                </c:pt>
                <c:pt idx="505">
                  <c:v>-1.1827319999999999</c:v>
                </c:pt>
                <c:pt idx="506">
                  <c:v>1.532899</c:v>
                </c:pt>
                <c:pt idx="507">
                  <c:v>1.604867</c:v>
                </c:pt>
                <c:pt idx="508">
                  <c:v>0.8401845</c:v>
                </c:pt>
                <c:pt idx="509">
                  <c:v>0.40978009999999998</c:v>
                </c:pt>
                <c:pt idx="510">
                  <c:v>6.0483240000000001E-2</c:v>
                </c:pt>
                <c:pt idx="511">
                  <c:v>-0.1408372</c:v>
                </c:pt>
                <c:pt idx="512">
                  <c:v>-0.2092647</c:v>
                </c:pt>
                <c:pt idx="513">
                  <c:v>0.65131090000000003</c:v>
                </c:pt>
                <c:pt idx="514">
                  <c:v>1.410406</c:v>
                </c:pt>
                <c:pt idx="515">
                  <c:v>0.71619200000000005</c:v>
                </c:pt>
                <c:pt idx="516">
                  <c:v>-0.26066089999999997</c:v>
                </c:pt>
                <c:pt idx="517">
                  <c:v>-0.86278999999999995</c:v>
                </c:pt>
                <c:pt idx="518">
                  <c:v>-1.120466</c:v>
                </c:pt>
                <c:pt idx="519">
                  <c:v>-0.81195010000000001</c:v>
                </c:pt>
                <c:pt idx="520">
                  <c:v>-6.107609E-2</c:v>
                </c:pt>
                <c:pt idx="521">
                  <c:v>0.60559940000000001</c:v>
                </c:pt>
                <c:pt idx="522">
                  <c:v>-8.1226759999999995E-2</c:v>
                </c:pt>
                <c:pt idx="523">
                  <c:v>-1.144307</c:v>
                </c:pt>
                <c:pt idx="524">
                  <c:v>-0.59451370000000003</c:v>
                </c:pt>
                <c:pt idx="525">
                  <c:v>0.40531739999999999</c:v>
                </c:pt>
                <c:pt idx="526">
                  <c:v>1.2348760000000001</c:v>
                </c:pt>
                <c:pt idx="527">
                  <c:v>1.589604</c:v>
                </c:pt>
                <c:pt idx="528">
                  <c:v>0.23499970000000001</c:v>
                </c:pt>
                <c:pt idx="529">
                  <c:v>-1.4066259999999999</c:v>
                </c:pt>
                <c:pt idx="530">
                  <c:v>-1.7446630000000001</c:v>
                </c:pt>
                <c:pt idx="531">
                  <c:v>-1.34402</c:v>
                </c:pt>
                <c:pt idx="532">
                  <c:v>-1.106687</c:v>
                </c:pt>
                <c:pt idx="533">
                  <c:v>-1.120649</c:v>
                </c:pt>
                <c:pt idx="534">
                  <c:v>-0.51543799999999995</c:v>
                </c:pt>
                <c:pt idx="535">
                  <c:v>0.67835920000000005</c:v>
                </c:pt>
                <c:pt idx="536">
                  <c:v>1.15892</c:v>
                </c:pt>
                <c:pt idx="537">
                  <c:v>0.22153700000000001</c:v>
                </c:pt>
                <c:pt idx="538">
                  <c:v>-0.6622479</c:v>
                </c:pt>
                <c:pt idx="539">
                  <c:v>0.35342899999999999</c:v>
                </c:pt>
                <c:pt idx="540">
                  <c:v>1.1110910000000001</c:v>
                </c:pt>
                <c:pt idx="541">
                  <c:v>0.25361539999999999</c:v>
                </c:pt>
                <c:pt idx="542">
                  <c:v>0.25036150000000001</c:v>
                </c:pt>
                <c:pt idx="543">
                  <c:v>0.40689750000000002</c:v>
                </c:pt>
                <c:pt idx="544">
                  <c:v>-0.44994529999999999</c:v>
                </c:pt>
                <c:pt idx="545">
                  <c:v>-0.64692309999999997</c:v>
                </c:pt>
                <c:pt idx="546">
                  <c:v>-0.61863000000000001</c:v>
                </c:pt>
                <c:pt idx="547">
                  <c:v>-1.051166</c:v>
                </c:pt>
                <c:pt idx="548">
                  <c:v>-0.81271130000000003</c:v>
                </c:pt>
                <c:pt idx="549">
                  <c:v>-0.44845550000000001</c:v>
                </c:pt>
                <c:pt idx="550">
                  <c:v>-1.485859</c:v>
                </c:pt>
                <c:pt idx="551">
                  <c:v>-3.2776839999999998</c:v>
                </c:pt>
                <c:pt idx="552">
                  <c:v>-3.3809130000000001</c:v>
                </c:pt>
                <c:pt idx="553">
                  <c:v>-1.2587649999999999</c:v>
                </c:pt>
                <c:pt idx="554">
                  <c:v>0.61047839999999998</c:v>
                </c:pt>
                <c:pt idx="555">
                  <c:v>0.25646289999999999</c:v>
                </c:pt>
                <c:pt idx="556">
                  <c:v>-1.229457</c:v>
                </c:pt>
                <c:pt idx="557">
                  <c:v>-1.0371790000000001</c:v>
                </c:pt>
                <c:pt idx="558">
                  <c:v>0.44690740000000001</c:v>
                </c:pt>
                <c:pt idx="559">
                  <c:v>0.57091389999999997</c:v>
                </c:pt>
                <c:pt idx="560">
                  <c:v>-0.1241839</c:v>
                </c:pt>
                <c:pt idx="561">
                  <c:v>-0.4392548</c:v>
                </c:pt>
                <c:pt idx="562">
                  <c:v>-0.2026645</c:v>
                </c:pt>
                <c:pt idx="563">
                  <c:v>0.87062360000000005</c:v>
                </c:pt>
                <c:pt idx="564">
                  <c:v>1.729498</c:v>
                </c:pt>
                <c:pt idx="565">
                  <c:v>2.170585</c:v>
                </c:pt>
                <c:pt idx="566">
                  <c:v>2.3868079999999998</c:v>
                </c:pt>
                <c:pt idx="567">
                  <c:v>1.304324</c:v>
                </c:pt>
                <c:pt idx="568">
                  <c:v>-0.50457050000000003</c:v>
                </c:pt>
                <c:pt idx="569">
                  <c:v>-1.3849290000000001</c:v>
                </c:pt>
                <c:pt idx="570">
                  <c:v>-1.3066800000000001</c:v>
                </c:pt>
                <c:pt idx="571">
                  <c:v>-1.080017</c:v>
                </c:pt>
                <c:pt idx="572">
                  <c:v>-0.42867470000000002</c:v>
                </c:pt>
                <c:pt idx="573">
                  <c:v>0.26237850000000001</c:v>
                </c:pt>
                <c:pt idx="574">
                  <c:v>-0.13880129999999999</c:v>
                </c:pt>
                <c:pt idx="575">
                  <c:v>-1.211694</c:v>
                </c:pt>
                <c:pt idx="576">
                  <c:v>-2.2137159999999998</c:v>
                </c:pt>
                <c:pt idx="577">
                  <c:v>-2.256453</c:v>
                </c:pt>
                <c:pt idx="578">
                  <c:v>-0.67277050000000005</c:v>
                </c:pt>
                <c:pt idx="579">
                  <c:v>0.80661240000000001</c:v>
                </c:pt>
                <c:pt idx="580">
                  <c:v>0.74487530000000002</c:v>
                </c:pt>
                <c:pt idx="581">
                  <c:v>0.6606168</c:v>
                </c:pt>
                <c:pt idx="582">
                  <c:v>0.83946030000000005</c:v>
                </c:pt>
                <c:pt idx="583">
                  <c:v>0.2279651</c:v>
                </c:pt>
                <c:pt idx="584">
                  <c:v>-0.88040929999999995</c:v>
                </c:pt>
                <c:pt idx="585">
                  <c:v>-2.014173</c:v>
                </c:pt>
                <c:pt idx="586">
                  <c:v>-2.1031749999999998</c:v>
                </c:pt>
                <c:pt idx="587">
                  <c:v>-0.97541350000000004</c:v>
                </c:pt>
                <c:pt idx="588">
                  <c:v>-0.19433230000000001</c:v>
                </c:pt>
                <c:pt idx="589">
                  <c:v>-0.3306577</c:v>
                </c:pt>
                <c:pt idx="590">
                  <c:v>-0.59489650000000005</c:v>
                </c:pt>
                <c:pt idx="591">
                  <c:v>-0.90318330000000002</c:v>
                </c:pt>
                <c:pt idx="592">
                  <c:v>-1.4802310000000001</c:v>
                </c:pt>
                <c:pt idx="593">
                  <c:v>-1.3311360000000001</c:v>
                </c:pt>
                <c:pt idx="594">
                  <c:v>-0.63286710000000002</c:v>
                </c:pt>
                <c:pt idx="595">
                  <c:v>-0.75755939999999999</c:v>
                </c:pt>
                <c:pt idx="596">
                  <c:v>-1.1551009999999999</c:v>
                </c:pt>
                <c:pt idx="597">
                  <c:v>-1.2759750000000001</c:v>
                </c:pt>
                <c:pt idx="598">
                  <c:v>-1.229913</c:v>
                </c:pt>
                <c:pt idx="599">
                  <c:v>-0.76805389999999996</c:v>
                </c:pt>
                <c:pt idx="600">
                  <c:v>-1.1304080000000001</c:v>
                </c:pt>
                <c:pt idx="601">
                  <c:v>-1.583496</c:v>
                </c:pt>
                <c:pt idx="602">
                  <c:v>-0.40245700000000001</c:v>
                </c:pt>
                <c:pt idx="603">
                  <c:v>0.47831679999999999</c:v>
                </c:pt>
                <c:pt idx="604">
                  <c:v>9.144331E-2</c:v>
                </c:pt>
                <c:pt idx="605">
                  <c:v>-0.45246049999999999</c:v>
                </c:pt>
                <c:pt idx="606">
                  <c:v>-0.34319240000000001</c:v>
                </c:pt>
                <c:pt idx="607">
                  <c:v>0.40446939999999998</c:v>
                </c:pt>
                <c:pt idx="608">
                  <c:v>0.16434470000000001</c:v>
                </c:pt>
                <c:pt idx="609">
                  <c:v>-0.96224949999999998</c:v>
                </c:pt>
                <c:pt idx="610">
                  <c:v>-1.1475249999999999</c:v>
                </c:pt>
                <c:pt idx="611">
                  <c:v>-0.19719010000000001</c:v>
                </c:pt>
                <c:pt idx="612">
                  <c:v>0.72427370000000002</c:v>
                </c:pt>
                <c:pt idx="613">
                  <c:v>0.47932380000000002</c:v>
                </c:pt>
                <c:pt idx="614">
                  <c:v>0.47247129999999998</c:v>
                </c:pt>
                <c:pt idx="615">
                  <c:v>1.5535760000000001</c:v>
                </c:pt>
                <c:pt idx="616">
                  <c:v>1.4685029999999999</c:v>
                </c:pt>
                <c:pt idx="617">
                  <c:v>0.26373819999999998</c:v>
                </c:pt>
                <c:pt idx="618">
                  <c:v>-0.43159890000000001</c:v>
                </c:pt>
                <c:pt idx="619">
                  <c:v>-0.20714460000000001</c:v>
                </c:pt>
                <c:pt idx="620">
                  <c:v>0.27860560000000001</c:v>
                </c:pt>
                <c:pt idx="621">
                  <c:v>-6.1389649999999997E-2</c:v>
                </c:pt>
                <c:pt idx="622">
                  <c:v>-0.52703250000000001</c:v>
                </c:pt>
                <c:pt idx="623">
                  <c:v>-0.40141660000000001</c:v>
                </c:pt>
                <c:pt idx="624">
                  <c:v>0.1889786</c:v>
                </c:pt>
                <c:pt idx="625">
                  <c:v>0.83441489999999996</c:v>
                </c:pt>
                <c:pt idx="626">
                  <c:v>0.55107859999999997</c:v>
                </c:pt>
                <c:pt idx="627">
                  <c:v>-0.41179579999999999</c:v>
                </c:pt>
                <c:pt idx="628">
                  <c:v>-0.8166369</c:v>
                </c:pt>
                <c:pt idx="629">
                  <c:v>0.2018605</c:v>
                </c:pt>
                <c:pt idx="630">
                  <c:v>1.7540420000000001</c:v>
                </c:pt>
                <c:pt idx="631">
                  <c:v>1.590878</c:v>
                </c:pt>
                <c:pt idx="632">
                  <c:v>-0.4123502</c:v>
                </c:pt>
                <c:pt idx="633">
                  <c:v>-2.0467309999999999</c:v>
                </c:pt>
                <c:pt idx="634">
                  <c:v>-2.0909300000000002</c:v>
                </c:pt>
                <c:pt idx="635">
                  <c:v>-1.3033360000000001</c:v>
                </c:pt>
                <c:pt idx="636">
                  <c:v>-0.27232469999999998</c:v>
                </c:pt>
                <c:pt idx="637">
                  <c:v>0.95440029999999998</c:v>
                </c:pt>
                <c:pt idx="638">
                  <c:v>1.3640779999999999</c:v>
                </c:pt>
                <c:pt idx="639">
                  <c:v>0.16751269999999999</c:v>
                </c:pt>
                <c:pt idx="640">
                  <c:v>-1.056772</c:v>
                </c:pt>
                <c:pt idx="641">
                  <c:v>-0.70556249999999998</c:v>
                </c:pt>
                <c:pt idx="642">
                  <c:v>-3.1572540000000003E-2</c:v>
                </c:pt>
                <c:pt idx="643">
                  <c:v>-0.22857949999999999</c:v>
                </c:pt>
                <c:pt idx="644">
                  <c:v>-0.54725809999999997</c:v>
                </c:pt>
                <c:pt idx="645">
                  <c:v>-0.88633770000000001</c:v>
                </c:pt>
                <c:pt idx="646">
                  <c:v>-1.031083</c:v>
                </c:pt>
                <c:pt idx="647">
                  <c:v>-0.46061760000000002</c:v>
                </c:pt>
                <c:pt idx="648">
                  <c:v>-0.55956379999999994</c:v>
                </c:pt>
                <c:pt idx="649">
                  <c:v>-1.398957</c:v>
                </c:pt>
                <c:pt idx="650">
                  <c:v>-1.2969299999999999</c:v>
                </c:pt>
                <c:pt idx="651">
                  <c:v>-0.72564169999999995</c:v>
                </c:pt>
                <c:pt idx="652">
                  <c:v>-1.0634300000000001</c:v>
                </c:pt>
                <c:pt idx="653">
                  <c:v>-1.7920579999999999</c:v>
                </c:pt>
                <c:pt idx="654">
                  <c:v>-1.432615</c:v>
                </c:pt>
                <c:pt idx="655">
                  <c:v>-0.2085156</c:v>
                </c:pt>
                <c:pt idx="656">
                  <c:v>-0.26447789999999999</c:v>
                </c:pt>
                <c:pt idx="657">
                  <c:v>-1.9711689999999999</c:v>
                </c:pt>
                <c:pt idx="658">
                  <c:v>-2.2247370000000002</c:v>
                </c:pt>
                <c:pt idx="659">
                  <c:v>-0.21257039999999999</c:v>
                </c:pt>
                <c:pt idx="660">
                  <c:v>0.72079629999999995</c:v>
                </c:pt>
                <c:pt idx="661">
                  <c:v>-0.26898169999999999</c:v>
                </c:pt>
                <c:pt idx="662">
                  <c:v>-1.1574930000000001</c:v>
                </c:pt>
                <c:pt idx="663">
                  <c:v>-1.1202639999999999</c:v>
                </c:pt>
                <c:pt idx="664">
                  <c:v>-0.50443649999999995</c:v>
                </c:pt>
                <c:pt idx="665">
                  <c:v>-0.2070166</c:v>
                </c:pt>
                <c:pt idx="666">
                  <c:v>-7.6227439999999994E-2</c:v>
                </c:pt>
                <c:pt idx="667">
                  <c:v>1.2437780000000001E-2</c:v>
                </c:pt>
                <c:pt idx="668">
                  <c:v>-0.93619549999999996</c:v>
                </c:pt>
                <c:pt idx="669">
                  <c:v>-1.41459</c:v>
                </c:pt>
                <c:pt idx="670">
                  <c:v>-0.30405959999999999</c:v>
                </c:pt>
                <c:pt idx="671">
                  <c:v>0.1087901</c:v>
                </c:pt>
                <c:pt idx="672">
                  <c:v>-0.70687909999999998</c:v>
                </c:pt>
                <c:pt idx="673">
                  <c:v>-0.86436400000000002</c:v>
                </c:pt>
                <c:pt idx="674">
                  <c:v>-3.777585E-2</c:v>
                </c:pt>
                <c:pt idx="675">
                  <c:v>0.50400889999999998</c:v>
                </c:pt>
                <c:pt idx="676">
                  <c:v>0.37646649999999998</c:v>
                </c:pt>
                <c:pt idx="677">
                  <c:v>0.1470938</c:v>
                </c:pt>
                <c:pt idx="678">
                  <c:v>0.27727360000000001</c:v>
                </c:pt>
                <c:pt idx="679">
                  <c:v>0.58972869999999999</c:v>
                </c:pt>
                <c:pt idx="680">
                  <c:v>0.36396030000000001</c:v>
                </c:pt>
                <c:pt idx="681">
                  <c:v>-0.33724310000000002</c:v>
                </c:pt>
                <c:pt idx="682">
                  <c:v>-1.401294</c:v>
                </c:pt>
                <c:pt idx="683">
                  <c:v>-2.2720470000000001</c:v>
                </c:pt>
                <c:pt idx="684">
                  <c:v>-1.7195290000000001</c:v>
                </c:pt>
                <c:pt idx="685">
                  <c:v>-0.59104049999999997</c:v>
                </c:pt>
                <c:pt idx="686">
                  <c:v>-0.26486169999999998</c:v>
                </c:pt>
                <c:pt idx="687">
                  <c:v>-0.16516359999999999</c:v>
                </c:pt>
                <c:pt idx="688">
                  <c:v>-7.582237E-2</c:v>
                </c:pt>
                <c:pt idx="689">
                  <c:v>-0.23279069999999999</c:v>
                </c:pt>
                <c:pt idx="690">
                  <c:v>0.1904759</c:v>
                </c:pt>
                <c:pt idx="691">
                  <c:v>3.3537270000000001E-2</c:v>
                </c:pt>
                <c:pt idx="692">
                  <c:v>-1.4989030000000001</c:v>
                </c:pt>
                <c:pt idx="693">
                  <c:v>-1.69442</c:v>
                </c:pt>
                <c:pt idx="694">
                  <c:v>-0.5340433</c:v>
                </c:pt>
                <c:pt idx="695">
                  <c:v>-0.72505560000000002</c:v>
                </c:pt>
                <c:pt idx="696">
                  <c:v>-2.0364650000000002</c:v>
                </c:pt>
                <c:pt idx="697">
                  <c:v>-2.4665180000000002</c:v>
                </c:pt>
                <c:pt idx="698">
                  <c:v>-1.479738</c:v>
                </c:pt>
                <c:pt idx="699">
                  <c:v>-0.28263779999999999</c:v>
                </c:pt>
                <c:pt idx="700">
                  <c:v>8.4436899999999995E-2</c:v>
                </c:pt>
                <c:pt idx="701">
                  <c:v>-0.21979460000000001</c:v>
                </c:pt>
                <c:pt idx="702">
                  <c:v>-0.78758079999999997</c:v>
                </c:pt>
                <c:pt idx="703">
                  <c:v>-0.76565859999999997</c:v>
                </c:pt>
                <c:pt idx="704">
                  <c:v>1.510269E-2</c:v>
                </c:pt>
                <c:pt idx="705">
                  <c:v>0.52481719999999998</c:v>
                </c:pt>
                <c:pt idx="706">
                  <c:v>0.38030340000000001</c:v>
                </c:pt>
                <c:pt idx="707">
                  <c:v>-0.52988809999999997</c:v>
                </c:pt>
                <c:pt idx="708">
                  <c:v>-0.79164570000000001</c:v>
                </c:pt>
                <c:pt idx="709">
                  <c:v>0.64772110000000005</c:v>
                </c:pt>
                <c:pt idx="710">
                  <c:v>1.4313819999999999</c:v>
                </c:pt>
                <c:pt idx="711">
                  <c:v>0.47896660000000002</c:v>
                </c:pt>
                <c:pt idx="712">
                  <c:v>-0.74892150000000002</c:v>
                </c:pt>
                <c:pt idx="713">
                  <c:v>-1.20299</c:v>
                </c:pt>
                <c:pt idx="714">
                  <c:v>-0.78060629999999998</c:v>
                </c:pt>
                <c:pt idx="715">
                  <c:v>-0.498614</c:v>
                </c:pt>
                <c:pt idx="716">
                  <c:v>-1.067769</c:v>
                </c:pt>
                <c:pt idx="717">
                  <c:v>-1.156101</c:v>
                </c:pt>
                <c:pt idx="718">
                  <c:v>0.1269487</c:v>
                </c:pt>
                <c:pt idx="719">
                  <c:v>0.4498721</c:v>
                </c:pt>
                <c:pt idx="720">
                  <c:v>-1.162741</c:v>
                </c:pt>
                <c:pt idx="721">
                  <c:v>-1.5380879999999999</c:v>
                </c:pt>
                <c:pt idx="722">
                  <c:v>0.15120330000000001</c:v>
                </c:pt>
                <c:pt idx="723">
                  <c:v>1.026994</c:v>
                </c:pt>
                <c:pt idx="724">
                  <c:v>0.41972199999999998</c:v>
                </c:pt>
                <c:pt idx="725">
                  <c:v>0.12805549999999999</c:v>
                </c:pt>
                <c:pt idx="726">
                  <c:v>0.3252524</c:v>
                </c:pt>
                <c:pt idx="727">
                  <c:v>-1.104131E-2</c:v>
                </c:pt>
                <c:pt idx="728">
                  <c:v>-0.55876150000000002</c:v>
                </c:pt>
                <c:pt idx="729">
                  <c:v>-0.63339920000000005</c:v>
                </c:pt>
                <c:pt idx="730">
                  <c:v>-0.51752860000000001</c:v>
                </c:pt>
                <c:pt idx="731">
                  <c:v>-0.7484461</c:v>
                </c:pt>
                <c:pt idx="732">
                  <c:v>-0.53599439999999998</c:v>
                </c:pt>
                <c:pt idx="733">
                  <c:v>0.17110810000000001</c:v>
                </c:pt>
                <c:pt idx="734">
                  <c:v>-0.91042230000000002</c:v>
                </c:pt>
                <c:pt idx="735">
                  <c:v>-3.39228</c:v>
                </c:pt>
                <c:pt idx="736">
                  <c:v>-3.824125</c:v>
                </c:pt>
                <c:pt idx="737">
                  <c:v>-1.674696</c:v>
                </c:pt>
                <c:pt idx="738">
                  <c:v>-0.1939256</c:v>
                </c:pt>
                <c:pt idx="739">
                  <c:v>-0.85224370000000005</c:v>
                </c:pt>
                <c:pt idx="740">
                  <c:v>-1.5605450000000001</c:v>
                </c:pt>
                <c:pt idx="741">
                  <c:v>-1.0110079999999999</c:v>
                </c:pt>
                <c:pt idx="742">
                  <c:v>0.20315649999999999</c:v>
                </c:pt>
                <c:pt idx="743">
                  <c:v>0.79381840000000004</c:v>
                </c:pt>
                <c:pt idx="744">
                  <c:v>0.44305220000000001</c:v>
                </c:pt>
                <c:pt idx="745">
                  <c:v>0.48324509999999998</c:v>
                </c:pt>
                <c:pt idx="746">
                  <c:v>0.94308150000000002</c:v>
                </c:pt>
                <c:pt idx="747">
                  <c:v>0.97890900000000003</c:v>
                </c:pt>
                <c:pt idx="748">
                  <c:v>0.63214170000000003</c:v>
                </c:pt>
                <c:pt idx="749">
                  <c:v>6.4039540000000006E-2</c:v>
                </c:pt>
                <c:pt idx="750">
                  <c:v>-0.67040699999999998</c:v>
                </c:pt>
                <c:pt idx="751">
                  <c:v>-1.0696650000000001</c:v>
                </c:pt>
                <c:pt idx="752">
                  <c:v>-0.14816699999999999</c:v>
                </c:pt>
                <c:pt idx="753">
                  <c:v>0.82011780000000001</c:v>
                </c:pt>
                <c:pt idx="754">
                  <c:v>-9.9558289999999994E-2</c:v>
                </c:pt>
                <c:pt idx="755">
                  <c:v>-0.90655790000000003</c:v>
                </c:pt>
                <c:pt idx="756">
                  <c:v>-6.3003320000000002E-2</c:v>
                </c:pt>
                <c:pt idx="757">
                  <c:v>0.33883629999999998</c:v>
                </c:pt>
                <c:pt idx="758">
                  <c:v>-0.65068320000000002</c:v>
                </c:pt>
                <c:pt idx="759">
                  <c:v>-1.8769720000000001</c:v>
                </c:pt>
                <c:pt idx="760">
                  <c:v>-2.2936960000000002</c:v>
                </c:pt>
                <c:pt idx="761">
                  <c:v>-1.3806320000000001</c:v>
                </c:pt>
                <c:pt idx="762">
                  <c:v>9.6906900000000004E-2</c:v>
                </c:pt>
                <c:pt idx="763">
                  <c:v>0.41707759999999999</c:v>
                </c:pt>
                <c:pt idx="764">
                  <c:v>-0.66833770000000003</c:v>
                </c:pt>
                <c:pt idx="765">
                  <c:v>-1.4171640000000001</c:v>
                </c:pt>
                <c:pt idx="766">
                  <c:v>-1.0511159999999999</c:v>
                </c:pt>
                <c:pt idx="767">
                  <c:v>-0.95572190000000001</c:v>
                </c:pt>
                <c:pt idx="768">
                  <c:v>-0.84427700000000006</c:v>
                </c:pt>
                <c:pt idx="769">
                  <c:v>0.84419270000000002</c:v>
                </c:pt>
                <c:pt idx="770">
                  <c:v>1.798492</c:v>
                </c:pt>
                <c:pt idx="771">
                  <c:v>0.34948040000000002</c:v>
                </c:pt>
                <c:pt idx="772">
                  <c:v>-0.53938359999999996</c:v>
                </c:pt>
                <c:pt idx="773">
                  <c:v>-0.34616999999999998</c:v>
                </c:pt>
                <c:pt idx="774">
                  <c:v>-0.89394370000000001</c:v>
                </c:pt>
                <c:pt idx="775">
                  <c:v>-1.1899569999999999</c:v>
                </c:pt>
                <c:pt idx="776">
                  <c:v>-0.73597310000000005</c:v>
                </c:pt>
                <c:pt idx="777">
                  <c:v>-0.57315179999999999</c:v>
                </c:pt>
                <c:pt idx="778">
                  <c:v>-0.53615570000000001</c:v>
                </c:pt>
                <c:pt idx="779">
                  <c:v>-0.42914079999999999</c:v>
                </c:pt>
                <c:pt idx="780">
                  <c:v>-0.22222320000000001</c:v>
                </c:pt>
                <c:pt idx="781">
                  <c:v>0.1731221</c:v>
                </c:pt>
                <c:pt idx="782">
                  <c:v>0.60484400000000005</c:v>
                </c:pt>
                <c:pt idx="783">
                  <c:v>0.39866030000000002</c:v>
                </c:pt>
                <c:pt idx="784">
                  <c:v>-0.97929529999999998</c:v>
                </c:pt>
                <c:pt idx="785">
                  <c:v>-1.2471540000000001</c:v>
                </c:pt>
                <c:pt idx="786">
                  <c:v>-4.855015E-2</c:v>
                </c:pt>
                <c:pt idx="787">
                  <c:v>-0.51960320000000004</c:v>
                </c:pt>
                <c:pt idx="788">
                  <c:v>-1.5533889999999999</c:v>
                </c:pt>
                <c:pt idx="789">
                  <c:v>-0.5038783</c:v>
                </c:pt>
                <c:pt idx="790">
                  <c:v>0.79706279999999996</c:v>
                </c:pt>
                <c:pt idx="791">
                  <c:v>-0.1672507</c:v>
                </c:pt>
                <c:pt idx="792">
                  <c:v>-1.8022769999999999</c:v>
                </c:pt>
                <c:pt idx="793">
                  <c:v>-1.7263250000000001</c:v>
                </c:pt>
                <c:pt idx="794">
                  <c:v>-1.3221780000000001</c:v>
                </c:pt>
                <c:pt idx="795">
                  <c:v>-1.5553630000000001</c:v>
                </c:pt>
                <c:pt idx="796">
                  <c:v>-1.1334709999999999</c:v>
                </c:pt>
                <c:pt idx="797">
                  <c:v>-0.3451166</c:v>
                </c:pt>
                <c:pt idx="798">
                  <c:v>-0.86399539999999997</c:v>
                </c:pt>
                <c:pt idx="799">
                  <c:v>-2.378085</c:v>
                </c:pt>
                <c:pt idx="800">
                  <c:v>-2.4959380000000002</c:v>
                </c:pt>
                <c:pt idx="801">
                  <c:v>-0.93314870000000005</c:v>
                </c:pt>
                <c:pt idx="802">
                  <c:v>0.39519720000000003</c:v>
                </c:pt>
                <c:pt idx="803">
                  <c:v>0.89672350000000001</c:v>
                </c:pt>
                <c:pt idx="804">
                  <c:v>0.65333549999999996</c:v>
                </c:pt>
                <c:pt idx="805">
                  <c:v>-0.18180930000000001</c:v>
                </c:pt>
                <c:pt idx="806">
                  <c:v>-6.5413390000000002E-2</c:v>
                </c:pt>
                <c:pt idx="807">
                  <c:v>0.85813510000000004</c:v>
                </c:pt>
                <c:pt idx="808">
                  <c:v>0.45870689999999997</c:v>
                </c:pt>
                <c:pt idx="809">
                  <c:v>-0.80780130000000006</c:v>
                </c:pt>
                <c:pt idx="810">
                  <c:v>-1.5769310000000001</c:v>
                </c:pt>
                <c:pt idx="811">
                  <c:v>-1.2208460000000001</c:v>
                </c:pt>
                <c:pt idx="812">
                  <c:v>0.26112059999999998</c:v>
                </c:pt>
                <c:pt idx="813">
                  <c:v>0.56344519999999998</c:v>
                </c:pt>
                <c:pt idx="814">
                  <c:v>-1.4726159999999999</c:v>
                </c:pt>
                <c:pt idx="815">
                  <c:v>-3.558357</c:v>
                </c:pt>
                <c:pt idx="816">
                  <c:v>-3.3462390000000002</c:v>
                </c:pt>
                <c:pt idx="817">
                  <c:v>-1.187589</c:v>
                </c:pt>
                <c:pt idx="818">
                  <c:v>0.41679129999999998</c:v>
                </c:pt>
                <c:pt idx="819">
                  <c:v>0.50429009999999996</c:v>
                </c:pt>
                <c:pt idx="820">
                  <c:v>0.52091419999999999</c:v>
                </c:pt>
                <c:pt idx="821">
                  <c:v>0.4241434</c:v>
                </c:pt>
                <c:pt idx="822">
                  <c:v>-0.49947399999999997</c:v>
                </c:pt>
                <c:pt idx="823">
                  <c:v>-0.79913179999999995</c:v>
                </c:pt>
                <c:pt idx="824">
                  <c:v>0.23041439999999999</c:v>
                </c:pt>
                <c:pt idx="825">
                  <c:v>1.3009710000000001</c:v>
                </c:pt>
                <c:pt idx="826">
                  <c:v>1.112994</c:v>
                </c:pt>
                <c:pt idx="827">
                  <c:v>-0.12697259999999999</c:v>
                </c:pt>
                <c:pt idx="828">
                  <c:v>-0.74686799999999998</c:v>
                </c:pt>
                <c:pt idx="829">
                  <c:v>-0.55880050000000003</c:v>
                </c:pt>
                <c:pt idx="830">
                  <c:v>-0.674427</c:v>
                </c:pt>
                <c:pt idx="831">
                  <c:v>-0.93842769999999998</c:v>
                </c:pt>
                <c:pt idx="832">
                  <c:v>-0.83712759999999997</c:v>
                </c:pt>
                <c:pt idx="833">
                  <c:v>-0.5003166</c:v>
                </c:pt>
                <c:pt idx="834">
                  <c:v>-0.29650799999999999</c:v>
                </c:pt>
                <c:pt idx="835">
                  <c:v>-0.55217959999999999</c:v>
                </c:pt>
                <c:pt idx="836">
                  <c:v>-0.93510879999999996</c:v>
                </c:pt>
                <c:pt idx="837">
                  <c:v>-0.77218710000000002</c:v>
                </c:pt>
                <c:pt idx="838">
                  <c:v>-8.4180790000000005E-2</c:v>
                </c:pt>
                <c:pt idx="839">
                  <c:v>0.43981049999999999</c:v>
                </c:pt>
                <c:pt idx="840">
                  <c:v>-0.52412769999999997</c:v>
                </c:pt>
                <c:pt idx="841">
                  <c:v>-2.2575150000000002</c:v>
                </c:pt>
                <c:pt idx="842">
                  <c:v>-1.873102</c:v>
                </c:pt>
                <c:pt idx="843">
                  <c:v>-0.76120560000000004</c:v>
                </c:pt>
                <c:pt idx="844">
                  <c:v>-1.501511</c:v>
                </c:pt>
                <c:pt idx="845">
                  <c:v>-1.7485649999999999</c:v>
                </c:pt>
                <c:pt idx="846">
                  <c:v>-0.50970119999999997</c:v>
                </c:pt>
                <c:pt idx="847">
                  <c:v>0.24134800000000001</c:v>
                </c:pt>
                <c:pt idx="848">
                  <c:v>0.33143289999999997</c:v>
                </c:pt>
                <c:pt idx="849">
                  <c:v>0.12429519999999999</c:v>
                </c:pt>
                <c:pt idx="850">
                  <c:v>0.52624320000000002</c:v>
                </c:pt>
                <c:pt idx="851">
                  <c:v>1.4745509999999999</c:v>
                </c:pt>
                <c:pt idx="852">
                  <c:v>0.92859179999999997</c:v>
                </c:pt>
                <c:pt idx="853">
                  <c:v>7.223984E-2</c:v>
                </c:pt>
                <c:pt idx="854">
                  <c:v>0.1440977</c:v>
                </c:pt>
                <c:pt idx="855">
                  <c:v>-0.48650919999999998</c:v>
                </c:pt>
                <c:pt idx="856">
                  <c:v>-0.84009429999999996</c:v>
                </c:pt>
                <c:pt idx="857">
                  <c:v>0.14887400000000001</c:v>
                </c:pt>
                <c:pt idx="858">
                  <c:v>0.53162030000000005</c:v>
                </c:pt>
                <c:pt idx="859">
                  <c:v>-0.18048690000000001</c:v>
                </c:pt>
                <c:pt idx="860">
                  <c:v>-0.52061089999999999</c:v>
                </c:pt>
                <c:pt idx="861">
                  <c:v>0.19735259999999999</c:v>
                </c:pt>
                <c:pt idx="862">
                  <c:v>0.65734800000000004</c:v>
                </c:pt>
                <c:pt idx="863">
                  <c:v>-0.46510669999999998</c:v>
                </c:pt>
                <c:pt idx="864">
                  <c:v>-1.605416</c:v>
                </c:pt>
                <c:pt idx="865">
                  <c:v>-0.75846860000000005</c:v>
                </c:pt>
                <c:pt idx="866">
                  <c:v>0.75166580000000005</c:v>
                </c:pt>
                <c:pt idx="867">
                  <c:v>0.1148984</c:v>
                </c:pt>
                <c:pt idx="868">
                  <c:v>-1.663862</c:v>
                </c:pt>
                <c:pt idx="869">
                  <c:v>-1.9493929999999999</c:v>
                </c:pt>
                <c:pt idx="870">
                  <c:v>-1.2055169999999999</c:v>
                </c:pt>
                <c:pt idx="871">
                  <c:v>-1.9288820000000002E-2</c:v>
                </c:pt>
                <c:pt idx="872">
                  <c:v>1.072743</c:v>
                </c:pt>
                <c:pt idx="873">
                  <c:v>0.40892899999999999</c:v>
                </c:pt>
                <c:pt idx="874">
                  <c:v>-1.1411770000000001</c:v>
                </c:pt>
                <c:pt idx="875">
                  <c:v>-1.8329880000000001</c:v>
                </c:pt>
                <c:pt idx="876">
                  <c:v>-1.63876</c:v>
                </c:pt>
                <c:pt idx="877">
                  <c:v>-0.63259989999999999</c:v>
                </c:pt>
                <c:pt idx="878">
                  <c:v>0.2914833</c:v>
                </c:pt>
                <c:pt idx="879">
                  <c:v>0.26542450000000001</c:v>
                </c:pt>
                <c:pt idx="880">
                  <c:v>0.15376719999999999</c:v>
                </c:pt>
                <c:pt idx="881">
                  <c:v>0.34848790000000002</c:v>
                </c:pt>
                <c:pt idx="882">
                  <c:v>-0.28001730000000002</c:v>
                </c:pt>
                <c:pt idx="883">
                  <c:v>-1.2602070000000001</c:v>
                </c:pt>
                <c:pt idx="884">
                  <c:v>-1.0043439999999999</c:v>
                </c:pt>
                <c:pt idx="885">
                  <c:v>-0.51280650000000005</c:v>
                </c:pt>
                <c:pt idx="886">
                  <c:v>-0.47701389999999999</c:v>
                </c:pt>
                <c:pt idx="887">
                  <c:v>-0.27683730000000001</c:v>
                </c:pt>
                <c:pt idx="888">
                  <c:v>-0.57405850000000003</c:v>
                </c:pt>
                <c:pt idx="889">
                  <c:v>-0.94480989999999998</c:v>
                </c:pt>
                <c:pt idx="890">
                  <c:v>-0.60427419999999998</c:v>
                </c:pt>
                <c:pt idx="891">
                  <c:v>-0.5899508</c:v>
                </c:pt>
                <c:pt idx="892">
                  <c:v>-1.016791</c:v>
                </c:pt>
                <c:pt idx="893">
                  <c:v>-0.7740435</c:v>
                </c:pt>
                <c:pt idx="894">
                  <c:v>0.13996810000000001</c:v>
                </c:pt>
                <c:pt idx="895">
                  <c:v>0.42151050000000001</c:v>
                </c:pt>
                <c:pt idx="896">
                  <c:v>-0.58817850000000005</c:v>
                </c:pt>
                <c:pt idx="897">
                  <c:v>-1.1390899999999999</c:v>
                </c:pt>
                <c:pt idx="898">
                  <c:v>-0.42792330000000001</c:v>
                </c:pt>
                <c:pt idx="899">
                  <c:v>-0.46989500000000001</c:v>
                </c:pt>
                <c:pt idx="900">
                  <c:v>-1.339917</c:v>
                </c:pt>
                <c:pt idx="901">
                  <c:v>-1.3081769999999999</c:v>
                </c:pt>
                <c:pt idx="902">
                  <c:v>-0.90898080000000003</c:v>
                </c:pt>
                <c:pt idx="903">
                  <c:v>-1.2528969999999999</c:v>
                </c:pt>
                <c:pt idx="904">
                  <c:v>-1.3444160000000001</c:v>
                </c:pt>
                <c:pt idx="905">
                  <c:v>-0.68350520000000003</c:v>
                </c:pt>
                <c:pt idx="906">
                  <c:v>0.11509129999999999</c:v>
                </c:pt>
                <c:pt idx="907">
                  <c:v>0.87714349999999996</c:v>
                </c:pt>
                <c:pt idx="908">
                  <c:v>0.97408240000000001</c:v>
                </c:pt>
                <c:pt idx="909">
                  <c:v>0.41855520000000002</c:v>
                </c:pt>
                <c:pt idx="910">
                  <c:v>6.7466120000000004E-2</c:v>
                </c:pt>
                <c:pt idx="911">
                  <c:v>0.4680916</c:v>
                </c:pt>
                <c:pt idx="912">
                  <c:v>0.61129789999999995</c:v>
                </c:pt>
                <c:pt idx="913">
                  <c:v>-0.2301704</c:v>
                </c:pt>
                <c:pt idx="914">
                  <c:v>-0.37209959999999997</c:v>
                </c:pt>
                <c:pt idx="915">
                  <c:v>5.127756E-2</c:v>
                </c:pt>
                <c:pt idx="916">
                  <c:v>-0.494591</c:v>
                </c:pt>
                <c:pt idx="917">
                  <c:v>-1.343817</c:v>
                </c:pt>
                <c:pt idx="918">
                  <c:v>-1.4691920000000001</c:v>
                </c:pt>
                <c:pt idx="919">
                  <c:v>-1.688131</c:v>
                </c:pt>
                <c:pt idx="920">
                  <c:v>-2.3540999999999999</c:v>
                </c:pt>
                <c:pt idx="921">
                  <c:v>-2.2831090000000001</c:v>
                </c:pt>
                <c:pt idx="922">
                  <c:v>-1.8223039999999999</c:v>
                </c:pt>
                <c:pt idx="923">
                  <c:v>-1.986016</c:v>
                </c:pt>
                <c:pt idx="924">
                  <c:v>-2.5897709999999998</c:v>
                </c:pt>
                <c:pt idx="925">
                  <c:v>-2.652339</c:v>
                </c:pt>
                <c:pt idx="926">
                  <c:v>-1.2165509999999999</c:v>
                </c:pt>
                <c:pt idx="927">
                  <c:v>0.58483830000000003</c:v>
                </c:pt>
                <c:pt idx="928">
                  <c:v>0.89992399999999995</c:v>
                </c:pt>
                <c:pt idx="929">
                  <c:v>0.17217769999999999</c:v>
                </c:pt>
                <c:pt idx="930">
                  <c:v>-0.17003399999999999</c:v>
                </c:pt>
                <c:pt idx="931">
                  <c:v>0.23594370000000001</c:v>
                </c:pt>
                <c:pt idx="932">
                  <c:v>0.61887689999999995</c:v>
                </c:pt>
                <c:pt idx="933">
                  <c:v>-0.1518302</c:v>
                </c:pt>
                <c:pt idx="934">
                  <c:v>-1.0773820000000001</c:v>
                </c:pt>
                <c:pt idx="935">
                  <c:v>6.3599929999999999E-2</c:v>
                </c:pt>
                <c:pt idx="936">
                  <c:v>1.333323</c:v>
                </c:pt>
                <c:pt idx="937">
                  <c:v>0.3818956</c:v>
                </c:pt>
                <c:pt idx="938">
                  <c:v>-0.28892679999999998</c:v>
                </c:pt>
                <c:pt idx="939">
                  <c:v>0.28550639999999999</c:v>
                </c:pt>
                <c:pt idx="940">
                  <c:v>0.43717990000000001</c:v>
                </c:pt>
                <c:pt idx="941">
                  <c:v>0.52922590000000003</c:v>
                </c:pt>
                <c:pt idx="942">
                  <c:v>0.68300870000000002</c:v>
                </c:pt>
                <c:pt idx="943">
                  <c:v>0.33188479999999998</c:v>
                </c:pt>
                <c:pt idx="944">
                  <c:v>0.53522040000000004</c:v>
                </c:pt>
                <c:pt idx="945">
                  <c:v>1.5156700000000001</c:v>
                </c:pt>
                <c:pt idx="946">
                  <c:v>1.8905000000000001</c:v>
                </c:pt>
                <c:pt idx="947">
                  <c:v>1.0079750000000001</c:v>
                </c:pt>
                <c:pt idx="948">
                  <c:v>-0.81304540000000003</c:v>
                </c:pt>
                <c:pt idx="949">
                  <c:v>-1.750872</c:v>
                </c:pt>
                <c:pt idx="950">
                  <c:v>-0.81781800000000004</c:v>
                </c:pt>
                <c:pt idx="951">
                  <c:v>-0.40135100000000001</c:v>
                </c:pt>
                <c:pt idx="952">
                  <c:v>-0.98287789999999997</c:v>
                </c:pt>
                <c:pt idx="953">
                  <c:v>-0.56972560000000005</c:v>
                </c:pt>
                <c:pt idx="954">
                  <c:v>6.1686049999999999E-2</c:v>
                </c:pt>
                <c:pt idx="955">
                  <c:v>-0.22121289999999999</c:v>
                </c:pt>
                <c:pt idx="956">
                  <c:v>-1.0049079999999999</c:v>
                </c:pt>
                <c:pt idx="957">
                  <c:v>-1.710399</c:v>
                </c:pt>
                <c:pt idx="958">
                  <c:v>-0.68609509999999996</c:v>
                </c:pt>
                <c:pt idx="959">
                  <c:v>1.0936840000000001</c:v>
                </c:pt>
                <c:pt idx="960">
                  <c:v>0.18821740000000001</c:v>
                </c:pt>
                <c:pt idx="961">
                  <c:v>-1.389478</c:v>
                </c:pt>
                <c:pt idx="962">
                  <c:v>-0.55257599999999996</c:v>
                </c:pt>
                <c:pt idx="963">
                  <c:v>0.54752190000000001</c:v>
                </c:pt>
                <c:pt idx="964">
                  <c:v>7.6279330000000006E-2</c:v>
                </c:pt>
                <c:pt idx="965">
                  <c:v>-1.439576</c:v>
                </c:pt>
                <c:pt idx="966">
                  <c:v>-2.6741739999999998</c:v>
                </c:pt>
                <c:pt idx="967">
                  <c:v>-1.864074</c:v>
                </c:pt>
                <c:pt idx="968">
                  <c:v>0.45528190000000002</c:v>
                </c:pt>
                <c:pt idx="969">
                  <c:v>1.141232</c:v>
                </c:pt>
                <c:pt idx="970">
                  <c:v>-0.1278859</c:v>
                </c:pt>
                <c:pt idx="971">
                  <c:v>-0.39558409999999999</c:v>
                </c:pt>
                <c:pt idx="972">
                  <c:v>0.59310640000000003</c:v>
                </c:pt>
                <c:pt idx="973">
                  <c:v>0.74052490000000004</c:v>
                </c:pt>
                <c:pt idx="974">
                  <c:v>-0.35444540000000002</c:v>
                </c:pt>
                <c:pt idx="975">
                  <c:v>-1.5049509999999999</c:v>
                </c:pt>
                <c:pt idx="976">
                  <c:v>-1.1941949999999999</c:v>
                </c:pt>
                <c:pt idx="977">
                  <c:v>0.69739260000000003</c:v>
                </c:pt>
                <c:pt idx="978">
                  <c:v>1.922814</c:v>
                </c:pt>
                <c:pt idx="979">
                  <c:v>1.425325</c:v>
                </c:pt>
                <c:pt idx="980">
                  <c:v>0.52989319999999995</c:v>
                </c:pt>
                <c:pt idx="981">
                  <c:v>0.37720359999999997</c:v>
                </c:pt>
                <c:pt idx="982">
                  <c:v>1.095825</c:v>
                </c:pt>
                <c:pt idx="983">
                  <c:v>1.559917</c:v>
                </c:pt>
                <c:pt idx="984">
                  <c:v>0.95912010000000003</c:v>
                </c:pt>
                <c:pt idx="985">
                  <c:v>0.11261309999999999</c:v>
                </c:pt>
                <c:pt idx="986">
                  <c:v>-0.35975980000000002</c:v>
                </c:pt>
                <c:pt idx="987">
                  <c:v>-0.83805830000000003</c:v>
                </c:pt>
                <c:pt idx="988">
                  <c:v>-1.2400119999999999</c:v>
                </c:pt>
                <c:pt idx="989">
                  <c:v>-1.636625</c:v>
                </c:pt>
                <c:pt idx="990">
                  <c:v>-2.0599249999999998</c:v>
                </c:pt>
                <c:pt idx="991">
                  <c:v>-1.1269119999999999</c:v>
                </c:pt>
                <c:pt idx="992">
                  <c:v>0.40780480000000002</c:v>
                </c:pt>
                <c:pt idx="993">
                  <c:v>0.4471176</c:v>
                </c:pt>
                <c:pt idx="994">
                  <c:v>-5.9789630000000003E-2</c:v>
                </c:pt>
                <c:pt idx="995">
                  <c:v>8.7239720000000007E-2</c:v>
                </c:pt>
                <c:pt idx="996">
                  <c:v>0.30714920000000001</c:v>
                </c:pt>
                <c:pt idx="997">
                  <c:v>0.2006684</c:v>
                </c:pt>
                <c:pt idx="998">
                  <c:v>0.1689715</c:v>
                </c:pt>
              </c:numCache>
            </c:numRef>
          </c:yVal>
          <c:smooth val="0"/>
        </c:ser>
        <c:ser>
          <c:idx val="19"/>
          <c:order val="19"/>
          <c:tx>
            <c:v>+1000V (#20)</c:v>
          </c:tx>
          <c:spPr>
            <a:ln w="19050">
              <a:solidFill>
                <a:srgbClr val="0000FF"/>
              </a:solidFill>
            </a:ln>
          </c:spPr>
          <c:marker>
            <c:symbol val="none"/>
          </c:marker>
          <c:xVal>
            <c:numRef>
              <c:f>'Voltage Wfms Data'!$A$5:$A$1003</c:f>
              <c:numCache>
                <c:formatCode>General</c:formatCode>
                <c:ptCount val="999"/>
                <c:pt idx="0">
                  <c:v>-180.929</c:v>
                </c:pt>
                <c:pt idx="1">
                  <c:v>-179.929</c:v>
                </c:pt>
                <c:pt idx="2">
                  <c:v>-178.929</c:v>
                </c:pt>
                <c:pt idx="3">
                  <c:v>-177.929</c:v>
                </c:pt>
                <c:pt idx="4">
                  <c:v>-176.929</c:v>
                </c:pt>
                <c:pt idx="5">
                  <c:v>-175.929</c:v>
                </c:pt>
                <c:pt idx="6">
                  <c:v>-174.929</c:v>
                </c:pt>
                <c:pt idx="7">
                  <c:v>-173.929</c:v>
                </c:pt>
                <c:pt idx="8">
                  <c:v>-172.929</c:v>
                </c:pt>
                <c:pt idx="9">
                  <c:v>-171.929</c:v>
                </c:pt>
                <c:pt idx="10">
                  <c:v>-170.929</c:v>
                </c:pt>
                <c:pt idx="11">
                  <c:v>-169.929</c:v>
                </c:pt>
                <c:pt idx="12">
                  <c:v>-168.929</c:v>
                </c:pt>
                <c:pt idx="13">
                  <c:v>-167.929</c:v>
                </c:pt>
                <c:pt idx="14">
                  <c:v>-166.929</c:v>
                </c:pt>
                <c:pt idx="15">
                  <c:v>-165.929</c:v>
                </c:pt>
                <c:pt idx="16">
                  <c:v>-164.929</c:v>
                </c:pt>
                <c:pt idx="17">
                  <c:v>-163.929</c:v>
                </c:pt>
                <c:pt idx="18">
                  <c:v>-162.929</c:v>
                </c:pt>
                <c:pt idx="19">
                  <c:v>-161.929</c:v>
                </c:pt>
                <c:pt idx="20">
                  <c:v>-160.929</c:v>
                </c:pt>
                <c:pt idx="21">
                  <c:v>-159.929</c:v>
                </c:pt>
                <c:pt idx="22">
                  <c:v>-158.929</c:v>
                </c:pt>
                <c:pt idx="23">
                  <c:v>-157.929</c:v>
                </c:pt>
                <c:pt idx="24">
                  <c:v>-156.929</c:v>
                </c:pt>
                <c:pt idx="25">
                  <c:v>-155.929</c:v>
                </c:pt>
                <c:pt idx="26">
                  <c:v>-154.929</c:v>
                </c:pt>
                <c:pt idx="27">
                  <c:v>-153.929</c:v>
                </c:pt>
                <c:pt idx="28">
                  <c:v>-152.929</c:v>
                </c:pt>
                <c:pt idx="29">
                  <c:v>-151.929</c:v>
                </c:pt>
                <c:pt idx="30">
                  <c:v>-150.92899999999997</c:v>
                </c:pt>
                <c:pt idx="31">
                  <c:v>-149.929</c:v>
                </c:pt>
                <c:pt idx="32">
                  <c:v>-148.929</c:v>
                </c:pt>
                <c:pt idx="33">
                  <c:v>-147.929</c:v>
                </c:pt>
                <c:pt idx="34">
                  <c:v>-146.929</c:v>
                </c:pt>
                <c:pt idx="35">
                  <c:v>-145.929</c:v>
                </c:pt>
                <c:pt idx="36">
                  <c:v>-144.92899999999997</c:v>
                </c:pt>
                <c:pt idx="37">
                  <c:v>-143.929</c:v>
                </c:pt>
                <c:pt idx="38">
                  <c:v>-142.929</c:v>
                </c:pt>
                <c:pt idx="39">
                  <c:v>-141.929</c:v>
                </c:pt>
                <c:pt idx="40">
                  <c:v>-140.929</c:v>
                </c:pt>
                <c:pt idx="41">
                  <c:v>-139.929</c:v>
                </c:pt>
                <c:pt idx="42">
                  <c:v>-138.929</c:v>
                </c:pt>
                <c:pt idx="43">
                  <c:v>-137.929</c:v>
                </c:pt>
                <c:pt idx="44">
                  <c:v>-136.929</c:v>
                </c:pt>
                <c:pt idx="45">
                  <c:v>-135.929</c:v>
                </c:pt>
                <c:pt idx="46">
                  <c:v>-134.929</c:v>
                </c:pt>
                <c:pt idx="47">
                  <c:v>-133.929</c:v>
                </c:pt>
                <c:pt idx="48">
                  <c:v>-132.929</c:v>
                </c:pt>
                <c:pt idx="49">
                  <c:v>-131.929</c:v>
                </c:pt>
                <c:pt idx="50">
                  <c:v>-130.929</c:v>
                </c:pt>
                <c:pt idx="51">
                  <c:v>-129.929</c:v>
                </c:pt>
                <c:pt idx="52">
                  <c:v>-128.929</c:v>
                </c:pt>
                <c:pt idx="53">
                  <c:v>-127.929</c:v>
                </c:pt>
                <c:pt idx="54">
                  <c:v>-126.92900000000002</c:v>
                </c:pt>
                <c:pt idx="55">
                  <c:v>-125.92899999999999</c:v>
                </c:pt>
                <c:pt idx="56">
                  <c:v>-124.92899999999999</c:v>
                </c:pt>
                <c:pt idx="57">
                  <c:v>-123.929</c:v>
                </c:pt>
                <c:pt idx="58">
                  <c:v>-122.929</c:v>
                </c:pt>
                <c:pt idx="59">
                  <c:v>-121.929</c:v>
                </c:pt>
                <c:pt idx="60">
                  <c:v>-120.92900000000002</c:v>
                </c:pt>
                <c:pt idx="61">
                  <c:v>-119.92899999999999</c:v>
                </c:pt>
                <c:pt idx="62">
                  <c:v>-118.929</c:v>
                </c:pt>
                <c:pt idx="63">
                  <c:v>-117.929</c:v>
                </c:pt>
                <c:pt idx="64">
                  <c:v>-116.929</c:v>
                </c:pt>
                <c:pt idx="65">
                  <c:v>-115.929</c:v>
                </c:pt>
                <c:pt idx="66">
                  <c:v>-114.929</c:v>
                </c:pt>
                <c:pt idx="67">
                  <c:v>-113.929</c:v>
                </c:pt>
                <c:pt idx="68">
                  <c:v>-112.929</c:v>
                </c:pt>
                <c:pt idx="69">
                  <c:v>-111.929</c:v>
                </c:pt>
                <c:pt idx="70">
                  <c:v>-110.929</c:v>
                </c:pt>
                <c:pt idx="71">
                  <c:v>-109.929</c:v>
                </c:pt>
                <c:pt idx="72">
                  <c:v>-108.929</c:v>
                </c:pt>
                <c:pt idx="73">
                  <c:v>-107.929</c:v>
                </c:pt>
                <c:pt idx="74">
                  <c:v>-106.929</c:v>
                </c:pt>
                <c:pt idx="75">
                  <c:v>-105.929</c:v>
                </c:pt>
                <c:pt idx="76">
                  <c:v>-104.929</c:v>
                </c:pt>
                <c:pt idx="77">
                  <c:v>-103.929</c:v>
                </c:pt>
                <c:pt idx="78">
                  <c:v>-102.92899999999999</c:v>
                </c:pt>
                <c:pt idx="79">
                  <c:v>-101.929</c:v>
                </c:pt>
                <c:pt idx="80">
                  <c:v>-100.929</c:v>
                </c:pt>
                <c:pt idx="81">
                  <c:v>-99.928999999999988</c:v>
                </c:pt>
                <c:pt idx="82">
                  <c:v>-98.929000000000002</c:v>
                </c:pt>
                <c:pt idx="83">
                  <c:v>-97.929000000000002</c:v>
                </c:pt>
                <c:pt idx="84">
                  <c:v>-96.928999999999988</c:v>
                </c:pt>
                <c:pt idx="85">
                  <c:v>-95.929000000000002</c:v>
                </c:pt>
                <c:pt idx="86">
                  <c:v>-94.929000000000002</c:v>
                </c:pt>
                <c:pt idx="87">
                  <c:v>-93.928999999999988</c:v>
                </c:pt>
                <c:pt idx="88">
                  <c:v>-92.929000000000002</c:v>
                </c:pt>
                <c:pt idx="89">
                  <c:v>-91.929000000000002</c:v>
                </c:pt>
                <c:pt idx="90">
                  <c:v>-90.929000000000002</c:v>
                </c:pt>
                <c:pt idx="91">
                  <c:v>-89.929000000000002</c:v>
                </c:pt>
                <c:pt idx="92">
                  <c:v>-88.929000000000002</c:v>
                </c:pt>
                <c:pt idx="93">
                  <c:v>-87.929000000000002</c:v>
                </c:pt>
                <c:pt idx="94">
                  <c:v>-86.929000000000002</c:v>
                </c:pt>
                <c:pt idx="95">
                  <c:v>-85.929000000000002</c:v>
                </c:pt>
                <c:pt idx="96">
                  <c:v>-84.929000000000002</c:v>
                </c:pt>
                <c:pt idx="97">
                  <c:v>-83.929000000000002</c:v>
                </c:pt>
                <c:pt idx="98">
                  <c:v>-82.929000000000002</c:v>
                </c:pt>
                <c:pt idx="99">
                  <c:v>-81.929000000000002</c:v>
                </c:pt>
                <c:pt idx="100">
                  <c:v>-80.929000000000002</c:v>
                </c:pt>
                <c:pt idx="101">
                  <c:v>-79.929000000000002</c:v>
                </c:pt>
                <c:pt idx="102">
                  <c:v>-78.929000000000002</c:v>
                </c:pt>
                <c:pt idx="103">
                  <c:v>-77.929000000000002</c:v>
                </c:pt>
                <c:pt idx="104">
                  <c:v>-76.929000000000002</c:v>
                </c:pt>
                <c:pt idx="105">
                  <c:v>-75.929000000000002</c:v>
                </c:pt>
                <c:pt idx="106">
                  <c:v>-74.929000000000002</c:v>
                </c:pt>
                <c:pt idx="107">
                  <c:v>-73.929000000000002</c:v>
                </c:pt>
                <c:pt idx="108">
                  <c:v>-72.929000000000002</c:v>
                </c:pt>
                <c:pt idx="109">
                  <c:v>-71.929000000000002</c:v>
                </c:pt>
                <c:pt idx="110">
                  <c:v>-70.929000000000002</c:v>
                </c:pt>
                <c:pt idx="111">
                  <c:v>-69.929000000000002</c:v>
                </c:pt>
                <c:pt idx="112">
                  <c:v>-68.928999999999988</c:v>
                </c:pt>
                <c:pt idx="113">
                  <c:v>-67.929000000000002</c:v>
                </c:pt>
                <c:pt idx="114">
                  <c:v>-66.929000000000002</c:v>
                </c:pt>
                <c:pt idx="115">
                  <c:v>-65.928999999999988</c:v>
                </c:pt>
                <c:pt idx="116">
                  <c:v>-64.929000000000002</c:v>
                </c:pt>
                <c:pt idx="117">
                  <c:v>-63.929000000000002</c:v>
                </c:pt>
                <c:pt idx="118">
                  <c:v>-62.928999999999995</c:v>
                </c:pt>
                <c:pt idx="119">
                  <c:v>-61.928999999999995</c:v>
                </c:pt>
                <c:pt idx="120">
                  <c:v>-60.929000000000002</c:v>
                </c:pt>
                <c:pt idx="121">
                  <c:v>-59.928999999999995</c:v>
                </c:pt>
                <c:pt idx="122">
                  <c:v>-58.928999999999995</c:v>
                </c:pt>
                <c:pt idx="123">
                  <c:v>-57.929000000000002</c:v>
                </c:pt>
                <c:pt idx="124">
                  <c:v>-56.929000000000002</c:v>
                </c:pt>
                <c:pt idx="125">
                  <c:v>-55.928999999999995</c:v>
                </c:pt>
                <c:pt idx="126">
                  <c:v>-54.929000000000002</c:v>
                </c:pt>
                <c:pt idx="127">
                  <c:v>-53.929000000000002</c:v>
                </c:pt>
                <c:pt idx="128">
                  <c:v>-52.928999999999995</c:v>
                </c:pt>
                <c:pt idx="129">
                  <c:v>-51.929000000000002</c:v>
                </c:pt>
                <c:pt idx="130">
                  <c:v>-50.929000000000002</c:v>
                </c:pt>
                <c:pt idx="131">
                  <c:v>-49.929000000000002</c:v>
                </c:pt>
                <c:pt idx="132">
                  <c:v>-48.929000000000002</c:v>
                </c:pt>
                <c:pt idx="133">
                  <c:v>-47.929000000000002</c:v>
                </c:pt>
                <c:pt idx="134">
                  <c:v>-46.929000000000002</c:v>
                </c:pt>
                <c:pt idx="135">
                  <c:v>-45.929000000000002</c:v>
                </c:pt>
                <c:pt idx="136">
                  <c:v>-44.928999999999995</c:v>
                </c:pt>
                <c:pt idx="137">
                  <c:v>-43.929000000000002</c:v>
                </c:pt>
                <c:pt idx="138">
                  <c:v>-42.929000000000002</c:v>
                </c:pt>
                <c:pt idx="139">
                  <c:v>-41.928999999999995</c:v>
                </c:pt>
                <c:pt idx="140">
                  <c:v>-40.929000000000002</c:v>
                </c:pt>
                <c:pt idx="141">
                  <c:v>-39.929000000000002</c:v>
                </c:pt>
                <c:pt idx="142">
                  <c:v>-38.928999999999995</c:v>
                </c:pt>
                <c:pt idx="143">
                  <c:v>-37.929000000000002</c:v>
                </c:pt>
                <c:pt idx="144">
                  <c:v>-36.929000000000002</c:v>
                </c:pt>
                <c:pt idx="145">
                  <c:v>-35.928999999999995</c:v>
                </c:pt>
                <c:pt idx="146">
                  <c:v>-34.929000000000002</c:v>
                </c:pt>
                <c:pt idx="147">
                  <c:v>-33.929000000000002</c:v>
                </c:pt>
                <c:pt idx="148">
                  <c:v>-32.929000000000002</c:v>
                </c:pt>
                <c:pt idx="149">
                  <c:v>-31.929000000000002</c:v>
                </c:pt>
                <c:pt idx="150">
                  <c:v>-30.928999999999998</c:v>
                </c:pt>
                <c:pt idx="151">
                  <c:v>-29.929000000000002</c:v>
                </c:pt>
                <c:pt idx="152">
                  <c:v>-28.929000000000002</c:v>
                </c:pt>
                <c:pt idx="153">
                  <c:v>-27.929000000000002</c:v>
                </c:pt>
                <c:pt idx="154">
                  <c:v>-26.928999999999998</c:v>
                </c:pt>
                <c:pt idx="155">
                  <c:v>-25.928999999999998</c:v>
                </c:pt>
                <c:pt idx="156">
                  <c:v>-24.929000000000002</c:v>
                </c:pt>
                <c:pt idx="157">
                  <c:v>-23.928999999999998</c:v>
                </c:pt>
                <c:pt idx="158">
                  <c:v>-22.928999999999998</c:v>
                </c:pt>
                <c:pt idx="159">
                  <c:v>-21.929000000000002</c:v>
                </c:pt>
                <c:pt idx="160">
                  <c:v>-20.928999999999998</c:v>
                </c:pt>
                <c:pt idx="161">
                  <c:v>-19.928999999999998</c:v>
                </c:pt>
                <c:pt idx="162">
                  <c:v>-18.929000000000002</c:v>
                </c:pt>
                <c:pt idx="163">
                  <c:v>-17.929000000000002</c:v>
                </c:pt>
                <c:pt idx="164">
                  <c:v>-16.928999999999998</c:v>
                </c:pt>
                <c:pt idx="165">
                  <c:v>-15.929</c:v>
                </c:pt>
                <c:pt idx="166">
                  <c:v>-14.929</c:v>
                </c:pt>
                <c:pt idx="167">
                  <c:v>-13.929</c:v>
                </c:pt>
                <c:pt idx="168">
                  <c:v>-12.929</c:v>
                </c:pt>
                <c:pt idx="169">
                  <c:v>-11.929</c:v>
                </c:pt>
                <c:pt idx="170">
                  <c:v>-10.929</c:v>
                </c:pt>
                <c:pt idx="171">
                  <c:v>-9.9290000000000003</c:v>
                </c:pt>
                <c:pt idx="172">
                  <c:v>-8.9290000000000003</c:v>
                </c:pt>
                <c:pt idx="173">
                  <c:v>-7.9289999999999994</c:v>
                </c:pt>
                <c:pt idx="174">
                  <c:v>-6.9290000000000003</c:v>
                </c:pt>
                <c:pt idx="175">
                  <c:v>-5.9289999999999994</c:v>
                </c:pt>
                <c:pt idx="176">
                  <c:v>-4.9290000000000003</c:v>
                </c:pt>
                <c:pt idx="177">
                  <c:v>-3.9289999999999998</c:v>
                </c:pt>
                <c:pt idx="178">
                  <c:v>-2.9290000000000003</c:v>
                </c:pt>
                <c:pt idx="179">
                  <c:v>-1.9289999999999998</c:v>
                </c:pt>
                <c:pt idx="180">
                  <c:v>-0.92900000000000005</c:v>
                </c:pt>
                <c:pt idx="181">
                  <c:v>7.0999999999999994E-2</c:v>
                </c:pt>
                <c:pt idx="182">
                  <c:v>1.071</c:v>
                </c:pt>
                <c:pt idx="183">
                  <c:v>2.0710000000000002</c:v>
                </c:pt>
                <c:pt idx="184">
                  <c:v>3.0709999999999997</c:v>
                </c:pt>
                <c:pt idx="185">
                  <c:v>4.0709999999999997</c:v>
                </c:pt>
                <c:pt idx="186">
                  <c:v>5.0710000000000006</c:v>
                </c:pt>
                <c:pt idx="187">
                  <c:v>6.0710000000000006</c:v>
                </c:pt>
                <c:pt idx="188">
                  <c:v>7.0709999999999997</c:v>
                </c:pt>
                <c:pt idx="189">
                  <c:v>8.0709999999999997</c:v>
                </c:pt>
                <c:pt idx="190">
                  <c:v>9.0710000000000015</c:v>
                </c:pt>
                <c:pt idx="191">
                  <c:v>10.071</c:v>
                </c:pt>
                <c:pt idx="192">
                  <c:v>11.071</c:v>
                </c:pt>
                <c:pt idx="193">
                  <c:v>12.071</c:v>
                </c:pt>
                <c:pt idx="194">
                  <c:v>13.071</c:v>
                </c:pt>
                <c:pt idx="195">
                  <c:v>14.071000000000002</c:v>
                </c:pt>
                <c:pt idx="196">
                  <c:v>15.071</c:v>
                </c:pt>
                <c:pt idx="197">
                  <c:v>16.070999999999998</c:v>
                </c:pt>
                <c:pt idx="198">
                  <c:v>17.071000000000002</c:v>
                </c:pt>
                <c:pt idx="199">
                  <c:v>18.071000000000002</c:v>
                </c:pt>
                <c:pt idx="200">
                  <c:v>19.070999999999998</c:v>
                </c:pt>
                <c:pt idx="201">
                  <c:v>20.071000000000002</c:v>
                </c:pt>
                <c:pt idx="202">
                  <c:v>21.071000000000002</c:v>
                </c:pt>
                <c:pt idx="203">
                  <c:v>22.070999999999998</c:v>
                </c:pt>
                <c:pt idx="204">
                  <c:v>23.070999999999998</c:v>
                </c:pt>
                <c:pt idx="205">
                  <c:v>24.071000000000002</c:v>
                </c:pt>
                <c:pt idx="206">
                  <c:v>25.071000000000002</c:v>
                </c:pt>
                <c:pt idx="207">
                  <c:v>26.070999999999998</c:v>
                </c:pt>
                <c:pt idx="208">
                  <c:v>27.071000000000002</c:v>
                </c:pt>
                <c:pt idx="209">
                  <c:v>28.071000000000002</c:v>
                </c:pt>
                <c:pt idx="210">
                  <c:v>29.070999999999998</c:v>
                </c:pt>
                <c:pt idx="211">
                  <c:v>30.070999999999998</c:v>
                </c:pt>
                <c:pt idx="212">
                  <c:v>31.071000000000002</c:v>
                </c:pt>
                <c:pt idx="213">
                  <c:v>32.071000000000005</c:v>
                </c:pt>
                <c:pt idx="214">
                  <c:v>33.070999999999998</c:v>
                </c:pt>
                <c:pt idx="215">
                  <c:v>34.070999999999998</c:v>
                </c:pt>
                <c:pt idx="216">
                  <c:v>35.070999999999998</c:v>
                </c:pt>
                <c:pt idx="217">
                  <c:v>36.070999999999998</c:v>
                </c:pt>
                <c:pt idx="218">
                  <c:v>37.071000000000005</c:v>
                </c:pt>
                <c:pt idx="219">
                  <c:v>38.070999999999998</c:v>
                </c:pt>
                <c:pt idx="220">
                  <c:v>39.070999999999998</c:v>
                </c:pt>
                <c:pt idx="221">
                  <c:v>40.071000000000005</c:v>
                </c:pt>
                <c:pt idx="222">
                  <c:v>41.070999999999998</c:v>
                </c:pt>
                <c:pt idx="223">
                  <c:v>42.070999999999998</c:v>
                </c:pt>
                <c:pt idx="224">
                  <c:v>43.071000000000005</c:v>
                </c:pt>
                <c:pt idx="225">
                  <c:v>44.070999999999998</c:v>
                </c:pt>
                <c:pt idx="226">
                  <c:v>45.070999999999998</c:v>
                </c:pt>
                <c:pt idx="227">
                  <c:v>46.071000000000005</c:v>
                </c:pt>
                <c:pt idx="228">
                  <c:v>47.070999999999998</c:v>
                </c:pt>
                <c:pt idx="229">
                  <c:v>48.070999999999998</c:v>
                </c:pt>
                <c:pt idx="230">
                  <c:v>49.071000000000005</c:v>
                </c:pt>
                <c:pt idx="231">
                  <c:v>50.070999999999998</c:v>
                </c:pt>
                <c:pt idx="232">
                  <c:v>51.070999999999998</c:v>
                </c:pt>
                <c:pt idx="233">
                  <c:v>52.070999999999998</c:v>
                </c:pt>
                <c:pt idx="234">
                  <c:v>53.070999999999998</c:v>
                </c:pt>
                <c:pt idx="235">
                  <c:v>54.071000000000005</c:v>
                </c:pt>
                <c:pt idx="236">
                  <c:v>55.070999999999998</c:v>
                </c:pt>
                <c:pt idx="237">
                  <c:v>56.070999999999998</c:v>
                </c:pt>
                <c:pt idx="238">
                  <c:v>57.071000000000005</c:v>
                </c:pt>
                <c:pt idx="239">
                  <c:v>58.070999999999998</c:v>
                </c:pt>
                <c:pt idx="240">
                  <c:v>59.070999999999998</c:v>
                </c:pt>
                <c:pt idx="241">
                  <c:v>60.070999999999998</c:v>
                </c:pt>
                <c:pt idx="242">
                  <c:v>61.071000000000005</c:v>
                </c:pt>
                <c:pt idx="243">
                  <c:v>62.070999999999998</c:v>
                </c:pt>
                <c:pt idx="244">
                  <c:v>63.070999999999998</c:v>
                </c:pt>
                <c:pt idx="245">
                  <c:v>64.071000000000012</c:v>
                </c:pt>
                <c:pt idx="246">
                  <c:v>65.070999999999998</c:v>
                </c:pt>
                <c:pt idx="247">
                  <c:v>66.070999999999998</c:v>
                </c:pt>
                <c:pt idx="248">
                  <c:v>67.071000000000012</c:v>
                </c:pt>
                <c:pt idx="249">
                  <c:v>68.070999999999998</c:v>
                </c:pt>
                <c:pt idx="250">
                  <c:v>69.070999999999998</c:v>
                </c:pt>
                <c:pt idx="251">
                  <c:v>70.071000000000012</c:v>
                </c:pt>
                <c:pt idx="252">
                  <c:v>71.070999999999998</c:v>
                </c:pt>
                <c:pt idx="253">
                  <c:v>72.070999999999998</c:v>
                </c:pt>
                <c:pt idx="254">
                  <c:v>73.071000000000012</c:v>
                </c:pt>
                <c:pt idx="255">
                  <c:v>74.070999999999998</c:v>
                </c:pt>
                <c:pt idx="256">
                  <c:v>75.070999999999998</c:v>
                </c:pt>
                <c:pt idx="257">
                  <c:v>76.070999999999998</c:v>
                </c:pt>
                <c:pt idx="258">
                  <c:v>77.070999999999998</c:v>
                </c:pt>
                <c:pt idx="259">
                  <c:v>78.070999999999998</c:v>
                </c:pt>
                <c:pt idx="260">
                  <c:v>79.070999999999998</c:v>
                </c:pt>
                <c:pt idx="261">
                  <c:v>80.070999999999998</c:v>
                </c:pt>
                <c:pt idx="262">
                  <c:v>81.070999999999998</c:v>
                </c:pt>
                <c:pt idx="263">
                  <c:v>82.070999999999998</c:v>
                </c:pt>
                <c:pt idx="264">
                  <c:v>83.070999999999998</c:v>
                </c:pt>
                <c:pt idx="265">
                  <c:v>84.070999999999998</c:v>
                </c:pt>
                <c:pt idx="266">
                  <c:v>85.070999999999998</c:v>
                </c:pt>
                <c:pt idx="267">
                  <c:v>86.070999999999998</c:v>
                </c:pt>
                <c:pt idx="268">
                  <c:v>87.070999999999998</c:v>
                </c:pt>
                <c:pt idx="269">
                  <c:v>88.070999999999998</c:v>
                </c:pt>
                <c:pt idx="270">
                  <c:v>89.070999999999998</c:v>
                </c:pt>
                <c:pt idx="271">
                  <c:v>90.070999999999998</c:v>
                </c:pt>
                <c:pt idx="272">
                  <c:v>91.070999999999998</c:v>
                </c:pt>
                <c:pt idx="273">
                  <c:v>92.070999999999998</c:v>
                </c:pt>
                <c:pt idx="274">
                  <c:v>93.070999999999998</c:v>
                </c:pt>
                <c:pt idx="275">
                  <c:v>94.070999999999998</c:v>
                </c:pt>
                <c:pt idx="276">
                  <c:v>95.070999999999998</c:v>
                </c:pt>
                <c:pt idx="277">
                  <c:v>96.070999999999998</c:v>
                </c:pt>
                <c:pt idx="278">
                  <c:v>97.070999999999998</c:v>
                </c:pt>
                <c:pt idx="279">
                  <c:v>98.071000000000012</c:v>
                </c:pt>
                <c:pt idx="280">
                  <c:v>99.070999999999998</c:v>
                </c:pt>
                <c:pt idx="281">
                  <c:v>100.07</c:v>
                </c:pt>
                <c:pt idx="282">
                  <c:v>101.07000000000001</c:v>
                </c:pt>
                <c:pt idx="283">
                  <c:v>102.07</c:v>
                </c:pt>
                <c:pt idx="284">
                  <c:v>103.07</c:v>
                </c:pt>
                <c:pt idx="285">
                  <c:v>104.07000000000001</c:v>
                </c:pt>
                <c:pt idx="286">
                  <c:v>105.07000000000001</c:v>
                </c:pt>
                <c:pt idx="287">
                  <c:v>106.07</c:v>
                </c:pt>
                <c:pt idx="288">
                  <c:v>107.07000000000001</c:v>
                </c:pt>
                <c:pt idx="289">
                  <c:v>108.07000000000001</c:v>
                </c:pt>
                <c:pt idx="290">
                  <c:v>109.07</c:v>
                </c:pt>
                <c:pt idx="291">
                  <c:v>110.07000000000001</c:v>
                </c:pt>
                <c:pt idx="292">
                  <c:v>111.07000000000001</c:v>
                </c:pt>
                <c:pt idx="293">
                  <c:v>112.07</c:v>
                </c:pt>
                <c:pt idx="294">
                  <c:v>113.07000000000001</c:v>
                </c:pt>
                <c:pt idx="295">
                  <c:v>114.07000000000001</c:v>
                </c:pt>
                <c:pt idx="296">
                  <c:v>115.07</c:v>
                </c:pt>
                <c:pt idx="297">
                  <c:v>116.07000000000001</c:v>
                </c:pt>
                <c:pt idx="298">
                  <c:v>117.07000000000001</c:v>
                </c:pt>
                <c:pt idx="299">
                  <c:v>118.07</c:v>
                </c:pt>
                <c:pt idx="300">
                  <c:v>119.07</c:v>
                </c:pt>
                <c:pt idx="301">
                  <c:v>120.07</c:v>
                </c:pt>
                <c:pt idx="302">
                  <c:v>121.07000000000001</c:v>
                </c:pt>
                <c:pt idx="303">
                  <c:v>122.07000000000001</c:v>
                </c:pt>
                <c:pt idx="304">
                  <c:v>123.07000000000001</c:v>
                </c:pt>
                <c:pt idx="305">
                  <c:v>124.07</c:v>
                </c:pt>
                <c:pt idx="306">
                  <c:v>125.07</c:v>
                </c:pt>
                <c:pt idx="307">
                  <c:v>126.07</c:v>
                </c:pt>
                <c:pt idx="308">
                  <c:v>127.07000000000001</c:v>
                </c:pt>
                <c:pt idx="309">
                  <c:v>128.07000000000002</c:v>
                </c:pt>
                <c:pt idx="310">
                  <c:v>129.07</c:v>
                </c:pt>
                <c:pt idx="311">
                  <c:v>130.07</c:v>
                </c:pt>
                <c:pt idx="312">
                  <c:v>131.07</c:v>
                </c:pt>
                <c:pt idx="313">
                  <c:v>132.07</c:v>
                </c:pt>
                <c:pt idx="314">
                  <c:v>133.07000000000002</c:v>
                </c:pt>
                <c:pt idx="315">
                  <c:v>134.07000000000002</c:v>
                </c:pt>
                <c:pt idx="316">
                  <c:v>135.07</c:v>
                </c:pt>
                <c:pt idx="317">
                  <c:v>136.071</c:v>
                </c:pt>
                <c:pt idx="318">
                  <c:v>137.071</c:v>
                </c:pt>
                <c:pt idx="319">
                  <c:v>138.071</c:v>
                </c:pt>
                <c:pt idx="320">
                  <c:v>139.071</c:v>
                </c:pt>
                <c:pt idx="321">
                  <c:v>140.071</c:v>
                </c:pt>
                <c:pt idx="322">
                  <c:v>141.071</c:v>
                </c:pt>
                <c:pt idx="323">
                  <c:v>142.071</c:v>
                </c:pt>
                <c:pt idx="324">
                  <c:v>143.071</c:v>
                </c:pt>
                <c:pt idx="325">
                  <c:v>144.071</c:v>
                </c:pt>
                <c:pt idx="326">
                  <c:v>145.071</c:v>
                </c:pt>
                <c:pt idx="327">
                  <c:v>146.071</c:v>
                </c:pt>
                <c:pt idx="328">
                  <c:v>147.071</c:v>
                </c:pt>
                <c:pt idx="329">
                  <c:v>148.071</c:v>
                </c:pt>
                <c:pt idx="330">
                  <c:v>149.071</c:v>
                </c:pt>
                <c:pt idx="331">
                  <c:v>150.071</c:v>
                </c:pt>
                <c:pt idx="332">
                  <c:v>151.071</c:v>
                </c:pt>
                <c:pt idx="333">
                  <c:v>152.07100000000003</c:v>
                </c:pt>
                <c:pt idx="334">
                  <c:v>153.071</c:v>
                </c:pt>
                <c:pt idx="335">
                  <c:v>154.071</c:v>
                </c:pt>
                <c:pt idx="336">
                  <c:v>155.071</c:v>
                </c:pt>
                <c:pt idx="337">
                  <c:v>156.071</c:v>
                </c:pt>
                <c:pt idx="338">
                  <c:v>157.071</c:v>
                </c:pt>
                <c:pt idx="339">
                  <c:v>158.07100000000003</c:v>
                </c:pt>
                <c:pt idx="340">
                  <c:v>159.071</c:v>
                </c:pt>
                <c:pt idx="341">
                  <c:v>160.071</c:v>
                </c:pt>
                <c:pt idx="342">
                  <c:v>161.071</c:v>
                </c:pt>
                <c:pt idx="343">
                  <c:v>162.071</c:v>
                </c:pt>
                <c:pt idx="344">
                  <c:v>163.071</c:v>
                </c:pt>
                <c:pt idx="345">
                  <c:v>164.071</c:v>
                </c:pt>
                <c:pt idx="346">
                  <c:v>165.071</c:v>
                </c:pt>
                <c:pt idx="347">
                  <c:v>166.071</c:v>
                </c:pt>
                <c:pt idx="348">
                  <c:v>167.071</c:v>
                </c:pt>
                <c:pt idx="349">
                  <c:v>168.071</c:v>
                </c:pt>
                <c:pt idx="350">
                  <c:v>169.071</c:v>
                </c:pt>
                <c:pt idx="351">
                  <c:v>170.071</c:v>
                </c:pt>
                <c:pt idx="352">
                  <c:v>171.071</c:v>
                </c:pt>
                <c:pt idx="353">
                  <c:v>172.071</c:v>
                </c:pt>
                <c:pt idx="354">
                  <c:v>173.071</c:v>
                </c:pt>
                <c:pt idx="355">
                  <c:v>174.071</c:v>
                </c:pt>
                <c:pt idx="356">
                  <c:v>175.071</c:v>
                </c:pt>
                <c:pt idx="357">
                  <c:v>176.071</c:v>
                </c:pt>
                <c:pt idx="358">
                  <c:v>177.071</c:v>
                </c:pt>
                <c:pt idx="359">
                  <c:v>178.071</c:v>
                </c:pt>
                <c:pt idx="360">
                  <c:v>179.071</c:v>
                </c:pt>
                <c:pt idx="361">
                  <c:v>180.071</c:v>
                </c:pt>
                <c:pt idx="362">
                  <c:v>181.071</c:v>
                </c:pt>
                <c:pt idx="363">
                  <c:v>182.071</c:v>
                </c:pt>
                <c:pt idx="364">
                  <c:v>183.071</c:v>
                </c:pt>
                <c:pt idx="365">
                  <c:v>184.071</c:v>
                </c:pt>
                <c:pt idx="366">
                  <c:v>185.071</c:v>
                </c:pt>
                <c:pt idx="367">
                  <c:v>186.071</c:v>
                </c:pt>
                <c:pt idx="368">
                  <c:v>187.071</c:v>
                </c:pt>
                <c:pt idx="369">
                  <c:v>188.071</c:v>
                </c:pt>
                <c:pt idx="370">
                  <c:v>189.07100000000003</c:v>
                </c:pt>
                <c:pt idx="371">
                  <c:v>190.071</c:v>
                </c:pt>
                <c:pt idx="372">
                  <c:v>191.071</c:v>
                </c:pt>
                <c:pt idx="373">
                  <c:v>192.071</c:v>
                </c:pt>
                <c:pt idx="374">
                  <c:v>193.071</c:v>
                </c:pt>
                <c:pt idx="375">
                  <c:v>194.071</c:v>
                </c:pt>
                <c:pt idx="376">
                  <c:v>195.071</c:v>
                </c:pt>
                <c:pt idx="377">
                  <c:v>196.071</c:v>
                </c:pt>
                <c:pt idx="378">
                  <c:v>197.071</c:v>
                </c:pt>
                <c:pt idx="379">
                  <c:v>198.071</c:v>
                </c:pt>
                <c:pt idx="380">
                  <c:v>199.071</c:v>
                </c:pt>
                <c:pt idx="381">
                  <c:v>200.071</c:v>
                </c:pt>
                <c:pt idx="382">
                  <c:v>201.071</c:v>
                </c:pt>
                <c:pt idx="383">
                  <c:v>202.071</c:v>
                </c:pt>
                <c:pt idx="384">
                  <c:v>203.071</c:v>
                </c:pt>
                <c:pt idx="385">
                  <c:v>204.071</c:v>
                </c:pt>
                <c:pt idx="386">
                  <c:v>205.071</c:v>
                </c:pt>
                <c:pt idx="387">
                  <c:v>206.071</c:v>
                </c:pt>
                <c:pt idx="388">
                  <c:v>207.071</c:v>
                </c:pt>
                <c:pt idx="389">
                  <c:v>208.071</c:v>
                </c:pt>
                <c:pt idx="390">
                  <c:v>209.071</c:v>
                </c:pt>
                <c:pt idx="391">
                  <c:v>210.071</c:v>
                </c:pt>
                <c:pt idx="392">
                  <c:v>211.071</c:v>
                </c:pt>
                <c:pt idx="393">
                  <c:v>212.071</c:v>
                </c:pt>
                <c:pt idx="394">
                  <c:v>213.071</c:v>
                </c:pt>
                <c:pt idx="395">
                  <c:v>214.071</c:v>
                </c:pt>
                <c:pt idx="396">
                  <c:v>215.071</c:v>
                </c:pt>
                <c:pt idx="397">
                  <c:v>216.071</c:v>
                </c:pt>
                <c:pt idx="398">
                  <c:v>217.071</c:v>
                </c:pt>
                <c:pt idx="399">
                  <c:v>218.071</c:v>
                </c:pt>
                <c:pt idx="400">
                  <c:v>219.071</c:v>
                </c:pt>
                <c:pt idx="401">
                  <c:v>220.07100000000003</c:v>
                </c:pt>
                <c:pt idx="402">
                  <c:v>221.071</c:v>
                </c:pt>
                <c:pt idx="403">
                  <c:v>222.071</c:v>
                </c:pt>
                <c:pt idx="404">
                  <c:v>223.071</c:v>
                </c:pt>
                <c:pt idx="405">
                  <c:v>224.071</c:v>
                </c:pt>
                <c:pt idx="406">
                  <c:v>225.071</c:v>
                </c:pt>
                <c:pt idx="407">
                  <c:v>226.07100000000003</c:v>
                </c:pt>
                <c:pt idx="408">
                  <c:v>227.071</c:v>
                </c:pt>
                <c:pt idx="409">
                  <c:v>228.071</c:v>
                </c:pt>
                <c:pt idx="410">
                  <c:v>229.071</c:v>
                </c:pt>
                <c:pt idx="411">
                  <c:v>230.071</c:v>
                </c:pt>
                <c:pt idx="412">
                  <c:v>231.071</c:v>
                </c:pt>
                <c:pt idx="413">
                  <c:v>232.071</c:v>
                </c:pt>
                <c:pt idx="414">
                  <c:v>233.071</c:v>
                </c:pt>
                <c:pt idx="415">
                  <c:v>234.071</c:v>
                </c:pt>
                <c:pt idx="416">
                  <c:v>235.071</c:v>
                </c:pt>
                <c:pt idx="417">
                  <c:v>236.071</c:v>
                </c:pt>
                <c:pt idx="418">
                  <c:v>237.071</c:v>
                </c:pt>
                <c:pt idx="419">
                  <c:v>238.071</c:v>
                </c:pt>
                <c:pt idx="420">
                  <c:v>239.071</c:v>
                </c:pt>
                <c:pt idx="421">
                  <c:v>240.07099999999997</c:v>
                </c:pt>
                <c:pt idx="422">
                  <c:v>241.071</c:v>
                </c:pt>
                <c:pt idx="423">
                  <c:v>242.07100000000003</c:v>
                </c:pt>
                <c:pt idx="424">
                  <c:v>243.071</c:v>
                </c:pt>
                <c:pt idx="425">
                  <c:v>244.07100000000003</c:v>
                </c:pt>
                <c:pt idx="426">
                  <c:v>245.071</c:v>
                </c:pt>
                <c:pt idx="427">
                  <c:v>246.071</c:v>
                </c:pt>
                <c:pt idx="428">
                  <c:v>247.07099999999997</c:v>
                </c:pt>
                <c:pt idx="429">
                  <c:v>248.071</c:v>
                </c:pt>
                <c:pt idx="430">
                  <c:v>249.07100000000003</c:v>
                </c:pt>
                <c:pt idx="431">
                  <c:v>250.071</c:v>
                </c:pt>
                <c:pt idx="432">
                  <c:v>251.071</c:v>
                </c:pt>
                <c:pt idx="433">
                  <c:v>252.07099999999997</c:v>
                </c:pt>
                <c:pt idx="434">
                  <c:v>253.071</c:v>
                </c:pt>
                <c:pt idx="435">
                  <c:v>254.07100000000003</c:v>
                </c:pt>
                <c:pt idx="436">
                  <c:v>255.071</c:v>
                </c:pt>
                <c:pt idx="437">
                  <c:v>256.07100000000003</c:v>
                </c:pt>
                <c:pt idx="438">
                  <c:v>257.07099999999997</c:v>
                </c:pt>
                <c:pt idx="439">
                  <c:v>258.07100000000003</c:v>
                </c:pt>
                <c:pt idx="440">
                  <c:v>259.07099999999997</c:v>
                </c:pt>
                <c:pt idx="441">
                  <c:v>260.07100000000003</c:v>
                </c:pt>
                <c:pt idx="442">
                  <c:v>261.07100000000003</c:v>
                </c:pt>
                <c:pt idx="443">
                  <c:v>262.07099999999997</c:v>
                </c:pt>
                <c:pt idx="444">
                  <c:v>263.07100000000003</c:v>
                </c:pt>
                <c:pt idx="445">
                  <c:v>264.07099999999997</c:v>
                </c:pt>
                <c:pt idx="446">
                  <c:v>265.07100000000003</c:v>
                </c:pt>
                <c:pt idx="447">
                  <c:v>266.07099999999997</c:v>
                </c:pt>
                <c:pt idx="448">
                  <c:v>267.07099999999997</c:v>
                </c:pt>
                <c:pt idx="449">
                  <c:v>268.07100000000003</c:v>
                </c:pt>
                <c:pt idx="450">
                  <c:v>269.07099999999997</c:v>
                </c:pt>
                <c:pt idx="451">
                  <c:v>270.07100000000003</c:v>
                </c:pt>
                <c:pt idx="452">
                  <c:v>271.07099999999997</c:v>
                </c:pt>
                <c:pt idx="453">
                  <c:v>272.07</c:v>
                </c:pt>
                <c:pt idx="454">
                  <c:v>273.07</c:v>
                </c:pt>
                <c:pt idx="455">
                  <c:v>274.07</c:v>
                </c:pt>
                <c:pt idx="456">
                  <c:v>275.07</c:v>
                </c:pt>
                <c:pt idx="457">
                  <c:v>276.07</c:v>
                </c:pt>
                <c:pt idx="458">
                  <c:v>277.07</c:v>
                </c:pt>
                <c:pt idx="459">
                  <c:v>278.07</c:v>
                </c:pt>
                <c:pt idx="460">
                  <c:v>279.07000000000005</c:v>
                </c:pt>
                <c:pt idx="461">
                  <c:v>280.07</c:v>
                </c:pt>
                <c:pt idx="462">
                  <c:v>281.07</c:v>
                </c:pt>
                <c:pt idx="463">
                  <c:v>282.07</c:v>
                </c:pt>
                <c:pt idx="464">
                  <c:v>283.07</c:v>
                </c:pt>
                <c:pt idx="465">
                  <c:v>284.07</c:v>
                </c:pt>
                <c:pt idx="466">
                  <c:v>285.07</c:v>
                </c:pt>
                <c:pt idx="467">
                  <c:v>286.07</c:v>
                </c:pt>
                <c:pt idx="468">
                  <c:v>287.07</c:v>
                </c:pt>
                <c:pt idx="469">
                  <c:v>288.07</c:v>
                </c:pt>
                <c:pt idx="470">
                  <c:v>289.07</c:v>
                </c:pt>
                <c:pt idx="471">
                  <c:v>290.07</c:v>
                </c:pt>
                <c:pt idx="472">
                  <c:v>291.07000000000005</c:v>
                </c:pt>
                <c:pt idx="473">
                  <c:v>292.07</c:v>
                </c:pt>
                <c:pt idx="474">
                  <c:v>293.07</c:v>
                </c:pt>
                <c:pt idx="475">
                  <c:v>294.07</c:v>
                </c:pt>
                <c:pt idx="476">
                  <c:v>295.07</c:v>
                </c:pt>
                <c:pt idx="477">
                  <c:v>296.07</c:v>
                </c:pt>
                <c:pt idx="478">
                  <c:v>297.07</c:v>
                </c:pt>
                <c:pt idx="479">
                  <c:v>298.07</c:v>
                </c:pt>
                <c:pt idx="480">
                  <c:v>299.07</c:v>
                </c:pt>
                <c:pt idx="481">
                  <c:v>300.07</c:v>
                </c:pt>
                <c:pt idx="482">
                  <c:v>301.07</c:v>
                </c:pt>
                <c:pt idx="483">
                  <c:v>302.07</c:v>
                </c:pt>
                <c:pt idx="484">
                  <c:v>303.07</c:v>
                </c:pt>
                <c:pt idx="485">
                  <c:v>304.07</c:v>
                </c:pt>
                <c:pt idx="486">
                  <c:v>305.07</c:v>
                </c:pt>
                <c:pt idx="487">
                  <c:v>306.07</c:v>
                </c:pt>
                <c:pt idx="488">
                  <c:v>307.07</c:v>
                </c:pt>
                <c:pt idx="489">
                  <c:v>308.07</c:v>
                </c:pt>
                <c:pt idx="490">
                  <c:v>309.07</c:v>
                </c:pt>
                <c:pt idx="491">
                  <c:v>310.07000000000005</c:v>
                </c:pt>
                <c:pt idx="492">
                  <c:v>311.07</c:v>
                </c:pt>
                <c:pt idx="493">
                  <c:v>312.07</c:v>
                </c:pt>
                <c:pt idx="494">
                  <c:v>313.07</c:v>
                </c:pt>
                <c:pt idx="495">
                  <c:v>314.07</c:v>
                </c:pt>
                <c:pt idx="496">
                  <c:v>315.07</c:v>
                </c:pt>
                <c:pt idx="497">
                  <c:v>316.07</c:v>
                </c:pt>
                <c:pt idx="498">
                  <c:v>317.07</c:v>
                </c:pt>
                <c:pt idx="499">
                  <c:v>318.07</c:v>
                </c:pt>
                <c:pt idx="500">
                  <c:v>319.07</c:v>
                </c:pt>
                <c:pt idx="501">
                  <c:v>320.07</c:v>
                </c:pt>
                <c:pt idx="502">
                  <c:v>321.07</c:v>
                </c:pt>
                <c:pt idx="503">
                  <c:v>322.07000000000005</c:v>
                </c:pt>
                <c:pt idx="504">
                  <c:v>323.07</c:v>
                </c:pt>
                <c:pt idx="505">
                  <c:v>324.07</c:v>
                </c:pt>
                <c:pt idx="506">
                  <c:v>325.07</c:v>
                </c:pt>
                <c:pt idx="507">
                  <c:v>326.07</c:v>
                </c:pt>
                <c:pt idx="508">
                  <c:v>327.07</c:v>
                </c:pt>
                <c:pt idx="509">
                  <c:v>328.07</c:v>
                </c:pt>
                <c:pt idx="510">
                  <c:v>329.07</c:v>
                </c:pt>
                <c:pt idx="511">
                  <c:v>330.07</c:v>
                </c:pt>
                <c:pt idx="512">
                  <c:v>331.07</c:v>
                </c:pt>
                <c:pt idx="513">
                  <c:v>332.07</c:v>
                </c:pt>
                <c:pt idx="514">
                  <c:v>333.07</c:v>
                </c:pt>
                <c:pt idx="515">
                  <c:v>334.07000000000005</c:v>
                </c:pt>
                <c:pt idx="516">
                  <c:v>335.07</c:v>
                </c:pt>
                <c:pt idx="517">
                  <c:v>336.07</c:v>
                </c:pt>
                <c:pt idx="518">
                  <c:v>337.07</c:v>
                </c:pt>
                <c:pt idx="519">
                  <c:v>338.07</c:v>
                </c:pt>
                <c:pt idx="520">
                  <c:v>339.07</c:v>
                </c:pt>
                <c:pt idx="521">
                  <c:v>340.07</c:v>
                </c:pt>
                <c:pt idx="522">
                  <c:v>341.07000000000005</c:v>
                </c:pt>
                <c:pt idx="523">
                  <c:v>342.07</c:v>
                </c:pt>
                <c:pt idx="524">
                  <c:v>343.07</c:v>
                </c:pt>
                <c:pt idx="525">
                  <c:v>344.07</c:v>
                </c:pt>
                <c:pt idx="526">
                  <c:v>345.07</c:v>
                </c:pt>
                <c:pt idx="527">
                  <c:v>346.07</c:v>
                </c:pt>
                <c:pt idx="528">
                  <c:v>347.07</c:v>
                </c:pt>
                <c:pt idx="529">
                  <c:v>348.07</c:v>
                </c:pt>
                <c:pt idx="530">
                  <c:v>349.07</c:v>
                </c:pt>
                <c:pt idx="531">
                  <c:v>350.07</c:v>
                </c:pt>
                <c:pt idx="532">
                  <c:v>351.07</c:v>
                </c:pt>
                <c:pt idx="533">
                  <c:v>352.07</c:v>
                </c:pt>
                <c:pt idx="534">
                  <c:v>353.07000000000005</c:v>
                </c:pt>
                <c:pt idx="535">
                  <c:v>354.07</c:v>
                </c:pt>
                <c:pt idx="536">
                  <c:v>355.07</c:v>
                </c:pt>
                <c:pt idx="537">
                  <c:v>356.07</c:v>
                </c:pt>
                <c:pt idx="538">
                  <c:v>357.07</c:v>
                </c:pt>
                <c:pt idx="539">
                  <c:v>358.07</c:v>
                </c:pt>
                <c:pt idx="540">
                  <c:v>359.07</c:v>
                </c:pt>
                <c:pt idx="541">
                  <c:v>360.07</c:v>
                </c:pt>
                <c:pt idx="542">
                  <c:v>361.07</c:v>
                </c:pt>
                <c:pt idx="543">
                  <c:v>362.07</c:v>
                </c:pt>
                <c:pt idx="544">
                  <c:v>363.07</c:v>
                </c:pt>
                <c:pt idx="545">
                  <c:v>364.07</c:v>
                </c:pt>
                <c:pt idx="546">
                  <c:v>365.07000000000005</c:v>
                </c:pt>
                <c:pt idx="547">
                  <c:v>366.07</c:v>
                </c:pt>
                <c:pt idx="548">
                  <c:v>367.06900000000002</c:v>
                </c:pt>
                <c:pt idx="549">
                  <c:v>368.06900000000002</c:v>
                </c:pt>
                <c:pt idx="550">
                  <c:v>369.06899999999996</c:v>
                </c:pt>
                <c:pt idx="551">
                  <c:v>370.06900000000002</c:v>
                </c:pt>
                <c:pt idx="552">
                  <c:v>371.06900000000002</c:v>
                </c:pt>
                <c:pt idx="553">
                  <c:v>372.06900000000002</c:v>
                </c:pt>
                <c:pt idx="554">
                  <c:v>373.06900000000002</c:v>
                </c:pt>
                <c:pt idx="555">
                  <c:v>374.06899999999996</c:v>
                </c:pt>
                <c:pt idx="556">
                  <c:v>375.06900000000002</c:v>
                </c:pt>
                <c:pt idx="557">
                  <c:v>376.06899999999996</c:v>
                </c:pt>
                <c:pt idx="558">
                  <c:v>377.06900000000002</c:v>
                </c:pt>
                <c:pt idx="559">
                  <c:v>378.06900000000002</c:v>
                </c:pt>
                <c:pt idx="560">
                  <c:v>379.06900000000002</c:v>
                </c:pt>
                <c:pt idx="561">
                  <c:v>380.06900000000002</c:v>
                </c:pt>
                <c:pt idx="562">
                  <c:v>381.06899999999996</c:v>
                </c:pt>
                <c:pt idx="563">
                  <c:v>382.06900000000002</c:v>
                </c:pt>
                <c:pt idx="564">
                  <c:v>383.06899999999996</c:v>
                </c:pt>
                <c:pt idx="565">
                  <c:v>384.06900000000002</c:v>
                </c:pt>
                <c:pt idx="566">
                  <c:v>385.06900000000002</c:v>
                </c:pt>
                <c:pt idx="567">
                  <c:v>386.06899999999996</c:v>
                </c:pt>
                <c:pt idx="568">
                  <c:v>387.06900000000002</c:v>
                </c:pt>
                <c:pt idx="569">
                  <c:v>388.06899999999996</c:v>
                </c:pt>
                <c:pt idx="570">
                  <c:v>389.06900000000002</c:v>
                </c:pt>
                <c:pt idx="571">
                  <c:v>390.06900000000002</c:v>
                </c:pt>
                <c:pt idx="572">
                  <c:v>391.06900000000002</c:v>
                </c:pt>
                <c:pt idx="573">
                  <c:v>392.06900000000002</c:v>
                </c:pt>
                <c:pt idx="574">
                  <c:v>393.06899999999996</c:v>
                </c:pt>
                <c:pt idx="575">
                  <c:v>394.06900000000002</c:v>
                </c:pt>
                <c:pt idx="576">
                  <c:v>395.06899999999996</c:v>
                </c:pt>
                <c:pt idx="577">
                  <c:v>396.06900000000002</c:v>
                </c:pt>
                <c:pt idx="578">
                  <c:v>397.06900000000002</c:v>
                </c:pt>
                <c:pt idx="579">
                  <c:v>398.06900000000002</c:v>
                </c:pt>
                <c:pt idx="580">
                  <c:v>399.06900000000002</c:v>
                </c:pt>
                <c:pt idx="581">
                  <c:v>400.06899999999996</c:v>
                </c:pt>
                <c:pt idx="582">
                  <c:v>401.06900000000002</c:v>
                </c:pt>
                <c:pt idx="583">
                  <c:v>402.06900000000002</c:v>
                </c:pt>
                <c:pt idx="584">
                  <c:v>403.06900000000002</c:v>
                </c:pt>
                <c:pt idx="585">
                  <c:v>404.06900000000002</c:v>
                </c:pt>
                <c:pt idx="586">
                  <c:v>405.06899999999996</c:v>
                </c:pt>
                <c:pt idx="587">
                  <c:v>406.06900000000002</c:v>
                </c:pt>
                <c:pt idx="588">
                  <c:v>407.06899999999996</c:v>
                </c:pt>
                <c:pt idx="589">
                  <c:v>408.06900000000002</c:v>
                </c:pt>
                <c:pt idx="590">
                  <c:v>409.06900000000002</c:v>
                </c:pt>
                <c:pt idx="591">
                  <c:v>410.06900000000002</c:v>
                </c:pt>
                <c:pt idx="592">
                  <c:v>411.06900000000002</c:v>
                </c:pt>
                <c:pt idx="593">
                  <c:v>412.06899999999996</c:v>
                </c:pt>
                <c:pt idx="594">
                  <c:v>413.06900000000002</c:v>
                </c:pt>
                <c:pt idx="595">
                  <c:v>414.06899999999996</c:v>
                </c:pt>
                <c:pt idx="596">
                  <c:v>415.06900000000002</c:v>
                </c:pt>
                <c:pt idx="597">
                  <c:v>416.06900000000002</c:v>
                </c:pt>
                <c:pt idx="598">
                  <c:v>417.06899999999996</c:v>
                </c:pt>
                <c:pt idx="599">
                  <c:v>418.06900000000002</c:v>
                </c:pt>
                <c:pt idx="600">
                  <c:v>419.06899999999996</c:v>
                </c:pt>
                <c:pt idx="601">
                  <c:v>420.06900000000002</c:v>
                </c:pt>
                <c:pt idx="602">
                  <c:v>421.06900000000002</c:v>
                </c:pt>
                <c:pt idx="603">
                  <c:v>422.06900000000002</c:v>
                </c:pt>
                <c:pt idx="604">
                  <c:v>423.06900000000002</c:v>
                </c:pt>
                <c:pt idx="605">
                  <c:v>424.06899999999996</c:v>
                </c:pt>
                <c:pt idx="606">
                  <c:v>425.06900000000002</c:v>
                </c:pt>
                <c:pt idx="607">
                  <c:v>426.06899999999996</c:v>
                </c:pt>
                <c:pt idx="608">
                  <c:v>427.06900000000002</c:v>
                </c:pt>
                <c:pt idx="609">
                  <c:v>428.06900000000002</c:v>
                </c:pt>
                <c:pt idx="610">
                  <c:v>429.06900000000002</c:v>
                </c:pt>
                <c:pt idx="611">
                  <c:v>430.06900000000002</c:v>
                </c:pt>
                <c:pt idx="612">
                  <c:v>431.06899999999996</c:v>
                </c:pt>
                <c:pt idx="613">
                  <c:v>432.06900000000002</c:v>
                </c:pt>
                <c:pt idx="614">
                  <c:v>433.06900000000002</c:v>
                </c:pt>
                <c:pt idx="615">
                  <c:v>434.06900000000002</c:v>
                </c:pt>
                <c:pt idx="616">
                  <c:v>435.06900000000002</c:v>
                </c:pt>
                <c:pt idx="617">
                  <c:v>436.06899999999996</c:v>
                </c:pt>
                <c:pt idx="618">
                  <c:v>437.06900000000002</c:v>
                </c:pt>
                <c:pt idx="619">
                  <c:v>438.06899999999996</c:v>
                </c:pt>
                <c:pt idx="620">
                  <c:v>439.06900000000002</c:v>
                </c:pt>
                <c:pt idx="621">
                  <c:v>440.06900000000002</c:v>
                </c:pt>
                <c:pt idx="622">
                  <c:v>441.06900000000002</c:v>
                </c:pt>
                <c:pt idx="623">
                  <c:v>442.06900000000002</c:v>
                </c:pt>
                <c:pt idx="624">
                  <c:v>443.06899999999996</c:v>
                </c:pt>
                <c:pt idx="625">
                  <c:v>444.06900000000002</c:v>
                </c:pt>
                <c:pt idx="626">
                  <c:v>445.06900000000002</c:v>
                </c:pt>
                <c:pt idx="627">
                  <c:v>446.06900000000002</c:v>
                </c:pt>
                <c:pt idx="628">
                  <c:v>447.06900000000002</c:v>
                </c:pt>
                <c:pt idx="629">
                  <c:v>448.06899999999996</c:v>
                </c:pt>
                <c:pt idx="630">
                  <c:v>449.06900000000002</c:v>
                </c:pt>
                <c:pt idx="631">
                  <c:v>450.06899999999996</c:v>
                </c:pt>
                <c:pt idx="632">
                  <c:v>451.06900000000002</c:v>
                </c:pt>
                <c:pt idx="633">
                  <c:v>452.06900000000002</c:v>
                </c:pt>
                <c:pt idx="634">
                  <c:v>453.06900000000002</c:v>
                </c:pt>
                <c:pt idx="635">
                  <c:v>454.06900000000002</c:v>
                </c:pt>
                <c:pt idx="636">
                  <c:v>455.06899999999996</c:v>
                </c:pt>
                <c:pt idx="637">
                  <c:v>456.06900000000002</c:v>
                </c:pt>
                <c:pt idx="638">
                  <c:v>457.06899999999996</c:v>
                </c:pt>
                <c:pt idx="639">
                  <c:v>458.06900000000002</c:v>
                </c:pt>
                <c:pt idx="640">
                  <c:v>459.06900000000002</c:v>
                </c:pt>
                <c:pt idx="641">
                  <c:v>460.06900000000002</c:v>
                </c:pt>
                <c:pt idx="642">
                  <c:v>461.06799999999998</c:v>
                </c:pt>
                <c:pt idx="643">
                  <c:v>462.06799999999998</c:v>
                </c:pt>
                <c:pt idx="644">
                  <c:v>463.06799999999998</c:v>
                </c:pt>
                <c:pt idx="645">
                  <c:v>464.06799999999998</c:v>
                </c:pt>
                <c:pt idx="646">
                  <c:v>465.06800000000004</c:v>
                </c:pt>
                <c:pt idx="647">
                  <c:v>466.06799999999998</c:v>
                </c:pt>
                <c:pt idx="648">
                  <c:v>467.06799999999998</c:v>
                </c:pt>
                <c:pt idx="649">
                  <c:v>468.06799999999998</c:v>
                </c:pt>
                <c:pt idx="650">
                  <c:v>469.06799999999998</c:v>
                </c:pt>
                <c:pt idx="651">
                  <c:v>470.06800000000004</c:v>
                </c:pt>
                <c:pt idx="652">
                  <c:v>471.06799999999998</c:v>
                </c:pt>
                <c:pt idx="653">
                  <c:v>472.06800000000004</c:v>
                </c:pt>
                <c:pt idx="654">
                  <c:v>473.06799999999998</c:v>
                </c:pt>
                <c:pt idx="655">
                  <c:v>474.06799999999998</c:v>
                </c:pt>
                <c:pt idx="656">
                  <c:v>475.06799999999998</c:v>
                </c:pt>
                <c:pt idx="657">
                  <c:v>476.06799999999998</c:v>
                </c:pt>
                <c:pt idx="658">
                  <c:v>477.06800000000004</c:v>
                </c:pt>
                <c:pt idx="659">
                  <c:v>478.06799999999998</c:v>
                </c:pt>
                <c:pt idx="660">
                  <c:v>479.06799999999998</c:v>
                </c:pt>
                <c:pt idx="661">
                  <c:v>480.06800000000004</c:v>
                </c:pt>
                <c:pt idx="662">
                  <c:v>481.06799999999998</c:v>
                </c:pt>
                <c:pt idx="663">
                  <c:v>482.06799999999998</c:v>
                </c:pt>
                <c:pt idx="664">
                  <c:v>483.06800000000004</c:v>
                </c:pt>
                <c:pt idx="665">
                  <c:v>484.06800000000004</c:v>
                </c:pt>
                <c:pt idx="666">
                  <c:v>485.06799999999998</c:v>
                </c:pt>
                <c:pt idx="667">
                  <c:v>486.06799999999998</c:v>
                </c:pt>
                <c:pt idx="668">
                  <c:v>487.06800000000004</c:v>
                </c:pt>
                <c:pt idx="669">
                  <c:v>488.06799999999998</c:v>
                </c:pt>
                <c:pt idx="670">
                  <c:v>489.06799999999998</c:v>
                </c:pt>
                <c:pt idx="671">
                  <c:v>490.06800000000004</c:v>
                </c:pt>
                <c:pt idx="672">
                  <c:v>491.06800000000004</c:v>
                </c:pt>
                <c:pt idx="673">
                  <c:v>492.06799999999998</c:v>
                </c:pt>
                <c:pt idx="674">
                  <c:v>493.06799999999993</c:v>
                </c:pt>
                <c:pt idx="675">
                  <c:v>494.06800000000004</c:v>
                </c:pt>
                <c:pt idx="676">
                  <c:v>495.06799999999998</c:v>
                </c:pt>
                <c:pt idx="677">
                  <c:v>496.06799999999998</c:v>
                </c:pt>
                <c:pt idx="678">
                  <c:v>497.06800000000004</c:v>
                </c:pt>
                <c:pt idx="679">
                  <c:v>498.06799999999998</c:v>
                </c:pt>
                <c:pt idx="680">
                  <c:v>499.06799999999998</c:v>
                </c:pt>
                <c:pt idx="681">
                  <c:v>500.06799999999993</c:v>
                </c:pt>
                <c:pt idx="682">
                  <c:v>501.06800000000004</c:v>
                </c:pt>
                <c:pt idx="683">
                  <c:v>502.06799999999998</c:v>
                </c:pt>
                <c:pt idx="684">
                  <c:v>503.06799999999998</c:v>
                </c:pt>
                <c:pt idx="685">
                  <c:v>504.06800000000004</c:v>
                </c:pt>
                <c:pt idx="686">
                  <c:v>505.06799999999998</c:v>
                </c:pt>
                <c:pt idx="687">
                  <c:v>506.06799999999998</c:v>
                </c:pt>
                <c:pt idx="688">
                  <c:v>507.06800000000004</c:v>
                </c:pt>
                <c:pt idx="689">
                  <c:v>508.06800000000004</c:v>
                </c:pt>
                <c:pt idx="690">
                  <c:v>509.06799999999998</c:v>
                </c:pt>
                <c:pt idx="691">
                  <c:v>510.06799999999998</c:v>
                </c:pt>
                <c:pt idx="692">
                  <c:v>511.06800000000004</c:v>
                </c:pt>
                <c:pt idx="693">
                  <c:v>512.06799999999998</c:v>
                </c:pt>
                <c:pt idx="694">
                  <c:v>513.06799999999998</c:v>
                </c:pt>
                <c:pt idx="695">
                  <c:v>514.0680000000001</c:v>
                </c:pt>
                <c:pt idx="696">
                  <c:v>515.06799999999998</c:v>
                </c:pt>
                <c:pt idx="697">
                  <c:v>516.06799999999998</c:v>
                </c:pt>
                <c:pt idx="698">
                  <c:v>517.06799999999998</c:v>
                </c:pt>
                <c:pt idx="699">
                  <c:v>518.06799999999998</c:v>
                </c:pt>
                <c:pt idx="700">
                  <c:v>519.06799999999998</c:v>
                </c:pt>
                <c:pt idx="701">
                  <c:v>520.06799999999998</c:v>
                </c:pt>
                <c:pt idx="702">
                  <c:v>521.0680000000001</c:v>
                </c:pt>
                <c:pt idx="703">
                  <c:v>522.06799999999998</c:v>
                </c:pt>
                <c:pt idx="704">
                  <c:v>523.06799999999998</c:v>
                </c:pt>
                <c:pt idx="705">
                  <c:v>524.06799999999998</c:v>
                </c:pt>
                <c:pt idx="706">
                  <c:v>525.06799999999998</c:v>
                </c:pt>
                <c:pt idx="707">
                  <c:v>526.06799999999998</c:v>
                </c:pt>
                <c:pt idx="708">
                  <c:v>527.06799999999998</c:v>
                </c:pt>
                <c:pt idx="709">
                  <c:v>528.0680000000001</c:v>
                </c:pt>
                <c:pt idx="710">
                  <c:v>529.06799999999998</c:v>
                </c:pt>
                <c:pt idx="711">
                  <c:v>530.06799999999998</c:v>
                </c:pt>
                <c:pt idx="712">
                  <c:v>531.06799999999998</c:v>
                </c:pt>
                <c:pt idx="713">
                  <c:v>532.06799999999998</c:v>
                </c:pt>
                <c:pt idx="714">
                  <c:v>533.06799999999998</c:v>
                </c:pt>
                <c:pt idx="715">
                  <c:v>534.06799999999998</c:v>
                </c:pt>
                <c:pt idx="716">
                  <c:v>535.06799999999998</c:v>
                </c:pt>
                <c:pt idx="717">
                  <c:v>536.06799999999998</c:v>
                </c:pt>
                <c:pt idx="718">
                  <c:v>537.06799999999998</c:v>
                </c:pt>
                <c:pt idx="719">
                  <c:v>538.0680000000001</c:v>
                </c:pt>
                <c:pt idx="720">
                  <c:v>539.06799999999998</c:v>
                </c:pt>
                <c:pt idx="721">
                  <c:v>540.06799999999998</c:v>
                </c:pt>
                <c:pt idx="722">
                  <c:v>541.06799999999998</c:v>
                </c:pt>
                <c:pt idx="723">
                  <c:v>542.06799999999998</c:v>
                </c:pt>
                <c:pt idx="724">
                  <c:v>543.06799999999998</c:v>
                </c:pt>
                <c:pt idx="725">
                  <c:v>544.06799999999998</c:v>
                </c:pt>
                <c:pt idx="726">
                  <c:v>545.0680000000001</c:v>
                </c:pt>
                <c:pt idx="727">
                  <c:v>546.06799999999998</c:v>
                </c:pt>
                <c:pt idx="728">
                  <c:v>547.06799999999998</c:v>
                </c:pt>
                <c:pt idx="729">
                  <c:v>548.06799999999998</c:v>
                </c:pt>
                <c:pt idx="730">
                  <c:v>549.06799999999998</c:v>
                </c:pt>
                <c:pt idx="731">
                  <c:v>550.06799999999998</c:v>
                </c:pt>
                <c:pt idx="732">
                  <c:v>551.06799999999998</c:v>
                </c:pt>
                <c:pt idx="733">
                  <c:v>552.0680000000001</c:v>
                </c:pt>
                <c:pt idx="734">
                  <c:v>553.06799999999998</c:v>
                </c:pt>
                <c:pt idx="735">
                  <c:v>554.06799999999998</c:v>
                </c:pt>
                <c:pt idx="736">
                  <c:v>555.06799999999998</c:v>
                </c:pt>
                <c:pt idx="737">
                  <c:v>556.06700000000001</c:v>
                </c:pt>
                <c:pt idx="738">
                  <c:v>557.06700000000001</c:v>
                </c:pt>
                <c:pt idx="739">
                  <c:v>558.06700000000001</c:v>
                </c:pt>
                <c:pt idx="740">
                  <c:v>559.06700000000001</c:v>
                </c:pt>
                <c:pt idx="741">
                  <c:v>560.06700000000001</c:v>
                </c:pt>
                <c:pt idx="742">
                  <c:v>561.06700000000001</c:v>
                </c:pt>
                <c:pt idx="743">
                  <c:v>562.06700000000001</c:v>
                </c:pt>
                <c:pt idx="744">
                  <c:v>563.06700000000001</c:v>
                </c:pt>
                <c:pt idx="745">
                  <c:v>564.06700000000001</c:v>
                </c:pt>
                <c:pt idx="746">
                  <c:v>565.06700000000001</c:v>
                </c:pt>
                <c:pt idx="747">
                  <c:v>566.06700000000001</c:v>
                </c:pt>
                <c:pt idx="748">
                  <c:v>567.06700000000001</c:v>
                </c:pt>
                <c:pt idx="749">
                  <c:v>568.06699999999989</c:v>
                </c:pt>
                <c:pt idx="750">
                  <c:v>569.06700000000001</c:v>
                </c:pt>
                <c:pt idx="751">
                  <c:v>570.06700000000001</c:v>
                </c:pt>
                <c:pt idx="752">
                  <c:v>571.06700000000001</c:v>
                </c:pt>
                <c:pt idx="753">
                  <c:v>572.06700000000001</c:v>
                </c:pt>
                <c:pt idx="754">
                  <c:v>573.06700000000001</c:v>
                </c:pt>
                <c:pt idx="755">
                  <c:v>574.06700000000001</c:v>
                </c:pt>
                <c:pt idx="756">
                  <c:v>575.06700000000001</c:v>
                </c:pt>
                <c:pt idx="757">
                  <c:v>576.06700000000001</c:v>
                </c:pt>
                <c:pt idx="758">
                  <c:v>577.06700000000001</c:v>
                </c:pt>
                <c:pt idx="759">
                  <c:v>578.06700000000001</c:v>
                </c:pt>
                <c:pt idx="760">
                  <c:v>579.06700000000001</c:v>
                </c:pt>
                <c:pt idx="761">
                  <c:v>580.06700000000001</c:v>
                </c:pt>
                <c:pt idx="762">
                  <c:v>581.06700000000001</c:v>
                </c:pt>
                <c:pt idx="763">
                  <c:v>582.06700000000001</c:v>
                </c:pt>
                <c:pt idx="764">
                  <c:v>583.06700000000001</c:v>
                </c:pt>
                <c:pt idx="765">
                  <c:v>584.06700000000001</c:v>
                </c:pt>
                <c:pt idx="766">
                  <c:v>585.06700000000001</c:v>
                </c:pt>
                <c:pt idx="767">
                  <c:v>586.06700000000001</c:v>
                </c:pt>
                <c:pt idx="768">
                  <c:v>587.06700000000001</c:v>
                </c:pt>
                <c:pt idx="769">
                  <c:v>588.06700000000001</c:v>
                </c:pt>
                <c:pt idx="770">
                  <c:v>589.06700000000001</c:v>
                </c:pt>
                <c:pt idx="771">
                  <c:v>590.06700000000001</c:v>
                </c:pt>
                <c:pt idx="772">
                  <c:v>591.06700000000001</c:v>
                </c:pt>
                <c:pt idx="773">
                  <c:v>592.06700000000001</c:v>
                </c:pt>
                <c:pt idx="774">
                  <c:v>593.06700000000001</c:v>
                </c:pt>
                <c:pt idx="775">
                  <c:v>594.06700000000001</c:v>
                </c:pt>
                <c:pt idx="776">
                  <c:v>595.06700000000001</c:v>
                </c:pt>
                <c:pt idx="777">
                  <c:v>596.06700000000001</c:v>
                </c:pt>
                <c:pt idx="778">
                  <c:v>597.06700000000001</c:v>
                </c:pt>
                <c:pt idx="779">
                  <c:v>598.06700000000001</c:v>
                </c:pt>
                <c:pt idx="780">
                  <c:v>599.06699999999989</c:v>
                </c:pt>
                <c:pt idx="781">
                  <c:v>600.06700000000001</c:v>
                </c:pt>
                <c:pt idx="782">
                  <c:v>601.06700000000001</c:v>
                </c:pt>
                <c:pt idx="783">
                  <c:v>602.06700000000001</c:v>
                </c:pt>
                <c:pt idx="784">
                  <c:v>603.06700000000001</c:v>
                </c:pt>
                <c:pt idx="785">
                  <c:v>604.06700000000001</c:v>
                </c:pt>
                <c:pt idx="786">
                  <c:v>605.06700000000001</c:v>
                </c:pt>
                <c:pt idx="787">
                  <c:v>606.06700000000001</c:v>
                </c:pt>
                <c:pt idx="788">
                  <c:v>607.06700000000001</c:v>
                </c:pt>
                <c:pt idx="789">
                  <c:v>608.06700000000001</c:v>
                </c:pt>
                <c:pt idx="790">
                  <c:v>609.06700000000001</c:v>
                </c:pt>
                <c:pt idx="791">
                  <c:v>610.06700000000001</c:v>
                </c:pt>
                <c:pt idx="792">
                  <c:v>611.06700000000001</c:v>
                </c:pt>
                <c:pt idx="793">
                  <c:v>612.06700000000001</c:v>
                </c:pt>
                <c:pt idx="794">
                  <c:v>613.06700000000001</c:v>
                </c:pt>
                <c:pt idx="795">
                  <c:v>614.06700000000001</c:v>
                </c:pt>
                <c:pt idx="796">
                  <c:v>615.06700000000001</c:v>
                </c:pt>
                <c:pt idx="797">
                  <c:v>616.06700000000001</c:v>
                </c:pt>
                <c:pt idx="798">
                  <c:v>617.06700000000001</c:v>
                </c:pt>
                <c:pt idx="799">
                  <c:v>618.06700000000001</c:v>
                </c:pt>
                <c:pt idx="800">
                  <c:v>619.06700000000001</c:v>
                </c:pt>
                <c:pt idx="801">
                  <c:v>620.06700000000001</c:v>
                </c:pt>
                <c:pt idx="802">
                  <c:v>621.06700000000001</c:v>
                </c:pt>
                <c:pt idx="803">
                  <c:v>622.06700000000001</c:v>
                </c:pt>
                <c:pt idx="804">
                  <c:v>623.06699999999989</c:v>
                </c:pt>
                <c:pt idx="805">
                  <c:v>624.06700000000001</c:v>
                </c:pt>
                <c:pt idx="806">
                  <c:v>625.06700000000001</c:v>
                </c:pt>
                <c:pt idx="807">
                  <c:v>626.06700000000001</c:v>
                </c:pt>
                <c:pt idx="808">
                  <c:v>627.06700000000001</c:v>
                </c:pt>
                <c:pt idx="809">
                  <c:v>628.06700000000001</c:v>
                </c:pt>
                <c:pt idx="810">
                  <c:v>629.06700000000001</c:v>
                </c:pt>
                <c:pt idx="811">
                  <c:v>630.06700000000001</c:v>
                </c:pt>
                <c:pt idx="812">
                  <c:v>631.06700000000001</c:v>
                </c:pt>
                <c:pt idx="813">
                  <c:v>632.06700000000001</c:v>
                </c:pt>
                <c:pt idx="814">
                  <c:v>633.06700000000001</c:v>
                </c:pt>
                <c:pt idx="815">
                  <c:v>634.06700000000001</c:v>
                </c:pt>
                <c:pt idx="816">
                  <c:v>635.06700000000001</c:v>
                </c:pt>
                <c:pt idx="817">
                  <c:v>636.06700000000001</c:v>
                </c:pt>
                <c:pt idx="818">
                  <c:v>637.06700000000001</c:v>
                </c:pt>
                <c:pt idx="819">
                  <c:v>638.06700000000001</c:v>
                </c:pt>
                <c:pt idx="820">
                  <c:v>639.06700000000001</c:v>
                </c:pt>
                <c:pt idx="821">
                  <c:v>640.06700000000001</c:v>
                </c:pt>
                <c:pt idx="822">
                  <c:v>641.06700000000001</c:v>
                </c:pt>
                <c:pt idx="823">
                  <c:v>642.06700000000001</c:v>
                </c:pt>
                <c:pt idx="824">
                  <c:v>643.06700000000001</c:v>
                </c:pt>
                <c:pt idx="825">
                  <c:v>644.06700000000001</c:v>
                </c:pt>
                <c:pt idx="826">
                  <c:v>645.06700000000001</c:v>
                </c:pt>
                <c:pt idx="827">
                  <c:v>646.06700000000001</c:v>
                </c:pt>
                <c:pt idx="828">
                  <c:v>647.06700000000001</c:v>
                </c:pt>
                <c:pt idx="829">
                  <c:v>648.06700000000001</c:v>
                </c:pt>
                <c:pt idx="830">
                  <c:v>649.06700000000001</c:v>
                </c:pt>
                <c:pt idx="831">
                  <c:v>650.06700000000001</c:v>
                </c:pt>
                <c:pt idx="832">
                  <c:v>651.06600000000003</c:v>
                </c:pt>
                <c:pt idx="833">
                  <c:v>652.06600000000003</c:v>
                </c:pt>
                <c:pt idx="834">
                  <c:v>653.06599999999992</c:v>
                </c:pt>
                <c:pt idx="835">
                  <c:v>654.06600000000003</c:v>
                </c:pt>
                <c:pt idx="836">
                  <c:v>655.06600000000003</c:v>
                </c:pt>
                <c:pt idx="837">
                  <c:v>656.06599999999992</c:v>
                </c:pt>
                <c:pt idx="838">
                  <c:v>657.06600000000003</c:v>
                </c:pt>
                <c:pt idx="839">
                  <c:v>658.06600000000003</c:v>
                </c:pt>
                <c:pt idx="840">
                  <c:v>659.06600000000003</c:v>
                </c:pt>
                <c:pt idx="841">
                  <c:v>660.06599999999992</c:v>
                </c:pt>
                <c:pt idx="842">
                  <c:v>661.06600000000003</c:v>
                </c:pt>
                <c:pt idx="843">
                  <c:v>662.06600000000003</c:v>
                </c:pt>
                <c:pt idx="844">
                  <c:v>663.06599999999992</c:v>
                </c:pt>
                <c:pt idx="845">
                  <c:v>664.06600000000003</c:v>
                </c:pt>
                <c:pt idx="846">
                  <c:v>665.06600000000003</c:v>
                </c:pt>
                <c:pt idx="847">
                  <c:v>666.06600000000003</c:v>
                </c:pt>
                <c:pt idx="848">
                  <c:v>667.06600000000003</c:v>
                </c:pt>
                <c:pt idx="849">
                  <c:v>668.06600000000003</c:v>
                </c:pt>
                <c:pt idx="850">
                  <c:v>669.06600000000003</c:v>
                </c:pt>
                <c:pt idx="851">
                  <c:v>670.06599999999992</c:v>
                </c:pt>
                <c:pt idx="852">
                  <c:v>671.06600000000003</c:v>
                </c:pt>
                <c:pt idx="853">
                  <c:v>672.06600000000003</c:v>
                </c:pt>
                <c:pt idx="854">
                  <c:v>673.06599999999992</c:v>
                </c:pt>
                <c:pt idx="855">
                  <c:v>674.06600000000003</c:v>
                </c:pt>
                <c:pt idx="856">
                  <c:v>675.06600000000003</c:v>
                </c:pt>
                <c:pt idx="857">
                  <c:v>676.06600000000003</c:v>
                </c:pt>
                <c:pt idx="858">
                  <c:v>677.06599999999992</c:v>
                </c:pt>
                <c:pt idx="859">
                  <c:v>678.06600000000003</c:v>
                </c:pt>
                <c:pt idx="860">
                  <c:v>679.06600000000003</c:v>
                </c:pt>
                <c:pt idx="861">
                  <c:v>680.06599999999992</c:v>
                </c:pt>
                <c:pt idx="862">
                  <c:v>681.06600000000003</c:v>
                </c:pt>
                <c:pt idx="863">
                  <c:v>682.06600000000003</c:v>
                </c:pt>
                <c:pt idx="864">
                  <c:v>683.06600000000003</c:v>
                </c:pt>
                <c:pt idx="865">
                  <c:v>684.06599999999992</c:v>
                </c:pt>
                <c:pt idx="866">
                  <c:v>685.06600000000003</c:v>
                </c:pt>
                <c:pt idx="867">
                  <c:v>686.06600000000003</c:v>
                </c:pt>
                <c:pt idx="868">
                  <c:v>687.06599999999992</c:v>
                </c:pt>
                <c:pt idx="869">
                  <c:v>688.06600000000003</c:v>
                </c:pt>
                <c:pt idx="870">
                  <c:v>689.06600000000003</c:v>
                </c:pt>
                <c:pt idx="871">
                  <c:v>690.06600000000003</c:v>
                </c:pt>
                <c:pt idx="872">
                  <c:v>691.06599999999992</c:v>
                </c:pt>
                <c:pt idx="873">
                  <c:v>692.06600000000003</c:v>
                </c:pt>
                <c:pt idx="874">
                  <c:v>693.06600000000003</c:v>
                </c:pt>
                <c:pt idx="875">
                  <c:v>694.06599999999992</c:v>
                </c:pt>
                <c:pt idx="876">
                  <c:v>695.06600000000003</c:v>
                </c:pt>
                <c:pt idx="877">
                  <c:v>696.06600000000003</c:v>
                </c:pt>
                <c:pt idx="878">
                  <c:v>697.06600000000003</c:v>
                </c:pt>
                <c:pt idx="879">
                  <c:v>698.06600000000003</c:v>
                </c:pt>
                <c:pt idx="880">
                  <c:v>699.06600000000003</c:v>
                </c:pt>
                <c:pt idx="881">
                  <c:v>700.06600000000003</c:v>
                </c:pt>
                <c:pt idx="882">
                  <c:v>701.06599999999992</c:v>
                </c:pt>
                <c:pt idx="883">
                  <c:v>702.06600000000003</c:v>
                </c:pt>
                <c:pt idx="884">
                  <c:v>703.06600000000003</c:v>
                </c:pt>
                <c:pt idx="885">
                  <c:v>704.06599999999992</c:v>
                </c:pt>
                <c:pt idx="886">
                  <c:v>705.06600000000003</c:v>
                </c:pt>
                <c:pt idx="887">
                  <c:v>706.06600000000003</c:v>
                </c:pt>
                <c:pt idx="888">
                  <c:v>707.06600000000003</c:v>
                </c:pt>
                <c:pt idx="889">
                  <c:v>708.06599999999992</c:v>
                </c:pt>
                <c:pt idx="890">
                  <c:v>709.06600000000003</c:v>
                </c:pt>
                <c:pt idx="891">
                  <c:v>710.06600000000003</c:v>
                </c:pt>
                <c:pt idx="892">
                  <c:v>711.06599999999992</c:v>
                </c:pt>
                <c:pt idx="893">
                  <c:v>712.06600000000003</c:v>
                </c:pt>
                <c:pt idx="894">
                  <c:v>713.06600000000003</c:v>
                </c:pt>
                <c:pt idx="895">
                  <c:v>714.06600000000003</c:v>
                </c:pt>
                <c:pt idx="896">
                  <c:v>715.06599999999992</c:v>
                </c:pt>
                <c:pt idx="897">
                  <c:v>716.06600000000003</c:v>
                </c:pt>
                <c:pt idx="898">
                  <c:v>717.06600000000003</c:v>
                </c:pt>
                <c:pt idx="899">
                  <c:v>718.06599999999992</c:v>
                </c:pt>
                <c:pt idx="900">
                  <c:v>719.06600000000003</c:v>
                </c:pt>
                <c:pt idx="901">
                  <c:v>720.06600000000003</c:v>
                </c:pt>
                <c:pt idx="902">
                  <c:v>721.06600000000003</c:v>
                </c:pt>
                <c:pt idx="903">
                  <c:v>722.06599999999992</c:v>
                </c:pt>
                <c:pt idx="904">
                  <c:v>723.06600000000003</c:v>
                </c:pt>
                <c:pt idx="905">
                  <c:v>724.06600000000003</c:v>
                </c:pt>
                <c:pt idx="906">
                  <c:v>725.06599999999992</c:v>
                </c:pt>
                <c:pt idx="907">
                  <c:v>726.06600000000003</c:v>
                </c:pt>
                <c:pt idx="908">
                  <c:v>727.06600000000003</c:v>
                </c:pt>
                <c:pt idx="909">
                  <c:v>728.06600000000003</c:v>
                </c:pt>
                <c:pt idx="910">
                  <c:v>729.06600000000003</c:v>
                </c:pt>
                <c:pt idx="911">
                  <c:v>730.06600000000003</c:v>
                </c:pt>
                <c:pt idx="912">
                  <c:v>731.06600000000003</c:v>
                </c:pt>
                <c:pt idx="913">
                  <c:v>732.06599999999992</c:v>
                </c:pt>
                <c:pt idx="914">
                  <c:v>733.06600000000003</c:v>
                </c:pt>
                <c:pt idx="915">
                  <c:v>734.06600000000003</c:v>
                </c:pt>
                <c:pt idx="916">
                  <c:v>735.06599999999992</c:v>
                </c:pt>
                <c:pt idx="917">
                  <c:v>736.06600000000003</c:v>
                </c:pt>
                <c:pt idx="918">
                  <c:v>737.06600000000003</c:v>
                </c:pt>
                <c:pt idx="919">
                  <c:v>738.06600000000003</c:v>
                </c:pt>
                <c:pt idx="920">
                  <c:v>739.06599999999992</c:v>
                </c:pt>
                <c:pt idx="921">
                  <c:v>740.06600000000003</c:v>
                </c:pt>
                <c:pt idx="922">
                  <c:v>741.06600000000003</c:v>
                </c:pt>
                <c:pt idx="923">
                  <c:v>742.06599999999992</c:v>
                </c:pt>
                <c:pt idx="924">
                  <c:v>743.06600000000003</c:v>
                </c:pt>
                <c:pt idx="925">
                  <c:v>744.06600000000003</c:v>
                </c:pt>
                <c:pt idx="926">
                  <c:v>745.06499999999994</c:v>
                </c:pt>
                <c:pt idx="927">
                  <c:v>746.06500000000005</c:v>
                </c:pt>
                <c:pt idx="928">
                  <c:v>747.06500000000005</c:v>
                </c:pt>
                <c:pt idx="929">
                  <c:v>748.06499999999994</c:v>
                </c:pt>
                <c:pt idx="930">
                  <c:v>749.06500000000005</c:v>
                </c:pt>
                <c:pt idx="931">
                  <c:v>750.06500000000005</c:v>
                </c:pt>
                <c:pt idx="932">
                  <c:v>751.06499999999994</c:v>
                </c:pt>
                <c:pt idx="933">
                  <c:v>752.06499999999994</c:v>
                </c:pt>
                <c:pt idx="934">
                  <c:v>753.06500000000005</c:v>
                </c:pt>
                <c:pt idx="935">
                  <c:v>754.06499999999994</c:v>
                </c:pt>
                <c:pt idx="936">
                  <c:v>755.06499999999994</c:v>
                </c:pt>
                <c:pt idx="937">
                  <c:v>756.06500000000005</c:v>
                </c:pt>
                <c:pt idx="938">
                  <c:v>757.06500000000005</c:v>
                </c:pt>
                <c:pt idx="939">
                  <c:v>758.06499999999994</c:v>
                </c:pt>
                <c:pt idx="940">
                  <c:v>759.06499999999994</c:v>
                </c:pt>
                <c:pt idx="941">
                  <c:v>760.06500000000005</c:v>
                </c:pt>
                <c:pt idx="942">
                  <c:v>761.06499999999994</c:v>
                </c:pt>
                <c:pt idx="943">
                  <c:v>762.06499999999994</c:v>
                </c:pt>
                <c:pt idx="944">
                  <c:v>763.06500000000005</c:v>
                </c:pt>
                <c:pt idx="945">
                  <c:v>764.06500000000005</c:v>
                </c:pt>
                <c:pt idx="946">
                  <c:v>765.06499999999994</c:v>
                </c:pt>
                <c:pt idx="947">
                  <c:v>766.06500000000005</c:v>
                </c:pt>
                <c:pt idx="948">
                  <c:v>767.06500000000005</c:v>
                </c:pt>
                <c:pt idx="949">
                  <c:v>768.06499999999994</c:v>
                </c:pt>
                <c:pt idx="950">
                  <c:v>769.06499999999994</c:v>
                </c:pt>
                <c:pt idx="951">
                  <c:v>770.06500000000005</c:v>
                </c:pt>
                <c:pt idx="952">
                  <c:v>771.06500000000005</c:v>
                </c:pt>
                <c:pt idx="953">
                  <c:v>772.06499999999994</c:v>
                </c:pt>
                <c:pt idx="954">
                  <c:v>773.06500000000005</c:v>
                </c:pt>
                <c:pt idx="955">
                  <c:v>774.06500000000005</c:v>
                </c:pt>
                <c:pt idx="956">
                  <c:v>775.06499999999994</c:v>
                </c:pt>
                <c:pt idx="957">
                  <c:v>776.06499999999994</c:v>
                </c:pt>
                <c:pt idx="958">
                  <c:v>777.06500000000005</c:v>
                </c:pt>
                <c:pt idx="959">
                  <c:v>778.06500000000005</c:v>
                </c:pt>
                <c:pt idx="960">
                  <c:v>779.06499999999994</c:v>
                </c:pt>
                <c:pt idx="961">
                  <c:v>780.06500000000005</c:v>
                </c:pt>
                <c:pt idx="962">
                  <c:v>781.06500000000005</c:v>
                </c:pt>
                <c:pt idx="963">
                  <c:v>782.06499999999994</c:v>
                </c:pt>
                <c:pt idx="964">
                  <c:v>783.06499999999994</c:v>
                </c:pt>
                <c:pt idx="965">
                  <c:v>784.06500000000005</c:v>
                </c:pt>
                <c:pt idx="966">
                  <c:v>785.06499999999994</c:v>
                </c:pt>
                <c:pt idx="967">
                  <c:v>786.06499999999994</c:v>
                </c:pt>
                <c:pt idx="968">
                  <c:v>787.06500000000005</c:v>
                </c:pt>
                <c:pt idx="969">
                  <c:v>788.06500000000005</c:v>
                </c:pt>
                <c:pt idx="970">
                  <c:v>789.06499999999994</c:v>
                </c:pt>
                <c:pt idx="971">
                  <c:v>790.06499999999994</c:v>
                </c:pt>
                <c:pt idx="972">
                  <c:v>791.06500000000005</c:v>
                </c:pt>
                <c:pt idx="973">
                  <c:v>792.06499999999994</c:v>
                </c:pt>
                <c:pt idx="974">
                  <c:v>793.06499999999994</c:v>
                </c:pt>
                <c:pt idx="975">
                  <c:v>794.06500000000005</c:v>
                </c:pt>
                <c:pt idx="976">
                  <c:v>795.06500000000005</c:v>
                </c:pt>
                <c:pt idx="977">
                  <c:v>796.06499999999994</c:v>
                </c:pt>
                <c:pt idx="978">
                  <c:v>797.06500000000005</c:v>
                </c:pt>
                <c:pt idx="979">
                  <c:v>798.06500000000005</c:v>
                </c:pt>
                <c:pt idx="980">
                  <c:v>799.06499999999994</c:v>
                </c:pt>
                <c:pt idx="981">
                  <c:v>800.06499999999994</c:v>
                </c:pt>
                <c:pt idx="982">
                  <c:v>801.06500000000005</c:v>
                </c:pt>
                <c:pt idx="983">
                  <c:v>802.06500000000005</c:v>
                </c:pt>
                <c:pt idx="984">
                  <c:v>803.06499999999994</c:v>
                </c:pt>
                <c:pt idx="985">
                  <c:v>804.06500000000005</c:v>
                </c:pt>
                <c:pt idx="986">
                  <c:v>805.06500000000005</c:v>
                </c:pt>
                <c:pt idx="987">
                  <c:v>806.06499999999994</c:v>
                </c:pt>
                <c:pt idx="988">
                  <c:v>807.06499999999994</c:v>
                </c:pt>
                <c:pt idx="989">
                  <c:v>808.06500000000005</c:v>
                </c:pt>
                <c:pt idx="990">
                  <c:v>809.06500000000005</c:v>
                </c:pt>
                <c:pt idx="991">
                  <c:v>810.06499999999994</c:v>
                </c:pt>
                <c:pt idx="992">
                  <c:v>811.06500000000005</c:v>
                </c:pt>
                <c:pt idx="993">
                  <c:v>812.06500000000005</c:v>
                </c:pt>
                <c:pt idx="994">
                  <c:v>813.06499999999994</c:v>
                </c:pt>
                <c:pt idx="995">
                  <c:v>814.06499999999994</c:v>
                </c:pt>
                <c:pt idx="996">
                  <c:v>815.06500000000005</c:v>
                </c:pt>
                <c:pt idx="997">
                  <c:v>816.06499999999994</c:v>
                </c:pt>
                <c:pt idx="998">
                  <c:v>817.06499999999994</c:v>
                </c:pt>
              </c:numCache>
            </c:numRef>
          </c:xVal>
          <c:yVal>
            <c:numRef>
              <c:f>'Voltage Wfms Data'!$U$5:$U$1003</c:f>
              <c:numCache>
                <c:formatCode>General</c:formatCode>
                <c:ptCount val="999"/>
                <c:pt idx="0">
                  <c:v>-1.1565620000000001</c:v>
                </c:pt>
                <c:pt idx="1">
                  <c:v>-0.91957060000000002</c:v>
                </c:pt>
                <c:pt idx="2">
                  <c:v>-1.057631</c:v>
                </c:pt>
                <c:pt idx="3">
                  <c:v>-1.0950800000000001</c:v>
                </c:pt>
                <c:pt idx="4">
                  <c:v>0.14532439999999999</c:v>
                </c:pt>
                <c:pt idx="5">
                  <c:v>1.1024</c:v>
                </c:pt>
                <c:pt idx="6">
                  <c:v>0.27203490000000002</c:v>
                </c:pt>
                <c:pt idx="7">
                  <c:v>-0.1340182</c:v>
                </c:pt>
                <c:pt idx="8">
                  <c:v>0.39499820000000002</c:v>
                </c:pt>
                <c:pt idx="9">
                  <c:v>6.5342890000000001E-2</c:v>
                </c:pt>
                <c:pt idx="10">
                  <c:v>-6.0406290000000001E-2</c:v>
                </c:pt>
                <c:pt idx="11">
                  <c:v>0.93409059999999999</c:v>
                </c:pt>
                <c:pt idx="12">
                  <c:v>1.4529730000000001</c:v>
                </c:pt>
                <c:pt idx="13">
                  <c:v>0.69790189999999996</c:v>
                </c:pt>
                <c:pt idx="14">
                  <c:v>-9.6089969999999997E-2</c:v>
                </c:pt>
                <c:pt idx="15">
                  <c:v>0.23457790000000001</c:v>
                </c:pt>
                <c:pt idx="16">
                  <c:v>0.54349349999999996</c:v>
                </c:pt>
                <c:pt idx="17">
                  <c:v>0.18748500000000001</c:v>
                </c:pt>
                <c:pt idx="18">
                  <c:v>0.2299496</c:v>
                </c:pt>
                <c:pt idx="19">
                  <c:v>0.76177530000000004</c:v>
                </c:pt>
                <c:pt idx="20">
                  <c:v>1.2305330000000001</c:v>
                </c:pt>
                <c:pt idx="21">
                  <c:v>1.216934</c:v>
                </c:pt>
                <c:pt idx="22">
                  <c:v>1.3034129999999999</c:v>
                </c:pt>
                <c:pt idx="23">
                  <c:v>1.6339349999999999</c:v>
                </c:pt>
                <c:pt idx="24">
                  <c:v>0.65075229999999995</c:v>
                </c:pt>
                <c:pt idx="25">
                  <c:v>-0.9241298</c:v>
                </c:pt>
                <c:pt idx="26">
                  <c:v>-0.81492699999999996</c:v>
                </c:pt>
                <c:pt idx="27">
                  <c:v>0.17613319999999999</c:v>
                </c:pt>
                <c:pt idx="28">
                  <c:v>0.58645890000000001</c:v>
                </c:pt>
                <c:pt idx="29">
                  <c:v>0.97613159999999999</c:v>
                </c:pt>
                <c:pt idx="30">
                  <c:v>0.79599949999999997</c:v>
                </c:pt>
                <c:pt idx="31">
                  <c:v>-0.26422469999999998</c:v>
                </c:pt>
                <c:pt idx="32">
                  <c:v>-0.56227839999999996</c:v>
                </c:pt>
                <c:pt idx="33">
                  <c:v>-0.71668410000000005</c:v>
                </c:pt>
                <c:pt idx="34">
                  <c:v>-1.544683</c:v>
                </c:pt>
                <c:pt idx="35">
                  <c:v>-1.2401450000000001</c:v>
                </c:pt>
                <c:pt idx="36">
                  <c:v>7.8447530000000001E-2</c:v>
                </c:pt>
                <c:pt idx="37">
                  <c:v>0.4944962</c:v>
                </c:pt>
                <c:pt idx="38">
                  <c:v>0.31083359999999999</c:v>
                </c:pt>
                <c:pt idx="39">
                  <c:v>0.89536629999999995</c:v>
                </c:pt>
                <c:pt idx="40">
                  <c:v>1.647235</c:v>
                </c:pt>
                <c:pt idx="41">
                  <c:v>0.79258629999999997</c:v>
                </c:pt>
                <c:pt idx="42">
                  <c:v>-0.79235169999999999</c:v>
                </c:pt>
                <c:pt idx="43">
                  <c:v>-0.68655759999999999</c:v>
                </c:pt>
                <c:pt idx="44">
                  <c:v>0.4374305</c:v>
                </c:pt>
                <c:pt idx="45">
                  <c:v>0.74828930000000005</c:v>
                </c:pt>
                <c:pt idx="46">
                  <c:v>0.33577319999999999</c:v>
                </c:pt>
                <c:pt idx="47">
                  <c:v>-0.35638599999999998</c:v>
                </c:pt>
                <c:pt idx="48">
                  <c:v>-1.0059359999999999</c:v>
                </c:pt>
                <c:pt idx="49">
                  <c:v>-1.289204</c:v>
                </c:pt>
                <c:pt idx="50">
                  <c:v>-1.3078989999999999</c:v>
                </c:pt>
                <c:pt idx="51">
                  <c:v>-0.56444170000000005</c:v>
                </c:pt>
                <c:pt idx="52">
                  <c:v>0.69141490000000005</c:v>
                </c:pt>
                <c:pt idx="53">
                  <c:v>0.92776380000000003</c:v>
                </c:pt>
                <c:pt idx="54">
                  <c:v>0.64118280000000005</c:v>
                </c:pt>
                <c:pt idx="55">
                  <c:v>0.90597550000000004</c:v>
                </c:pt>
                <c:pt idx="56">
                  <c:v>1.113729</c:v>
                </c:pt>
                <c:pt idx="57">
                  <c:v>1.252616</c:v>
                </c:pt>
                <c:pt idx="58">
                  <c:v>1.6697230000000001</c:v>
                </c:pt>
                <c:pt idx="59">
                  <c:v>1.798405</c:v>
                </c:pt>
                <c:pt idx="60">
                  <c:v>1.078524</c:v>
                </c:pt>
                <c:pt idx="61">
                  <c:v>-0.41097270000000002</c:v>
                </c:pt>
                <c:pt idx="62">
                  <c:v>-1.367375</c:v>
                </c:pt>
                <c:pt idx="63">
                  <c:v>-0.38881929999999998</c:v>
                </c:pt>
                <c:pt idx="64">
                  <c:v>1.0648519999999999</c:v>
                </c:pt>
                <c:pt idx="65">
                  <c:v>0.90914450000000002</c:v>
                </c:pt>
                <c:pt idx="66">
                  <c:v>-3.1563809999999998E-2</c:v>
                </c:pt>
                <c:pt idx="67">
                  <c:v>-0.64316960000000001</c:v>
                </c:pt>
                <c:pt idx="68">
                  <c:v>-0.82068969999999997</c:v>
                </c:pt>
                <c:pt idx="69">
                  <c:v>-0.66753859999999998</c:v>
                </c:pt>
                <c:pt idx="70">
                  <c:v>-0.70696669999999995</c:v>
                </c:pt>
                <c:pt idx="71">
                  <c:v>-0.65381639999999996</c:v>
                </c:pt>
                <c:pt idx="72">
                  <c:v>-0.25527420000000001</c:v>
                </c:pt>
                <c:pt idx="73">
                  <c:v>-0.66536309999999999</c:v>
                </c:pt>
                <c:pt idx="74">
                  <c:v>-1.847316</c:v>
                </c:pt>
                <c:pt idx="75">
                  <c:v>-1.8815729999999999</c:v>
                </c:pt>
                <c:pt idx="76">
                  <c:v>-1.100433</c:v>
                </c:pt>
                <c:pt idx="77">
                  <c:v>-1.3446769999999999</c:v>
                </c:pt>
                <c:pt idx="78">
                  <c:v>-1.3991830000000001</c:v>
                </c:pt>
                <c:pt idx="79">
                  <c:v>0.2286</c:v>
                </c:pt>
                <c:pt idx="80">
                  <c:v>1.518221</c:v>
                </c:pt>
                <c:pt idx="81">
                  <c:v>0.50955859999999997</c:v>
                </c:pt>
                <c:pt idx="82">
                  <c:v>-1.158304</c:v>
                </c:pt>
                <c:pt idx="83">
                  <c:v>-0.83343129999999999</c:v>
                </c:pt>
                <c:pt idx="84">
                  <c:v>0.88618770000000002</c:v>
                </c:pt>
                <c:pt idx="85">
                  <c:v>1.153494</c:v>
                </c:pt>
                <c:pt idx="86">
                  <c:v>0.1014052</c:v>
                </c:pt>
                <c:pt idx="87">
                  <c:v>0.1109233</c:v>
                </c:pt>
                <c:pt idx="88">
                  <c:v>0.44178970000000001</c:v>
                </c:pt>
                <c:pt idx="89">
                  <c:v>-0.76135140000000001</c:v>
                </c:pt>
                <c:pt idx="90">
                  <c:v>-1.5858989999999999</c:v>
                </c:pt>
                <c:pt idx="91">
                  <c:v>-0.14962030000000001</c:v>
                </c:pt>
                <c:pt idx="92">
                  <c:v>1.090519</c:v>
                </c:pt>
                <c:pt idx="93">
                  <c:v>0.44406620000000002</c:v>
                </c:pt>
                <c:pt idx="94">
                  <c:v>3.4706000000000001E-2</c:v>
                </c:pt>
                <c:pt idx="95">
                  <c:v>0.69183450000000002</c:v>
                </c:pt>
                <c:pt idx="96">
                  <c:v>0.22310730000000001</c:v>
                </c:pt>
                <c:pt idx="97">
                  <c:v>-1.35632</c:v>
                </c:pt>
                <c:pt idx="98">
                  <c:v>-1.5511109999999999</c:v>
                </c:pt>
                <c:pt idx="99">
                  <c:v>-0.68028339999999998</c:v>
                </c:pt>
                <c:pt idx="100">
                  <c:v>-0.2767887</c:v>
                </c:pt>
                <c:pt idx="101">
                  <c:v>-5.4399009999999998E-2</c:v>
                </c:pt>
                <c:pt idx="102">
                  <c:v>-2.7276479999999999E-2</c:v>
                </c:pt>
                <c:pt idx="103">
                  <c:v>-0.1669611</c:v>
                </c:pt>
                <c:pt idx="104">
                  <c:v>0.19126070000000001</c:v>
                </c:pt>
                <c:pt idx="105">
                  <c:v>0.63837820000000001</c:v>
                </c:pt>
                <c:pt idx="106">
                  <c:v>0.6120314</c:v>
                </c:pt>
                <c:pt idx="107">
                  <c:v>0.60575880000000004</c:v>
                </c:pt>
                <c:pt idx="108">
                  <c:v>0.91836169999999995</c:v>
                </c:pt>
                <c:pt idx="109">
                  <c:v>0.41609079999999998</c:v>
                </c:pt>
                <c:pt idx="110">
                  <c:v>-1.038781</c:v>
                </c:pt>
                <c:pt idx="111">
                  <c:v>-0.91216370000000002</c:v>
                </c:pt>
                <c:pt idx="112">
                  <c:v>0.89727959999999995</c:v>
                </c:pt>
                <c:pt idx="113">
                  <c:v>1.050101</c:v>
                </c:pt>
                <c:pt idx="114">
                  <c:v>-5.207291E-2</c:v>
                </c:pt>
                <c:pt idx="115">
                  <c:v>0.42936370000000001</c:v>
                </c:pt>
                <c:pt idx="116">
                  <c:v>0.85448979999999997</c:v>
                </c:pt>
                <c:pt idx="117">
                  <c:v>-0.35420829999999998</c:v>
                </c:pt>
                <c:pt idx="118">
                  <c:v>-0.27025589999999999</c:v>
                </c:pt>
                <c:pt idx="119">
                  <c:v>1.597143</c:v>
                </c:pt>
                <c:pt idx="120">
                  <c:v>1.613726</c:v>
                </c:pt>
                <c:pt idx="121">
                  <c:v>-0.69281839999999995</c:v>
                </c:pt>
                <c:pt idx="122">
                  <c:v>-2.1508630000000002</c:v>
                </c:pt>
                <c:pt idx="123">
                  <c:v>-1.9648509999999999</c:v>
                </c:pt>
                <c:pt idx="124">
                  <c:v>-1.7165630000000001</c:v>
                </c:pt>
                <c:pt idx="125">
                  <c:v>-1.2827949999999999</c:v>
                </c:pt>
                <c:pt idx="126">
                  <c:v>-0.37693599999999999</c:v>
                </c:pt>
                <c:pt idx="127">
                  <c:v>-4.2373510000000003E-2</c:v>
                </c:pt>
                <c:pt idx="128">
                  <c:v>-0.2117878</c:v>
                </c:pt>
                <c:pt idx="129">
                  <c:v>-0.30861189999999999</c:v>
                </c:pt>
                <c:pt idx="130">
                  <c:v>-0.38397920000000002</c:v>
                </c:pt>
                <c:pt idx="131">
                  <c:v>-0.28758040000000001</c:v>
                </c:pt>
                <c:pt idx="132">
                  <c:v>-0.21183750000000001</c:v>
                </c:pt>
                <c:pt idx="133">
                  <c:v>-0.1739232</c:v>
                </c:pt>
                <c:pt idx="134">
                  <c:v>0.27878209999999998</c:v>
                </c:pt>
                <c:pt idx="135">
                  <c:v>0.87815929999999998</c:v>
                </c:pt>
                <c:pt idx="136">
                  <c:v>1.143049</c:v>
                </c:pt>
                <c:pt idx="137">
                  <c:v>0.5888274</c:v>
                </c:pt>
                <c:pt idx="138">
                  <c:v>-8.6305519999999997E-3</c:v>
                </c:pt>
                <c:pt idx="139">
                  <c:v>0.248915</c:v>
                </c:pt>
                <c:pt idx="140">
                  <c:v>0.2174866</c:v>
                </c:pt>
                <c:pt idx="141">
                  <c:v>-0.11340840000000001</c:v>
                </c:pt>
                <c:pt idx="142">
                  <c:v>0.34536670000000003</c:v>
                </c:pt>
                <c:pt idx="143">
                  <c:v>1.0539270000000001</c:v>
                </c:pt>
                <c:pt idx="144">
                  <c:v>0.62643409999999999</c:v>
                </c:pt>
                <c:pt idx="145">
                  <c:v>-0.82006579999999996</c:v>
                </c:pt>
                <c:pt idx="146">
                  <c:v>-1.168085</c:v>
                </c:pt>
                <c:pt idx="147">
                  <c:v>0.42622650000000001</c:v>
                </c:pt>
                <c:pt idx="148">
                  <c:v>1.4493290000000001</c:v>
                </c:pt>
                <c:pt idx="149">
                  <c:v>-5.9627550000000001E-2</c:v>
                </c:pt>
                <c:pt idx="150">
                  <c:v>-1.37191</c:v>
                </c:pt>
                <c:pt idx="151">
                  <c:v>-0.1549373</c:v>
                </c:pt>
                <c:pt idx="152">
                  <c:v>0.90038399999999996</c:v>
                </c:pt>
                <c:pt idx="153">
                  <c:v>0.1773902</c:v>
                </c:pt>
                <c:pt idx="154">
                  <c:v>-0.93966320000000003</c:v>
                </c:pt>
                <c:pt idx="155">
                  <c:v>-2.115259</c:v>
                </c:pt>
                <c:pt idx="156">
                  <c:v>-2.5525760000000002</c:v>
                </c:pt>
                <c:pt idx="157">
                  <c:v>-1.593763</c:v>
                </c:pt>
                <c:pt idx="158">
                  <c:v>-1.059429</c:v>
                </c:pt>
                <c:pt idx="159">
                  <c:v>-1.383626</c:v>
                </c:pt>
                <c:pt idx="160">
                  <c:v>-1.081297</c:v>
                </c:pt>
                <c:pt idx="161">
                  <c:v>0.14213329999999999</c:v>
                </c:pt>
                <c:pt idx="162">
                  <c:v>1.692982</c:v>
                </c:pt>
                <c:pt idx="163">
                  <c:v>1.7765519999999999</c:v>
                </c:pt>
                <c:pt idx="164">
                  <c:v>-0.33146579999999998</c:v>
                </c:pt>
                <c:pt idx="165">
                  <c:v>-1.671027</c:v>
                </c:pt>
                <c:pt idx="166">
                  <c:v>-0.5198758</c:v>
                </c:pt>
                <c:pt idx="167">
                  <c:v>1.5404949999999999</c:v>
                </c:pt>
                <c:pt idx="168">
                  <c:v>2.368617</c:v>
                </c:pt>
                <c:pt idx="169">
                  <c:v>0.6936331</c:v>
                </c:pt>
                <c:pt idx="170">
                  <c:v>-1.0286090000000001</c:v>
                </c:pt>
                <c:pt idx="171">
                  <c:v>-0.1758219</c:v>
                </c:pt>
                <c:pt idx="172">
                  <c:v>0.48403879999999999</c:v>
                </c:pt>
                <c:pt idx="173">
                  <c:v>-0.69937190000000005</c:v>
                </c:pt>
                <c:pt idx="174">
                  <c:v>-1.632447</c:v>
                </c:pt>
                <c:pt idx="175">
                  <c:v>-1.9831570000000001</c:v>
                </c:pt>
                <c:pt idx="176">
                  <c:v>-0.72821190000000002</c:v>
                </c:pt>
                <c:pt idx="177">
                  <c:v>3.6149119999999999</c:v>
                </c:pt>
                <c:pt idx="178">
                  <c:v>9.2647569999999995</c:v>
                </c:pt>
                <c:pt idx="179">
                  <c:v>15.91621</c:v>
                </c:pt>
                <c:pt idx="180">
                  <c:v>22.93722</c:v>
                </c:pt>
                <c:pt idx="181">
                  <c:v>26.511150000000001</c:v>
                </c:pt>
                <c:pt idx="182">
                  <c:v>28.137129999999999</c:v>
                </c:pt>
                <c:pt idx="183">
                  <c:v>29.81232</c:v>
                </c:pt>
                <c:pt idx="184">
                  <c:v>26.59975</c:v>
                </c:pt>
                <c:pt idx="185">
                  <c:v>19.557230000000001</c:v>
                </c:pt>
                <c:pt idx="186">
                  <c:v>14.77549</c:v>
                </c:pt>
                <c:pt idx="187">
                  <c:v>10.57691</c:v>
                </c:pt>
                <c:pt idx="188">
                  <c:v>5.2887389999999996</c:v>
                </c:pt>
                <c:pt idx="189">
                  <c:v>1.847423</c:v>
                </c:pt>
                <c:pt idx="190">
                  <c:v>0.57584239999999998</c:v>
                </c:pt>
                <c:pt idx="191">
                  <c:v>0.57496610000000004</c:v>
                </c:pt>
                <c:pt idx="192">
                  <c:v>1.1809879999999999</c:v>
                </c:pt>
                <c:pt idx="193">
                  <c:v>0.91889520000000002</c:v>
                </c:pt>
                <c:pt idx="194">
                  <c:v>0.32106079999999998</c:v>
                </c:pt>
                <c:pt idx="195">
                  <c:v>1.0337369999999999</c:v>
                </c:pt>
                <c:pt idx="196">
                  <c:v>2.5920869999999998</c:v>
                </c:pt>
                <c:pt idx="197">
                  <c:v>2.764866</c:v>
                </c:pt>
                <c:pt idx="198">
                  <c:v>1.6156410000000001</c:v>
                </c:pt>
                <c:pt idx="199">
                  <c:v>1.246726</c:v>
                </c:pt>
                <c:pt idx="200">
                  <c:v>1.0665610000000001</c:v>
                </c:pt>
                <c:pt idx="201">
                  <c:v>-1.649155E-3</c:v>
                </c:pt>
                <c:pt idx="202">
                  <c:v>-1.1609590000000001</c:v>
                </c:pt>
                <c:pt idx="203">
                  <c:v>-1.5368170000000001</c:v>
                </c:pt>
                <c:pt idx="204">
                  <c:v>-0.65018379999999998</c:v>
                </c:pt>
                <c:pt idx="205">
                  <c:v>0.61414760000000002</c:v>
                </c:pt>
                <c:pt idx="206">
                  <c:v>0.50492040000000005</c:v>
                </c:pt>
                <c:pt idx="207">
                  <c:v>-0.64494649999999998</c:v>
                </c:pt>
                <c:pt idx="208">
                  <c:v>-1.2457320000000001</c:v>
                </c:pt>
                <c:pt idx="209">
                  <c:v>-0.88951880000000005</c:v>
                </c:pt>
                <c:pt idx="210">
                  <c:v>0.70205720000000005</c:v>
                </c:pt>
                <c:pt idx="211">
                  <c:v>2.346263</c:v>
                </c:pt>
                <c:pt idx="212">
                  <c:v>2.0179969999999998</c:v>
                </c:pt>
                <c:pt idx="213">
                  <c:v>0.88194700000000004</c:v>
                </c:pt>
                <c:pt idx="214">
                  <c:v>0.68923769999999995</c:v>
                </c:pt>
                <c:pt idx="215">
                  <c:v>1.09457</c:v>
                </c:pt>
                <c:pt idx="216">
                  <c:v>1.4068369999999999</c:v>
                </c:pt>
                <c:pt idx="217">
                  <c:v>2.0029590000000002</c:v>
                </c:pt>
                <c:pt idx="218">
                  <c:v>3.2700140000000002</c:v>
                </c:pt>
                <c:pt idx="219">
                  <c:v>3.814435</c:v>
                </c:pt>
                <c:pt idx="220">
                  <c:v>3.0992320000000002</c:v>
                </c:pt>
                <c:pt idx="221">
                  <c:v>2.8883990000000002</c:v>
                </c:pt>
                <c:pt idx="222">
                  <c:v>3.201301</c:v>
                </c:pt>
                <c:pt idx="223">
                  <c:v>2.0359950000000002</c:v>
                </c:pt>
                <c:pt idx="224">
                  <c:v>0.16212499999999999</c:v>
                </c:pt>
                <c:pt idx="225">
                  <c:v>9.1551090000000002E-2</c:v>
                </c:pt>
                <c:pt idx="226">
                  <c:v>0.87780060000000004</c:v>
                </c:pt>
                <c:pt idx="227">
                  <c:v>0.64948919999999999</c:v>
                </c:pt>
                <c:pt idx="228">
                  <c:v>0.14292299999999999</c:v>
                </c:pt>
                <c:pt idx="229">
                  <c:v>3.0007329999999999E-2</c:v>
                </c:pt>
                <c:pt idx="230">
                  <c:v>0.50356639999999997</c:v>
                </c:pt>
                <c:pt idx="231">
                  <c:v>1.4678</c:v>
                </c:pt>
                <c:pt idx="232">
                  <c:v>1.598041</c:v>
                </c:pt>
                <c:pt idx="233">
                  <c:v>1.0018849999999999</c:v>
                </c:pt>
                <c:pt idx="234">
                  <c:v>0.85132099999999999</c:v>
                </c:pt>
                <c:pt idx="235">
                  <c:v>1.073307</c:v>
                </c:pt>
                <c:pt idx="236">
                  <c:v>2.054522</c:v>
                </c:pt>
                <c:pt idx="237">
                  <c:v>3.0860820000000002</c:v>
                </c:pt>
                <c:pt idx="238">
                  <c:v>2.4201109999999999</c:v>
                </c:pt>
                <c:pt idx="239">
                  <c:v>1.7831900000000001</c:v>
                </c:pt>
                <c:pt idx="240">
                  <c:v>3.0131429999999999</c:v>
                </c:pt>
                <c:pt idx="241">
                  <c:v>3.7141299999999999</c:v>
                </c:pt>
                <c:pt idx="242">
                  <c:v>2.7291500000000002</c:v>
                </c:pt>
                <c:pt idx="243">
                  <c:v>2.530948</c:v>
                </c:pt>
                <c:pt idx="244">
                  <c:v>2.5395379999999999</c:v>
                </c:pt>
                <c:pt idx="245">
                  <c:v>0.80256190000000005</c:v>
                </c:pt>
                <c:pt idx="246">
                  <c:v>-0.40400340000000001</c:v>
                </c:pt>
                <c:pt idx="247">
                  <c:v>0.46313559999999998</c:v>
                </c:pt>
                <c:pt idx="248">
                  <c:v>2.024715</c:v>
                </c:pt>
                <c:pt idx="249">
                  <c:v>3.1882990000000002</c:v>
                </c:pt>
                <c:pt idx="250">
                  <c:v>3.1873279999999999</c:v>
                </c:pt>
                <c:pt idx="251">
                  <c:v>1.9939899999999999</c:v>
                </c:pt>
                <c:pt idx="252">
                  <c:v>0.72550369999999997</c:v>
                </c:pt>
                <c:pt idx="253">
                  <c:v>0.18989839999999999</c:v>
                </c:pt>
                <c:pt idx="254">
                  <c:v>0.59889420000000004</c:v>
                </c:pt>
                <c:pt idx="255">
                  <c:v>1.3539079999999999</c:v>
                </c:pt>
                <c:pt idx="256">
                  <c:v>1.128511</c:v>
                </c:pt>
                <c:pt idx="257">
                  <c:v>0.56322930000000004</c:v>
                </c:pt>
                <c:pt idx="258">
                  <c:v>1.0533570000000001</c:v>
                </c:pt>
                <c:pt idx="259">
                  <c:v>1.6911750000000001</c:v>
                </c:pt>
                <c:pt idx="260">
                  <c:v>1.4409110000000001</c:v>
                </c:pt>
                <c:pt idx="261">
                  <c:v>0.3511415</c:v>
                </c:pt>
                <c:pt idx="262">
                  <c:v>-0.87744409999999995</c:v>
                </c:pt>
                <c:pt idx="263">
                  <c:v>-1.1322099999999999</c:v>
                </c:pt>
                <c:pt idx="264">
                  <c:v>-0.63810299999999998</c:v>
                </c:pt>
                <c:pt idx="265">
                  <c:v>-0.35686069999999998</c:v>
                </c:pt>
                <c:pt idx="266">
                  <c:v>8.5816199999999995E-2</c:v>
                </c:pt>
                <c:pt idx="267">
                  <c:v>1.2027600000000001</c:v>
                </c:pt>
                <c:pt idx="268">
                  <c:v>2.0884339999999999</c:v>
                </c:pt>
                <c:pt idx="269">
                  <c:v>2.720377</c:v>
                </c:pt>
                <c:pt idx="270">
                  <c:v>3.4725169999999999</c:v>
                </c:pt>
                <c:pt idx="271">
                  <c:v>2.8514729999999999</c:v>
                </c:pt>
                <c:pt idx="272">
                  <c:v>1.4458690000000001</c:v>
                </c:pt>
                <c:pt idx="273">
                  <c:v>1.4585189999999999</c:v>
                </c:pt>
                <c:pt idx="274">
                  <c:v>1.5125679999999999</c:v>
                </c:pt>
                <c:pt idx="275">
                  <c:v>0.83293649999999997</c:v>
                </c:pt>
                <c:pt idx="276">
                  <c:v>1.643332</c:v>
                </c:pt>
                <c:pt idx="277">
                  <c:v>2.5356209999999999</c:v>
                </c:pt>
                <c:pt idx="278">
                  <c:v>1.304899</c:v>
                </c:pt>
                <c:pt idx="279">
                  <c:v>0.90198710000000004</c:v>
                </c:pt>
                <c:pt idx="280">
                  <c:v>2.2065290000000002</c:v>
                </c:pt>
                <c:pt idx="281">
                  <c:v>2.1213839999999999</c:v>
                </c:pt>
                <c:pt idx="282">
                  <c:v>1.466526</c:v>
                </c:pt>
                <c:pt idx="283">
                  <c:v>1.611672</c:v>
                </c:pt>
                <c:pt idx="284">
                  <c:v>0.9155356</c:v>
                </c:pt>
                <c:pt idx="285">
                  <c:v>0.25935580000000003</c:v>
                </c:pt>
                <c:pt idx="286">
                  <c:v>0.78289909999999996</c:v>
                </c:pt>
                <c:pt idx="287">
                  <c:v>1.169184</c:v>
                </c:pt>
                <c:pt idx="288">
                  <c:v>0.62615860000000001</c:v>
                </c:pt>
                <c:pt idx="289">
                  <c:v>-0.31741009999999997</c:v>
                </c:pt>
                <c:pt idx="290">
                  <c:v>0.1111592</c:v>
                </c:pt>
                <c:pt idx="291">
                  <c:v>1.765763</c:v>
                </c:pt>
                <c:pt idx="292">
                  <c:v>1.687737</c:v>
                </c:pt>
                <c:pt idx="293">
                  <c:v>-8.1891229999999995E-2</c:v>
                </c:pt>
                <c:pt idx="294">
                  <c:v>5.983927E-2</c:v>
                </c:pt>
                <c:pt idx="295">
                  <c:v>2.217673</c:v>
                </c:pt>
                <c:pt idx="296">
                  <c:v>2.796907</c:v>
                </c:pt>
                <c:pt idx="297">
                  <c:v>0.96939909999999996</c:v>
                </c:pt>
                <c:pt idx="298">
                  <c:v>-0.30545689999999998</c:v>
                </c:pt>
                <c:pt idx="299">
                  <c:v>1.227625</c:v>
                </c:pt>
                <c:pt idx="300">
                  <c:v>3.4044699999999999</c:v>
                </c:pt>
                <c:pt idx="301">
                  <c:v>3.6318519999999999</c:v>
                </c:pt>
                <c:pt idx="302">
                  <c:v>2.708078</c:v>
                </c:pt>
                <c:pt idx="303">
                  <c:v>1.96363</c:v>
                </c:pt>
                <c:pt idx="304">
                  <c:v>1.610182</c:v>
                </c:pt>
                <c:pt idx="305">
                  <c:v>1.229171</c:v>
                </c:pt>
                <c:pt idx="306">
                  <c:v>1.1349830000000001</c:v>
                </c:pt>
                <c:pt idx="307">
                  <c:v>1.590727</c:v>
                </c:pt>
                <c:pt idx="308">
                  <c:v>1.7534719999999999</c:v>
                </c:pt>
                <c:pt idx="309">
                  <c:v>1.3687260000000001</c:v>
                </c:pt>
                <c:pt idx="310">
                  <c:v>0.8402695</c:v>
                </c:pt>
                <c:pt idx="311">
                  <c:v>0.66874290000000003</c:v>
                </c:pt>
                <c:pt idx="312">
                  <c:v>1.012427</c:v>
                </c:pt>
                <c:pt idx="313">
                  <c:v>1.6040209999999999</c:v>
                </c:pt>
                <c:pt idx="314">
                  <c:v>2.057534</c:v>
                </c:pt>
                <c:pt idx="315">
                  <c:v>1.89632</c:v>
                </c:pt>
                <c:pt idx="316">
                  <c:v>1.1173690000000001</c:v>
                </c:pt>
                <c:pt idx="317">
                  <c:v>-0.17213990000000001</c:v>
                </c:pt>
                <c:pt idx="318">
                  <c:v>-0.62904260000000001</c:v>
                </c:pt>
                <c:pt idx="319">
                  <c:v>0.9192806</c:v>
                </c:pt>
                <c:pt idx="320">
                  <c:v>2.1493169999999999</c:v>
                </c:pt>
                <c:pt idx="321">
                  <c:v>1.6112200000000001</c:v>
                </c:pt>
                <c:pt idx="322">
                  <c:v>1.061588</c:v>
                </c:pt>
                <c:pt idx="323">
                  <c:v>0.80796250000000003</c:v>
                </c:pt>
                <c:pt idx="324">
                  <c:v>-0.194968</c:v>
                </c:pt>
                <c:pt idx="325">
                  <c:v>-0.44358540000000002</c:v>
                </c:pt>
                <c:pt idx="326">
                  <c:v>1.253199</c:v>
                </c:pt>
                <c:pt idx="327">
                  <c:v>2.2233779999999999</c:v>
                </c:pt>
                <c:pt idx="328">
                  <c:v>1.4459090000000001</c:v>
                </c:pt>
                <c:pt idx="329">
                  <c:v>1.2053750000000001</c:v>
                </c:pt>
                <c:pt idx="330">
                  <c:v>1.8406819999999999</c:v>
                </c:pt>
                <c:pt idx="331">
                  <c:v>1.7742739999999999</c:v>
                </c:pt>
                <c:pt idx="332">
                  <c:v>0.81059250000000005</c:v>
                </c:pt>
                <c:pt idx="333">
                  <c:v>0.15775339999999999</c:v>
                </c:pt>
                <c:pt idx="334">
                  <c:v>-0.2862634</c:v>
                </c:pt>
                <c:pt idx="335">
                  <c:v>-0.95893910000000004</c:v>
                </c:pt>
                <c:pt idx="336">
                  <c:v>-0.72760009999999997</c:v>
                </c:pt>
                <c:pt idx="337">
                  <c:v>0.39506229999999998</c:v>
                </c:pt>
                <c:pt idx="338">
                  <c:v>0.92866420000000005</c:v>
                </c:pt>
                <c:pt idx="339">
                  <c:v>0.87463519999999995</c:v>
                </c:pt>
                <c:pt idx="340">
                  <c:v>1.324325</c:v>
                </c:pt>
                <c:pt idx="341">
                  <c:v>1.522967</c:v>
                </c:pt>
                <c:pt idx="342">
                  <c:v>0.40050950000000002</c:v>
                </c:pt>
                <c:pt idx="343">
                  <c:v>-0.53870079999999998</c:v>
                </c:pt>
                <c:pt idx="344">
                  <c:v>-0.41008679999999997</c:v>
                </c:pt>
                <c:pt idx="345">
                  <c:v>-0.3140057</c:v>
                </c:pt>
                <c:pt idx="346">
                  <c:v>-0.4219291</c:v>
                </c:pt>
                <c:pt idx="347">
                  <c:v>-0.25540869999999999</c:v>
                </c:pt>
                <c:pt idx="348">
                  <c:v>-1.70457E-2</c:v>
                </c:pt>
                <c:pt idx="349">
                  <c:v>-0.24067250000000001</c:v>
                </c:pt>
                <c:pt idx="350">
                  <c:v>-0.54726569999999997</c:v>
                </c:pt>
                <c:pt idx="351">
                  <c:v>0.37107050000000003</c:v>
                </c:pt>
                <c:pt idx="352">
                  <c:v>1.744505</c:v>
                </c:pt>
                <c:pt idx="353">
                  <c:v>1.9110560000000001</c:v>
                </c:pt>
                <c:pt idx="354">
                  <c:v>1.687168</c:v>
                </c:pt>
                <c:pt idx="355">
                  <c:v>1.774095</c:v>
                </c:pt>
                <c:pt idx="356">
                  <c:v>1.4975419999999999</c:v>
                </c:pt>
                <c:pt idx="357">
                  <c:v>0.1599247</c:v>
                </c:pt>
                <c:pt idx="358">
                  <c:v>-1.427621</c:v>
                </c:pt>
                <c:pt idx="359">
                  <c:v>-1.0543260000000001</c:v>
                </c:pt>
                <c:pt idx="360">
                  <c:v>0.37193029999999999</c:v>
                </c:pt>
                <c:pt idx="361">
                  <c:v>1.0138499999999999</c:v>
                </c:pt>
                <c:pt idx="362">
                  <c:v>1.757657</c:v>
                </c:pt>
                <c:pt idx="363">
                  <c:v>2.3611270000000002</c:v>
                </c:pt>
                <c:pt idx="364">
                  <c:v>1.9714689999999999</c:v>
                </c:pt>
                <c:pt idx="365">
                  <c:v>1.516467</c:v>
                </c:pt>
                <c:pt idx="366">
                  <c:v>1.8122400000000001</c:v>
                </c:pt>
                <c:pt idx="367">
                  <c:v>1.7778389999999999</c:v>
                </c:pt>
                <c:pt idx="368">
                  <c:v>0.60107279999999996</c:v>
                </c:pt>
                <c:pt idx="369">
                  <c:v>-0.21962000000000001</c:v>
                </c:pt>
                <c:pt idx="370">
                  <c:v>-0.26439200000000002</c:v>
                </c:pt>
                <c:pt idx="371">
                  <c:v>-0.2690575</c:v>
                </c:pt>
                <c:pt idx="372">
                  <c:v>-0.90032389999999995</c:v>
                </c:pt>
                <c:pt idx="373">
                  <c:v>-2.2807629999999999</c:v>
                </c:pt>
                <c:pt idx="374">
                  <c:v>-2.1735880000000001</c:v>
                </c:pt>
                <c:pt idx="375">
                  <c:v>-0.2274477</c:v>
                </c:pt>
                <c:pt idx="376">
                  <c:v>0.71241049999999995</c:v>
                </c:pt>
                <c:pt idx="377">
                  <c:v>-0.25783060000000002</c:v>
                </c:pt>
                <c:pt idx="378">
                  <c:v>-1.203891</c:v>
                </c:pt>
                <c:pt idx="379">
                  <c:v>-1.0134380000000001</c:v>
                </c:pt>
                <c:pt idx="380">
                  <c:v>-0.57320510000000002</c:v>
                </c:pt>
                <c:pt idx="381">
                  <c:v>-0.19380790000000001</c:v>
                </c:pt>
                <c:pt idx="382">
                  <c:v>0.28382010000000002</c:v>
                </c:pt>
                <c:pt idx="383">
                  <c:v>0.30657139999999999</c:v>
                </c:pt>
                <c:pt idx="384">
                  <c:v>0.39469749999999998</c:v>
                </c:pt>
                <c:pt idx="385">
                  <c:v>0.89533940000000001</c:v>
                </c:pt>
                <c:pt idx="386">
                  <c:v>0.4560823</c:v>
                </c:pt>
                <c:pt idx="387">
                  <c:v>4.6369069999999998E-2</c:v>
                </c:pt>
                <c:pt idx="388">
                  <c:v>0.74836610000000003</c:v>
                </c:pt>
                <c:pt idx="389">
                  <c:v>0.18594569999999999</c:v>
                </c:pt>
                <c:pt idx="390">
                  <c:v>-0.99236809999999998</c:v>
                </c:pt>
                <c:pt idx="391">
                  <c:v>-8.7465230000000005E-2</c:v>
                </c:pt>
                <c:pt idx="392">
                  <c:v>0.69829160000000001</c:v>
                </c:pt>
                <c:pt idx="393">
                  <c:v>-0.65460119999999999</c:v>
                </c:pt>
                <c:pt idx="394">
                  <c:v>-1.0624819999999999</c:v>
                </c:pt>
                <c:pt idx="395">
                  <c:v>0.78583130000000001</c:v>
                </c:pt>
                <c:pt idx="396">
                  <c:v>1.4677389999999999</c:v>
                </c:pt>
                <c:pt idx="397">
                  <c:v>0.4656459</c:v>
                </c:pt>
                <c:pt idx="398">
                  <c:v>0.49717869999999997</c:v>
                </c:pt>
                <c:pt idx="399">
                  <c:v>1.330201</c:v>
                </c:pt>
                <c:pt idx="400">
                  <c:v>1.5975140000000001</c:v>
                </c:pt>
                <c:pt idx="401">
                  <c:v>1.6789890000000001</c:v>
                </c:pt>
                <c:pt idx="402">
                  <c:v>2.3005420000000001</c:v>
                </c:pt>
                <c:pt idx="403">
                  <c:v>2.7895159999999999</c:v>
                </c:pt>
                <c:pt idx="404">
                  <c:v>1.329639</c:v>
                </c:pt>
                <c:pt idx="405">
                  <c:v>-1.360978</c:v>
                </c:pt>
                <c:pt idx="406">
                  <c:v>-1.988507</c:v>
                </c:pt>
                <c:pt idx="407">
                  <c:v>0.12946279999999999</c:v>
                </c:pt>
                <c:pt idx="408">
                  <c:v>1.9528209999999999</c:v>
                </c:pt>
                <c:pt idx="409">
                  <c:v>1.2476039999999999</c:v>
                </c:pt>
                <c:pt idx="410">
                  <c:v>0.1236998</c:v>
                </c:pt>
                <c:pt idx="411">
                  <c:v>0.87042169999999996</c:v>
                </c:pt>
                <c:pt idx="412">
                  <c:v>1.597343</c:v>
                </c:pt>
                <c:pt idx="413">
                  <c:v>1.088652</c:v>
                </c:pt>
                <c:pt idx="414">
                  <c:v>0.55345860000000002</c:v>
                </c:pt>
                <c:pt idx="415">
                  <c:v>0.77693120000000004</c:v>
                </c:pt>
                <c:pt idx="416">
                  <c:v>1.892012</c:v>
                </c:pt>
                <c:pt idx="417">
                  <c:v>1.8480190000000001</c:v>
                </c:pt>
                <c:pt idx="418">
                  <c:v>-0.26669039999999999</c:v>
                </c:pt>
                <c:pt idx="419">
                  <c:v>-1.4779530000000001</c:v>
                </c:pt>
                <c:pt idx="420">
                  <c:v>-0.43530600000000003</c:v>
                </c:pt>
                <c:pt idx="421">
                  <c:v>0.96219100000000002</c:v>
                </c:pt>
                <c:pt idx="422">
                  <c:v>1.300773</c:v>
                </c:pt>
                <c:pt idx="423">
                  <c:v>0.96359790000000001</c:v>
                </c:pt>
                <c:pt idx="424">
                  <c:v>6.6661460000000006E-2</c:v>
                </c:pt>
                <c:pt idx="425">
                  <c:v>-0.74252110000000004</c:v>
                </c:pt>
                <c:pt idx="426">
                  <c:v>3.9284760000000002E-2</c:v>
                </c:pt>
                <c:pt idx="427">
                  <c:v>1.224429</c:v>
                </c:pt>
                <c:pt idx="428">
                  <c:v>0.97027289999999999</c:v>
                </c:pt>
                <c:pt idx="429">
                  <c:v>-0.1937381</c:v>
                </c:pt>
                <c:pt idx="430">
                  <c:v>-0.84947859999999997</c:v>
                </c:pt>
                <c:pt idx="431">
                  <c:v>-0.39480359999999998</c:v>
                </c:pt>
                <c:pt idx="432">
                  <c:v>0.22318070000000001</c:v>
                </c:pt>
                <c:pt idx="433">
                  <c:v>-5.2719209999999997E-3</c:v>
                </c:pt>
                <c:pt idx="434">
                  <c:v>-0.57913910000000002</c:v>
                </c:pt>
                <c:pt idx="435">
                  <c:v>-0.42785250000000002</c:v>
                </c:pt>
                <c:pt idx="436">
                  <c:v>6.9497310000000007E-2</c:v>
                </c:pt>
                <c:pt idx="437">
                  <c:v>8.7555839999999996E-2</c:v>
                </c:pt>
                <c:pt idx="438">
                  <c:v>3.6342489999999998E-2</c:v>
                </c:pt>
                <c:pt idx="439">
                  <c:v>-0.16220319999999999</c:v>
                </c:pt>
                <c:pt idx="440">
                  <c:v>-0.1372671</c:v>
                </c:pt>
                <c:pt idx="441">
                  <c:v>0.81752729999999996</c:v>
                </c:pt>
                <c:pt idx="442">
                  <c:v>0.74285009999999996</c:v>
                </c:pt>
                <c:pt idx="443">
                  <c:v>-0.5913853</c:v>
                </c:pt>
                <c:pt idx="444">
                  <c:v>-0.33895180000000003</c:v>
                </c:pt>
                <c:pt idx="445">
                  <c:v>1.131041</c:v>
                </c:pt>
                <c:pt idx="446">
                  <c:v>1.3722319999999999</c:v>
                </c:pt>
                <c:pt idx="447">
                  <c:v>4.2552939999999997E-2</c:v>
                </c:pt>
                <c:pt idx="448">
                  <c:v>-2.0404640000000001</c:v>
                </c:pt>
                <c:pt idx="449">
                  <c:v>-3.3556680000000001</c:v>
                </c:pt>
                <c:pt idx="450">
                  <c:v>-2.3242720000000001</c:v>
                </c:pt>
                <c:pt idx="451">
                  <c:v>-9.1966930000000002E-2</c:v>
                </c:pt>
                <c:pt idx="452">
                  <c:v>1.083909</c:v>
                </c:pt>
                <c:pt idx="453">
                  <c:v>1.6319539999999999</c:v>
                </c:pt>
                <c:pt idx="454">
                  <c:v>2.0059309999999999</c:v>
                </c:pt>
                <c:pt idx="455">
                  <c:v>1.255843</c:v>
                </c:pt>
                <c:pt idx="456">
                  <c:v>0.51416499999999998</c:v>
                </c:pt>
                <c:pt idx="457">
                  <c:v>0.37834390000000001</c:v>
                </c:pt>
                <c:pt idx="458">
                  <c:v>-0.3082434</c:v>
                </c:pt>
                <c:pt idx="459">
                  <c:v>-0.70534240000000004</c:v>
                </c:pt>
                <c:pt idx="460">
                  <c:v>0.1346617</c:v>
                </c:pt>
                <c:pt idx="461">
                  <c:v>1.319369</c:v>
                </c:pt>
                <c:pt idx="462">
                  <c:v>1.3907499999999999</c:v>
                </c:pt>
                <c:pt idx="463">
                  <c:v>8.0520270000000005E-2</c:v>
                </c:pt>
                <c:pt idx="464">
                  <c:v>-0.75384510000000005</c:v>
                </c:pt>
                <c:pt idx="465">
                  <c:v>-0.43597799999999998</c:v>
                </c:pt>
                <c:pt idx="466">
                  <c:v>7.7208659999999998E-2</c:v>
                </c:pt>
                <c:pt idx="467">
                  <c:v>1.083566</c:v>
                </c:pt>
                <c:pt idx="468">
                  <c:v>1.603145</c:v>
                </c:pt>
                <c:pt idx="469">
                  <c:v>0.42472110000000002</c:v>
                </c:pt>
                <c:pt idx="470">
                  <c:v>-0.20253370000000001</c:v>
                </c:pt>
                <c:pt idx="471">
                  <c:v>0.86894700000000002</c:v>
                </c:pt>
                <c:pt idx="472">
                  <c:v>1.53244</c:v>
                </c:pt>
                <c:pt idx="473">
                  <c:v>0.71406970000000003</c:v>
                </c:pt>
                <c:pt idx="474">
                  <c:v>-0.2544304</c:v>
                </c:pt>
                <c:pt idx="475">
                  <c:v>-0.84100620000000004</c:v>
                </c:pt>
                <c:pt idx="476">
                  <c:v>-1.8676489999999999</c:v>
                </c:pt>
                <c:pt idx="477">
                  <c:v>-2.1804709999999998</c:v>
                </c:pt>
                <c:pt idx="478">
                  <c:v>-0.57494350000000005</c:v>
                </c:pt>
                <c:pt idx="479">
                  <c:v>0.87686410000000004</c:v>
                </c:pt>
                <c:pt idx="480">
                  <c:v>0.63497820000000005</c:v>
                </c:pt>
                <c:pt idx="481">
                  <c:v>1.542609E-2</c:v>
                </c:pt>
                <c:pt idx="482">
                  <c:v>0.2210144</c:v>
                </c:pt>
                <c:pt idx="483">
                  <c:v>1.363464</c:v>
                </c:pt>
                <c:pt idx="484">
                  <c:v>1.9552590000000001</c:v>
                </c:pt>
                <c:pt idx="485">
                  <c:v>0.39519870000000001</c:v>
                </c:pt>
                <c:pt idx="486">
                  <c:v>-0.92114980000000002</c:v>
                </c:pt>
                <c:pt idx="487">
                  <c:v>0.66220230000000002</c:v>
                </c:pt>
                <c:pt idx="488">
                  <c:v>2.4473850000000001</c:v>
                </c:pt>
                <c:pt idx="489">
                  <c:v>1.4829349999999999</c:v>
                </c:pt>
                <c:pt idx="490">
                  <c:v>-0.34398699999999999</c:v>
                </c:pt>
                <c:pt idx="491">
                  <c:v>-0.50461679999999998</c:v>
                </c:pt>
                <c:pt idx="492">
                  <c:v>-5.4164190000000001E-2</c:v>
                </c:pt>
                <c:pt idx="493">
                  <c:v>-0.44666280000000003</c:v>
                </c:pt>
                <c:pt idx="494">
                  <c:v>-9.5462160000000004E-2</c:v>
                </c:pt>
                <c:pt idx="495">
                  <c:v>1.1902839999999999</c:v>
                </c:pt>
                <c:pt idx="496">
                  <c:v>1.065043</c:v>
                </c:pt>
                <c:pt idx="497">
                  <c:v>-8.8496459999999999E-2</c:v>
                </c:pt>
                <c:pt idx="498">
                  <c:v>-1.8443919999999999E-2</c:v>
                </c:pt>
                <c:pt idx="499">
                  <c:v>0.99894740000000004</c:v>
                </c:pt>
                <c:pt idx="500">
                  <c:v>1.0374719999999999</c:v>
                </c:pt>
                <c:pt idx="501">
                  <c:v>1.4333800000000001E-2</c:v>
                </c:pt>
                <c:pt idx="502">
                  <c:v>-0.52052560000000003</c:v>
                </c:pt>
                <c:pt idx="503">
                  <c:v>-0.2467049</c:v>
                </c:pt>
                <c:pt idx="504">
                  <c:v>-0.53992739999999995</c:v>
                </c:pt>
                <c:pt idx="505">
                  <c:v>-1.279239</c:v>
                </c:pt>
                <c:pt idx="506">
                  <c:v>-1.0738890000000001</c:v>
                </c:pt>
                <c:pt idx="507">
                  <c:v>-7.9772599999999999E-2</c:v>
                </c:pt>
                <c:pt idx="508">
                  <c:v>0.66368510000000003</c:v>
                </c:pt>
                <c:pt idx="509">
                  <c:v>0.51680389999999998</c:v>
                </c:pt>
                <c:pt idx="510">
                  <c:v>0.1277644</c:v>
                </c:pt>
                <c:pt idx="511">
                  <c:v>-3.9179729999999999E-3</c:v>
                </c:pt>
                <c:pt idx="512">
                  <c:v>-0.4040608</c:v>
                </c:pt>
                <c:pt idx="513">
                  <c:v>-9.0838630000000004E-2</c:v>
                </c:pt>
                <c:pt idx="514">
                  <c:v>1.3692869999999999</c:v>
                </c:pt>
                <c:pt idx="515">
                  <c:v>1.863146</c:v>
                </c:pt>
                <c:pt idx="516">
                  <c:v>0.78022650000000004</c:v>
                </c:pt>
                <c:pt idx="517">
                  <c:v>-0.53869999999999996</c:v>
                </c:pt>
                <c:pt idx="518">
                  <c:v>-1.3102290000000001</c:v>
                </c:pt>
                <c:pt idx="519">
                  <c:v>-1.43706</c:v>
                </c:pt>
                <c:pt idx="520">
                  <c:v>-0.99955680000000002</c:v>
                </c:pt>
                <c:pt idx="521">
                  <c:v>-0.3463041</c:v>
                </c:pt>
                <c:pt idx="522">
                  <c:v>5.603959E-2</c:v>
                </c:pt>
                <c:pt idx="523">
                  <c:v>0.34102559999999998</c:v>
                </c:pt>
                <c:pt idx="524">
                  <c:v>0.41438170000000002</c:v>
                </c:pt>
                <c:pt idx="525">
                  <c:v>0.58193879999999998</c:v>
                </c:pt>
                <c:pt idx="526">
                  <c:v>1.484667</c:v>
                </c:pt>
                <c:pt idx="527">
                  <c:v>1.924992</c:v>
                </c:pt>
                <c:pt idx="528">
                  <c:v>1.124479</c:v>
                </c:pt>
                <c:pt idx="529">
                  <c:v>0.45134649999999998</c:v>
                </c:pt>
                <c:pt idx="530">
                  <c:v>0.56128889999999998</c:v>
                </c:pt>
                <c:pt idx="531">
                  <c:v>0.61982769999999998</c:v>
                </c:pt>
                <c:pt idx="532">
                  <c:v>0.2020969</c:v>
                </c:pt>
                <c:pt idx="533">
                  <c:v>-0.29031499999999999</c:v>
                </c:pt>
                <c:pt idx="534">
                  <c:v>-0.1916108</c:v>
                </c:pt>
                <c:pt idx="535">
                  <c:v>0.21950449999999999</c:v>
                </c:pt>
                <c:pt idx="536">
                  <c:v>-0.24663669999999999</c:v>
                </c:pt>
                <c:pt idx="537">
                  <c:v>-0.72945470000000001</c:v>
                </c:pt>
                <c:pt idx="538">
                  <c:v>0.24801049999999999</c:v>
                </c:pt>
                <c:pt idx="539">
                  <c:v>0.88887850000000002</c:v>
                </c:pt>
                <c:pt idx="540">
                  <c:v>-0.18447340000000001</c:v>
                </c:pt>
                <c:pt idx="541">
                  <c:v>-0.51470280000000002</c:v>
                </c:pt>
                <c:pt idx="542">
                  <c:v>1.120576</c:v>
                </c:pt>
                <c:pt idx="543">
                  <c:v>2.1669260000000001</c:v>
                </c:pt>
                <c:pt idx="544">
                  <c:v>1.520575</c:v>
                </c:pt>
                <c:pt idx="545">
                  <c:v>0.63933039999999997</c:v>
                </c:pt>
                <c:pt idx="546">
                  <c:v>-0.1952132</c:v>
                </c:pt>
                <c:pt idx="547">
                  <c:v>-0.935747</c:v>
                </c:pt>
                <c:pt idx="548">
                  <c:v>-1.083852</c:v>
                </c:pt>
                <c:pt idx="549">
                  <c:v>-1.4679629999999999</c:v>
                </c:pt>
                <c:pt idx="550">
                  <c:v>-1.7066429999999999</c:v>
                </c:pt>
                <c:pt idx="551">
                  <c:v>-8.2975049999999995E-2</c:v>
                </c:pt>
                <c:pt idx="552">
                  <c:v>1.7069049999999999</c:v>
                </c:pt>
                <c:pt idx="553">
                  <c:v>1.5287299999999999</c:v>
                </c:pt>
                <c:pt idx="554">
                  <c:v>1.0129269999999999</c:v>
                </c:pt>
                <c:pt idx="555">
                  <c:v>0.97742260000000003</c:v>
                </c:pt>
                <c:pt idx="556">
                  <c:v>0.25174859999999999</c:v>
                </c:pt>
                <c:pt idx="557">
                  <c:v>-0.66958859999999998</c:v>
                </c:pt>
                <c:pt idx="558">
                  <c:v>-0.43909799999999999</c:v>
                </c:pt>
                <c:pt idx="559">
                  <c:v>0.32287260000000001</c:v>
                </c:pt>
                <c:pt idx="560">
                  <c:v>0.1148696</c:v>
                </c:pt>
                <c:pt idx="561">
                  <c:v>-0.62245499999999998</c:v>
                </c:pt>
                <c:pt idx="562">
                  <c:v>-0.33768890000000001</c:v>
                </c:pt>
                <c:pt idx="563">
                  <c:v>0.95477259999999997</c:v>
                </c:pt>
                <c:pt idx="564">
                  <c:v>1.5683260000000001</c:v>
                </c:pt>
                <c:pt idx="565">
                  <c:v>0.81882580000000005</c:v>
                </c:pt>
                <c:pt idx="566">
                  <c:v>0.1840735</c:v>
                </c:pt>
                <c:pt idx="567">
                  <c:v>0.64242849999999996</c:v>
                </c:pt>
                <c:pt idx="568">
                  <c:v>0.86097950000000001</c:v>
                </c:pt>
                <c:pt idx="569">
                  <c:v>-0.22050230000000001</c:v>
                </c:pt>
                <c:pt idx="570">
                  <c:v>-0.79588250000000005</c:v>
                </c:pt>
                <c:pt idx="571">
                  <c:v>0.34213120000000002</c:v>
                </c:pt>
                <c:pt idx="572">
                  <c:v>0.46430539999999998</c:v>
                </c:pt>
                <c:pt idx="573">
                  <c:v>-1.2911729999999999</c:v>
                </c:pt>
                <c:pt idx="574">
                  <c:v>-1.407049</c:v>
                </c:pt>
                <c:pt idx="575">
                  <c:v>5.3572590000000003E-2</c:v>
                </c:pt>
                <c:pt idx="576">
                  <c:v>-0.23489860000000001</c:v>
                </c:pt>
                <c:pt idx="577">
                  <c:v>-1.1414059999999999</c:v>
                </c:pt>
                <c:pt idx="578">
                  <c:v>-0.29165849999999999</c:v>
                </c:pt>
                <c:pt idx="579">
                  <c:v>0.97590659999999996</c:v>
                </c:pt>
                <c:pt idx="580">
                  <c:v>1.2637039999999999</c:v>
                </c:pt>
                <c:pt idx="581">
                  <c:v>1.1720759999999999</c:v>
                </c:pt>
                <c:pt idx="582">
                  <c:v>1.283981</c:v>
                </c:pt>
                <c:pt idx="583">
                  <c:v>1.1269769999999999</c:v>
                </c:pt>
                <c:pt idx="584">
                  <c:v>0.47176170000000001</c:v>
                </c:pt>
                <c:pt idx="585">
                  <c:v>-8.8289090000000001E-2</c:v>
                </c:pt>
                <c:pt idx="586">
                  <c:v>-0.30846810000000002</c:v>
                </c:pt>
                <c:pt idx="587">
                  <c:v>5.6239919999999999E-2</c:v>
                </c:pt>
                <c:pt idx="588">
                  <c:v>1.2182379999999999</c:v>
                </c:pt>
                <c:pt idx="589">
                  <c:v>1.869402</c:v>
                </c:pt>
                <c:pt idx="590">
                  <c:v>0.76229800000000003</c:v>
                </c:pt>
                <c:pt idx="591">
                  <c:v>-0.36330380000000001</c:v>
                </c:pt>
                <c:pt idx="592">
                  <c:v>7.0629280000000003E-2</c:v>
                </c:pt>
                <c:pt idx="593">
                  <c:v>0.91563910000000004</c:v>
                </c:pt>
                <c:pt idx="594">
                  <c:v>1.326692</c:v>
                </c:pt>
                <c:pt idx="595">
                  <c:v>1.1329130000000001</c:v>
                </c:pt>
                <c:pt idx="596">
                  <c:v>0.34449730000000001</c:v>
                </c:pt>
                <c:pt idx="597">
                  <c:v>-0.41497479999999998</c:v>
                </c:pt>
                <c:pt idx="598">
                  <c:v>-0.42542869999999999</c:v>
                </c:pt>
                <c:pt idx="599">
                  <c:v>7.7331250000000004E-2</c:v>
                </c:pt>
                <c:pt idx="600">
                  <c:v>-0.23648150000000001</c:v>
                </c:pt>
                <c:pt idx="601">
                  <c:v>-0.63906039999999997</c:v>
                </c:pt>
                <c:pt idx="602">
                  <c:v>4.4818419999999998E-2</c:v>
                </c:pt>
                <c:pt idx="603">
                  <c:v>-3.4705380000000001E-2</c:v>
                </c:pt>
                <c:pt idx="604">
                  <c:v>-1.1419170000000001</c:v>
                </c:pt>
                <c:pt idx="605">
                  <c:v>-0.95574519999999996</c:v>
                </c:pt>
                <c:pt idx="606">
                  <c:v>0.49617559999999999</c:v>
                </c:pt>
                <c:pt idx="607">
                  <c:v>0.96020399999999995</c:v>
                </c:pt>
                <c:pt idx="608">
                  <c:v>-0.14738399999999999</c:v>
                </c:pt>
                <c:pt idx="609">
                  <c:v>-0.63826939999999999</c:v>
                </c:pt>
                <c:pt idx="610">
                  <c:v>-8.587156E-2</c:v>
                </c:pt>
                <c:pt idx="611">
                  <c:v>0.12935150000000001</c:v>
                </c:pt>
                <c:pt idx="612">
                  <c:v>0.1866236</c:v>
                </c:pt>
                <c:pt idx="613">
                  <c:v>-0.51647900000000002</c:v>
                </c:pt>
                <c:pt idx="614">
                  <c:v>-1.610036</c:v>
                </c:pt>
                <c:pt idx="615">
                  <c:v>-1.073996</c:v>
                </c:pt>
                <c:pt idx="616">
                  <c:v>0.33913749999999998</c:v>
                </c:pt>
                <c:pt idx="617">
                  <c:v>0.61768579999999995</c:v>
                </c:pt>
                <c:pt idx="618">
                  <c:v>-0.52235929999999997</c:v>
                </c:pt>
                <c:pt idx="619">
                  <c:v>-1.1669339999999999</c:v>
                </c:pt>
                <c:pt idx="620">
                  <c:v>-0.31470559999999997</c:v>
                </c:pt>
                <c:pt idx="621">
                  <c:v>0.5722296</c:v>
                </c:pt>
                <c:pt idx="622">
                  <c:v>0.93171250000000005</c:v>
                </c:pt>
                <c:pt idx="623">
                  <c:v>1.038343</c:v>
                </c:pt>
                <c:pt idx="624">
                  <c:v>1.134676</c:v>
                </c:pt>
                <c:pt idx="625">
                  <c:v>1.5013030000000001</c:v>
                </c:pt>
                <c:pt idx="626">
                  <c:v>1.7314050000000001</c:v>
                </c:pt>
                <c:pt idx="627">
                  <c:v>1.0292840000000001</c:v>
                </c:pt>
                <c:pt idx="628">
                  <c:v>-0.1943954</c:v>
                </c:pt>
                <c:pt idx="629">
                  <c:v>2.3836429999999999E-2</c:v>
                </c:pt>
                <c:pt idx="630">
                  <c:v>1.636204</c:v>
                </c:pt>
                <c:pt idx="631">
                  <c:v>2.0486870000000001</c:v>
                </c:pt>
                <c:pt idx="632">
                  <c:v>0.60054280000000004</c:v>
                </c:pt>
                <c:pt idx="633">
                  <c:v>-0.9751744</c:v>
                </c:pt>
                <c:pt idx="634">
                  <c:v>-1.4398489999999999</c:v>
                </c:pt>
                <c:pt idx="635">
                  <c:v>-1.0596140000000001</c:v>
                </c:pt>
                <c:pt idx="636">
                  <c:v>-1.2555400000000001</c:v>
                </c:pt>
                <c:pt idx="637">
                  <c:v>-2.2380260000000001</c:v>
                </c:pt>
                <c:pt idx="638">
                  <c:v>-2.0642320000000001</c:v>
                </c:pt>
                <c:pt idx="639">
                  <c:v>-3.104078E-2</c:v>
                </c:pt>
                <c:pt idx="640">
                  <c:v>1.571483</c:v>
                </c:pt>
                <c:pt idx="641">
                  <c:v>1.1508100000000001</c:v>
                </c:pt>
                <c:pt idx="642">
                  <c:v>0.32118550000000001</c:v>
                </c:pt>
                <c:pt idx="643">
                  <c:v>0.70235829999999999</c:v>
                </c:pt>
                <c:pt idx="644">
                  <c:v>1.3255840000000001</c:v>
                </c:pt>
                <c:pt idx="645">
                  <c:v>1.03139</c:v>
                </c:pt>
                <c:pt idx="646">
                  <c:v>0.54382209999999997</c:v>
                </c:pt>
                <c:pt idx="647">
                  <c:v>0.2321174</c:v>
                </c:pt>
                <c:pt idx="648">
                  <c:v>-7.7440770000000003E-3</c:v>
                </c:pt>
                <c:pt idx="649">
                  <c:v>0.42735400000000001</c:v>
                </c:pt>
                <c:pt idx="650">
                  <c:v>1.1885810000000001</c:v>
                </c:pt>
                <c:pt idx="651">
                  <c:v>1.3333349999999999</c:v>
                </c:pt>
                <c:pt idx="652">
                  <c:v>0.86984680000000003</c:v>
                </c:pt>
                <c:pt idx="653">
                  <c:v>5.9361400000000002E-2</c:v>
                </c:pt>
                <c:pt idx="654">
                  <c:v>-0.65977830000000004</c:v>
                </c:pt>
                <c:pt idx="655">
                  <c:v>-0.2321626</c:v>
                </c:pt>
                <c:pt idx="656">
                  <c:v>0.76774580000000003</c:v>
                </c:pt>
                <c:pt idx="657">
                  <c:v>1.229803</c:v>
                </c:pt>
                <c:pt idx="658">
                  <c:v>1.8119749999999999</c:v>
                </c:pt>
                <c:pt idx="659">
                  <c:v>2.4178600000000001</c:v>
                </c:pt>
                <c:pt idx="660">
                  <c:v>1.873227</c:v>
                </c:pt>
                <c:pt idx="661">
                  <c:v>0.61971759999999998</c:v>
                </c:pt>
                <c:pt idx="662">
                  <c:v>0.56705649999999996</c:v>
                </c:pt>
                <c:pt idx="663">
                  <c:v>1.7001189999999999</c:v>
                </c:pt>
                <c:pt idx="664">
                  <c:v>2.0176020000000001</c:v>
                </c:pt>
                <c:pt idx="665">
                  <c:v>0.94705689999999998</c:v>
                </c:pt>
                <c:pt idx="666">
                  <c:v>0.21088489999999999</c:v>
                </c:pt>
                <c:pt idx="667">
                  <c:v>0.92955010000000005</c:v>
                </c:pt>
                <c:pt idx="668">
                  <c:v>1.0855859999999999</c:v>
                </c:pt>
                <c:pt idx="669">
                  <c:v>-0.5255533</c:v>
                </c:pt>
                <c:pt idx="670">
                  <c:v>-1.419748</c:v>
                </c:pt>
                <c:pt idx="671">
                  <c:v>-0.56762489999999999</c:v>
                </c:pt>
                <c:pt idx="672">
                  <c:v>9.1772679999999995E-2</c:v>
                </c:pt>
                <c:pt idx="673">
                  <c:v>1.723949E-2</c:v>
                </c:pt>
                <c:pt idx="674">
                  <c:v>0.1268685</c:v>
                </c:pt>
                <c:pt idx="675">
                  <c:v>0.30977260000000001</c:v>
                </c:pt>
                <c:pt idx="676">
                  <c:v>0.24069950000000001</c:v>
                </c:pt>
                <c:pt idx="677">
                  <c:v>0.13993820000000001</c:v>
                </c:pt>
                <c:pt idx="678">
                  <c:v>-0.49480170000000001</c:v>
                </c:pt>
                <c:pt idx="679">
                  <c:v>-1.1871400000000001</c:v>
                </c:pt>
                <c:pt idx="680">
                  <c:v>-0.75982830000000001</c:v>
                </c:pt>
                <c:pt idx="681">
                  <c:v>-0.89923549999999997</c:v>
                </c:pt>
                <c:pt idx="682">
                  <c:v>-2.2267329999999999</c:v>
                </c:pt>
                <c:pt idx="683">
                  <c:v>-1.993128</c:v>
                </c:pt>
                <c:pt idx="684">
                  <c:v>5.1111690000000001E-2</c:v>
                </c:pt>
                <c:pt idx="685">
                  <c:v>1.418409</c:v>
                </c:pt>
                <c:pt idx="686">
                  <c:v>0.87668219999999997</c:v>
                </c:pt>
                <c:pt idx="687">
                  <c:v>-0.7154433</c:v>
                </c:pt>
                <c:pt idx="688">
                  <c:v>-1.4849019999999999</c:v>
                </c:pt>
                <c:pt idx="689">
                  <c:v>-1.161697</c:v>
                </c:pt>
                <c:pt idx="690">
                  <c:v>-0.94308000000000003</c:v>
                </c:pt>
                <c:pt idx="691">
                  <c:v>-0.86929109999999998</c:v>
                </c:pt>
                <c:pt idx="692">
                  <c:v>-7.698961E-2</c:v>
                </c:pt>
                <c:pt idx="693">
                  <c:v>1.0152289999999999</c:v>
                </c:pt>
                <c:pt idx="694">
                  <c:v>1.130228</c:v>
                </c:pt>
                <c:pt idx="695">
                  <c:v>0.39167809999999997</c:v>
                </c:pt>
                <c:pt idx="696">
                  <c:v>-0.47625390000000001</c:v>
                </c:pt>
                <c:pt idx="697">
                  <c:v>-0.90012530000000002</c:v>
                </c:pt>
                <c:pt idx="698">
                  <c:v>-0.42688110000000001</c:v>
                </c:pt>
                <c:pt idx="699">
                  <c:v>8.6602910000000005E-2</c:v>
                </c:pt>
                <c:pt idx="700">
                  <c:v>-0.18602489999999999</c:v>
                </c:pt>
                <c:pt idx="701">
                  <c:v>-0.58830970000000005</c:v>
                </c:pt>
                <c:pt idx="702">
                  <c:v>-0.67408959999999996</c:v>
                </c:pt>
                <c:pt idx="703">
                  <c:v>-0.9653408</c:v>
                </c:pt>
                <c:pt idx="704">
                  <c:v>-0.84144750000000001</c:v>
                </c:pt>
                <c:pt idx="705">
                  <c:v>0.74870479999999995</c:v>
                </c:pt>
                <c:pt idx="706">
                  <c:v>2.2713510000000001</c:v>
                </c:pt>
                <c:pt idx="707">
                  <c:v>1.673289</c:v>
                </c:pt>
                <c:pt idx="708">
                  <c:v>-0.65611189999999997</c:v>
                </c:pt>
                <c:pt idx="709">
                  <c:v>-2.957525</c:v>
                </c:pt>
                <c:pt idx="710">
                  <c:v>-3.5814300000000001</c:v>
                </c:pt>
                <c:pt idx="711">
                  <c:v>-2.5717379999999999</c:v>
                </c:pt>
                <c:pt idx="712">
                  <c:v>-1.685249</c:v>
                </c:pt>
                <c:pt idx="713">
                  <c:v>-1.1544319999999999</c:v>
                </c:pt>
                <c:pt idx="714">
                  <c:v>-0.4206974</c:v>
                </c:pt>
                <c:pt idx="715">
                  <c:v>-0.45031130000000003</c:v>
                </c:pt>
                <c:pt idx="716">
                  <c:v>-0.99338190000000004</c:v>
                </c:pt>
                <c:pt idx="717">
                  <c:v>-1.0463309999999999</c:v>
                </c:pt>
                <c:pt idx="718">
                  <c:v>-0.7258675</c:v>
                </c:pt>
                <c:pt idx="719">
                  <c:v>0.30130059999999997</c:v>
                </c:pt>
                <c:pt idx="720">
                  <c:v>0.94251300000000005</c:v>
                </c:pt>
                <c:pt idx="721">
                  <c:v>-0.49048580000000003</c:v>
                </c:pt>
                <c:pt idx="722">
                  <c:v>-2.0976360000000001</c:v>
                </c:pt>
                <c:pt idx="723">
                  <c:v>-2.017817</c:v>
                </c:pt>
                <c:pt idx="724">
                  <c:v>-1.392296</c:v>
                </c:pt>
                <c:pt idx="725">
                  <c:v>-1.219384</c:v>
                </c:pt>
                <c:pt idx="726">
                  <c:v>-1.047714</c:v>
                </c:pt>
                <c:pt idx="727">
                  <c:v>-0.16657259999999999</c:v>
                </c:pt>
                <c:pt idx="728">
                  <c:v>0.80981329999999996</c:v>
                </c:pt>
                <c:pt idx="729">
                  <c:v>0.44315919999999998</c:v>
                </c:pt>
                <c:pt idx="730">
                  <c:v>-1.0436380000000001</c:v>
                </c:pt>
                <c:pt idx="731">
                  <c:v>-0.99254439999999999</c:v>
                </c:pt>
                <c:pt idx="732">
                  <c:v>0.81427459999999996</c:v>
                </c:pt>
                <c:pt idx="733">
                  <c:v>1.0491740000000001</c:v>
                </c:pt>
                <c:pt idx="734">
                  <c:v>-9.1939699999999999E-2</c:v>
                </c:pt>
                <c:pt idx="735">
                  <c:v>-0.21347869999999999</c:v>
                </c:pt>
                <c:pt idx="736">
                  <c:v>0.38339620000000002</c:v>
                </c:pt>
                <c:pt idx="737">
                  <c:v>0.64781160000000004</c:v>
                </c:pt>
                <c:pt idx="738">
                  <c:v>0.55148759999999997</c:v>
                </c:pt>
                <c:pt idx="739">
                  <c:v>0.65513540000000003</c:v>
                </c:pt>
                <c:pt idx="740">
                  <c:v>0.47134959999999998</c:v>
                </c:pt>
                <c:pt idx="741">
                  <c:v>0.23362669999999999</c:v>
                </c:pt>
                <c:pt idx="742">
                  <c:v>1.441459</c:v>
                </c:pt>
                <c:pt idx="743">
                  <c:v>1.89802</c:v>
                </c:pt>
                <c:pt idx="744">
                  <c:v>-2.8667270000000002E-2</c:v>
                </c:pt>
                <c:pt idx="745">
                  <c:v>-1.142474</c:v>
                </c:pt>
                <c:pt idx="746">
                  <c:v>-0.47262720000000003</c:v>
                </c:pt>
                <c:pt idx="747">
                  <c:v>0.1978442</c:v>
                </c:pt>
                <c:pt idx="748">
                  <c:v>0.29894219999999999</c:v>
                </c:pt>
                <c:pt idx="749">
                  <c:v>-0.25540059999999998</c:v>
                </c:pt>
                <c:pt idx="750">
                  <c:v>-0.9326025</c:v>
                </c:pt>
                <c:pt idx="751">
                  <c:v>-1.064392</c:v>
                </c:pt>
                <c:pt idx="752">
                  <c:v>-1.01193</c:v>
                </c:pt>
                <c:pt idx="753">
                  <c:v>-0.35099629999999998</c:v>
                </c:pt>
                <c:pt idx="754">
                  <c:v>1.392992</c:v>
                </c:pt>
                <c:pt idx="755">
                  <c:v>1.724944</c:v>
                </c:pt>
                <c:pt idx="756">
                  <c:v>-0.1368103</c:v>
                </c:pt>
                <c:pt idx="757">
                  <c:v>-0.80764199999999997</c:v>
                </c:pt>
                <c:pt idx="758">
                  <c:v>0.19972790000000001</c:v>
                </c:pt>
                <c:pt idx="759">
                  <c:v>0.66059199999999996</c:v>
                </c:pt>
                <c:pt idx="760">
                  <c:v>0.41644100000000001</c:v>
                </c:pt>
                <c:pt idx="761">
                  <c:v>0.1635704</c:v>
                </c:pt>
                <c:pt idx="762">
                  <c:v>0.2637487</c:v>
                </c:pt>
                <c:pt idx="763">
                  <c:v>0.86044089999999995</c:v>
                </c:pt>
                <c:pt idx="764">
                  <c:v>1.1516500000000001</c:v>
                </c:pt>
                <c:pt idx="765">
                  <c:v>0.69599129999999998</c:v>
                </c:pt>
                <c:pt idx="766">
                  <c:v>0.83089659999999999</c:v>
                </c:pt>
                <c:pt idx="767">
                  <c:v>1.135027</c:v>
                </c:pt>
                <c:pt idx="768">
                  <c:v>0.81241390000000002</c:v>
                </c:pt>
                <c:pt idx="769">
                  <c:v>1.7437050000000001</c:v>
                </c:pt>
                <c:pt idx="770">
                  <c:v>2.8725309999999999</c:v>
                </c:pt>
                <c:pt idx="771">
                  <c:v>2.489239</c:v>
                </c:pt>
                <c:pt idx="772">
                  <c:v>1.673251</c:v>
                </c:pt>
                <c:pt idx="773">
                  <c:v>5.2971259999999999E-2</c:v>
                </c:pt>
                <c:pt idx="774">
                  <c:v>-1.0969070000000001</c:v>
                </c:pt>
                <c:pt idx="775">
                  <c:v>-3.3402349999999997E-2</c:v>
                </c:pt>
                <c:pt idx="776">
                  <c:v>0.80736280000000005</c:v>
                </c:pt>
                <c:pt idx="777">
                  <c:v>-4.9459589999999998E-2</c:v>
                </c:pt>
                <c:pt idx="778">
                  <c:v>-1.2140569999999999</c:v>
                </c:pt>
                <c:pt idx="779">
                  <c:v>-1.111542</c:v>
                </c:pt>
                <c:pt idx="780">
                  <c:v>0.46529609999999999</c:v>
                </c:pt>
                <c:pt idx="781">
                  <c:v>1.6425479999999999</c:v>
                </c:pt>
                <c:pt idx="782">
                  <c:v>0.84875279999999997</c:v>
                </c:pt>
                <c:pt idx="783">
                  <c:v>-0.19571479999999999</c:v>
                </c:pt>
                <c:pt idx="784">
                  <c:v>0.45350610000000002</c:v>
                </c:pt>
                <c:pt idx="785">
                  <c:v>0.68863319999999995</c:v>
                </c:pt>
                <c:pt idx="786">
                  <c:v>-0.1639552</c:v>
                </c:pt>
                <c:pt idx="787">
                  <c:v>-6.5550259999999999E-2</c:v>
                </c:pt>
                <c:pt idx="788">
                  <c:v>7.7693600000000002E-2</c:v>
                </c:pt>
                <c:pt idx="789">
                  <c:v>-0.99583069999999996</c:v>
                </c:pt>
                <c:pt idx="790">
                  <c:v>-1.8398159999999999</c:v>
                </c:pt>
                <c:pt idx="791">
                  <c:v>-1.059633</c:v>
                </c:pt>
                <c:pt idx="792">
                  <c:v>0.52564949999999999</c:v>
                </c:pt>
                <c:pt idx="793">
                  <c:v>1.049085</c:v>
                </c:pt>
                <c:pt idx="794">
                  <c:v>8.0334420000000004E-2</c:v>
                </c:pt>
                <c:pt idx="795">
                  <c:v>-0.67999270000000001</c:v>
                </c:pt>
                <c:pt idx="796">
                  <c:v>-0.28869060000000002</c:v>
                </c:pt>
                <c:pt idx="797">
                  <c:v>0.52036020000000005</c:v>
                </c:pt>
                <c:pt idx="798">
                  <c:v>1.3459399999999999</c:v>
                </c:pt>
                <c:pt idx="799">
                  <c:v>1.1253930000000001</c:v>
                </c:pt>
                <c:pt idx="800">
                  <c:v>-0.26022679999999998</c:v>
                </c:pt>
                <c:pt idx="801">
                  <c:v>-0.49570609999999998</c:v>
                </c:pt>
                <c:pt idx="802">
                  <c:v>0.2432127</c:v>
                </c:pt>
                <c:pt idx="803">
                  <c:v>-1.8098469999999998E-2</c:v>
                </c:pt>
                <c:pt idx="804">
                  <c:v>-0.58585949999999998</c:v>
                </c:pt>
                <c:pt idx="805">
                  <c:v>-0.69411250000000002</c:v>
                </c:pt>
                <c:pt idx="806">
                  <c:v>-0.55586420000000003</c:v>
                </c:pt>
                <c:pt idx="807">
                  <c:v>-0.2374154</c:v>
                </c:pt>
                <c:pt idx="808">
                  <c:v>-0.23122180000000001</c:v>
                </c:pt>
                <c:pt idx="809">
                  <c:v>9.0691639999999994E-3</c:v>
                </c:pt>
                <c:pt idx="810">
                  <c:v>1.176993</c:v>
                </c:pt>
                <c:pt idx="811">
                  <c:v>1.8992849999999999</c:v>
                </c:pt>
                <c:pt idx="812">
                  <c:v>1.04189</c:v>
                </c:pt>
                <c:pt idx="813">
                  <c:v>0.72112600000000004</c:v>
                </c:pt>
                <c:pt idx="814">
                  <c:v>2.0291079999999999</c:v>
                </c:pt>
                <c:pt idx="815">
                  <c:v>1.87276</c:v>
                </c:pt>
                <c:pt idx="816">
                  <c:v>0.205404</c:v>
                </c:pt>
                <c:pt idx="817">
                  <c:v>0.1146872</c:v>
                </c:pt>
                <c:pt idx="818">
                  <c:v>0.76524619999999999</c:v>
                </c:pt>
                <c:pt idx="819">
                  <c:v>1.0337099999999999</c:v>
                </c:pt>
                <c:pt idx="820">
                  <c:v>1.418042</c:v>
                </c:pt>
                <c:pt idx="821">
                  <c:v>0.54309589999999996</c:v>
                </c:pt>
                <c:pt idx="822">
                  <c:v>-1.063823</c:v>
                </c:pt>
                <c:pt idx="823">
                  <c:v>-0.65308920000000004</c:v>
                </c:pt>
                <c:pt idx="824">
                  <c:v>1.036225</c:v>
                </c:pt>
                <c:pt idx="825">
                  <c:v>1.223875</c:v>
                </c:pt>
                <c:pt idx="826">
                  <c:v>0.5047085</c:v>
                </c:pt>
                <c:pt idx="827">
                  <c:v>0.95339470000000004</c:v>
                </c:pt>
                <c:pt idx="828">
                  <c:v>1.569661</c:v>
                </c:pt>
                <c:pt idx="829">
                  <c:v>1.103464</c:v>
                </c:pt>
                <c:pt idx="830">
                  <c:v>0.48500369999999998</c:v>
                </c:pt>
                <c:pt idx="831">
                  <c:v>0.14857419999999999</c:v>
                </c:pt>
                <c:pt idx="832">
                  <c:v>-0.32601570000000002</c:v>
                </c:pt>
                <c:pt idx="833">
                  <c:v>-0.74349849999999995</c:v>
                </c:pt>
                <c:pt idx="834">
                  <c:v>-0.34156110000000001</c:v>
                </c:pt>
                <c:pt idx="835">
                  <c:v>0.10100919999999999</c:v>
                </c:pt>
                <c:pt idx="836">
                  <c:v>-1.2186999999999999</c:v>
                </c:pt>
                <c:pt idx="837">
                  <c:v>-2.7512780000000001</c:v>
                </c:pt>
                <c:pt idx="838">
                  <c:v>-1.7911820000000001</c:v>
                </c:pt>
                <c:pt idx="839">
                  <c:v>0.67150149999999997</c:v>
                </c:pt>
                <c:pt idx="840">
                  <c:v>1.7551620000000001</c:v>
                </c:pt>
                <c:pt idx="841">
                  <c:v>0.62464030000000004</c:v>
                </c:pt>
                <c:pt idx="842">
                  <c:v>-0.5290262</c:v>
                </c:pt>
                <c:pt idx="843">
                  <c:v>-0.1315904</c:v>
                </c:pt>
                <c:pt idx="844">
                  <c:v>0.83277570000000001</c:v>
                </c:pt>
                <c:pt idx="845">
                  <c:v>0.80114399999999997</c:v>
                </c:pt>
                <c:pt idx="846">
                  <c:v>-7.0281179999999999E-2</c:v>
                </c:pt>
                <c:pt idx="847">
                  <c:v>-0.2192809</c:v>
                </c:pt>
                <c:pt idx="848">
                  <c:v>-8.7090089999999995E-2</c:v>
                </c:pt>
                <c:pt idx="849">
                  <c:v>-0.1074063</c:v>
                </c:pt>
                <c:pt idx="850">
                  <c:v>0.52589430000000004</c:v>
                </c:pt>
                <c:pt idx="851">
                  <c:v>1.0661700000000001</c:v>
                </c:pt>
                <c:pt idx="852">
                  <c:v>1.0299160000000001</c:v>
                </c:pt>
                <c:pt idx="853">
                  <c:v>0.5624652</c:v>
                </c:pt>
                <c:pt idx="854">
                  <c:v>-0.26276569999999999</c:v>
                </c:pt>
                <c:pt idx="855">
                  <c:v>-0.65504680000000004</c:v>
                </c:pt>
                <c:pt idx="856">
                  <c:v>-0.54333830000000005</c:v>
                </c:pt>
                <c:pt idx="857">
                  <c:v>-0.73299930000000002</c:v>
                </c:pt>
                <c:pt idx="858">
                  <c:v>-0.96161430000000003</c:v>
                </c:pt>
                <c:pt idx="859">
                  <c:v>-0.57785299999999995</c:v>
                </c:pt>
                <c:pt idx="860">
                  <c:v>-0.1233509</c:v>
                </c:pt>
                <c:pt idx="861">
                  <c:v>1.9289270000000001E-2</c:v>
                </c:pt>
                <c:pt idx="862">
                  <c:v>9.1837120000000001E-3</c:v>
                </c:pt>
                <c:pt idx="863">
                  <c:v>1.28304E-2</c:v>
                </c:pt>
                <c:pt idx="864">
                  <c:v>0.54490209999999994</c:v>
                </c:pt>
                <c:pt idx="865">
                  <c:v>0.83456560000000002</c:v>
                </c:pt>
                <c:pt idx="866">
                  <c:v>-0.3447733</c:v>
                </c:pt>
                <c:pt idx="867">
                  <c:v>-1.0257080000000001</c:v>
                </c:pt>
                <c:pt idx="868">
                  <c:v>-1.084794E-2</c:v>
                </c:pt>
                <c:pt idx="869">
                  <c:v>0.2614688</c:v>
                </c:pt>
                <c:pt idx="870">
                  <c:v>0.24532989999999999</c:v>
                </c:pt>
                <c:pt idx="871">
                  <c:v>1.734148</c:v>
                </c:pt>
                <c:pt idx="872">
                  <c:v>2.5490010000000001</c:v>
                </c:pt>
                <c:pt idx="873">
                  <c:v>1.062155</c:v>
                </c:pt>
                <c:pt idx="874">
                  <c:v>-0.60154819999999998</c:v>
                </c:pt>
                <c:pt idx="875">
                  <c:v>3.3010919999999999E-2</c:v>
                </c:pt>
                <c:pt idx="876">
                  <c:v>1.5117700000000001</c:v>
                </c:pt>
                <c:pt idx="877">
                  <c:v>1.0932139999999999</c:v>
                </c:pt>
                <c:pt idx="878">
                  <c:v>0.32280599999999998</c:v>
                </c:pt>
                <c:pt idx="879">
                  <c:v>0.68662109999999998</c:v>
                </c:pt>
                <c:pt idx="880">
                  <c:v>0.26669009999999999</c:v>
                </c:pt>
                <c:pt idx="881">
                  <c:v>-0.39142490000000002</c:v>
                </c:pt>
                <c:pt idx="882">
                  <c:v>0.83053080000000001</c:v>
                </c:pt>
                <c:pt idx="883">
                  <c:v>1.8485309999999999</c:v>
                </c:pt>
                <c:pt idx="884">
                  <c:v>0.96661229999999998</c:v>
                </c:pt>
                <c:pt idx="885">
                  <c:v>1.0516209999999999</c:v>
                </c:pt>
                <c:pt idx="886">
                  <c:v>2.7536689999999999</c:v>
                </c:pt>
                <c:pt idx="887">
                  <c:v>3.1291980000000001</c:v>
                </c:pt>
                <c:pt idx="888">
                  <c:v>1.60188</c:v>
                </c:pt>
                <c:pt idx="889">
                  <c:v>-0.24424609999999999</c:v>
                </c:pt>
                <c:pt idx="890">
                  <c:v>-1.1464840000000001</c:v>
                </c:pt>
                <c:pt idx="891">
                  <c:v>-0.66595099999999996</c:v>
                </c:pt>
                <c:pt idx="892">
                  <c:v>0.641849</c:v>
                </c:pt>
                <c:pt idx="893">
                  <c:v>1.1406369999999999</c:v>
                </c:pt>
                <c:pt idx="894">
                  <c:v>-0.14853050000000001</c:v>
                </c:pt>
                <c:pt idx="895">
                  <c:v>-1.4106019999999999</c:v>
                </c:pt>
                <c:pt idx="896">
                  <c:v>-0.94942289999999996</c:v>
                </c:pt>
                <c:pt idx="897">
                  <c:v>0.53984909999999997</c:v>
                </c:pt>
                <c:pt idx="898">
                  <c:v>1.281973</c:v>
                </c:pt>
                <c:pt idx="899">
                  <c:v>0.70703700000000003</c:v>
                </c:pt>
                <c:pt idx="900">
                  <c:v>0.49566120000000002</c:v>
                </c:pt>
                <c:pt idx="901">
                  <c:v>1.272867</c:v>
                </c:pt>
                <c:pt idx="902">
                  <c:v>1.938491</c:v>
                </c:pt>
                <c:pt idx="903">
                  <c:v>2.1619769999999998</c:v>
                </c:pt>
                <c:pt idx="904">
                  <c:v>1.8130980000000001</c:v>
                </c:pt>
                <c:pt idx="905">
                  <c:v>0.31077729999999998</c:v>
                </c:pt>
                <c:pt idx="906">
                  <c:v>-1.6902790000000001</c:v>
                </c:pt>
                <c:pt idx="907">
                  <c:v>-1.9539390000000001</c:v>
                </c:pt>
                <c:pt idx="908">
                  <c:v>-6.5924670000000005E-2</c:v>
                </c:pt>
                <c:pt idx="909">
                  <c:v>1.254381</c:v>
                </c:pt>
                <c:pt idx="910">
                  <c:v>0.8629076</c:v>
                </c:pt>
                <c:pt idx="911">
                  <c:v>0.54259329999999995</c:v>
                </c:pt>
                <c:pt idx="912">
                  <c:v>0.23120640000000001</c:v>
                </c:pt>
                <c:pt idx="913">
                  <c:v>-0.90579089999999995</c:v>
                </c:pt>
                <c:pt idx="914">
                  <c:v>-1.288205</c:v>
                </c:pt>
                <c:pt idx="915">
                  <c:v>-0.39195400000000002</c:v>
                </c:pt>
                <c:pt idx="916">
                  <c:v>0.237456</c:v>
                </c:pt>
                <c:pt idx="917">
                  <c:v>-0.1088422</c:v>
                </c:pt>
                <c:pt idx="918">
                  <c:v>-0.72657059999999996</c:v>
                </c:pt>
                <c:pt idx="919">
                  <c:v>-0.48135470000000002</c:v>
                </c:pt>
                <c:pt idx="920">
                  <c:v>0.41238370000000002</c:v>
                </c:pt>
                <c:pt idx="921">
                  <c:v>0.4274385</c:v>
                </c:pt>
                <c:pt idx="922">
                  <c:v>-0.339393</c:v>
                </c:pt>
                <c:pt idx="923">
                  <c:v>-0.2345536</c:v>
                </c:pt>
                <c:pt idx="924">
                  <c:v>0.32732679999999997</c:v>
                </c:pt>
                <c:pt idx="925">
                  <c:v>-0.1110444</c:v>
                </c:pt>
                <c:pt idx="926">
                  <c:v>5.971315E-2</c:v>
                </c:pt>
                <c:pt idx="927">
                  <c:v>1.7756749999999999</c:v>
                </c:pt>
                <c:pt idx="928">
                  <c:v>2.107151</c:v>
                </c:pt>
                <c:pt idx="929">
                  <c:v>0.8450529</c:v>
                </c:pt>
                <c:pt idx="930">
                  <c:v>0.4057964</c:v>
                </c:pt>
                <c:pt idx="931">
                  <c:v>0.57669579999999998</c:v>
                </c:pt>
                <c:pt idx="932">
                  <c:v>0.66046139999999998</c:v>
                </c:pt>
                <c:pt idx="933">
                  <c:v>0.26818029999999998</c:v>
                </c:pt>
                <c:pt idx="934">
                  <c:v>-0.1591861</c:v>
                </c:pt>
                <c:pt idx="935">
                  <c:v>0.68134749999999999</c:v>
                </c:pt>
                <c:pt idx="936">
                  <c:v>1.523841</c:v>
                </c:pt>
                <c:pt idx="937">
                  <c:v>1.173632</c:v>
                </c:pt>
                <c:pt idx="938">
                  <c:v>0.69731799999999999</c:v>
                </c:pt>
                <c:pt idx="939">
                  <c:v>0.90155390000000002</c:v>
                </c:pt>
                <c:pt idx="940">
                  <c:v>1.1094299999999999</c:v>
                </c:pt>
                <c:pt idx="941">
                  <c:v>-0.22297439999999999</c:v>
                </c:pt>
                <c:pt idx="942">
                  <c:v>-1.8362160000000001</c:v>
                </c:pt>
                <c:pt idx="943">
                  <c:v>-0.97308609999999995</c:v>
                </c:pt>
                <c:pt idx="944">
                  <c:v>0.73590429999999996</c:v>
                </c:pt>
                <c:pt idx="945">
                  <c:v>0.28742079999999998</c:v>
                </c:pt>
                <c:pt idx="946">
                  <c:v>-0.81636739999999997</c:v>
                </c:pt>
                <c:pt idx="947">
                  <c:v>-0.20802100000000001</c:v>
                </c:pt>
                <c:pt idx="948">
                  <c:v>0.84509829999999997</c:v>
                </c:pt>
                <c:pt idx="949">
                  <c:v>0.53217740000000002</c:v>
                </c:pt>
                <c:pt idx="950">
                  <c:v>-0.78548200000000001</c:v>
                </c:pt>
                <c:pt idx="951">
                  <c:v>-1.553631</c:v>
                </c:pt>
                <c:pt idx="952">
                  <c:v>-1.184131</c:v>
                </c:pt>
                <c:pt idx="953">
                  <c:v>-0.92246649999999997</c:v>
                </c:pt>
                <c:pt idx="954">
                  <c:v>-1.0250889999999999</c:v>
                </c:pt>
                <c:pt idx="955">
                  <c:v>-0.48369139999999999</c:v>
                </c:pt>
                <c:pt idx="956">
                  <c:v>-0.20884440000000001</c:v>
                </c:pt>
                <c:pt idx="957">
                  <c:v>-0.83319670000000001</c:v>
                </c:pt>
                <c:pt idx="958">
                  <c:v>-0.78518690000000002</c:v>
                </c:pt>
                <c:pt idx="959">
                  <c:v>0.28899340000000001</c:v>
                </c:pt>
                <c:pt idx="960">
                  <c:v>1.429257</c:v>
                </c:pt>
                <c:pt idx="961">
                  <c:v>1.6993180000000001</c:v>
                </c:pt>
                <c:pt idx="962">
                  <c:v>1.4461349999999999</c:v>
                </c:pt>
                <c:pt idx="963">
                  <c:v>1.7558640000000001</c:v>
                </c:pt>
                <c:pt idx="964">
                  <c:v>1.3861829999999999</c:v>
                </c:pt>
                <c:pt idx="965">
                  <c:v>0.28110400000000002</c:v>
                </c:pt>
                <c:pt idx="966">
                  <c:v>1.3655280000000001E-2</c:v>
                </c:pt>
                <c:pt idx="967">
                  <c:v>0.34251350000000003</c:v>
                </c:pt>
                <c:pt idx="968">
                  <c:v>1.109378</c:v>
                </c:pt>
                <c:pt idx="969">
                  <c:v>1.403287</c:v>
                </c:pt>
                <c:pt idx="970">
                  <c:v>1.047553</c:v>
                </c:pt>
                <c:pt idx="971">
                  <c:v>1.368079</c:v>
                </c:pt>
                <c:pt idx="972">
                  <c:v>0.7887092</c:v>
                </c:pt>
                <c:pt idx="973">
                  <c:v>-1.177648</c:v>
                </c:pt>
                <c:pt idx="974">
                  <c:v>-2.033067</c:v>
                </c:pt>
                <c:pt idx="975">
                  <c:v>-1.443514</c:v>
                </c:pt>
                <c:pt idx="976">
                  <c:v>-0.46280939999999998</c:v>
                </c:pt>
                <c:pt idx="977">
                  <c:v>0.66224570000000005</c:v>
                </c:pt>
                <c:pt idx="978">
                  <c:v>1.4374720000000001</c:v>
                </c:pt>
                <c:pt idx="979">
                  <c:v>0.98907789999999995</c:v>
                </c:pt>
                <c:pt idx="980">
                  <c:v>-0.14230789999999999</c:v>
                </c:pt>
                <c:pt idx="981">
                  <c:v>-0.53535619999999995</c:v>
                </c:pt>
                <c:pt idx="982">
                  <c:v>0.3094808</c:v>
                </c:pt>
                <c:pt idx="983">
                  <c:v>1.4117489999999999</c:v>
                </c:pt>
                <c:pt idx="984">
                  <c:v>0.91571599999999997</c:v>
                </c:pt>
                <c:pt idx="985">
                  <c:v>-0.24326400000000001</c:v>
                </c:pt>
                <c:pt idx="986">
                  <c:v>-6.9836999999999996E-2</c:v>
                </c:pt>
                <c:pt idx="987">
                  <c:v>0.24814839999999999</c:v>
                </c:pt>
                <c:pt idx="988">
                  <c:v>0.35746420000000001</c:v>
                </c:pt>
                <c:pt idx="989">
                  <c:v>1.039229</c:v>
                </c:pt>
                <c:pt idx="990">
                  <c:v>0.58292569999999999</c:v>
                </c:pt>
                <c:pt idx="991">
                  <c:v>-0.59633020000000003</c:v>
                </c:pt>
                <c:pt idx="992">
                  <c:v>0.66361959999999998</c:v>
                </c:pt>
                <c:pt idx="993">
                  <c:v>2.6799900000000001</c:v>
                </c:pt>
                <c:pt idx="994">
                  <c:v>1.8833949999999999</c:v>
                </c:pt>
                <c:pt idx="995">
                  <c:v>0.30524950000000001</c:v>
                </c:pt>
                <c:pt idx="996">
                  <c:v>0.15688540000000001</c:v>
                </c:pt>
                <c:pt idx="997">
                  <c:v>-0.27317829999999999</c:v>
                </c:pt>
                <c:pt idx="998">
                  <c:v>-0.56814039999999999</c:v>
                </c:pt>
              </c:numCache>
            </c:numRef>
          </c:yVal>
          <c:smooth val="0"/>
        </c:ser>
        <c:dLbls>
          <c:showLegendKey val="0"/>
          <c:showVal val="0"/>
          <c:showCatName val="0"/>
          <c:showSerName val="0"/>
          <c:showPercent val="0"/>
          <c:showBubbleSize val="0"/>
        </c:dLbls>
        <c:axId val="89131648"/>
        <c:axId val="89170688"/>
      </c:scatterChart>
      <c:valAx>
        <c:axId val="89131648"/>
        <c:scaling>
          <c:orientation val="minMax"/>
        </c:scaling>
        <c:delete val="0"/>
        <c:axPos val="b"/>
        <c:majorGridlines/>
        <c:title>
          <c:tx>
            <c:rich>
              <a:bodyPr/>
              <a:lstStyle/>
              <a:p>
                <a:pPr>
                  <a:defRPr sz="1000" b="1" i="0" u="none" strike="noStrike" baseline="0">
                    <a:solidFill>
                      <a:srgbClr val="000000"/>
                    </a:solidFill>
                    <a:latin typeface="Calibri"/>
                    <a:ea typeface="Calibri"/>
                    <a:cs typeface="Calibri"/>
                  </a:defRPr>
                </a:pPr>
                <a:r>
                  <a:rPr lang="en-US"/>
                  <a:t>Time (ns)</a:t>
                </a:r>
              </a:p>
            </c:rich>
          </c:tx>
          <c:layout/>
          <c:overlay val="0"/>
        </c:title>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170688"/>
        <c:crossesAt val="-9999999"/>
        <c:crossBetween val="midCat"/>
      </c:valAx>
      <c:valAx>
        <c:axId val="891706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a:t>Measured Voltage (V)</a:t>
                </a:r>
              </a:p>
            </c:rich>
          </c:tx>
          <c:layout/>
          <c:overlay val="0"/>
        </c:title>
        <c:numFmt formatCode="General" sourceLinked="0"/>
        <c:majorTickMark val="out"/>
        <c:minorTickMark val="none"/>
        <c:tickLblPos val="nextTo"/>
        <c:crossAx val="89131648"/>
        <c:crossesAt val="-9999999"/>
        <c:crossBetween val="midCat"/>
      </c:valAx>
    </c:plotArea>
    <c:legend>
      <c:legendPos val="r"/>
      <c:layout/>
      <c:overlay val="0"/>
    </c:legend>
    <c:plotVisOnly val="1"/>
    <c:dispBlanksAs val="gap"/>
    <c:showDLblsOverMax val="0"/>
  </c:chart>
  <c:spPr>
    <a:ln>
      <a:noFill/>
    </a:ln>
  </c:sp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a:t>Measured Current Waveforms</a:t>
            </a:r>
          </a:p>
        </c:rich>
      </c:tx>
      <c:layout/>
      <c:overlay val="0"/>
    </c:title>
    <c:autoTitleDeleted val="0"/>
    <c:plotArea>
      <c:layout/>
      <c:scatterChart>
        <c:scatterStyle val="lineMarker"/>
        <c:varyColors val="0"/>
        <c:ser>
          <c:idx val="0"/>
          <c:order val="0"/>
          <c:tx>
            <c:v>+1000V (#1)</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Data'!$B$5:$B$1004</c:f>
              <c:numCache>
                <c:formatCode>General</c:formatCode>
                <c:ptCount val="1000"/>
                <c:pt idx="0">
                  <c:v>-3.857178E-4</c:v>
                </c:pt>
                <c:pt idx="1">
                  <c:v>1.311967E-3</c:v>
                </c:pt>
                <c:pt idx="2">
                  <c:v>2.7326469999999999E-3</c:v>
                </c:pt>
                <c:pt idx="3">
                  <c:v>-1.02191E-3</c:v>
                </c:pt>
                <c:pt idx="4">
                  <c:v>-5.3537460000000004E-3</c:v>
                </c:pt>
                <c:pt idx="5">
                  <c:v>-2.8335119999999998E-3</c:v>
                </c:pt>
                <c:pt idx="6">
                  <c:v>6.1614199999999999E-3</c:v>
                </c:pt>
                <c:pt idx="7">
                  <c:v>1.442157E-2</c:v>
                </c:pt>
                <c:pt idx="8">
                  <c:v>9.5379269999999999E-3</c:v>
                </c:pt>
                <c:pt idx="9">
                  <c:v>-3.7569769999999999E-3</c:v>
                </c:pt>
                <c:pt idx="10">
                  <c:v>-4.3754960000000004E-3</c:v>
                </c:pt>
                <c:pt idx="11">
                  <c:v>1.4903410000000001E-3</c:v>
                </c:pt>
                <c:pt idx="12">
                  <c:v>-3.6404850000000002E-3</c:v>
                </c:pt>
                <c:pt idx="13">
                  <c:v>-9.9699070000000001E-3</c:v>
                </c:pt>
                <c:pt idx="14">
                  <c:v>-5.9997260000000004E-3</c:v>
                </c:pt>
                <c:pt idx="15">
                  <c:v>-5.7381809999999995E-4</c:v>
                </c:pt>
                <c:pt idx="16">
                  <c:v>7.9678769999999999E-4</c:v>
                </c:pt>
                <c:pt idx="17">
                  <c:v>8.1874900000000004E-3</c:v>
                </c:pt>
                <c:pt idx="18">
                  <c:v>1.106794E-2</c:v>
                </c:pt>
                <c:pt idx="19">
                  <c:v>-1.1184879999999999E-3</c:v>
                </c:pt>
                <c:pt idx="20">
                  <c:v>1.0133270000000001E-3</c:v>
                </c:pt>
                <c:pt idx="21">
                  <c:v>1.5803399999999999E-2</c:v>
                </c:pt>
                <c:pt idx="22">
                  <c:v>7.0408809999999997E-3</c:v>
                </c:pt>
                <c:pt idx="23">
                  <c:v>-1.091425E-2</c:v>
                </c:pt>
                <c:pt idx="24">
                  <c:v>-7.0242409999999996E-3</c:v>
                </c:pt>
                <c:pt idx="25">
                  <c:v>8.502084E-3</c:v>
                </c:pt>
                <c:pt idx="26">
                  <c:v>8.5137159999999993E-3</c:v>
                </c:pt>
                <c:pt idx="27">
                  <c:v>-8.1802360000000005E-3</c:v>
                </c:pt>
                <c:pt idx="28">
                  <c:v>-1.6042629999999999E-2</c:v>
                </c:pt>
                <c:pt idx="29">
                  <c:v>-9.8578020000000006E-3</c:v>
                </c:pt>
                <c:pt idx="30">
                  <c:v>-3.2366819999999998E-3</c:v>
                </c:pt>
                <c:pt idx="31">
                  <c:v>-2.0321369999999998E-3</c:v>
                </c:pt>
                <c:pt idx="32">
                  <c:v>-1.7008769999999999E-3</c:v>
                </c:pt>
                <c:pt idx="33">
                  <c:v>6.2071060000000004E-3</c:v>
                </c:pt>
                <c:pt idx="34">
                  <c:v>8.5597969999999992E-3</c:v>
                </c:pt>
                <c:pt idx="35">
                  <c:v>-4.648498E-3</c:v>
                </c:pt>
                <c:pt idx="36">
                  <c:v>-8.3287870000000007E-3</c:v>
                </c:pt>
                <c:pt idx="37">
                  <c:v>7.3136829999999996E-3</c:v>
                </c:pt>
                <c:pt idx="38">
                  <c:v>1.553567E-2</c:v>
                </c:pt>
                <c:pt idx="39">
                  <c:v>1.1130839999999999E-2</c:v>
                </c:pt>
                <c:pt idx="40">
                  <c:v>1.071214E-2</c:v>
                </c:pt>
                <c:pt idx="41">
                  <c:v>1.1945890000000001E-2</c:v>
                </c:pt>
                <c:pt idx="42">
                  <c:v>8.1559890000000006E-3</c:v>
                </c:pt>
                <c:pt idx="43">
                  <c:v>-1.1387330000000001E-3</c:v>
                </c:pt>
                <c:pt idx="44">
                  <c:v>-6.7797680000000003E-3</c:v>
                </c:pt>
                <c:pt idx="45">
                  <c:v>1.088547E-3</c:v>
                </c:pt>
                <c:pt idx="46">
                  <c:v>8.5533429999999997E-3</c:v>
                </c:pt>
                <c:pt idx="47">
                  <c:v>4.1203350000000001E-3</c:v>
                </c:pt>
                <c:pt idx="48">
                  <c:v>-2.0879449999999999E-3</c:v>
                </c:pt>
                <c:pt idx="49">
                  <c:v>-8.9138539999999999E-4</c:v>
                </c:pt>
                <c:pt idx="50">
                  <c:v>5.1445120000000004E-3</c:v>
                </c:pt>
                <c:pt idx="51">
                  <c:v>9.6277159999999997E-3</c:v>
                </c:pt>
                <c:pt idx="52">
                  <c:v>9.6229939999999993E-3</c:v>
                </c:pt>
                <c:pt idx="53">
                  <c:v>9.4278650000000006E-3</c:v>
                </c:pt>
                <c:pt idx="54">
                  <c:v>9.8479580000000004E-3</c:v>
                </c:pt>
                <c:pt idx="55">
                  <c:v>3.8655289999999999E-3</c:v>
                </c:pt>
                <c:pt idx="56">
                  <c:v>-5.3021610000000001E-5</c:v>
                </c:pt>
                <c:pt idx="57">
                  <c:v>4.3580579999999997E-3</c:v>
                </c:pt>
                <c:pt idx="58">
                  <c:v>2.9361859999999999E-3</c:v>
                </c:pt>
                <c:pt idx="59">
                  <c:v>-5.3913809999999998E-3</c:v>
                </c:pt>
                <c:pt idx="60">
                  <c:v>-4.8730140000000002E-3</c:v>
                </c:pt>
                <c:pt idx="61">
                  <c:v>6.2290389999999996E-3</c:v>
                </c:pt>
                <c:pt idx="62">
                  <c:v>6.4644810000000002E-3</c:v>
                </c:pt>
                <c:pt idx="63">
                  <c:v>-7.1271800000000003E-3</c:v>
                </c:pt>
                <c:pt idx="64">
                  <c:v>-6.887972E-3</c:v>
                </c:pt>
                <c:pt idx="65">
                  <c:v>8.7711079999999997E-3</c:v>
                </c:pt>
                <c:pt idx="66">
                  <c:v>1.463149E-2</c:v>
                </c:pt>
                <c:pt idx="67">
                  <c:v>4.5784570000000002E-3</c:v>
                </c:pt>
                <c:pt idx="68">
                  <c:v>-3.127374E-3</c:v>
                </c:pt>
                <c:pt idx="69">
                  <c:v>3.7267709999999998E-3</c:v>
                </c:pt>
                <c:pt idx="70">
                  <c:v>1.2215810000000001E-2</c:v>
                </c:pt>
                <c:pt idx="71">
                  <c:v>1.3677959999999999E-2</c:v>
                </c:pt>
                <c:pt idx="72">
                  <c:v>1.4536530000000001E-2</c:v>
                </c:pt>
                <c:pt idx="73">
                  <c:v>1.445221E-2</c:v>
                </c:pt>
                <c:pt idx="74">
                  <c:v>1.383582E-2</c:v>
                </c:pt>
                <c:pt idx="75">
                  <c:v>1.179905E-2</c:v>
                </c:pt>
                <c:pt idx="76">
                  <c:v>5.1316519999999996E-4</c:v>
                </c:pt>
                <c:pt idx="77">
                  <c:v>-8.1281189999999996E-3</c:v>
                </c:pt>
                <c:pt idx="78">
                  <c:v>-2.6520729999999999E-4</c:v>
                </c:pt>
                <c:pt idx="79">
                  <c:v>4.4935540000000003E-3</c:v>
                </c:pt>
                <c:pt idx="80">
                  <c:v>-3.3368859999999998E-3</c:v>
                </c:pt>
                <c:pt idx="81">
                  <c:v>-5.8197880000000002E-3</c:v>
                </c:pt>
                <c:pt idx="82">
                  <c:v>-4.7437219999999997E-3</c:v>
                </c:pt>
                <c:pt idx="83">
                  <c:v>-4.9035470000000003E-3</c:v>
                </c:pt>
                <c:pt idx="84">
                  <c:v>-9.8048280000000002E-4</c:v>
                </c:pt>
                <c:pt idx="85">
                  <c:v>-3.9777409999999999E-3</c:v>
                </c:pt>
                <c:pt idx="86">
                  <c:v>-1.4389580000000001E-2</c:v>
                </c:pt>
                <c:pt idx="87">
                  <c:v>-1.784345E-2</c:v>
                </c:pt>
                <c:pt idx="88">
                  <c:v>-1.051502E-2</c:v>
                </c:pt>
                <c:pt idx="89">
                  <c:v>6.3172130000000003E-3</c:v>
                </c:pt>
                <c:pt idx="90">
                  <c:v>1.944036E-2</c:v>
                </c:pt>
                <c:pt idx="91">
                  <c:v>1.4592620000000001E-2</c:v>
                </c:pt>
                <c:pt idx="92">
                  <c:v>1.87083E-3</c:v>
                </c:pt>
                <c:pt idx="93">
                  <c:v>1.5827009999999999E-4</c:v>
                </c:pt>
                <c:pt idx="94">
                  <c:v>9.8984229999999999E-3</c:v>
                </c:pt>
                <c:pt idx="95">
                  <c:v>1.3678630000000001E-2</c:v>
                </c:pt>
                <c:pt idx="96">
                  <c:v>2.9007740000000001E-3</c:v>
                </c:pt>
                <c:pt idx="97">
                  <c:v>-1.202669E-2</c:v>
                </c:pt>
                <c:pt idx="98">
                  <c:v>-1.5921439999999999E-2</c:v>
                </c:pt>
                <c:pt idx="99">
                  <c:v>-7.7535410000000001E-3</c:v>
                </c:pt>
                <c:pt idx="100">
                  <c:v>-2.1245090000000001E-3</c:v>
                </c:pt>
                <c:pt idx="101">
                  <c:v>-5.1363679999999997E-3</c:v>
                </c:pt>
                <c:pt idx="102">
                  <c:v>-6.1596200000000002E-3</c:v>
                </c:pt>
                <c:pt idx="103">
                  <c:v>-2.835551E-3</c:v>
                </c:pt>
                <c:pt idx="104">
                  <c:v>-1.6595939999999999E-3</c:v>
                </c:pt>
                <c:pt idx="105">
                  <c:v>3.8114770000000002E-3</c:v>
                </c:pt>
                <c:pt idx="106">
                  <c:v>8.1949510000000007E-3</c:v>
                </c:pt>
                <c:pt idx="107">
                  <c:v>-5.1776610000000001E-3</c:v>
                </c:pt>
                <c:pt idx="108">
                  <c:v>-2.214698E-2</c:v>
                </c:pt>
                <c:pt idx="109">
                  <c:v>-1.721493E-2</c:v>
                </c:pt>
                <c:pt idx="110">
                  <c:v>1.8250919999999999E-3</c:v>
                </c:pt>
                <c:pt idx="111">
                  <c:v>1.0636700000000001E-2</c:v>
                </c:pt>
                <c:pt idx="112">
                  <c:v>8.0273580000000001E-3</c:v>
                </c:pt>
                <c:pt idx="113">
                  <c:v>6.2337369999999996E-3</c:v>
                </c:pt>
                <c:pt idx="114">
                  <c:v>6.7663230000000003E-3</c:v>
                </c:pt>
                <c:pt idx="115">
                  <c:v>8.8200339999999992E-3</c:v>
                </c:pt>
                <c:pt idx="116">
                  <c:v>9.8600300000000005E-3</c:v>
                </c:pt>
                <c:pt idx="117">
                  <c:v>5.6474020000000002E-3</c:v>
                </c:pt>
                <c:pt idx="118">
                  <c:v>5.2560530000000001E-3</c:v>
                </c:pt>
                <c:pt idx="119">
                  <c:v>4.6420699999999999E-3</c:v>
                </c:pt>
                <c:pt idx="120">
                  <c:v>-4.1892120000000001E-4</c:v>
                </c:pt>
                <c:pt idx="121">
                  <c:v>6.1697189999999997E-3</c:v>
                </c:pt>
                <c:pt idx="122">
                  <c:v>1.259707E-2</c:v>
                </c:pt>
                <c:pt idx="123">
                  <c:v>3.6802089999999998E-3</c:v>
                </c:pt>
                <c:pt idx="124">
                  <c:v>-6.6156590000000003E-3</c:v>
                </c:pt>
                <c:pt idx="125">
                  <c:v>-3.9709810000000002E-3</c:v>
                </c:pt>
                <c:pt idx="126">
                  <c:v>5.6541869999999998E-3</c:v>
                </c:pt>
                <c:pt idx="127">
                  <c:v>5.2867169999999998E-3</c:v>
                </c:pt>
                <c:pt idx="128">
                  <c:v>2.5754430000000002E-3</c:v>
                </c:pt>
                <c:pt idx="129">
                  <c:v>6.0269529999999998E-3</c:v>
                </c:pt>
                <c:pt idx="130">
                  <c:v>2.1154189999999999E-3</c:v>
                </c:pt>
                <c:pt idx="131">
                  <c:v>-9.3682590000000003E-3</c:v>
                </c:pt>
                <c:pt idx="132">
                  <c:v>-1.082222E-2</c:v>
                </c:pt>
                <c:pt idx="133">
                  <c:v>-1.693872E-4</c:v>
                </c:pt>
                <c:pt idx="134">
                  <c:v>2.9375510000000001E-3</c:v>
                </c:pt>
                <c:pt idx="135">
                  <c:v>-3.7549250000000001E-3</c:v>
                </c:pt>
                <c:pt idx="136">
                  <c:v>-8.6802770000000001E-3</c:v>
                </c:pt>
                <c:pt idx="137">
                  <c:v>-1.046414E-2</c:v>
                </c:pt>
                <c:pt idx="138">
                  <c:v>-1.1443160000000001E-2</c:v>
                </c:pt>
                <c:pt idx="139">
                  <c:v>-1.4557469999999999E-2</c:v>
                </c:pt>
                <c:pt idx="140">
                  <c:v>-1.1044129999999999E-2</c:v>
                </c:pt>
                <c:pt idx="141">
                  <c:v>5.452727E-5</c:v>
                </c:pt>
                <c:pt idx="142">
                  <c:v>1.053209E-3</c:v>
                </c:pt>
                <c:pt idx="143">
                  <c:v>-9.3305160000000005E-3</c:v>
                </c:pt>
                <c:pt idx="144">
                  <c:v>-1.6042859999999999E-2</c:v>
                </c:pt>
                <c:pt idx="145">
                  <c:v>-8.7625010000000007E-3</c:v>
                </c:pt>
                <c:pt idx="146">
                  <c:v>-9.9366709999999998E-4</c:v>
                </c:pt>
                <c:pt idx="147">
                  <c:v>-7.3768729999999999E-3</c:v>
                </c:pt>
                <c:pt idx="148">
                  <c:v>-1.387704E-2</c:v>
                </c:pt>
                <c:pt idx="149">
                  <c:v>-8.3612129999999993E-3</c:v>
                </c:pt>
                <c:pt idx="150">
                  <c:v>7.1643280000000002E-3</c:v>
                </c:pt>
                <c:pt idx="151">
                  <c:v>1.3595629999999999E-2</c:v>
                </c:pt>
                <c:pt idx="152">
                  <c:v>1.59253E-3</c:v>
                </c:pt>
                <c:pt idx="153">
                  <c:v>-4.6396589999999998E-4</c:v>
                </c:pt>
                <c:pt idx="154">
                  <c:v>9.0224669999999993E-3</c:v>
                </c:pt>
                <c:pt idx="155">
                  <c:v>2.2406320000000002E-3</c:v>
                </c:pt>
                <c:pt idx="156">
                  <c:v>-1.2912669999999999E-2</c:v>
                </c:pt>
                <c:pt idx="157">
                  <c:v>-1.4224789999999999E-2</c:v>
                </c:pt>
                <c:pt idx="158">
                  <c:v>-4.1355419999999999E-3</c:v>
                </c:pt>
                <c:pt idx="159">
                  <c:v>5.1652900000000003E-3</c:v>
                </c:pt>
                <c:pt idx="160">
                  <c:v>6.0545900000000003E-3</c:v>
                </c:pt>
                <c:pt idx="161">
                  <c:v>2.6568760000000001E-4</c:v>
                </c:pt>
                <c:pt idx="162">
                  <c:v>-6.8664670000000002E-3</c:v>
                </c:pt>
                <c:pt idx="163">
                  <c:v>-1.5897330000000001E-2</c:v>
                </c:pt>
                <c:pt idx="164">
                  <c:v>-2.1242960000000002E-2</c:v>
                </c:pt>
                <c:pt idx="165">
                  <c:v>-1.7410309999999998E-2</c:v>
                </c:pt>
                <c:pt idx="166">
                  <c:v>-1.478148E-2</c:v>
                </c:pt>
                <c:pt idx="167">
                  <c:v>-1.9699359999999999E-2</c:v>
                </c:pt>
                <c:pt idx="168">
                  <c:v>-1.9409309999999999E-2</c:v>
                </c:pt>
                <c:pt idx="169">
                  <c:v>-6.4996969999999996E-3</c:v>
                </c:pt>
                <c:pt idx="170">
                  <c:v>6.9691090000000002E-3</c:v>
                </c:pt>
                <c:pt idx="171">
                  <c:v>5.8979760000000001E-3</c:v>
                </c:pt>
                <c:pt idx="172">
                  <c:v>-5.6505900000000003E-4</c:v>
                </c:pt>
                <c:pt idx="173">
                  <c:v>6.5747460000000002E-3</c:v>
                </c:pt>
                <c:pt idx="174">
                  <c:v>1.0821849999999999E-2</c:v>
                </c:pt>
                <c:pt idx="175">
                  <c:v>-1.450191E-3</c:v>
                </c:pt>
                <c:pt idx="176">
                  <c:v>-6.89136E-3</c:v>
                </c:pt>
                <c:pt idx="177">
                  <c:v>7.1186820000000003E-3</c:v>
                </c:pt>
                <c:pt idx="178">
                  <c:v>2.683731E-2</c:v>
                </c:pt>
                <c:pt idx="179">
                  <c:v>4.8557929999999999E-2</c:v>
                </c:pt>
                <c:pt idx="180">
                  <c:v>9.5802750000000006E-2</c:v>
                </c:pt>
                <c:pt idx="181">
                  <c:v>0.17472579999999999</c:v>
                </c:pt>
                <c:pt idx="182">
                  <c:v>0.26316659999999997</c:v>
                </c:pt>
                <c:pt idx="183">
                  <c:v>0.3556435</c:v>
                </c:pt>
                <c:pt idx="184">
                  <c:v>0.45657599999999998</c:v>
                </c:pt>
                <c:pt idx="185">
                  <c:v>0.55046209999999995</c:v>
                </c:pt>
                <c:pt idx="186">
                  <c:v>0.61668940000000005</c:v>
                </c:pt>
                <c:pt idx="187">
                  <c:v>0.6605877</c:v>
                </c:pt>
                <c:pt idx="188">
                  <c:v>0.69544890000000004</c:v>
                </c:pt>
                <c:pt idx="189">
                  <c:v>0.72525910000000005</c:v>
                </c:pt>
                <c:pt idx="190">
                  <c:v>0.74992899999999996</c:v>
                </c:pt>
                <c:pt idx="191">
                  <c:v>0.75285650000000004</c:v>
                </c:pt>
                <c:pt idx="192">
                  <c:v>0.7312438</c:v>
                </c:pt>
                <c:pt idx="193">
                  <c:v>0.71482429999999997</c:v>
                </c:pt>
                <c:pt idx="194">
                  <c:v>0.71263880000000002</c:v>
                </c:pt>
                <c:pt idx="195">
                  <c:v>0.70824149999999997</c:v>
                </c:pt>
                <c:pt idx="196">
                  <c:v>0.70165889999999997</c:v>
                </c:pt>
                <c:pt idx="197">
                  <c:v>0.69791769999999997</c:v>
                </c:pt>
                <c:pt idx="198">
                  <c:v>0.69538009999999995</c:v>
                </c:pt>
                <c:pt idx="199">
                  <c:v>0.69759700000000002</c:v>
                </c:pt>
                <c:pt idx="200">
                  <c:v>0.70119810000000005</c:v>
                </c:pt>
                <c:pt idx="201">
                  <c:v>0.69668319999999995</c:v>
                </c:pt>
                <c:pt idx="202">
                  <c:v>0.68560019999999999</c:v>
                </c:pt>
                <c:pt idx="203">
                  <c:v>0.67383760000000004</c:v>
                </c:pt>
                <c:pt idx="204">
                  <c:v>0.66403670000000004</c:v>
                </c:pt>
                <c:pt idx="205">
                  <c:v>0.6561032</c:v>
                </c:pt>
                <c:pt idx="206">
                  <c:v>0.65129300000000001</c:v>
                </c:pt>
                <c:pt idx="207">
                  <c:v>0.64821240000000002</c:v>
                </c:pt>
                <c:pt idx="208">
                  <c:v>0.63805440000000002</c:v>
                </c:pt>
                <c:pt idx="209">
                  <c:v>0.62884759999999995</c:v>
                </c:pt>
                <c:pt idx="210">
                  <c:v>0.62712979999999996</c:v>
                </c:pt>
                <c:pt idx="211">
                  <c:v>0.61957510000000005</c:v>
                </c:pt>
                <c:pt idx="212">
                  <c:v>0.60746290000000003</c:v>
                </c:pt>
                <c:pt idx="213">
                  <c:v>0.59713539999999998</c:v>
                </c:pt>
                <c:pt idx="214">
                  <c:v>0.58569159999999998</c:v>
                </c:pt>
                <c:pt idx="215">
                  <c:v>0.57279279999999999</c:v>
                </c:pt>
                <c:pt idx="216">
                  <c:v>0.56338560000000004</c:v>
                </c:pt>
                <c:pt idx="217">
                  <c:v>0.57090209999999997</c:v>
                </c:pt>
                <c:pt idx="218">
                  <c:v>0.58950449999999999</c:v>
                </c:pt>
                <c:pt idx="219">
                  <c:v>0.58998349999999999</c:v>
                </c:pt>
                <c:pt idx="220">
                  <c:v>0.57612319999999995</c:v>
                </c:pt>
                <c:pt idx="221">
                  <c:v>0.57078490000000004</c:v>
                </c:pt>
                <c:pt idx="222">
                  <c:v>0.56832559999999999</c:v>
                </c:pt>
                <c:pt idx="223">
                  <c:v>0.56200110000000003</c:v>
                </c:pt>
                <c:pt idx="224">
                  <c:v>0.55802260000000004</c:v>
                </c:pt>
                <c:pt idx="225">
                  <c:v>0.55533659999999996</c:v>
                </c:pt>
                <c:pt idx="226">
                  <c:v>0.5442496</c:v>
                </c:pt>
                <c:pt idx="227">
                  <c:v>0.52910159999999995</c:v>
                </c:pt>
                <c:pt idx="228">
                  <c:v>0.53024039999999995</c:v>
                </c:pt>
                <c:pt idx="229">
                  <c:v>0.5421089</c:v>
                </c:pt>
                <c:pt idx="230">
                  <c:v>0.5423789</c:v>
                </c:pt>
                <c:pt idx="231">
                  <c:v>0.53521260000000004</c:v>
                </c:pt>
                <c:pt idx="232">
                  <c:v>0.53911799999999999</c:v>
                </c:pt>
                <c:pt idx="233">
                  <c:v>0.54941589999999996</c:v>
                </c:pt>
                <c:pt idx="234">
                  <c:v>0.54170700000000005</c:v>
                </c:pt>
                <c:pt idx="235">
                  <c:v>0.52084609999999998</c:v>
                </c:pt>
                <c:pt idx="236">
                  <c:v>0.51569489999999996</c:v>
                </c:pt>
                <c:pt idx="237">
                  <c:v>0.52356979999999997</c:v>
                </c:pt>
                <c:pt idx="238">
                  <c:v>0.52299720000000005</c:v>
                </c:pt>
                <c:pt idx="239">
                  <c:v>0.51588409999999996</c:v>
                </c:pt>
                <c:pt idx="240">
                  <c:v>0.5098838</c:v>
                </c:pt>
                <c:pt idx="241">
                  <c:v>0.49867050000000002</c:v>
                </c:pt>
                <c:pt idx="242">
                  <c:v>0.48865500000000001</c:v>
                </c:pt>
                <c:pt idx="243">
                  <c:v>0.49136809999999997</c:v>
                </c:pt>
                <c:pt idx="244">
                  <c:v>0.4990021</c:v>
                </c:pt>
                <c:pt idx="245">
                  <c:v>0.50433430000000001</c:v>
                </c:pt>
                <c:pt idx="246">
                  <c:v>0.50252220000000003</c:v>
                </c:pt>
                <c:pt idx="247">
                  <c:v>0.48993690000000001</c:v>
                </c:pt>
                <c:pt idx="248">
                  <c:v>0.47405560000000002</c:v>
                </c:pt>
                <c:pt idx="249">
                  <c:v>0.46501219999999999</c:v>
                </c:pt>
                <c:pt idx="250">
                  <c:v>0.46909119999999999</c:v>
                </c:pt>
                <c:pt idx="251">
                  <c:v>0.48024630000000001</c:v>
                </c:pt>
                <c:pt idx="252">
                  <c:v>0.48506290000000002</c:v>
                </c:pt>
                <c:pt idx="253">
                  <c:v>0.47795189999999999</c:v>
                </c:pt>
                <c:pt idx="254">
                  <c:v>0.46458329999999998</c:v>
                </c:pt>
                <c:pt idx="255">
                  <c:v>0.45481009999999999</c:v>
                </c:pt>
                <c:pt idx="256">
                  <c:v>0.45486359999999998</c:v>
                </c:pt>
                <c:pt idx="257">
                  <c:v>0.45875670000000002</c:v>
                </c:pt>
                <c:pt idx="258">
                  <c:v>0.4564358</c:v>
                </c:pt>
                <c:pt idx="259">
                  <c:v>0.45408939999999998</c:v>
                </c:pt>
                <c:pt idx="260">
                  <c:v>0.45218789999999998</c:v>
                </c:pt>
                <c:pt idx="261">
                  <c:v>0.44302789999999997</c:v>
                </c:pt>
                <c:pt idx="262">
                  <c:v>0.43322539999999998</c:v>
                </c:pt>
                <c:pt idx="263">
                  <c:v>0.43204130000000002</c:v>
                </c:pt>
                <c:pt idx="264">
                  <c:v>0.44275969999999998</c:v>
                </c:pt>
                <c:pt idx="265">
                  <c:v>0.45576220000000001</c:v>
                </c:pt>
                <c:pt idx="266">
                  <c:v>0.45728679999999999</c:v>
                </c:pt>
                <c:pt idx="267">
                  <c:v>0.44795220000000002</c:v>
                </c:pt>
                <c:pt idx="268">
                  <c:v>0.43426930000000002</c:v>
                </c:pt>
                <c:pt idx="269">
                  <c:v>0.42146159999999999</c:v>
                </c:pt>
                <c:pt idx="270">
                  <c:v>0.4147129</c:v>
                </c:pt>
                <c:pt idx="271">
                  <c:v>0.4160837</c:v>
                </c:pt>
                <c:pt idx="272">
                  <c:v>0.41993720000000001</c:v>
                </c:pt>
                <c:pt idx="273">
                  <c:v>0.42030060000000002</c:v>
                </c:pt>
                <c:pt idx="274">
                  <c:v>0.42088520000000001</c:v>
                </c:pt>
                <c:pt idx="275">
                  <c:v>0.42020429999999998</c:v>
                </c:pt>
                <c:pt idx="276">
                  <c:v>0.41124230000000001</c:v>
                </c:pt>
                <c:pt idx="277">
                  <c:v>0.40486230000000001</c:v>
                </c:pt>
                <c:pt idx="278">
                  <c:v>0.40707110000000002</c:v>
                </c:pt>
                <c:pt idx="279">
                  <c:v>0.40155229999999997</c:v>
                </c:pt>
                <c:pt idx="280">
                  <c:v>0.39277990000000002</c:v>
                </c:pt>
                <c:pt idx="281">
                  <c:v>0.39952140000000003</c:v>
                </c:pt>
                <c:pt idx="282">
                  <c:v>0.40891699999999997</c:v>
                </c:pt>
                <c:pt idx="283">
                  <c:v>0.4050726</c:v>
                </c:pt>
                <c:pt idx="284">
                  <c:v>0.39938990000000002</c:v>
                </c:pt>
                <c:pt idx="285">
                  <c:v>0.40048719999999999</c:v>
                </c:pt>
                <c:pt idx="286">
                  <c:v>0.40055800000000003</c:v>
                </c:pt>
                <c:pt idx="287">
                  <c:v>0.38880619999999999</c:v>
                </c:pt>
                <c:pt idx="288">
                  <c:v>0.37140970000000001</c:v>
                </c:pt>
                <c:pt idx="289">
                  <c:v>0.36919150000000001</c:v>
                </c:pt>
                <c:pt idx="290">
                  <c:v>0.37929980000000002</c:v>
                </c:pt>
                <c:pt idx="291">
                  <c:v>0.38086360000000002</c:v>
                </c:pt>
                <c:pt idx="292">
                  <c:v>0.37341590000000002</c:v>
                </c:pt>
                <c:pt idx="293">
                  <c:v>0.36995400000000001</c:v>
                </c:pt>
                <c:pt idx="294">
                  <c:v>0.37527860000000002</c:v>
                </c:pt>
                <c:pt idx="295">
                  <c:v>0.38240360000000001</c:v>
                </c:pt>
                <c:pt idx="296">
                  <c:v>0.38016339999999998</c:v>
                </c:pt>
                <c:pt idx="297">
                  <c:v>0.37316050000000001</c:v>
                </c:pt>
                <c:pt idx="298">
                  <c:v>0.36864839999999999</c:v>
                </c:pt>
                <c:pt idx="299">
                  <c:v>0.3606297</c:v>
                </c:pt>
                <c:pt idx="300">
                  <c:v>0.35636410000000002</c:v>
                </c:pt>
                <c:pt idx="301">
                  <c:v>0.35779929999999999</c:v>
                </c:pt>
                <c:pt idx="302">
                  <c:v>0.34873310000000002</c:v>
                </c:pt>
                <c:pt idx="303">
                  <c:v>0.33630169999999998</c:v>
                </c:pt>
                <c:pt idx="304">
                  <c:v>0.33763530000000003</c:v>
                </c:pt>
                <c:pt idx="305">
                  <c:v>0.34752949999999999</c:v>
                </c:pt>
                <c:pt idx="306">
                  <c:v>0.35451719999999998</c:v>
                </c:pt>
                <c:pt idx="307">
                  <c:v>0.35627360000000002</c:v>
                </c:pt>
                <c:pt idx="308">
                  <c:v>0.3577979</c:v>
                </c:pt>
                <c:pt idx="309">
                  <c:v>0.35989209999999999</c:v>
                </c:pt>
                <c:pt idx="310">
                  <c:v>0.35316639999999999</c:v>
                </c:pt>
                <c:pt idx="311">
                  <c:v>0.34325610000000001</c:v>
                </c:pt>
                <c:pt idx="312">
                  <c:v>0.3439798</c:v>
                </c:pt>
                <c:pt idx="313">
                  <c:v>0.34776469999999998</c:v>
                </c:pt>
                <c:pt idx="314">
                  <c:v>0.34099849999999998</c:v>
                </c:pt>
                <c:pt idx="315">
                  <c:v>0.32432949999999999</c:v>
                </c:pt>
                <c:pt idx="316">
                  <c:v>0.31748510000000002</c:v>
                </c:pt>
                <c:pt idx="317">
                  <c:v>0.32725349999999997</c:v>
                </c:pt>
                <c:pt idx="318">
                  <c:v>0.32881329999999998</c:v>
                </c:pt>
                <c:pt idx="319">
                  <c:v>0.31613400000000003</c:v>
                </c:pt>
                <c:pt idx="320">
                  <c:v>0.30895919999999999</c:v>
                </c:pt>
                <c:pt idx="321">
                  <c:v>0.3140384</c:v>
                </c:pt>
                <c:pt idx="322">
                  <c:v>0.31903939999999997</c:v>
                </c:pt>
                <c:pt idx="323">
                  <c:v>0.31070500000000001</c:v>
                </c:pt>
                <c:pt idx="324">
                  <c:v>0.3039327</c:v>
                </c:pt>
                <c:pt idx="325">
                  <c:v>0.31502140000000001</c:v>
                </c:pt>
                <c:pt idx="326">
                  <c:v>0.32007140000000001</c:v>
                </c:pt>
                <c:pt idx="327">
                  <c:v>0.3100675</c:v>
                </c:pt>
                <c:pt idx="328">
                  <c:v>0.31179200000000001</c:v>
                </c:pt>
                <c:pt idx="329">
                  <c:v>0.32275670000000001</c:v>
                </c:pt>
                <c:pt idx="330">
                  <c:v>0.31912970000000002</c:v>
                </c:pt>
                <c:pt idx="331">
                  <c:v>0.30212420000000001</c:v>
                </c:pt>
                <c:pt idx="332">
                  <c:v>0.29451519999999998</c:v>
                </c:pt>
                <c:pt idx="333">
                  <c:v>0.3050254</c:v>
                </c:pt>
                <c:pt idx="334">
                  <c:v>0.30899359999999998</c:v>
                </c:pt>
                <c:pt idx="335">
                  <c:v>0.2964946</c:v>
                </c:pt>
                <c:pt idx="336">
                  <c:v>0.28638130000000001</c:v>
                </c:pt>
                <c:pt idx="337">
                  <c:v>0.28090880000000001</c:v>
                </c:pt>
                <c:pt idx="338">
                  <c:v>0.27516659999999998</c:v>
                </c:pt>
                <c:pt idx="339">
                  <c:v>0.2819623</c:v>
                </c:pt>
                <c:pt idx="340">
                  <c:v>0.2991818</c:v>
                </c:pt>
                <c:pt idx="341">
                  <c:v>0.29796159999999999</c:v>
                </c:pt>
                <c:pt idx="342">
                  <c:v>0.28189350000000002</c:v>
                </c:pt>
                <c:pt idx="343">
                  <c:v>0.27903230000000001</c:v>
                </c:pt>
                <c:pt idx="344">
                  <c:v>0.28257409999999999</c:v>
                </c:pt>
                <c:pt idx="345">
                  <c:v>0.28327350000000001</c:v>
                </c:pt>
                <c:pt idx="346">
                  <c:v>0.28804400000000002</c:v>
                </c:pt>
                <c:pt idx="347">
                  <c:v>0.28311249999999999</c:v>
                </c:pt>
                <c:pt idx="348">
                  <c:v>0.26254250000000001</c:v>
                </c:pt>
                <c:pt idx="349">
                  <c:v>0.25269000000000003</c:v>
                </c:pt>
                <c:pt idx="350">
                  <c:v>0.25882929999999998</c:v>
                </c:pt>
                <c:pt idx="351">
                  <c:v>0.26167899999999999</c:v>
                </c:pt>
                <c:pt idx="352">
                  <c:v>0.26460499999999998</c:v>
                </c:pt>
                <c:pt idx="353">
                  <c:v>0.27455669999999999</c:v>
                </c:pt>
                <c:pt idx="354">
                  <c:v>0.27908040000000001</c:v>
                </c:pt>
                <c:pt idx="355">
                  <c:v>0.27023900000000001</c:v>
                </c:pt>
                <c:pt idx="356">
                  <c:v>0.25548310000000002</c:v>
                </c:pt>
                <c:pt idx="357">
                  <c:v>0.24700739999999999</c:v>
                </c:pt>
                <c:pt idx="358">
                  <c:v>0.24608849999999999</c:v>
                </c:pt>
                <c:pt idx="359">
                  <c:v>0.24535480000000001</c:v>
                </c:pt>
                <c:pt idx="360">
                  <c:v>0.24813550000000001</c:v>
                </c:pt>
                <c:pt idx="361">
                  <c:v>0.25271139999999997</c:v>
                </c:pt>
                <c:pt idx="362">
                  <c:v>0.24437210000000001</c:v>
                </c:pt>
                <c:pt idx="363">
                  <c:v>0.2308684</c:v>
                </c:pt>
                <c:pt idx="364">
                  <c:v>0.2318713</c:v>
                </c:pt>
                <c:pt idx="365">
                  <c:v>0.24270510000000001</c:v>
                </c:pt>
                <c:pt idx="366">
                  <c:v>0.2458301</c:v>
                </c:pt>
                <c:pt idx="367">
                  <c:v>0.24063989999999999</c:v>
                </c:pt>
                <c:pt idx="368">
                  <c:v>0.23484740000000001</c:v>
                </c:pt>
                <c:pt idx="369">
                  <c:v>0.23052909999999999</c:v>
                </c:pt>
                <c:pt idx="370">
                  <c:v>0.2326183</c:v>
                </c:pt>
                <c:pt idx="371">
                  <c:v>0.23773050000000001</c:v>
                </c:pt>
                <c:pt idx="372">
                  <c:v>0.2388526</c:v>
                </c:pt>
                <c:pt idx="373">
                  <c:v>0.2395526</c:v>
                </c:pt>
                <c:pt idx="374">
                  <c:v>0.2393566</c:v>
                </c:pt>
                <c:pt idx="375">
                  <c:v>0.22900319999999999</c:v>
                </c:pt>
                <c:pt idx="376">
                  <c:v>0.21605559999999999</c:v>
                </c:pt>
                <c:pt idx="377">
                  <c:v>0.2185599</c:v>
                </c:pt>
                <c:pt idx="378">
                  <c:v>0.2281048</c:v>
                </c:pt>
                <c:pt idx="379">
                  <c:v>0.22803519999999999</c:v>
                </c:pt>
                <c:pt idx="380">
                  <c:v>0.22036739999999999</c:v>
                </c:pt>
                <c:pt idx="381">
                  <c:v>0.21624989999999999</c:v>
                </c:pt>
                <c:pt idx="382">
                  <c:v>0.2150378</c:v>
                </c:pt>
                <c:pt idx="383">
                  <c:v>0.20992710000000001</c:v>
                </c:pt>
                <c:pt idx="384">
                  <c:v>0.21032000000000001</c:v>
                </c:pt>
                <c:pt idx="385">
                  <c:v>0.21264189999999999</c:v>
                </c:pt>
                <c:pt idx="386">
                  <c:v>0.20818790000000001</c:v>
                </c:pt>
                <c:pt idx="387">
                  <c:v>0.21008479999999999</c:v>
                </c:pt>
                <c:pt idx="388">
                  <c:v>0.2175173</c:v>
                </c:pt>
                <c:pt idx="389">
                  <c:v>0.22295480000000001</c:v>
                </c:pt>
                <c:pt idx="390">
                  <c:v>0.2246136</c:v>
                </c:pt>
                <c:pt idx="391">
                  <c:v>0.2146498</c:v>
                </c:pt>
                <c:pt idx="392">
                  <c:v>0.2000999</c:v>
                </c:pt>
                <c:pt idx="393">
                  <c:v>0.19321179999999999</c:v>
                </c:pt>
                <c:pt idx="394">
                  <c:v>0.18952060000000001</c:v>
                </c:pt>
                <c:pt idx="395">
                  <c:v>0.18756510000000001</c:v>
                </c:pt>
                <c:pt idx="396">
                  <c:v>0.1921621</c:v>
                </c:pt>
                <c:pt idx="397">
                  <c:v>0.19801959999999999</c:v>
                </c:pt>
                <c:pt idx="398">
                  <c:v>0.19310169999999999</c:v>
                </c:pt>
                <c:pt idx="399">
                  <c:v>0.181224</c:v>
                </c:pt>
                <c:pt idx="400">
                  <c:v>0.181702</c:v>
                </c:pt>
                <c:pt idx="401">
                  <c:v>0.1879921</c:v>
                </c:pt>
                <c:pt idx="402">
                  <c:v>0.1849093</c:v>
                </c:pt>
                <c:pt idx="403">
                  <c:v>0.1834537</c:v>
                </c:pt>
                <c:pt idx="404">
                  <c:v>0.18653900000000001</c:v>
                </c:pt>
                <c:pt idx="405">
                  <c:v>0.18256059999999999</c:v>
                </c:pt>
                <c:pt idx="406">
                  <c:v>0.17796129999999999</c:v>
                </c:pt>
                <c:pt idx="407">
                  <c:v>0.17988750000000001</c:v>
                </c:pt>
                <c:pt idx="408">
                  <c:v>0.1721625</c:v>
                </c:pt>
                <c:pt idx="409">
                  <c:v>0.16031690000000001</c:v>
                </c:pt>
                <c:pt idx="410">
                  <c:v>0.16834769999999999</c:v>
                </c:pt>
                <c:pt idx="411">
                  <c:v>0.1810853</c:v>
                </c:pt>
                <c:pt idx="412">
                  <c:v>0.1789695</c:v>
                </c:pt>
                <c:pt idx="413">
                  <c:v>0.17500879999999999</c:v>
                </c:pt>
                <c:pt idx="414">
                  <c:v>0.17464740000000001</c:v>
                </c:pt>
                <c:pt idx="415">
                  <c:v>0.16527720000000001</c:v>
                </c:pt>
                <c:pt idx="416">
                  <c:v>0.15287980000000001</c:v>
                </c:pt>
                <c:pt idx="417">
                  <c:v>0.15833079999999999</c:v>
                </c:pt>
                <c:pt idx="418">
                  <c:v>0.17611879999999999</c:v>
                </c:pt>
                <c:pt idx="419">
                  <c:v>0.178429</c:v>
                </c:pt>
                <c:pt idx="420">
                  <c:v>0.16368920000000001</c:v>
                </c:pt>
                <c:pt idx="421">
                  <c:v>0.15863930000000001</c:v>
                </c:pt>
                <c:pt idx="422">
                  <c:v>0.16362160000000001</c:v>
                </c:pt>
                <c:pt idx="423">
                  <c:v>0.1558908</c:v>
                </c:pt>
                <c:pt idx="424">
                  <c:v>0.1450167</c:v>
                </c:pt>
                <c:pt idx="425">
                  <c:v>0.1487356</c:v>
                </c:pt>
                <c:pt idx="426">
                  <c:v>0.15759670000000001</c:v>
                </c:pt>
                <c:pt idx="427">
                  <c:v>0.16307959999999999</c:v>
                </c:pt>
                <c:pt idx="428">
                  <c:v>0.15813720000000001</c:v>
                </c:pt>
                <c:pt idx="429">
                  <c:v>0.14408090000000001</c:v>
                </c:pt>
                <c:pt idx="430">
                  <c:v>0.14089850000000001</c:v>
                </c:pt>
                <c:pt idx="431">
                  <c:v>0.14569099999999999</c:v>
                </c:pt>
                <c:pt idx="432">
                  <c:v>0.14069229999999999</c:v>
                </c:pt>
                <c:pt idx="433">
                  <c:v>0.13718069999999999</c:v>
                </c:pt>
                <c:pt idx="434">
                  <c:v>0.14413110000000001</c:v>
                </c:pt>
                <c:pt idx="435">
                  <c:v>0.14551059999999999</c:v>
                </c:pt>
                <c:pt idx="436">
                  <c:v>0.14145430000000001</c:v>
                </c:pt>
                <c:pt idx="437">
                  <c:v>0.14294280000000001</c:v>
                </c:pt>
                <c:pt idx="438">
                  <c:v>0.1398865</c:v>
                </c:pt>
                <c:pt idx="439">
                  <c:v>0.1284312</c:v>
                </c:pt>
                <c:pt idx="440">
                  <c:v>0.12902050000000001</c:v>
                </c:pt>
                <c:pt idx="441">
                  <c:v>0.1449117</c:v>
                </c:pt>
                <c:pt idx="442">
                  <c:v>0.1528745</c:v>
                </c:pt>
                <c:pt idx="443">
                  <c:v>0.14543249999999999</c:v>
                </c:pt>
                <c:pt idx="444">
                  <c:v>0.13527040000000001</c:v>
                </c:pt>
                <c:pt idx="445">
                  <c:v>0.1346579</c:v>
                </c:pt>
                <c:pt idx="446">
                  <c:v>0.14322989999999999</c:v>
                </c:pt>
                <c:pt idx="447">
                  <c:v>0.1414221</c:v>
                </c:pt>
                <c:pt idx="448">
                  <c:v>0.12725239999999999</c:v>
                </c:pt>
                <c:pt idx="449">
                  <c:v>0.12112390000000001</c:v>
                </c:pt>
                <c:pt idx="450">
                  <c:v>0.1239517</c:v>
                </c:pt>
                <c:pt idx="451">
                  <c:v>0.12907379999999999</c:v>
                </c:pt>
                <c:pt idx="452">
                  <c:v>0.1350142</c:v>
                </c:pt>
                <c:pt idx="453">
                  <c:v>0.133186</c:v>
                </c:pt>
                <c:pt idx="454">
                  <c:v>0.1198685</c:v>
                </c:pt>
                <c:pt idx="455">
                  <c:v>0.1121301</c:v>
                </c:pt>
                <c:pt idx="456">
                  <c:v>0.125749</c:v>
                </c:pt>
                <c:pt idx="457">
                  <c:v>0.14194399999999999</c:v>
                </c:pt>
                <c:pt idx="458">
                  <c:v>0.13497770000000001</c:v>
                </c:pt>
                <c:pt idx="459">
                  <c:v>0.1143598</c:v>
                </c:pt>
                <c:pt idx="460">
                  <c:v>0.100323</c:v>
                </c:pt>
                <c:pt idx="461">
                  <c:v>9.8039989999999994E-2</c:v>
                </c:pt>
                <c:pt idx="462">
                  <c:v>0.10923190000000001</c:v>
                </c:pt>
                <c:pt idx="463">
                  <c:v>0.1213741</c:v>
                </c:pt>
                <c:pt idx="464">
                  <c:v>0.1198975</c:v>
                </c:pt>
                <c:pt idx="465">
                  <c:v>0.1172754</c:v>
                </c:pt>
                <c:pt idx="466">
                  <c:v>0.11977930000000001</c:v>
                </c:pt>
                <c:pt idx="467">
                  <c:v>0.1157551</c:v>
                </c:pt>
                <c:pt idx="468">
                  <c:v>0.1095165</c:v>
                </c:pt>
                <c:pt idx="469">
                  <c:v>0.1135525</c:v>
                </c:pt>
                <c:pt idx="470">
                  <c:v>0.1210865</c:v>
                </c:pt>
                <c:pt idx="471">
                  <c:v>0.1149666</c:v>
                </c:pt>
                <c:pt idx="472">
                  <c:v>9.6171859999999998E-2</c:v>
                </c:pt>
                <c:pt idx="473">
                  <c:v>8.4626800000000002E-2</c:v>
                </c:pt>
                <c:pt idx="474">
                  <c:v>9.0797950000000002E-2</c:v>
                </c:pt>
                <c:pt idx="475">
                  <c:v>0.1023584</c:v>
                </c:pt>
                <c:pt idx="476">
                  <c:v>0.1046504</c:v>
                </c:pt>
                <c:pt idx="477">
                  <c:v>0.1045744</c:v>
                </c:pt>
                <c:pt idx="478">
                  <c:v>0.1127823</c:v>
                </c:pt>
                <c:pt idx="479">
                  <c:v>0.1174003</c:v>
                </c:pt>
                <c:pt idx="480">
                  <c:v>0.1130438</c:v>
                </c:pt>
                <c:pt idx="481">
                  <c:v>0.113839</c:v>
                </c:pt>
                <c:pt idx="482">
                  <c:v>0.11422359999999999</c:v>
                </c:pt>
                <c:pt idx="483">
                  <c:v>9.8038829999999993E-2</c:v>
                </c:pt>
                <c:pt idx="484">
                  <c:v>8.1787479999999996E-2</c:v>
                </c:pt>
                <c:pt idx="485">
                  <c:v>8.629481E-2</c:v>
                </c:pt>
                <c:pt idx="486">
                  <c:v>9.9702230000000003E-2</c:v>
                </c:pt>
                <c:pt idx="487">
                  <c:v>0.1029119</c:v>
                </c:pt>
                <c:pt idx="488">
                  <c:v>8.9291789999999996E-2</c:v>
                </c:pt>
                <c:pt idx="489">
                  <c:v>8.1996879999999994E-2</c:v>
                </c:pt>
                <c:pt idx="490">
                  <c:v>9.9942329999999996E-2</c:v>
                </c:pt>
                <c:pt idx="491">
                  <c:v>0.10994279999999999</c:v>
                </c:pt>
                <c:pt idx="492">
                  <c:v>9.666566E-2</c:v>
                </c:pt>
                <c:pt idx="493">
                  <c:v>8.5952669999999995E-2</c:v>
                </c:pt>
                <c:pt idx="494">
                  <c:v>8.8709339999999998E-2</c:v>
                </c:pt>
                <c:pt idx="495">
                  <c:v>9.5439479999999993E-2</c:v>
                </c:pt>
                <c:pt idx="496">
                  <c:v>9.5194509999999996E-2</c:v>
                </c:pt>
                <c:pt idx="497">
                  <c:v>9.3915819999999997E-2</c:v>
                </c:pt>
                <c:pt idx="498">
                  <c:v>9.6040009999999995E-2</c:v>
                </c:pt>
                <c:pt idx="499">
                  <c:v>8.7785559999999999E-2</c:v>
                </c:pt>
                <c:pt idx="500">
                  <c:v>7.554495E-2</c:v>
                </c:pt>
                <c:pt idx="501">
                  <c:v>8.3219100000000004E-2</c:v>
                </c:pt>
                <c:pt idx="502">
                  <c:v>9.6548819999999994E-2</c:v>
                </c:pt>
                <c:pt idx="503">
                  <c:v>9.1660039999999998E-2</c:v>
                </c:pt>
                <c:pt idx="504">
                  <c:v>8.185075E-2</c:v>
                </c:pt>
                <c:pt idx="505">
                  <c:v>7.8204090000000004E-2</c:v>
                </c:pt>
                <c:pt idx="506">
                  <c:v>7.8041719999999995E-2</c:v>
                </c:pt>
                <c:pt idx="507">
                  <c:v>8.4145659999999997E-2</c:v>
                </c:pt>
                <c:pt idx="508">
                  <c:v>9.6964720000000004E-2</c:v>
                </c:pt>
                <c:pt idx="509">
                  <c:v>0.1024557</c:v>
                </c:pt>
                <c:pt idx="510">
                  <c:v>9.1144610000000001E-2</c:v>
                </c:pt>
                <c:pt idx="511">
                  <c:v>8.3121979999999998E-2</c:v>
                </c:pt>
                <c:pt idx="512">
                  <c:v>8.4627190000000005E-2</c:v>
                </c:pt>
                <c:pt idx="513">
                  <c:v>8.0493239999999994E-2</c:v>
                </c:pt>
                <c:pt idx="514">
                  <c:v>7.6702149999999997E-2</c:v>
                </c:pt>
                <c:pt idx="515">
                  <c:v>7.6286140000000002E-2</c:v>
                </c:pt>
                <c:pt idx="516">
                  <c:v>7.2155670000000005E-2</c:v>
                </c:pt>
                <c:pt idx="517">
                  <c:v>7.2779010000000005E-2</c:v>
                </c:pt>
                <c:pt idx="518">
                  <c:v>8.0986050000000004E-2</c:v>
                </c:pt>
                <c:pt idx="519">
                  <c:v>8.3167779999999997E-2</c:v>
                </c:pt>
                <c:pt idx="520">
                  <c:v>7.6152659999999997E-2</c:v>
                </c:pt>
                <c:pt idx="521">
                  <c:v>7.2530310000000001E-2</c:v>
                </c:pt>
                <c:pt idx="522">
                  <c:v>7.9344830000000005E-2</c:v>
                </c:pt>
                <c:pt idx="523">
                  <c:v>8.4063680000000002E-2</c:v>
                </c:pt>
                <c:pt idx="524">
                  <c:v>7.6164460000000003E-2</c:v>
                </c:pt>
                <c:pt idx="525">
                  <c:v>7.2127380000000005E-2</c:v>
                </c:pt>
                <c:pt idx="526">
                  <c:v>8.1402340000000004E-2</c:v>
                </c:pt>
                <c:pt idx="527">
                  <c:v>8.1792519999999994E-2</c:v>
                </c:pt>
                <c:pt idx="528">
                  <c:v>6.8188470000000001E-2</c:v>
                </c:pt>
                <c:pt idx="529">
                  <c:v>6.4772850000000007E-2</c:v>
                </c:pt>
                <c:pt idx="530">
                  <c:v>7.6604259999999993E-2</c:v>
                </c:pt>
                <c:pt idx="531">
                  <c:v>8.6791590000000002E-2</c:v>
                </c:pt>
                <c:pt idx="532">
                  <c:v>8.2502539999999999E-2</c:v>
                </c:pt>
                <c:pt idx="533">
                  <c:v>7.4061290000000002E-2</c:v>
                </c:pt>
                <c:pt idx="534">
                  <c:v>7.50609E-2</c:v>
                </c:pt>
                <c:pt idx="535">
                  <c:v>6.9081589999999998E-2</c:v>
                </c:pt>
                <c:pt idx="536">
                  <c:v>5.558014E-2</c:v>
                </c:pt>
                <c:pt idx="537">
                  <c:v>5.9263179999999999E-2</c:v>
                </c:pt>
                <c:pt idx="538">
                  <c:v>7.3478890000000005E-2</c:v>
                </c:pt>
                <c:pt idx="539">
                  <c:v>7.5462130000000002E-2</c:v>
                </c:pt>
                <c:pt idx="540">
                  <c:v>6.6434170000000001E-2</c:v>
                </c:pt>
                <c:pt idx="541">
                  <c:v>6.0657570000000001E-2</c:v>
                </c:pt>
                <c:pt idx="542">
                  <c:v>6.1953790000000002E-2</c:v>
                </c:pt>
                <c:pt idx="543">
                  <c:v>5.9645629999999998E-2</c:v>
                </c:pt>
                <c:pt idx="544">
                  <c:v>5.1016550000000001E-2</c:v>
                </c:pt>
                <c:pt idx="545">
                  <c:v>5.3656469999999998E-2</c:v>
                </c:pt>
                <c:pt idx="546">
                  <c:v>6.629372E-2</c:v>
                </c:pt>
                <c:pt idx="547">
                  <c:v>6.6016179999999994E-2</c:v>
                </c:pt>
                <c:pt idx="548">
                  <c:v>5.6804609999999998E-2</c:v>
                </c:pt>
                <c:pt idx="549">
                  <c:v>5.5326939999999998E-2</c:v>
                </c:pt>
                <c:pt idx="550">
                  <c:v>6.0492360000000002E-2</c:v>
                </c:pt>
                <c:pt idx="551">
                  <c:v>6.6434099999999996E-2</c:v>
                </c:pt>
                <c:pt idx="552">
                  <c:v>6.6841280000000003E-2</c:v>
                </c:pt>
                <c:pt idx="553">
                  <c:v>5.9518370000000001E-2</c:v>
                </c:pt>
                <c:pt idx="554">
                  <c:v>5.4938239999999999E-2</c:v>
                </c:pt>
                <c:pt idx="555">
                  <c:v>5.8525319999999999E-2</c:v>
                </c:pt>
                <c:pt idx="556">
                  <c:v>6.1916310000000002E-2</c:v>
                </c:pt>
                <c:pt idx="557">
                  <c:v>6.305587E-2</c:v>
                </c:pt>
                <c:pt idx="558">
                  <c:v>6.5926689999999996E-2</c:v>
                </c:pt>
                <c:pt idx="559">
                  <c:v>6.5387470000000003E-2</c:v>
                </c:pt>
                <c:pt idx="560">
                  <c:v>5.9299310000000001E-2</c:v>
                </c:pt>
                <c:pt idx="561">
                  <c:v>5.5760179999999999E-2</c:v>
                </c:pt>
                <c:pt idx="562">
                  <c:v>5.5831520000000003E-2</c:v>
                </c:pt>
                <c:pt idx="563">
                  <c:v>5.712805E-2</c:v>
                </c:pt>
                <c:pt idx="564">
                  <c:v>6.188718E-2</c:v>
                </c:pt>
                <c:pt idx="565">
                  <c:v>6.1310990000000003E-2</c:v>
                </c:pt>
                <c:pt idx="566">
                  <c:v>5.1698599999999997E-2</c:v>
                </c:pt>
                <c:pt idx="567">
                  <c:v>4.5576360000000003E-2</c:v>
                </c:pt>
                <c:pt idx="568">
                  <c:v>4.6696250000000002E-2</c:v>
                </c:pt>
                <c:pt idx="569">
                  <c:v>5.5265670000000003E-2</c:v>
                </c:pt>
                <c:pt idx="570">
                  <c:v>6.3554189999999997E-2</c:v>
                </c:pt>
                <c:pt idx="571">
                  <c:v>5.5885209999999998E-2</c:v>
                </c:pt>
                <c:pt idx="572">
                  <c:v>4.1138139999999997E-2</c:v>
                </c:pt>
                <c:pt idx="573">
                  <c:v>4.1012119999999999E-2</c:v>
                </c:pt>
                <c:pt idx="574">
                  <c:v>5.3052620000000002E-2</c:v>
                </c:pt>
                <c:pt idx="575">
                  <c:v>5.6776689999999998E-2</c:v>
                </c:pt>
                <c:pt idx="576">
                  <c:v>5.4940709999999997E-2</c:v>
                </c:pt>
                <c:pt idx="577">
                  <c:v>5.5464930000000003E-2</c:v>
                </c:pt>
                <c:pt idx="578">
                  <c:v>4.5141889999999997E-2</c:v>
                </c:pt>
                <c:pt idx="579">
                  <c:v>3.1848649999999999E-2</c:v>
                </c:pt>
                <c:pt idx="580">
                  <c:v>3.4704449999999998E-2</c:v>
                </c:pt>
                <c:pt idx="581">
                  <c:v>4.9374069999999999E-2</c:v>
                </c:pt>
                <c:pt idx="582">
                  <c:v>6.1202359999999997E-2</c:v>
                </c:pt>
                <c:pt idx="583">
                  <c:v>5.9589789999999997E-2</c:v>
                </c:pt>
                <c:pt idx="584">
                  <c:v>4.7197059999999999E-2</c:v>
                </c:pt>
                <c:pt idx="585">
                  <c:v>3.8179150000000002E-2</c:v>
                </c:pt>
                <c:pt idx="586">
                  <c:v>4.4501730000000003E-2</c:v>
                </c:pt>
                <c:pt idx="587">
                  <c:v>5.6536469999999998E-2</c:v>
                </c:pt>
                <c:pt idx="588">
                  <c:v>5.2479919999999999E-2</c:v>
                </c:pt>
                <c:pt idx="589">
                  <c:v>3.6550939999999997E-2</c:v>
                </c:pt>
                <c:pt idx="590">
                  <c:v>3.2080169999999998E-2</c:v>
                </c:pt>
                <c:pt idx="591">
                  <c:v>4.177575E-2</c:v>
                </c:pt>
                <c:pt idx="592">
                  <c:v>4.7210509999999997E-2</c:v>
                </c:pt>
                <c:pt idx="593">
                  <c:v>5.0982439999999997E-2</c:v>
                </c:pt>
                <c:pt idx="594">
                  <c:v>6.3906190000000002E-2</c:v>
                </c:pt>
                <c:pt idx="595">
                  <c:v>6.4440910000000004E-2</c:v>
                </c:pt>
                <c:pt idx="596">
                  <c:v>4.4257709999999999E-2</c:v>
                </c:pt>
                <c:pt idx="597">
                  <c:v>2.93262E-2</c:v>
                </c:pt>
                <c:pt idx="598">
                  <c:v>3.392912E-2</c:v>
                </c:pt>
                <c:pt idx="599">
                  <c:v>4.2779110000000002E-2</c:v>
                </c:pt>
                <c:pt idx="600">
                  <c:v>3.6684080000000001E-2</c:v>
                </c:pt>
                <c:pt idx="601">
                  <c:v>3.0060099999999999E-2</c:v>
                </c:pt>
                <c:pt idx="602">
                  <c:v>4.0904969999999999E-2</c:v>
                </c:pt>
                <c:pt idx="603">
                  <c:v>5.3442360000000001E-2</c:v>
                </c:pt>
                <c:pt idx="604">
                  <c:v>5.449611E-2</c:v>
                </c:pt>
                <c:pt idx="605">
                  <c:v>4.9180969999999997E-2</c:v>
                </c:pt>
                <c:pt idx="606">
                  <c:v>4.4751810000000003E-2</c:v>
                </c:pt>
                <c:pt idx="607">
                  <c:v>4.6245139999999997E-2</c:v>
                </c:pt>
                <c:pt idx="608">
                  <c:v>4.917639E-2</c:v>
                </c:pt>
                <c:pt idx="609">
                  <c:v>4.7328059999999998E-2</c:v>
                </c:pt>
                <c:pt idx="610">
                  <c:v>4.7282310000000001E-2</c:v>
                </c:pt>
                <c:pt idx="611">
                  <c:v>5.2633069999999997E-2</c:v>
                </c:pt>
                <c:pt idx="612">
                  <c:v>4.6920410000000003E-2</c:v>
                </c:pt>
                <c:pt idx="613">
                  <c:v>2.9656140000000001E-2</c:v>
                </c:pt>
                <c:pt idx="614">
                  <c:v>2.5393639999999999E-2</c:v>
                </c:pt>
                <c:pt idx="615">
                  <c:v>3.3212499999999999E-2</c:v>
                </c:pt>
                <c:pt idx="616">
                  <c:v>4.1739159999999997E-2</c:v>
                </c:pt>
                <c:pt idx="617">
                  <c:v>5.124741E-2</c:v>
                </c:pt>
                <c:pt idx="618">
                  <c:v>5.3340070000000003E-2</c:v>
                </c:pt>
                <c:pt idx="619">
                  <c:v>4.1753020000000002E-2</c:v>
                </c:pt>
                <c:pt idx="620">
                  <c:v>2.3629609999999999E-2</c:v>
                </c:pt>
                <c:pt idx="621">
                  <c:v>1.8595759999999999E-2</c:v>
                </c:pt>
                <c:pt idx="622">
                  <c:v>2.9551170000000002E-2</c:v>
                </c:pt>
                <c:pt idx="623">
                  <c:v>3.6284259999999999E-2</c:v>
                </c:pt>
                <c:pt idx="624">
                  <c:v>3.8290780000000003E-2</c:v>
                </c:pt>
                <c:pt idx="625">
                  <c:v>4.3737159999999997E-2</c:v>
                </c:pt>
                <c:pt idx="626">
                  <c:v>4.6278519999999997E-2</c:v>
                </c:pt>
                <c:pt idx="627">
                  <c:v>3.819815E-2</c:v>
                </c:pt>
                <c:pt idx="628">
                  <c:v>3.0707760000000001E-2</c:v>
                </c:pt>
                <c:pt idx="629">
                  <c:v>4.0422020000000003E-2</c:v>
                </c:pt>
                <c:pt idx="630">
                  <c:v>5.019183E-2</c:v>
                </c:pt>
                <c:pt idx="631">
                  <c:v>3.8050580000000001E-2</c:v>
                </c:pt>
                <c:pt idx="632">
                  <c:v>1.8234920000000002E-2</c:v>
                </c:pt>
                <c:pt idx="633">
                  <c:v>1.536681E-2</c:v>
                </c:pt>
                <c:pt idx="634">
                  <c:v>2.7475469999999998E-2</c:v>
                </c:pt>
                <c:pt idx="635">
                  <c:v>3.5294520000000003E-2</c:v>
                </c:pt>
                <c:pt idx="636">
                  <c:v>3.2243729999999998E-2</c:v>
                </c:pt>
                <c:pt idx="637">
                  <c:v>2.6076459999999999E-2</c:v>
                </c:pt>
                <c:pt idx="638">
                  <c:v>3.0431300000000001E-2</c:v>
                </c:pt>
                <c:pt idx="639">
                  <c:v>3.928943E-2</c:v>
                </c:pt>
                <c:pt idx="640">
                  <c:v>3.2661200000000001E-2</c:v>
                </c:pt>
                <c:pt idx="641">
                  <c:v>2.61633E-2</c:v>
                </c:pt>
                <c:pt idx="642">
                  <c:v>3.4321459999999998E-2</c:v>
                </c:pt>
                <c:pt idx="643">
                  <c:v>3.4470920000000002E-2</c:v>
                </c:pt>
                <c:pt idx="644">
                  <c:v>2.1124509999999999E-2</c:v>
                </c:pt>
                <c:pt idx="645">
                  <c:v>1.7500749999999999E-2</c:v>
                </c:pt>
                <c:pt idx="646">
                  <c:v>2.8431669999999999E-2</c:v>
                </c:pt>
                <c:pt idx="647">
                  <c:v>3.2242279999999998E-2</c:v>
                </c:pt>
                <c:pt idx="648">
                  <c:v>2.6792010000000002E-2</c:v>
                </c:pt>
                <c:pt idx="649">
                  <c:v>3.2506519999999997E-2</c:v>
                </c:pt>
                <c:pt idx="650">
                  <c:v>4.7043550000000003E-2</c:v>
                </c:pt>
                <c:pt idx="651">
                  <c:v>4.5855689999999998E-2</c:v>
                </c:pt>
                <c:pt idx="652">
                  <c:v>2.749248E-2</c:v>
                </c:pt>
                <c:pt idx="653">
                  <c:v>2.0265660000000001E-2</c:v>
                </c:pt>
                <c:pt idx="654">
                  <c:v>3.3741149999999998E-2</c:v>
                </c:pt>
                <c:pt idx="655">
                  <c:v>4.5086479999999998E-2</c:v>
                </c:pt>
                <c:pt idx="656">
                  <c:v>4.193293E-2</c:v>
                </c:pt>
                <c:pt idx="657">
                  <c:v>3.9620929999999999E-2</c:v>
                </c:pt>
                <c:pt idx="658">
                  <c:v>3.6016409999999999E-2</c:v>
                </c:pt>
                <c:pt idx="659">
                  <c:v>1.770128E-2</c:v>
                </c:pt>
                <c:pt idx="660">
                  <c:v>2.916011E-3</c:v>
                </c:pt>
                <c:pt idx="661">
                  <c:v>4.1773160000000004E-3</c:v>
                </c:pt>
                <c:pt idx="662">
                  <c:v>1.128034E-2</c:v>
                </c:pt>
                <c:pt idx="663">
                  <c:v>1.8367910000000001E-2</c:v>
                </c:pt>
                <c:pt idx="664">
                  <c:v>2.3784759999999999E-2</c:v>
                </c:pt>
                <c:pt idx="665">
                  <c:v>2.5516199999999999E-2</c:v>
                </c:pt>
                <c:pt idx="666">
                  <c:v>2.1029180000000001E-2</c:v>
                </c:pt>
                <c:pt idx="667">
                  <c:v>1.305718E-2</c:v>
                </c:pt>
                <c:pt idx="668">
                  <c:v>1.467074E-2</c:v>
                </c:pt>
                <c:pt idx="669">
                  <c:v>3.1138249999999999E-2</c:v>
                </c:pt>
                <c:pt idx="670">
                  <c:v>4.6310110000000002E-2</c:v>
                </c:pt>
                <c:pt idx="671">
                  <c:v>4.8311069999999998E-2</c:v>
                </c:pt>
                <c:pt idx="672">
                  <c:v>4.028814E-2</c:v>
                </c:pt>
                <c:pt idx="673">
                  <c:v>2.994875E-2</c:v>
                </c:pt>
                <c:pt idx="674">
                  <c:v>2.6850039999999999E-2</c:v>
                </c:pt>
                <c:pt idx="675">
                  <c:v>2.33406E-2</c:v>
                </c:pt>
                <c:pt idx="676">
                  <c:v>1.1818159999999999E-2</c:v>
                </c:pt>
                <c:pt idx="677">
                  <c:v>1.487932E-2</c:v>
                </c:pt>
                <c:pt idx="678">
                  <c:v>3.4763160000000001E-2</c:v>
                </c:pt>
                <c:pt idx="679">
                  <c:v>3.8996839999999998E-2</c:v>
                </c:pt>
                <c:pt idx="680">
                  <c:v>2.6894040000000001E-2</c:v>
                </c:pt>
                <c:pt idx="681">
                  <c:v>2.1217380000000001E-2</c:v>
                </c:pt>
                <c:pt idx="682">
                  <c:v>2.147553E-2</c:v>
                </c:pt>
                <c:pt idx="683">
                  <c:v>1.8022219999999999E-2</c:v>
                </c:pt>
                <c:pt idx="684">
                  <c:v>1.5705609999999998E-2</c:v>
                </c:pt>
                <c:pt idx="685">
                  <c:v>2.0232679999999999E-2</c:v>
                </c:pt>
                <c:pt idx="686">
                  <c:v>2.47888E-2</c:v>
                </c:pt>
                <c:pt idx="687">
                  <c:v>2.7754399999999999E-2</c:v>
                </c:pt>
                <c:pt idx="688">
                  <c:v>2.6232720000000001E-2</c:v>
                </c:pt>
                <c:pt idx="689">
                  <c:v>1.9392409999999999E-2</c:v>
                </c:pt>
                <c:pt idx="690">
                  <c:v>2.181893E-2</c:v>
                </c:pt>
                <c:pt idx="691">
                  <c:v>1.9697050000000001E-2</c:v>
                </c:pt>
                <c:pt idx="692">
                  <c:v>-2.365433E-4</c:v>
                </c:pt>
                <c:pt idx="693">
                  <c:v>-1.0549350000000001E-2</c:v>
                </c:pt>
                <c:pt idx="694">
                  <c:v>-5.3634800000000003E-3</c:v>
                </c:pt>
                <c:pt idx="695">
                  <c:v>1.1367059999999999E-3</c:v>
                </c:pt>
                <c:pt idx="696">
                  <c:v>9.2511590000000001E-3</c:v>
                </c:pt>
                <c:pt idx="697">
                  <c:v>2.185523E-2</c:v>
                </c:pt>
                <c:pt idx="698">
                  <c:v>3.250202E-2</c:v>
                </c:pt>
                <c:pt idx="699">
                  <c:v>2.8270010000000002E-2</c:v>
                </c:pt>
                <c:pt idx="700">
                  <c:v>1.4296089999999999E-2</c:v>
                </c:pt>
                <c:pt idx="701">
                  <c:v>1.1076249999999999E-2</c:v>
                </c:pt>
                <c:pt idx="702">
                  <c:v>2.1043909999999999E-2</c:v>
                </c:pt>
                <c:pt idx="703">
                  <c:v>2.4717579999999999E-2</c:v>
                </c:pt>
                <c:pt idx="704">
                  <c:v>1.6783300000000001E-2</c:v>
                </c:pt>
                <c:pt idx="705">
                  <c:v>1.5796439999999998E-2</c:v>
                </c:pt>
                <c:pt idx="706">
                  <c:v>2.4674910000000001E-2</c:v>
                </c:pt>
                <c:pt idx="707">
                  <c:v>2.3645429999999999E-2</c:v>
                </c:pt>
                <c:pt idx="708">
                  <c:v>1.6513400000000001E-2</c:v>
                </c:pt>
                <c:pt idx="709">
                  <c:v>2.442865E-2</c:v>
                </c:pt>
                <c:pt idx="710">
                  <c:v>3.5195490000000003E-2</c:v>
                </c:pt>
                <c:pt idx="711">
                  <c:v>2.675286E-2</c:v>
                </c:pt>
                <c:pt idx="712">
                  <c:v>1.5608779999999999E-2</c:v>
                </c:pt>
                <c:pt idx="713">
                  <c:v>1.8813E-2</c:v>
                </c:pt>
                <c:pt idx="714">
                  <c:v>1.524708E-2</c:v>
                </c:pt>
                <c:pt idx="715">
                  <c:v>3.3860449999999999E-3</c:v>
                </c:pt>
                <c:pt idx="716">
                  <c:v>5.9157639999999996E-3</c:v>
                </c:pt>
                <c:pt idx="717">
                  <c:v>1.7037900000000002E-2</c:v>
                </c:pt>
                <c:pt idx="718">
                  <c:v>2.8184420000000002E-2</c:v>
                </c:pt>
                <c:pt idx="719">
                  <c:v>3.6792310000000002E-2</c:v>
                </c:pt>
                <c:pt idx="720">
                  <c:v>2.8668309999999999E-2</c:v>
                </c:pt>
                <c:pt idx="721">
                  <c:v>1.223757E-2</c:v>
                </c:pt>
                <c:pt idx="722">
                  <c:v>1.222645E-2</c:v>
                </c:pt>
                <c:pt idx="723">
                  <c:v>1.9916380000000001E-2</c:v>
                </c:pt>
                <c:pt idx="724">
                  <c:v>1.7321240000000002E-2</c:v>
                </c:pt>
                <c:pt idx="725">
                  <c:v>1.116897E-2</c:v>
                </c:pt>
                <c:pt idx="726">
                  <c:v>6.4285159999999996E-3</c:v>
                </c:pt>
                <c:pt idx="727">
                  <c:v>8.0058150000000003E-4</c:v>
                </c:pt>
                <c:pt idx="728">
                  <c:v>4.2602550000000001E-3</c:v>
                </c:pt>
                <c:pt idx="729">
                  <c:v>1.9811749999999999E-2</c:v>
                </c:pt>
                <c:pt idx="730">
                  <c:v>2.48553E-2</c:v>
                </c:pt>
                <c:pt idx="731">
                  <c:v>1.0561279999999999E-2</c:v>
                </c:pt>
                <c:pt idx="732">
                  <c:v>2.4532909999999998E-3</c:v>
                </c:pt>
                <c:pt idx="733">
                  <c:v>1.3144909999999999E-2</c:v>
                </c:pt>
                <c:pt idx="734">
                  <c:v>1.9175680000000001E-2</c:v>
                </c:pt>
                <c:pt idx="735">
                  <c:v>1.0358529999999999E-2</c:v>
                </c:pt>
                <c:pt idx="736">
                  <c:v>7.6626970000000004E-3</c:v>
                </c:pt>
                <c:pt idx="737">
                  <c:v>1.488227E-2</c:v>
                </c:pt>
                <c:pt idx="738">
                  <c:v>1.8517180000000001E-2</c:v>
                </c:pt>
                <c:pt idx="739">
                  <c:v>1.8065640000000001E-2</c:v>
                </c:pt>
                <c:pt idx="740">
                  <c:v>1.363747E-2</c:v>
                </c:pt>
                <c:pt idx="741">
                  <c:v>8.6600040000000007E-3</c:v>
                </c:pt>
                <c:pt idx="742">
                  <c:v>1.546051E-2</c:v>
                </c:pt>
                <c:pt idx="743">
                  <c:v>2.5936020000000001E-2</c:v>
                </c:pt>
                <c:pt idx="744">
                  <c:v>2.3409220000000001E-2</c:v>
                </c:pt>
                <c:pt idx="745">
                  <c:v>1.7365729999999999E-2</c:v>
                </c:pt>
                <c:pt idx="746">
                  <c:v>1.8159249999999998E-2</c:v>
                </c:pt>
                <c:pt idx="747">
                  <c:v>1.47686E-2</c:v>
                </c:pt>
                <c:pt idx="748">
                  <c:v>9.4014790000000008E-3</c:v>
                </c:pt>
                <c:pt idx="749">
                  <c:v>1.508698E-2</c:v>
                </c:pt>
                <c:pt idx="750">
                  <c:v>2.0564309999999999E-2</c:v>
                </c:pt>
                <c:pt idx="751">
                  <c:v>1.1660210000000001E-2</c:v>
                </c:pt>
                <c:pt idx="752">
                  <c:v>1.587525E-3</c:v>
                </c:pt>
                <c:pt idx="753">
                  <c:v>9.6839660000000004E-3</c:v>
                </c:pt>
                <c:pt idx="754">
                  <c:v>2.3927690000000001E-2</c:v>
                </c:pt>
                <c:pt idx="755">
                  <c:v>1.6934939999999999E-2</c:v>
                </c:pt>
                <c:pt idx="756">
                  <c:v>-5.3986170000000001E-4</c:v>
                </c:pt>
                <c:pt idx="757">
                  <c:v>3.8985700000000001E-3</c:v>
                </c:pt>
                <c:pt idx="758">
                  <c:v>2.5192510000000001E-2</c:v>
                </c:pt>
                <c:pt idx="759">
                  <c:v>3.4690569999999997E-2</c:v>
                </c:pt>
                <c:pt idx="760">
                  <c:v>2.4033990000000002E-2</c:v>
                </c:pt>
                <c:pt idx="761">
                  <c:v>7.576373E-3</c:v>
                </c:pt>
                <c:pt idx="762">
                  <c:v>1.0353319999999999E-3</c:v>
                </c:pt>
                <c:pt idx="763">
                  <c:v>4.0760400000000004E-3</c:v>
                </c:pt>
                <c:pt idx="764">
                  <c:v>1.003443E-2</c:v>
                </c:pt>
                <c:pt idx="765">
                  <c:v>1.590714E-2</c:v>
                </c:pt>
                <c:pt idx="766">
                  <c:v>1.723862E-2</c:v>
                </c:pt>
                <c:pt idx="767">
                  <c:v>1.6013469999999998E-2</c:v>
                </c:pt>
                <c:pt idx="768">
                  <c:v>1.9473569999999999E-2</c:v>
                </c:pt>
                <c:pt idx="769">
                  <c:v>2.7067339999999999E-2</c:v>
                </c:pt>
                <c:pt idx="770">
                  <c:v>2.843714E-2</c:v>
                </c:pt>
                <c:pt idx="771">
                  <c:v>1.5279259999999999E-2</c:v>
                </c:pt>
                <c:pt idx="772">
                  <c:v>-2.9539330000000002E-4</c:v>
                </c:pt>
                <c:pt idx="773">
                  <c:v>1.6551440000000001E-3</c:v>
                </c:pt>
                <c:pt idx="774">
                  <c:v>1.421422E-2</c:v>
                </c:pt>
                <c:pt idx="775">
                  <c:v>1.6140330000000001E-2</c:v>
                </c:pt>
                <c:pt idx="776">
                  <c:v>1.178447E-2</c:v>
                </c:pt>
                <c:pt idx="777">
                  <c:v>1.30089E-2</c:v>
                </c:pt>
                <c:pt idx="778">
                  <c:v>1.133326E-2</c:v>
                </c:pt>
                <c:pt idx="779">
                  <c:v>1.554262E-3</c:v>
                </c:pt>
                <c:pt idx="780">
                  <c:v>2.2269459999999999E-4</c:v>
                </c:pt>
                <c:pt idx="781">
                  <c:v>1.56735E-2</c:v>
                </c:pt>
                <c:pt idx="782">
                  <c:v>2.3885050000000001E-2</c:v>
                </c:pt>
                <c:pt idx="783">
                  <c:v>1.0664659999999999E-2</c:v>
                </c:pt>
                <c:pt idx="784">
                  <c:v>-1.586404E-3</c:v>
                </c:pt>
                <c:pt idx="785">
                  <c:v>1.498781E-3</c:v>
                </c:pt>
                <c:pt idx="786">
                  <c:v>9.1406160000000007E-3</c:v>
                </c:pt>
                <c:pt idx="787">
                  <c:v>1.228426E-2</c:v>
                </c:pt>
                <c:pt idx="788">
                  <c:v>8.2586859999999995E-3</c:v>
                </c:pt>
                <c:pt idx="789">
                  <c:v>5.0704640000000002E-3</c:v>
                </c:pt>
                <c:pt idx="790">
                  <c:v>1.228687E-2</c:v>
                </c:pt>
                <c:pt idx="791">
                  <c:v>1.6990140000000001E-2</c:v>
                </c:pt>
                <c:pt idx="792">
                  <c:v>7.2536570000000002E-3</c:v>
                </c:pt>
                <c:pt idx="793">
                  <c:v>-5.5470290000000002E-5</c:v>
                </c:pt>
                <c:pt idx="794">
                  <c:v>1.0111709999999999E-2</c:v>
                </c:pt>
                <c:pt idx="795">
                  <c:v>2.0744140000000001E-2</c:v>
                </c:pt>
                <c:pt idx="796">
                  <c:v>1.5723270000000001E-2</c:v>
                </c:pt>
                <c:pt idx="797">
                  <c:v>1.308177E-2</c:v>
                </c:pt>
                <c:pt idx="798">
                  <c:v>2.4177520000000001E-2</c:v>
                </c:pt>
                <c:pt idx="799">
                  <c:v>2.1277310000000001E-2</c:v>
                </c:pt>
                <c:pt idx="800">
                  <c:v>5.9718810000000001E-3</c:v>
                </c:pt>
                <c:pt idx="801">
                  <c:v>1.224102E-2</c:v>
                </c:pt>
                <c:pt idx="802">
                  <c:v>2.7142139999999999E-2</c:v>
                </c:pt>
                <c:pt idx="803">
                  <c:v>2.6429580000000001E-2</c:v>
                </c:pt>
                <c:pt idx="804">
                  <c:v>1.540537E-2</c:v>
                </c:pt>
                <c:pt idx="805">
                  <c:v>7.0492109999999997E-3</c:v>
                </c:pt>
                <c:pt idx="806">
                  <c:v>1.0312450000000001E-2</c:v>
                </c:pt>
                <c:pt idx="807">
                  <c:v>1.051267E-2</c:v>
                </c:pt>
                <c:pt idx="808">
                  <c:v>1.156175E-3</c:v>
                </c:pt>
                <c:pt idx="809">
                  <c:v>6.8629989999999998E-3</c:v>
                </c:pt>
                <c:pt idx="810">
                  <c:v>2.4526289999999999E-2</c:v>
                </c:pt>
                <c:pt idx="811">
                  <c:v>2.2017040000000002E-2</c:v>
                </c:pt>
                <c:pt idx="812">
                  <c:v>2.0516509999999998E-3</c:v>
                </c:pt>
                <c:pt idx="813">
                  <c:v>-5.8004349999999996E-3</c:v>
                </c:pt>
                <c:pt idx="814">
                  <c:v>-7.5286389999999997E-5</c:v>
                </c:pt>
                <c:pt idx="815">
                  <c:v>3.351073E-3</c:v>
                </c:pt>
                <c:pt idx="816">
                  <c:v>7.0654619999999998E-3</c:v>
                </c:pt>
                <c:pt idx="817">
                  <c:v>1.464007E-2</c:v>
                </c:pt>
                <c:pt idx="818">
                  <c:v>1.632552E-2</c:v>
                </c:pt>
                <c:pt idx="819">
                  <c:v>1.228836E-2</c:v>
                </c:pt>
                <c:pt idx="820">
                  <c:v>9.0824679999999998E-3</c:v>
                </c:pt>
                <c:pt idx="821">
                  <c:v>8.9277680000000009E-3</c:v>
                </c:pt>
                <c:pt idx="822">
                  <c:v>1.527528E-2</c:v>
                </c:pt>
                <c:pt idx="823">
                  <c:v>1.4482699999999999E-2</c:v>
                </c:pt>
                <c:pt idx="824">
                  <c:v>1.141804E-3</c:v>
                </c:pt>
                <c:pt idx="825">
                  <c:v>2.8083539999999999E-3</c:v>
                </c:pt>
                <c:pt idx="826">
                  <c:v>1.4977259999999999E-2</c:v>
                </c:pt>
                <c:pt idx="827">
                  <c:v>7.3787879999999998E-3</c:v>
                </c:pt>
                <c:pt idx="828">
                  <c:v>-2.3268249999999998E-3</c:v>
                </c:pt>
                <c:pt idx="829">
                  <c:v>7.7137070000000002E-3</c:v>
                </c:pt>
                <c:pt idx="830">
                  <c:v>1.316793E-2</c:v>
                </c:pt>
                <c:pt idx="831">
                  <c:v>5.5567460000000004E-3</c:v>
                </c:pt>
                <c:pt idx="832">
                  <c:v>9.9865010000000001E-3</c:v>
                </c:pt>
                <c:pt idx="833">
                  <c:v>2.16159E-2</c:v>
                </c:pt>
                <c:pt idx="834">
                  <c:v>1.903556E-2</c:v>
                </c:pt>
                <c:pt idx="835">
                  <c:v>1.214467E-2</c:v>
                </c:pt>
                <c:pt idx="836">
                  <c:v>1.194627E-2</c:v>
                </c:pt>
                <c:pt idx="837">
                  <c:v>1.203422E-2</c:v>
                </c:pt>
                <c:pt idx="838">
                  <c:v>1.1550390000000001E-2</c:v>
                </c:pt>
                <c:pt idx="839">
                  <c:v>8.7544200000000006E-3</c:v>
                </c:pt>
                <c:pt idx="840">
                  <c:v>1.8221159999999999E-3</c:v>
                </c:pt>
                <c:pt idx="841">
                  <c:v>7.9022320000000004E-3</c:v>
                </c:pt>
                <c:pt idx="842">
                  <c:v>2.1239399999999999E-2</c:v>
                </c:pt>
                <c:pt idx="843">
                  <c:v>1.1087949999999999E-2</c:v>
                </c:pt>
                <c:pt idx="844">
                  <c:v>-6.1263439999999997E-3</c:v>
                </c:pt>
                <c:pt idx="845">
                  <c:v>2.2494860000000002E-3</c:v>
                </c:pt>
                <c:pt idx="846">
                  <c:v>2.6501070000000002E-2</c:v>
                </c:pt>
                <c:pt idx="847">
                  <c:v>3.5038130000000001E-2</c:v>
                </c:pt>
                <c:pt idx="848">
                  <c:v>1.892632E-2</c:v>
                </c:pt>
                <c:pt idx="849">
                  <c:v>6.2491600000000001E-3</c:v>
                </c:pt>
                <c:pt idx="850">
                  <c:v>7.324873E-3</c:v>
                </c:pt>
                <c:pt idx="851">
                  <c:v>2.3584040000000001E-3</c:v>
                </c:pt>
                <c:pt idx="852">
                  <c:v>-3.253255E-3</c:v>
                </c:pt>
                <c:pt idx="853">
                  <c:v>5.0193490000000002E-3</c:v>
                </c:pt>
                <c:pt idx="854">
                  <c:v>1.113598E-2</c:v>
                </c:pt>
                <c:pt idx="855">
                  <c:v>7.7304330000000001E-3</c:v>
                </c:pt>
                <c:pt idx="856">
                  <c:v>4.6755390000000003E-3</c:v>
                </c:pt>
                <c:pt idx="857">
                  <c:v>-7.0554180000000001E-4</c:v>
                </c:pt>
                <c:pt idx="858">
                  <c:v>2.119381E-3</c:v>
                </c:pt>
                <c:pt idx="859">
                  <c:v>1.8605630000000001E-2</c:v>
                </c:pt>
                <c:pt idx="860">
                  <c:v>2.4049999999999998E-2</c:v>
                </c:pt>
                <c:pt idx="861">
                  <c:v>1.442996E-2</c:v>
                </c:pt>
                <c:pt idx="862">
                  <c:v>1.058953E-2</c:v>
                </c:pt>
                <c:pt idx="863">
                  <c:v>1.755547E-2</c:v>
                </c:pt>
                <c:pt idx="864">
                  <c:v>2.0525950000000001E-2</c:v>
                </c:pt>
                <c:pt idx="865">
                  <c:v>9.7379270000000004E-3</c:v>
                </c:pt>
                <c:pt idx="866">
                  <c:v>-2.4867639999999998E-3</c:v>
                </c:pt>
                <c:pt idx="867">
                  <c:v>-4.0604710000000004E-3</c:v>
                </c:pt>
                <c:pt idx="868">
                  <c:v>-1.7353360000000001E-4</c:v>
                </c:pt>
                <c:pt idx="869">
                  <c:v>5.9398460000000004E-3</c:v>
                </c:pt>
                <c:pt idx="870">
                  <c:v>1.2449200000000001E-2</c:v>
                </c:pt>
                <c:pt idx="871">
                  <c:v>9.2008790000000003E-3</c:v>
                </c:pt>
                <c:pt idx="872">
                  <c:v>3.2086039999999999E-4</c:v>
                </c:pt>
                <c:pt idx="873">
                  <c:v>2.686253E-3</c:v>
                </c:pt>
                <c:pt idx="874">
                  <c:v>9.8011509999999993E-3</c:v>
                </c:pt>
                <c:pt idx="875">
                  <c:v>9.0061150000000003E-3</c:v>
                </c:pt>
                <c:pt idx="876">
                  <c:v>1.201287E-2</c:v>
                </c:pt>
                <c:pt idx="877">
                  <c:v>1.943348E-2</c:v>
                </c:pt>
                <c:pt idx="878">
                  <c:v>1.263631E-2</c:v>
                </c:pt>
                <c:pt idx="879">
                  <c:v>-1.9757070000000002E-3</c:v>
                </c:pt>
                <c:pt idx="880">
                  <c:v>-3.6087409999999999E-3</c:v>
                </c:pt>
                <c:pt idx="881">
                  <c:v>5.0168030000000002E-3</c:v>
                </c:pt>
                <c:pt idx="882">
                  <c:v>7.1329590000000003E-3</c:v>
                </c:pt>
                <c:pt idx="883">
                  <c:v>-2.299513E-3</c:v>
                </c:pt>
                <c:pt idx="884">
                  <c:v>-6.7340259999999997E-3</c:v>
                </c:pt>
                <c:pt idx="885">
                  <c:v>6.0681559999999999E-3</c:v>
                </c:pt>
                <c:pt idx="886">
                  <c:v>1.6409159999999999E-2</c:v>
                </c:pt>
                <c:pt idx="887">
                  <c:v>1.0061189999999999E-2</c:v>
                </c:pt>
                <c:pt idx="888">
                  <c:v>3.5307340000000002E-3</c:v>
                </c:pt>
                <c:pt idx="889">
                  <c:v>4.5799509999999996E-3</c:v>
                </c:pt>
                <c:pt idx="890">
                  <c:v>5.957459E-3</c:v>
                </c:pt>
                <c:pt idx="891">
                  <c:v>5.0372580000000002E-3</c:v>
                </c:pt>
                <c:pt idx="892">
                  <c:v>2.7202710000000002E-4</c:v>
                </c:pt>
                <c:pt idx="893">
                  <c:v>-4.4334810000000004E-3</c:v>
                </c:pt>
                <c:pt idx="894">
                  <c:v>-5.7609250000000001E-3</c:v>
                </c:pt>
                <c:pt idx="895">
                  <c:v>-8.1342389999999997E-3</c:v>
                </c:pt>
                <c:pt idx="896">
                  <c:v>-5.2127839999999998E-3</c:v>
                </c:pt>
                <c:pt idx="897">
                  <c:v>5.3469110000000002E-3</c:v>
                </c:pt>
                <c:pt idx="898">
                  <c:v>9.2783210000000008E-3</c:v>
                </c:pt>
                <c:pt idx="899">
                  <c:v>7.6808149999999997E-3</c:v>
                </c:pt>
                <c:pt idx="900">
                  <c:v>4.0341739999999997E-3</c:v>
                </c:pt>
                <c:pt idx="901">
                  <c:v>-1.8172959999999999E-3</c:v>
                </c:pt>
                <c:pt idx="902">
                  <c:v>3.8809700000000001E-4</c:v>
                </c:pt>
                <c:pt idx="903">
                  <c:v>3.4886909999999999E-3</c:v>
                </c:pt>
                <c:pt idx="904">
                  <c:v>-1.711855E-3</c:v>
                </c:pt>
                <c:pt idx="905">
                  <c:v>-1.431739E-3</c:v>
                </c:pt>
                <c:pt idx="906">
                  <c:v>9.3315900000000007E-3</c:v>
                </c:pt>
                <c:pt idx="907">
                  <c:v>1.258358E-2</c:v>
                </c:pt>
                <c:pt idx="908">
                  <c:v>6.109466E-3</c:v>
                </c:pt>
                <c:pt idx="909">
                  <c:v>5.9071150000000001E-3</c:v>
                </c:pt>
                <c:pt idx="910">
                  <c:v>4.4262700000000004E-3</c:v>
                </c:pt>
                <c:pt idx="911">
                  <c:v>-4.1647949999999998E-3</c:v>
                </c:pt>
                <c:pt idx="912">
                  <c:v>-3.6949029999999998E-4</c:v>
                </c:pt>
                <c:pt idx="913">
                  <c:v>1.4159049999999999E-2</c:v>
                </c:pt>
                <c:pt idx="914">
                  <c:v>1.8303429999999999E-2</c:v>
                </c:pt>
                <c:pt idx="915">
                  <c:v>9.8774199999999996E-3</c:v>
                </c:pt>
                <c:pt idx="916">
                  <c:v>-6.3570439999999998E-4</c:v>
                </c:pt>
                <c:pt idx="917">
                  <c:v>3.386853E-3</c:v>
                </c:pt>
                <c:pt idx="918">
                  <c:v>1.9596079999999998E-2</c:v>
                </c:pt>
                <c:pt idx="919">
                  <c:v>1.657484E-2</c:v>
                </c:pt>
                <c:pt idx="920">
                  <c:v>2.9014620000000001E-3</c:v>
                </c:pt>
                <c:pt idx="921">
                  <c:v>7.2905770000000003E-3</c:v>
                </c:pt>
                <c:pt idx="922">
                  <c:v>8.3378789999999994E-3</c:v>
                </c:pt>
                <c:pt idx="923">
                  <c:v>-4.7176969999999999E-3</c:v>
                </c:pt>
                <c:pt idx="924">
                  <c:v>-4.7640449999999997E-3</c:v>
                </c:pt>
                <c:pt idx="925">
                  <c:v>7.0279219999999998E-3</c:v>
                </c:pt>
                <c:pt idx="926">
                  <c:v>1.002216E-2</c:v>
                </c:pt>
                <c:pt idx="927">
                  <c:v>5.5350770000000002E-3</c:v>
                </c:pt>
                <c:pt idx="928">
                  <c:v>-1.2079110000000001E-3</c:v>
                </c:pt>
                <c:pt idx="929">
                  <c:v>-5.6232060000000004E-3</c:v>
                </c:pt>
                <c:pt idx="930">
                  <c:v>4.4770069999999999E-3</c:v>
                </c:pt>
                <c:pt idx="931">
                  <c:v>1.7605409999999998E-2</c:v>
                </c:pt>
                <c:pt idx="932">
                  <c:v>1.002187E-2</c:v>
                </c:pt>
                <c:pt idx="933">
                  <c:v>-2.0817330000000001E-3</c:v>
                </c:pt>
                <c:pt idx="934">
                  <c:v>3.9403370000000004E-3</c:v>
                </c:pt>
                <c:pt idx="935">
                  <c:v>7.9968390000000004E-3</c:v>
                </c:pt>
                <c:pt idx="936">
                  <c:v>-2.8299019999999999E-5</c:v>
                </c:pt>
                <c:pt idx="937">
                  <c:v>-2.3166329999999998E-3</c:v>
                </c:pt>
                <c:pt idx="938">
                  <c:v>2.9702859999999999E-3</c:v>
                </c:pt>
                <c:pt idx="939">
                  <c:v>8.5506560000000002E-3</c:v>
                </c:pt>
                <c:pt idx="940">
                  <c:v>9.8432569999999994E-3</c:v>
                </c:pt>
                <c:pt idx="941">
                  <c:v>1.087249E-2</c:v>
                </c:pt>
                <c:pt idx="942">
                  <c:v>1.5732920000000001E-2</c:v>
                </c:pt>
                <c:pt idx="943">
                  <c:v>1.401613E-2</c:v>
                </c:pt>
                <c:pt idx="944">
                  <c:v>5.2644720000000001E-3</c:v>
                </c:pt>
                <c:pt idx="945">
                  <c:v>4.4612740000000003E-3</c:v>
                </c:pt>
                <c:pt idx="946">
                  <c:v>1.6054769999999999E-2</c:v>
                </c:pt>
                <c:pt idx="947">
                  <c:v>2.042857E-2</c:v>
                </c:pt>
                <c:pt idx="948">
                  <c:v>7.2097940000000003E-3</c:v>
                </c:pt>
                <c:pt idx="949">
                  <c:v>-5.9133969999999999E-3</c:v>
                </c:pt>
                <c:pt idx="950">
                  <c:v>-6.3809899999999996E-3</c:v>
                </c:pt>
                <c:pt idx="951">
                  <c:v>6.489033E-3</c:v>
                </c:pt>
                <c:pt idx="952">
                  <c:v>2.0741490000000001E-2</c:v>
                </c:pt>
                <c:pt idx="953">
                  <c:v>2.0322300000000001E-2</c:v>
                </c:pt>
                <c:pt idx="954">
                  <c:v>1.429736E-2</c:v>
                </c:pt>
                <c:pt idx="955">
                  <c:v>1.6346119999999999E-2</c:v>
                </c:pt>
                <c:pt idx="956">
                  <c:v>2.1116429999999999E-2</c:v>
                </c:pt>
                <c:pt idx="957">
                  <c:v>2.0740689999999999E-2</c:v>
                </c:pt>
                <c:pt idx="958">
                  <c:v>1.6389419999999998E-2</c:v>
                </c:pt>
                <c:pt idx="959">
                  <c:v>1.0220160000000001E-2</c:v>
                </c:pt>
                <c:pt idx="960">
                  <c:v>-7.3868980000000006E-5</c:v>
                </c:pt>
                <c:pt idx="961">
                  <c:v>-1.00681E-2</c:v>
                </c:pt>
                <c:pt idx="962">
                  <c:v>-1.228746E-2</c:v>
                </c:pt>
                <c:pt idx="963">
                  <c:v>-9.5821970000000006E-3</c:v>
                </c:pt>
                <c:pt idx="964">
                  <c:v>-8.9097529999999994E-3</c:v>
                </c:pt>
                <c:pt idx="965">
                  <c:v>-7.5166249999999999E-3</c:v>
                </c:pt>
                <c:pt idx="966">
                  <c:v>-2.1858799999999999E-3</c:v>
                </c:pt>
                <c:pt idx="967">
                  <c:v>8.3900659999999998E-4</c:v>
                </c:pt>
                <c:pt idx="968">
                  <c:v>1.3864789999999999E-3</c:v>
                </c:pt>
                <c:pt idx="969">
                  <c:v>4.5659729999999999E-4</c:v>
                </c:pt>
                <c:pt idx="970">
                  <c:v>-2.8006340000000002E-3</c:v>
                </c:pt>
                <c:pt idx="971">
                  <c:v>-8.7010460000000005E-3</c:v>
                </c:pt>
                <c:pt idx="972">
                  <c:v>-1.5437879999999999E-2</c:v>
                </c:pt>
                <c:pt idx="973">
                  <c:v>-7.2224530000000002E-3</c:v>
                </c:pt>
                <c:pt idx="974">
                  <c:v>7.9751960000000004E-3</c:v>
                </c:pt>
                <c:pt idx="975">
                  <c:v>3.1575129999999998E-3</c:v>
                </c:pt>
                <c:pt idx="976">
                  <c:v>-4.2380760000000003E-3</c:v>
                </c:pt>
                <c:pt idx="977">
                  <c:v>9.4499430000000006E-3</c:v>
                </c:pt>
                <c:pt idx="978">
                  <c:v>2.5991219999999999E-2</c:v>
                </c:pt>
                <c:pt idx="979">
                  <c:v>2.7595720000000001E-2</c:v>
                </c:pt>
                <c:pt idx="980">
                  <c:v>1.249334E-2</c:v>
                </c:pt>
                <c:pt idx="981">
                  <c:v>-9.5951170000000002E-3</c:v>
                </c:pt>
                <c:pt idx="982">
                  <c:v>-1.4710249999999999E-2</c:v>
                </c:pt>
                <c:pt idx="983">
                  <c:v>-5.6900320000000002E-3</c:v>
                </c:pt>
                <c:pt idx="984">
                  <c:v>-6.6811630000000004E-3</c:v>
                </c:pt>
                <c:pt idx="985">
                  <c:v>-1.314534E-2</c:v>
                </c:pt>
                <c:pt idx="986">
                  <c:v>-6.6809740000000001E-3</c:v>
                </c:pt>
                <c:pt idx="987">
                  <c:v>7.2775139999999997E-3</c:v>
                </c:pt>
                <c:pt idx="988">
                  <c:v>8.4900440000000004E-3</c:v>
                </c:pt>
                <c:pt idx="989">
                  <c:v>1.6874430000000001E-3</c:v>
                </c:pt>
                <c:pt idx="990">
                  <c:v>4.117051E-3</c:v>
                </c:pt>
                <c:pt idx="991">
                  <c:v>9.3488270000000005E-3</c:v>
                </c:pt>
                <c:pt idx="992">
                  <c:v>6.3279820000000002E-3</c:v>
                </c:pt>
                <c:pt idx="993">
                  <c:v>-5.0673250000000003E-4</c:v>
                </c:pt>
                <c:pt idx="994">
                  <c:v>-1.0010290000000001E-3</c:v>
                </c:pt>
                <c:pt idx="995">
                  <c:v>5.4379470000000003E-3</c:v>
                </c:pt>
                <c:pt idx="996">
                  <c:v>8.7395149999999998E-3</c:v>
                </c:pt>
                <c:pt idx="997">
                  <c:v>4.80797E-3</c:v>
                </c:pt>
                <c:pt idx="998">
                  <c:v>5.3940200000000002E-3</c:v>
                </c:pt>
                <c:pt idx="999">
                  <c:v>1.242916E-2</c:v>
                </c:pt>
              </c:numCache>
            </c:numRef>
          </c:yVal>
          <c:smooth val="0"/>
        </c:ser>
        <c:ser>
          <c:idx val="1"/>
          <c:order val="1"/>
          <c:tx>
            <c:v>+1000V (#2)</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Data'!$C$5:$C$1004</c:f>
              <c:numCache>
                <c:formatCode>General</c:formatCode>
                <c:ptCount val="1000"/>
                <c:pt idx="0">
                  <c:v>1.3791929999999999E-3</c:v>
                </c:pt>
                <c:pt idx="1">
                  <c:v>5.1872469999999999E-3</c:v>
                </c:pt>
                <c:pt idx="2">
                  <c:v>-1.688141E-3</c:v>
                </c:pt>
                <c:pt idx="3">
                  <c:v>-9.2140820000000002E-3</c:v>
                </c:pt>
                <c:pt idx="4">
                  <c:v>-3.2131270000000001E-3</c:v>
                </c:pt>
                <c:pt idx="5">
                  <c:v>3.455526E-3</c:v>
                </c:pt>
                <c:pt idx="6">
                  <c:v>-4.3013120000000001E-4</c:v>
                </c:pt>
                <c:pt idx="7">
                  <c:v>-6.350016E-3</c:v>
                </c:pt>
                <c:pt idx="8">
                  <c:v>-5.0215659999999999E-3</c:v>
                </c:pt>
                <c:pt idx="9">
                  <c:v>-1.225484E-3</c:v>
                </c:pt>
                <c:pt idx="10">
                  <c:v>-7.8877319999999997E-3</c:v>
                </c:pt>
                <c:pt idx="11">
                  <c:v>-2.3825470000000001E-2</c:v>
                </c:pt>
                <c:pt idx="12">
                  <c:v>-2.4872700000000001E-2</c:v>
                </c:pt>
                <c:pt idx="13">
                  <c:v>-9.7851380000000005E-3</c:v>
                </c:pt>
                <c:pt idx="14">
                  <c:v>-6.2236180000000002E-3</c:v>
                </c:pt>
                <c:pt idx="15">
                  <c:v>-1.074867E-2</c:v>
                </c:pt>
                <c:pt idx="16">
                  <c:v>-7.658364E-3</c:v>
                </c:pt>
                <c:pt idx="17">
                  <c:v>-1.084465E-3</c:v>
                </c:pt>
                <c:pt idx="18">
                  <c:v>4.5149639999999998E-3</c:v>
                </c:pt>
                <c:pt idx="19">
                  <c:v>6.8913129999999996E-3</c:v>
                </c:pt>
                <c:pt idx="20">
                  <c:v>2.366468E-3</c:v>
                </c:pt>
                <c:pt idx="21">
                  <c:v>-8.2734609999999993E-3</c:v>
                </c:pt>
                <c:pt idx="22">
                  <c:v>-1.5713600000000001E-2</c:v>
                </c:pt>
                <c:pt idx="23">
                  <c:v>-1.1680869999999999E-2</c:v>
                </c:pt>
                <c:pt idx="24">
                  <c:v>1.180456E-4</c:v>
                </c:pt>
                <c:pt idx="25">
                  <c:v>5.7978539999999999E-3</c:v>
                </c:pt>
                <c:pt idx="26">
                  <c:v>-5.4408699999999996E-4</c:v>
                </c:pt>
                <c:pt idx="27">
                  <c:v>-8.2572800000000005E-3</c:v>
                </c:pt>
                <c:pt idx="28">
                  <c:v>-2.474792E-3</c:v>
                </c:pt>
                <c:pt idx="29">
                  <c:v>1.520373E-2</c:v>
                </c:pt>
                <c:pt idx="30">
                  <c:v>2.2530290000000001E-2</c:v>
                </c:pt>
                <c:pt idx="31">
                  <c:v>1.260561E-2</c:v>
                </c:pt>
                <c:pt idx="32">
                  <c:v>5.088253E-3</c:v>
                </c:pt>
                <c:pt idx="33">
                  <c:v>9.2567829999999993E-3</c:v>
                </c:pt>
                <c:pt idx="34">
                  <c:v>8.8671340000000005E-3</c:v>
                </c:pt>
                <c:pt idx="35">
                  <c:v>2.8248739999999998E-3</c:v>
                </c:pt>
                <c:pt idx="36">
                  <c:v>7.1949830000000003E-3</c:v>
                </c:pt>
                <c:pt idx="37">
                  <c:v>1.087143E-2</c:v>
                </c:pt>
                <c:pt idx="38">
                  <c:v>7.8867989999999999E-3</c:v>
                </c:pt>
                <c:pt idx="39">
                  <c:v>9.2870920000000003E-3</c:v>
                </c:pt>
                <c:pt idx="40">
                  <c:v>5.4696329999999998E-3</c:v>
                </c:pt>
                <c:pt idx="41">
                  <c:v>-4.2084920000000003E-3</c:v>
                </c:pt>
                <c:pt idx="42">
                  <c:v>-1.011664E-2</c:v>
                </c:pt>
                <c:pt idx="43">
                  <c:v>-9.5308370000000003E-3</c:v>
                </c:pt>
                <c:pt idx="44">
                  <c:v>6.0829839999999996E-3</c:v>
                </c:pt>
                <c:pt idx="45">
                  <c:v>2.214901E-2</c:v>
                </c:pt>
                <c:pt idx="46">
                  <c:v>1.711271E-2</c:v>
                </c:pt>
                <c:pt idx="47">
                  <c:v>4.1629179999999998E-3</c:v>
                </c:pt>
                <c:pt idx="48">
                  <c:v>1.754671E-3</c:v>
                </c:pt>
                <c:pt idx="49">
                  <c:v>6.7494870000000002E-3</c:v>
                </c:pt>
                <c:pt idx="50">
                  <c:v>6.7147109999999999E-3</c:v>
                </c:pt>
                <c:pt idx="51">
                  <c:v>-4.1186149999999999E-3</c:v>
                </c:pt>
                <c:pt idx="52">
                  <c:v>-1.7239049999999999E-2</c:v>
                </c:pt>
                <c:pt idx="53">
                  <c:v>-1.797671E-2</c:v>
                </c:pt>
                <c:pt idx="54">
                  <c:v>-4.386811E-3</c:v>
                </c:pt>
                <c:pt idx="55">
                  <c:v>9.7166549999999994E-3</c:v>
                </c:pt>
                <c:pt idx="56">
                  <c:v>9.5159919999999992E-3</c:v>
                </c:pt>
                <c:pt idx="57">
                  <c:v>-4.1530890000000004E-3</c:v>
                </c:pt>
                <c:pt idx="58">
                  <c:v>-1.836929E-2</c:v>
                </c:pt>
                <c:pt idx="59">
                  <c:v>-2.056612E-2</c:v>
                </c:pt>
                <c:pt idx="60">
                  <c:v>-8.6751970000000008E-3</c:v>
                </c:pt>
                <c:pt idx="61">
                  <c:v>1.6596740000000001E-3</c:v>
                </c:pt>
                <c:pt idx="62">
                  <c:v>2.9263850000000001E-3</c:v>
                </c:pt>
                <c:pt idx="63">
                  <c:v>5.4379900000000002E-3</c:v>
                </c:pt>
                <c:pt idx="64">
                  <c:v>8.572171E-3</c:v>
                </c:pt>
                <c:pt idx="65">
                  <c:v>2.06821E-3</c:v>
                </c:pt>
                <c:pt idx="66">
                  <c:v>-4.3441560000000001E-3</c:v>
                </c:pt>
                <c:pt idx="67">
                  <c:v>2.1020710000000001E-3</c:v>
                </c:pt>
                <c:pt idx="68">
                  <c:v>7.0556880000000001E-3</c:v>
                </c:pt>
                <c:pt idx="69">
                  <c:v>2.3917449999999998E-3</c:v>
                </c:pt>
                <c:pt idx="70">
                  <c:v>-3.5063609999999999E-3</c:v>
                </c:pt>
                <c:pt idx="71">
                  <c:v>-4.2472170000000002E-3</c:v>
                </c:pt>
                <c:pt idx="72">
                  <c:v>1.9237799999999999E-3</c:v>
                </c:pt>
                <c:pt idx="73">
                  <c:v>-1.3796559999999999E-3</c:v>
                </c:pt>
                <c:pt idx="74">
                  <c:v>-1.513508E-2</c:v>
                </c:pt>
                <c:pt idx="75">
                  <c:v>-1.13753E-2</c:v>
                </c:pt>
                <c:pt idx="76">
                  <c:v>8.2086510000000008E-3</c:v>
                </c:pt>
                <c:pt idx="77">
                  <c:v>1.8144199999999999E-2</c:v>
                </c:pt>
                <c:pt idx="78">
                  <c:v>1.4250260000000001E-2</c:v>
                </c:pt>
                <c:pt idx="79">
                  <c:v>7.2991569999999997E-3</c:v>
                </c:pt>
                <c:pt idx="80">
                  <c:v>8.0786090000000005E-3</c:v>
                </c:pt>
                <c:pt idx="81">
                  <c:v>1.414053E-2</c:v>
                </c:pt>
                <c:pt idx="82">
                  <c:v>7.3676159999999996E-3</c:v>
                </c:pt>
                <c:pt idx="83">
                  <c:v>-1.117696E-2</c:v>
                </c:pt>
                <c:pt idx="84">
                  <c:v>-1.2791790000000001E-2</c:v>
                </c:pt>
                <c:pt idx="85">
                  <c:v>8.1935670000000006E-3</c:v>
                </c:pt>
                <c:pt idx="86">
                  <c:v>1.861997E-2</c:v>
                </c:pt>
                <c:pt idx="87">
                  <c:v>1.6941320000000001E-3</c:v>
                </c:pt>
                <c:pt idx="88">
                  <c:v>-1.627234E-2</c:v>
                </c:pt>
                <c:pt idx="89">
                  <c:v>-1.340379E-2</c:v>
                </c:pt>
                <c:pt idx="90">
                  <c:v>-5.3418820000000001E-3</c:v>
                </c:pt>
                <c:pt idx="91">
                  <c:v>-4.9263980000000002E-3</c:v>
                </c:pt>
                <c:pt idx="92">
                  <c:v>-5.0117850000000004E-3</c:v>
                </c:pt>
                <c:pt idx="93">
                  <c:v>-7.2872559999999998E-3</c:v>
                </c:pt>
                <c:pt idx="94">
                  <c:v>-1.3689730000000001E-2</c:v>
                </c:pt>
                <c:pt idx="95">
                  <c:v>-1.0780919999999999E-2</c:v>
                </c:pt>
                <c:pt idx="96">
                  <c:v>6.2324169999999996E-3</c:v>
                </c:pt>
                <c:pt idx="97">
                  <c:v>1.551548E-2</c:v>
                </c:pt>
                <c:pt idx="98">
                  <c:v>5.5675050000000004E-3</c:v>
                </c:pt>
                <c:pt idx="99">
                  <c:v>-6.5160950000000004E-3</c:v>
                </c:pt>
                <c:pt idx="100">
                  <c:v>-9.0938330000000008E-3</c:v>
                </c:pt>
                <c:pt idx="101">
                  <c:v>-5.7407869999999998E-3</c:v>
                </c:pt>
                <c:pt idx="102">
                  <c:v>-3.698074E-3</c:v>
                </c:pt>
                <c:pt idx="103">
                  <c:v>-3.5473179999999998E-3</c:v>
                </c:pt>
                <c:pt idx="104">
                  <c:v>-1.11392E-5</c:v>
                </c:pt>
                <c:pt idx="105">
                  <c:v>3.4384789999999999E-3</c:v>
                </c:pt>
                <c:pt idx="106">
                  <c:v>-1.216024E-3</c:v>
                </c:pt>
                <c:pt idx="107">
                  <c:v>-5.6552319999999996E-3</c:v>
                </c:pt>
                <c:pt idx="108">
                  <c:v>1.2119990000000001E-3</c:v>
                </c:pt>
                <c:pt idx="109">
                  <c:v>6.5390960000000003E-3</c:v>
                </c:pt>
                <c:pt idx="110">
                  <c:v>3.8616219999999999E-3</c:v>
                </c:pt>
                <c:pt idx="111">
                  <c:v>6.5958700000000002E-3</c:v>
                </c:pt>
                <c:pt idx="112">
                  <c:v>1.213184E-2</c:v>
                </c:pt>
                <c:pt idx="113">
                  <c:v>7.9312170000000008E-3</c:v>
                </c:pt>
                <c:pt idx="114">
                  <c:v>1.049613E-3</c:v>
                </c:pt>
                <c:pt idx="115">
                  <c:v>2.0107179999999999E-3</c:v>
                </c:pt>
                <c:pt idx="116">
                  <c:v>3.8162220000000002E-3</c:v>
                </c:pt>
                <c:pt idx="117">
                  <c:v>4.0698059999999996E-3</c:v>
                </c:pt>
                <c:pt idx="118">
                  <c:v>8.9680060000000006E-3</c:v>
                </c:pt>
                <c:pt idx="119">
                  <c:v>1.2981299999999999E-2</c:v>
                </c:pt>
                <c:pt idx="120">
                  <c:v>9.5757599999999991E-3</c:v>
                </c:pt>
                <c:pt idx="121">
                  <c:v>8.0146850000000006E-3</c:v>
                </c:pt>
                <c:pt idx="122">
                  <c:v>9.6871070000000004E-3</c:v>
                </c:pt>
                <c:pt idx="123">
                  <c:v>2.976247E-3</c:v>
                </c:pt>
                <c:pt idx="124">
                  <c:v>-3.335995E-3</c:v>
                </c:pt>
                <c:pt idx="125">
                  <c:v>-7.6787190000000003E-4</c:v>
                </c:pt>
                <c:pt idx="126">
                  <c:v>1.064738E-3</c:v>
                </c:pt>
                <c:pt idx="127">
                  <c:v>-4.7972070000000002E-4</c:v>
                </c:pt>
                <c:pt idx="128">
                  <c:v>-4.329495E-3</c:v>
                </c:pt>
                <c:pt idx="129">
                  <c:v>-6.8743759999999998E-3</c:v>
                </c:pt>
                <c:pt idx="130">
                  <c:v>-4.4353960000000003E-3</c:v>
                </c:pt>
                <c:pt idx="131">
                  <c:v>1.4997010000000001E-4</c:v>
                </c:pt>
                <c:pt idx="132">
                  <c:v>1.00993E-2</c:v>
                </c:pt>
                <c:pt idx="133">
                  <c:v>1.7888629999999999E-2</c:v>
                </c:pt>
                <c:pt idx="134">
                  <c:v>9.8680850000000004E-3</c:v>
                </c:pt>
                <c:pt idx="135">
                  <c:v>-3.9982569999999999E-3</c:v>
                </c:pt>
                <c:pt idx="136">
                  <c:v>-1.333734E-2</c:v>
                </c:pt>
                <c:pt idx="137">
                  <c:v>-1.8516100000000001E-2</c:v>
                </c:pt>
                <c:pt idx="138">
                  <c:v>-1.7952240000000001E-2</c:v>
                </c:pt>
                <c:pt idx="139">
                  <c:v>-1.435818E-2</c:v>
                </c:pt>
                <c:pt idx="140">
                  <c:v>-8.8574190000000001E-3</c:v>
                </c:pt>
                <c:pt idx="141">
                  <c:v>1.255382E-3</c:v>
                </c:pt>
                <c:pt idx="142">
                  <c:v>1.449869E-2</c:v>
                </c:pt>
                <c:pt idx="143">
                  <c:v>2.2730279999999999E-2</c:v>
                </c:pt>
                <c:pt idx="144">
                  <c:v>1.513105E-2</c:v>
                </c:pt>
                <c:pt idx="145">
                  <c:v>-2.8547830000000001E-3</c:v>
                </c:pt>
                <c:pt idx="146">
                  <c:v>-1.2115570000000001E-2</c:v>
                </c:pt>
                <c:pt idx="147">
                  <c:v>-8.7485549999999999E-3</c:v>
                </c:pt>
                <c:pt idx="148">
                  <c:v>-7.0434959999999998E-3</c:v>
                </c:pt>
                <c:pt idx="149">
                  <c:v>-1.219549E-2</c:v>
                </c:pt>
                <c:pt idx="150">
                  <c:v>-1.871577E-2</c:v>
                </c:pt>
                <c:pt idx="151">
                  <c:v>-2.2813389999999999E-2</c:v>
                </c:pt>
                <c:pt idx="152">
                  <c:v>-1.674351E-2</c:v>
                </c:pt>
                <c:pt idx="153">
                  <c:v>-3.5423189999999999E-3</c:v>
                </c:pt>
                <c:pt idx="154">
                  <c:v>-1.620287E-3</c:v>
                </c:pt>
                <c:pt idx="155">
                  <c:v>-1.260068E-2</c:v>
                </c:pt>
                <c:pt idx="156">
                  <c:v>-1.45182E-2</c:v>
                </c:pt>
                <c:pt idx="157">
                  <c:v>-4.9550920000000004E-3</c:v>
                </c:pt>
                <c:pt idx="158">
                  <c:v>-2.9943550000000002E-3</c:v>
                </c:pt>
                <c:pt idx="159">
                  <c:v>-1.3269040000000001E-3</c:v>
                </c:pt>
                <c:pt idx="160">
                  <c:v>8.0465789999999999E-3</c:v>
                </c:pt>
                <c:pt idx="161">
                  <c:v>1.285673E-2</c:v>
                </c:pt>
                <c:pt idx="162">
                  <c:v>1.496986E-2</c:v>
                </c:pt>
                <c:pt idx="163">
                  <c:v>1.38475E-2</c:v>
                </c:pt>
                <c:pt idx="164">
                  <c:v>9.235544E-3</c:v>
                </c:pt>
                <c:pt idx="165">
                  <c:v>1.2937779999999999E-2</c:v>
                </c:pt>
                <c:pt idx="166">
                  <c:v>1.3450699999999999E-2</c:v>
                </c:pt>
                <c:pt idx="167">
                  <c:v>1.8186280000000001E-3</c:v>
                </c:pt>
                <c:pt idx="168">
                  <c:v>-2.9806630000000001E-3</c:v>
                </c:pt>
                <c:pt idx="169">
                  <c:v>4.6568640000000001E-3</c:v>
                </c:pt>
                <c:pt idx="170">
                  <c:v>1.04466E-2</c:v>
                </c:pt>
                <c:pt idx="171">
                  <c:v>7.9646319999999993E-3</c:v>
                </c:pt>
                <c:pt idx="172">
                  <c:v>1.8971979999999999E-3</c:v>
                </c:pt>
                <c:pt idx="173">
                  <c:v>-5.3628970000000002E-3</c:v>
                </c:pt>
                <c:pt idx="174">
                  <c:v>-1.196152E-2</c:v>
                </c:pt>
                <c:pt idx="175">
                  <c:v>-8.814321E-3</c:v>
                </c:pt>
                <c:pt idx="176">
                  <c:v>5.1482380000000003E-3</c:v>
                </c:pt>
                <c:pt idx="177">
                  <c:v>1.7797489999999999E-2</c:v>
                </c:pt>
                <c:pt idx="178">
                  <c:v>3.5323090000000001E-2</c:v>
                </c:pt>
                <c:pt idx="179">
                  <c:v>7.3532630000000002E-2</c:v>
                </c:pt>
                <c:pt idx="180">
                  <c:v>0.1273804</c:v>
                </c:pt>
                <c:pt idx="181">
                  <c:v>0.19962830000000001</c:v>
                </c:pt>
                <c:pt idx="182">
                  <c:v>0.29559570000000002</c:v>
                </c:pt>
                <c:pt idx="183">
                  <c:v>0.39098270000000002</c:v>
                </c:pt>
                <c:pt idx="184">
                  <c:v>0.4754159</c:v>
                </c:pt>
                <c:pt idx="185">
                  <c:v>0.56171709999999997</c:v>
                </c:pt>
                <c:pt idx="186">
                  <c:v>0.63996560000000002</c:v>
                </c:pt>
                <c:pt idx="187">
                  <c:v>0.69822419999999996</c:v>
                </c:pt>
                <c:pt idx="188">
                  <c:v>0.73497420000000002</c:v>
                </c:pt>
                <c:pt idx="189">
                  <c:v>0.74094510000000002</c:v>
                </c:pt>
                <c:pt idx="190">
                  <c:v>0.72945329999999997</c:v>
                </c:pt>
                <c:pt idx="191">
                  <c:v>0.73140629999999995</c:v>
                </c:pt>
                <c:pt idx="192">
                  <c:v>0.73942350000000001</c:v>
                </c:pt>
                <c:pt idx="193">
                  <c:v>0.72886470000000003</c:v>
                </c:pt>
                <c:pt idx="194">
                  <c:v>0.71480429999999995</c:v>
                </c:pt>
                <c:pt idx="195">
                  <c:v>0.71214849999999996</c:v>
                </c:pt>
                <c:pt idx="196">
                  <c:v>0.70676720000000004</c:v>
                </c:pt>
                <c:pt idx="197">
                  <c:v>0.70008130000000002</c:v>
                </c:pt>
                <c:pt idx="198">
                  <c:v>0.70139459999999998</c:v>
                </c:pt>
                <c:pt idx="199">
                  <c:v>0.70130769999999998</c:v>
                </c:pt>
                <c:pt idx="200">
                  <c:v>0.69103320000000001</c:v>
                </c:pt>
                <c:pt idx="201">
                  <c:v>0.67697629999999998</c:v>
                </c:pt>
                <c:pt idx="202">
                  <c:v>0.66643770000000002</c:v>
                </c:pt>
                <c:pt idx="203">
                  <c:v>0.65894989999999998</c:v>
                </c:pt>
                <c:pt idx="204">
                  <c:v>0.65292720000000004</c:v>
                </c:pt>
                <c:pt idx="205">
                  <c:v>0.64778789999999997</c:v>
                </c:pt>
                <c:pt idx="206">
                  <c:v>0.6390671</c:v>
                </c:pt>
                <c:pt idx="207">
                  <c:v>0.62443139999999997</c:v>
                </c:pt>
                <c:pt idx="208">
                  <c:v>0.61877249999999995</c:v>
                </c:pt>
                <c:pt idx="209">
                  <c:v>0.62487369999999998</c:v>
                </c:pt>
                <c:pt idx="210">
                  <c:v>0.62435719999999995</c:v>
                </c:pt>
                <c:pt idx="211">
                  <c:v>0.62061359999999999</c:v>
                </c:pt>
                <c:pt idx="212">
                  <c:v>0.61502140000000005</c:v>
                </c:pt>
                <c:pt idx="213">
                  <c:v>0.59705030000000003</c:v>
                </c:pt>
                <c:pt idx="214">
                  <c:v>0.58552919999999997</c:v>
                </c:pt>
                <c:pt idx="215">
                  <c:v>0.58972869999999999</c:v>
                </c:pt>
                <c:pt idx="216">
                  <c:v>0.58878070000000005</c:v>
                </c:pt>
                <c:pt idx="217">
                  <c:v>0.57895909999999995</c:v>
                </c:pt>
                <c:pt idx="218">
                  <c:v>0.5694901</c:v>
                </c:pt>
                <c:pt idx="219">
                  <c:v>0.56509089999999995</c:v>
                </c:pt>
                <c:pt idx="220">
                  <c:v>0.56710170000000004</c:v>
                </c:pt>
                <c:pt idx="221">
                  <c:v>0.56777460000000002</c:v>
                </c:pt>
                <c:pt idx="222">
                  <c:v>0.56497470000000005</c:v>
                </c:pt>
                <c:pt idx="223">
                  <c:v>0.56493689999999996</c:v>
                </c:pt>
                <c:pt idx="224">
                  <c:v>0.56327839999999996</c:v>
                </c:pt>
                <c:pt idx="225">
                  <c:v>0.55476040000000004</c:v>
                </c:pt>
                <c:pt idx="226">
                  <c:v>0.54452509999999998</c:v>
                </c:pt>
                <c:pt idx="227">
                  <c:v>0.5408115</c:v>
                </c:pt>
                <c:pt idx="228">
                  <c:v>0.54534590000000005</c:v>
                </c:pt>
                <c:pt idx="229">
                  <c:v>0.54812209999999995</c:v>
                </c:pt>
                <c:pt idx="230">
                  <c:v>0.54617550000000004</c:v>
                </c:pt>
                <c:pt idx="231">
                  <c:v>0.54358620000000002</c:v>
                </c:pt>
                <c:pt idx="232">
                  <c:v>0.53835560000000005</c:v>
                </c:pt>
                <c:pt idx="233">
                  <c:v>0.53245100000000001</c:v>
                </c:pt>
                <c:pt idx="234">
                  <c:v>0.52190669999999995</c:v>
                </c:pt>
                <c:pt idx="235">
                  <c:v>0.50619040000000004</c:v>
                </c:pt>
                <c:pt idx="236">
                  <c:v>0.50369220000000003</c:v>
                </c:pt>
                <c:pt idx="237">
                  <c:v>0.50813790000000003</c:v>
                </c:pt>
                <c:pt idx="238">
                  <c:v>0.49811030000000001</c:v>
                </c:pt>
                <c:pt idx="239">
                  <c:v>0.49012620000000001</c:v>
                </c:pt>
                <c:pt idx="240">
                  <c:v>0.49838399999999999</c:v>
                </c:pt>
                <c:pt idx="241">
                  <c:v>0.50005319999999998</c:v>
                </c:pt>
                <c:pt idx="242">
                  <c:v>0.48993540000000002</c:v>
                </c:pt>
                <c:pt idx="243">
                  <c:v>0.48945240000000001</c:v>
                </c:pt>
                <c:pt idx="244">
                  <c:v>0.49733919999999998</c:v>
                </c:pt>
                <c:pt idx="245">
                  <c:v>0.49231900000000001</c:v>
                </c:pt>
                <c:pt idx="246">
                  <c:v>0.47256229999999999</c:v>
                </c:pt>
                <c:pt idx="247">
                  <c:v>0.4665395</c:v>
                </c:pt>
                <c:pt idx="248">
                  <c:v>0.48382160000000002</c:v>
                </c:pt>
                <c:pt idx="249">
                  <c:v>0.4953398</c:v>
                </c:pt>
                <c:pt idx="250">
                  <c:v>0.4914943</c:v>
                </c:pt>
                <c:pt idx="251">
                  <c:v>0.48541640000000003</c:v>
                </c:pt>
                <c:pt idx="252">
                  <c:v>0.48162929999999998</c:v>
                </c:pt>
                <c:pt idx="253">
                  <c:v>0.48169800000000002</c:v>
                </c:pt>
                <c:pt idx="254">
                  <c:v>0.47724309999999998</c:v>
                </c:pt>
                <c:pt idx="255">
                  <c:v>0.46611750000000002</c:v>
                </c:pt>
                <c:pt idx="256">
                  <c:v>0.46592109999999998</c:v>
                </c:pt>
                <c:pt idx="257">
                  <c:v>0.4715686</c:v>
                </c:pt>
                <c:pt idx="258">
                  <c:v>0.46829520000000002</c:v>
                </c:pt>
                <c:pt idx="259">
                  <c:v>0.46518739999999997</c:v>
                </c:pt>
                <c:pt idx="260">
                  <c:v>0.46548129999999999</c:v>
                </c:pt>
                <c:pt idx="261">
                  <c:v>0.46111829999999998</c:v>
                </c:pt>
                <c:pt idx="262">
                  <c:v>0.4521906</c:v>
                </c:pt>
                <c:pt idx="263">
                  <c:v>0.44858720000000002</c:v>
                </c:pt>
                <c:pt idx="264">
                  <c:v>0.450044</c:v>
                </c:pt>
                <c:pt idx="265">
                  <c:v>0.4423803</c:v>
                </c:pt>
                <c:pt idx="266">
                  <c:v>0.43027880000000002</c:v>
                </c:pt>
                <c:pt idx="267">
                  <c:v>0.42770900000000001</c:v>
                </c:pt>
                <c:pt idx="268">
                  <c:v>0.42992140000000001</c:v>
                </c:pt>
                <c:pt idx="269">
                  <c:v>0.42748269999999999</c:v>
                </c:pt>
                <c:pt idx="270">
                  <c:v>0.42348269999999999</c:v>
                </c:pt>
                <c:pt idx="271">
                  <c:v>0.42573749999999999</c:v>
                </c:pt>
                <c:pt idx="272">
                  <c:v>0.42891459999999998</c:v>
                </c:pt>
                <c:pt idx="273">
                  <c:v>0.42324000000000001</c:v>
                </c:pt>
                <c:pt idx="274">
                  <c:v>0.41563749999999999</c:v>
                </c:pt>
                <c:pt idx="275">
                  <c:v>0.41100350000000002</c:v>
                </c:pt>
                <c:pt idx="276">
                  <c:v>0.40199859999999998</c:v>
                </c:pt>
                <c:pt idx="277">
                  <c:v>0.39414909999999997</c:v>
                </c:pt>
                <c:pt idx="278">
                  <c:v>0.39496559999999997</c:v>
                </c:pt>
                <c:pt idx="279">
                  <c:v>0.3999103</c:v>
                </c:pt>
                <c:pt idx="280">
                  <c:v>0.40654099999999999</c:v>
                </c:pt>
                <c:pt idx="281">
                  <c:v>0.41190979999999999</c:v>
                </c:pt>
                <c:pt idx="282">
                  <c:v>0.40828249999999999</c:v>
                </c:pt>
                <c:pt idx="283">
                  <c:v>0.39488869999999998</c:v>
                </c:pt>
                <c:pt idx="284">
                  <c:v>0.38480039999999999</c:v>
                </c:pt>
                <c:pt idx="285">
                  <c:v>0.38322279999999997</c:v>
                </c:pt>
                <c:pt idx="286">
                  <c:v>0.38327870000000003</c:v>
                </c:pt>
                <c:pt idx="287">
                  <c:v>0.38834629999999998</c:v>
                </c:pt>
                <c:pt idx="288">
                  <c:v>0.39347650000000001</c:v>
                </c:pt>
                <c:pt idx="289">
                  <c:v>0.38508750000000003</c:v>
                </c:pt>
                <c:pt idx="290">
                  <c:v>0.37092760000000002</c:v>
                </c:pt>
                <c:pt idx="291">
                  <c:v>0.36707089999999998</c:v>
                </c:pt>
                <c:pt idx="292">
                  <c:v>0.3759112</c:v>
                </c:pt>
                <c:pt idx="293">
                  <c:v>0.38284639999999998</c:v>
                </c:pt>
                <c:pt idx="294">
                  <c:v>0.37540649999999998</c:v>
                </c:pt>
                <c:pt idx="295">
                  <c:v>0.36427140000000002</c:v>
                </c:pt>
                <c:pt idx="296">
                  <c:v>0.36421579999999998</c:v>
                </c:pt>
                <c:pt idx="297">
                  <c:v>0.36904609999999999</c:v>
                </c:pt>
                <c:pt idx="298">
                  <c:v>0.3705329</c:v>
                </c:pt>
                <c:pt idx="299">
                  <c:v>0.36864829999999998</c:v>
                </c:pt>
                <c:pt idx="300">
                  <c:v>0.35778910000000003</c:v>
                </c:pt>
                <c:pt idx="301">
                  <c:v>0.34838459999999999</c:v>
                </c:pt>
                <c:pt idx="302">
                  <c:v>0.3529641</c:v>
                </c:pt>
                <c:pt idx="303">
                  <c:v>0.35581859999999998</c:v>
                </c:pt>
                <c:pt idx="304">
                  <c:v>0.35014699999999999</c:v>
                </c:pt>
                <c:pt idx="305">
                  <c:v>0.34875909999999999</c:v>
                </c:pt>
                <c:pt idx="306">
                  <c:v>0.35092679999999998</c:v>
                </c:pt>
                <c:pt idx="307">
                  <c:v>0.34808840000000002</c:v>
                </c:pt>
                <c:pt idx="308">
                  <c:v>0.34590470000000001</c:v>
                </c:pt>
                <c:pt idx="309">
                  <c:v>0.34586109999999998</c:v>
                </c:pt>
                <c:pt idx="310">
                  <c:v>0.33606370000000002</c:v>
                </c:pt>
                <c:pt idx="311">
                  <c:v>0.32480910000000002</c:v>
                </c:pt>
                <c:pt idx="312">
                  <c:v>0.33337810000000001</c:v>
                </c:pt>
                <c:pt idx="313">
                  <c:v>0.34790019999999999</c:v>
                </c:pt>
                <c:pt idx="314">
                  <c:v>0.33977449999999998</c:v>
                </c:pt>
                <c:pt idx="315">
                  <c:v>0.32251859999999999</c:v>
                </c:pt>
                <c:pt idx="316">
                  <c:v>0.3253317</c:v>
                </c:pt>
                <c:pt idx="317">
                  <c:v>0.3362059</c:v>
                </c:pt>
                <c:pt idx="318">
                  <c:v>0.32867079999999999</c:v>
                </c:pt>
                <c:pt idx="319">
                  <c:v>0.31573990000000002</c:v>
                </c:pt>
                <c:pt idx="320">
                  <c:v>0.32023109999999999</c:v>
                </c:pt>
                <c:pt idx="321">
                  <c:v>0.3285999</c:v>
                </c:pt>
                <c:pt idx="322">
                  <c:v>0.32487260000000001</c:v>
                </c:pt>
                <c:pt idx="323">
                  <c:v>0.31898670000000001</c:v>
                </c:pt>
                <c:pt idx="324">
                  <c:v>0.32005790000000001</c:v>
                </c:pt>
                <c:pt idx="325">
                  <c:v>0.32477640000000002</c:v>
                </c:pt>
                <c:pt idx="326">
                  <c:v>0.3239378</c:v>
                </c:pt>
                <c:pt idx="327">
                  <c:v>0.31334630000000002</c:v>
                </c:pt>
                <c:pt idx="328">
                  <c:v>0.30190099999999997</c:v>
                </c:pt>
                <c:pt idx="329">
                  <c:v>0.29439660000000001</c:v>
                </c:pt>
                <c:pt idx="330">
                  <c:v>0.28685119999999997</c:v>
                </c:pt>
                <c:pt idx="331">
                  <c:v>0.28093970000000001</c:v>
                </c:pt>
                <c:pt idx="332">
                  <c:v>0.28111910000000001</c:v>
                </c:pt>
                <c:pt idx="333">
                  <c:v>0.28681420000000002</c:v>
                </c:pt>
                <c:pt idx="334">
                  <c:v>0.29104679999999999</c:v>
                </c:pt>
                <c:pt idx="335">
                  <c:v>0.28972239999999999</c:v>
                </c:pt>
                <c:pt idx="336">
                  <c:v>0.28840700000000002</c:v>
                </c:pt>
                <c:pt idx="337">
                  <c:v>0.29042820000000003</c:v>
                </c:pt>
                <c:pt idx="338">
                  <c:v>0.29016170000000002</c:v>
                </c:pt>
                <c:pt idx="339">
                  <c:v>0.28178540000000002</c:v>
                </c:pt>
                <c:pt idx="340">
                  <c:v>0.2737194</c:v>
                </c:pt>
                <c:pt idx="341">
                  <c:v>0.27574870000000001</c:v>
                </c:pt>
                <c:pt idx="342">
                  <c:v>0.28129870000000001</c:v>
                </c:pt>
                <c:pt idx="343">
                  <c:v>0.28119119999999997</c:v>
                </c:pt>
                <c:pt idx="344">
                  <c:v>0.27593390000000001</c:v>
                </c:pt>
                <c:pt idx="345">
                  <c:v>0.26971440000000002</c:v>
                </c:pt>
                <c:pt idx="346">
                  <c:v>0.26462409999999997</c:v>
                </c:pt>
                <c:pt idx="347">
                  <c:v>0.26803339999999998</c:v>
                </c:pt>
                <c:pt idx="348">
                  <c:v>0.2731479</c:v>
                </c:pt>
                <c:pt idx="349">
                  <c:v>0.2644552</c:v>
                </c:pt>
                <c:pt idx="350">
                  <c:v>0.25367509999999999</c:v>
                </c:pt>
                <c:pt idx="351">
                  <c:v>0.25226730000000003</c:v>
                </c:pt>
                <c:pt idx="352">
                  <c:v>0.25587280000000001</c:v>
                </c:pt>
                <c:pt idx="353">
                  <c:v>0.25975490000000001</c:v>
                </c:pt>
                <c:pt idx="354">
                  <c:v>0.2577062</c:v>
                </c:pt>
                <c:pt idx="355">
                  <c:v>0.2500733</c:v>
                </c:pt>
                <c:pt idx="356">
                  <c:v>0.2464858</c:v>
                </c:pt>
                <c:pt idx="357">
                  <c:v>0.25286130000000001</c:v>
                </c:pt>
                <c:pt idx="358">
                  <c:v>0.25887739999999998</c:v>
                </c:pt>
                <c:pt idx="359">
                  <c:v>0.25301249999999997</c:v>
                </c:pt>
                <c:pt idx="360">
                  <c:v>0.24459710000000001</c:v>
                </c:pt>
                <c:pt idx="361">
                  <c:v>0.24540989999999999</c:v>
                </c:pt>
                <c:pt idx="362">
                  <c:v>0.24842620000000001</c:v>
                </c:pt>
                <c:pt idx="363">
                  <c:v>0.24483289999999999</c:v>
                </c:pt>
                <c:pt idx="364">
                  <c:v>0.24055360000000001</c:v>
                </c:pt>
                <c:pt idx="365">
                  <c:v>0.24460509999999999</c:v>
                </c:pt>
                <c:pt idx="366">
                  <c:v>0.25157570000000001</c:v>
                </c:pt>
                <c:pt idx="367">
                  <c:v>0.24675730000000001</c:v>
                </c:pt>
                <c:pt idx="368">
                  <c:v>0.23425080000000001</c:v>
                </c:pt>
                <c:pt idx="369">
                  <c:v>0.2294784</c:v>
                </c:pt>
                <c:pt idx="370">
                  <c:v>0.227744</c:v>
                </c:pt>
                <c:pt idx="371">
                  <c:v>0.2226919</c:v>
                </c:pt>
                <c:pt idx="372">
                  <c:v>0.2249748</c:v>
                </c:pt>
                <c:pt idx="373">
                  <c:v>0.2357052</c:v>
                </c:pt>
                <c:pt idx="374">
                  <c:v>0.23838780000000001</c:v>
                </c:pt>
                <c:pt idx="375">
                  <c:v>0.22713929999999999</c:v>
                </c:pt>
                <c:pt idx="376">
                  <c:v>0.21569869999999999</c:v>
                </c:pt>
                <c:pt idx="377">
                  <c:v>0.2116662</c:v>
                </c:pt>
                <c:pt idx="378">
                  <c:v>0.2094433</c:v>
                </c:pt>
                <c:pt idx="379">
                  <c:v>0.2125785</c:v>
                </c:pt>
                <c:pt idx="380">
                  <c:v>0.22220380000000001</c:v>
                </c:pt>
                <c:pt idx="381">
                  <c:v>0.2224621</c:v>
                </c:pt>
                <c:pt idx="382">
                  <c:v>0.21179149999999999</c:v>
                </c:pt>
                <c:pt idx="383">
                  <c:v>0.20881959999999999</c:v>
                </c:pt>
                <c:pt idx="384">
                  <c:v>0.2186525</c:v>
                </c:pt>
                <c:pt idx="385">
                  <c:v>0.2252816</c:v>
                </c:pt>
                <c:pt idx="386">
                  <c:v>0.2209758</c:v>
                </c:pt>
                <c:pt idx="387">
                  <c:v>0.21616050000000001</c:v>
                </c:pt>
                <c:pt idx="388">
                  <c:v>0.2146267</c:v>
                </c:pt>
                <c:pt idx="389">
                  <c:v>0.2090322</c:v>
                </c:pt>
                <c:pt idx="390">
                  <c:v>0.19979620000000001</c:v>
                </c:pt>
                <c:pt idx="391">
                  <c:v>0.1980363</c:v>
                </c:pt>
                <c:pt idx="392">
                  <c:v>0.20756230000000001</c:v>
                </c:pt>
                <c:pt idx="393">
                  <c:v>0.2154933</c:v>
                </c:pt>
                <c:pt idx="394">
                  <c:v>0.2074877</c:v>
                </c:pt>
                <c:pt idx="395">
                  <c:v>0.18991830000000001</c:v>
                </c:pt>
                <c:pt idx="396">
                  <c:v>0.18551049999999999</c:v>
                </c:pt>
                <c:pt idx="397">
                  <c:v>0.19816059999999999</c:v>
                </c:pt>
                <c:pt idx="398">
                  <c:v>0.2030565</c:v>
                </c:pt>
                <c:pt idx="399">
                  <c:v>0.185588</c:v>
                </c:pt>
                <c:pt idx="400">
                  <c:v>0.17128489999999999</c:v>
                </c:pt>
                <c:pt idx="401">
                  <c:v>0.18132139999999999</c:v>
                </c:pt>
                <c:pt idx="402">
                  <c:v>0.1899055</c:v>
                </c:pt>
                <c:pt idx="403">
                  <c:v>0.18146909999999999</c:v>
                </c:pt>
                <c:pt idx="404">
                  <c:v>0.18114820000000001</c:v>
                </c:pt>
                <c:pt idx="405">
                  <c:v>0.19617499999999999</c:v>
                </c:pt>
                <c:pt idx="406">
                  <c:v>0.20058210000000001</c:v>
                </c:pt>
                <c:pt idx="407">
                  <c:v>0.18960279999999999</c:v>
                </c:pt>
                <c:pt idx="408">
                  <c:v>0.18562339999999999</c:v>
                </c:pt>
                <c:pt idx="409">
                  <c:v>0.18154600000000001</c:v>
                </c:pt>
                <c:pt idx="410">
                  <c:v>0.1633114</c:v>
                </c:pt>
                <c:pt idx="411">
                  <c:v>0.15591140000000001</c:v>
                </c:pt>
                <c:pt idx="412">
                  <c:v>0.1656165</c:v>
                </c:pt>
                <c:pt idx="413">
                  <c:v>0.17060339999999999</c:v>
                </c:pt>
                <c:pt idx="414">
                  <c:v>0.17392450000000001</c:v>
                </c:pt>
                <c:pt idx="415">
                  <c:v>0.173819</c:v>
                </c:pt>
                <c:pt idx="416">
                  <c:v>0.16288520000000001</c:v>
                </c:pt>
                <c:pt idx="417">
                  <c:v>0.16180820000000001</c:v>
                </c:pt>
                <c:pt idx="418">
                  <c:v>0.1741906</c:v>
                </c:pt>
                <c:pt idx="419">
                  <c:v>0.1779551</c:v>
                </c:pt>
                <c:pt idx="420">
                  <c:v>0.1747869</c:v>
                </c:pt>
                <c:pt idx="421">
                  <c:v>0.17902370000000001</c:v>
                </c:pt>
                <c:pt idx="422">
                  <c:v>0.1841508</c:v>
                </c:pt>
                <c:pt idx="423">
                  <c:v>0.17761450000000001</c:v>
                </c:pt>
                <c:pt idx="424">
                  <c:v>0.16616590000000001</c:v>
                </c:pt>
                <c:pt idx="425">
                  <c:v>0.1604411</c:v>
                </c:pt>
                <c:pt idx="426">
                  <c:v>0.1513224</c:v>
                </c:pt>
                <c:pt idx="427">
                  <c:v>0.14005339999999999</c:v>
                </c:pt>
                <c:pt idx="428">
                  <c:v>0.1442919</c:v>
                </c:pt>
                <c:pt idx="429">
                  <c:v>0.1543062</c:v>
                </c:pt>
                <c:pt idx="430">
                  <c:v>0.15279319999999999</c:v>
                </c:pt>
                <c:pt idx="431">
                  <c:v>0.14839869999999999</c:v>
                </c:pt>
                <c:pt idx="432">
                  <c:v>0.14572869999999999</c:v>
                </c:pt>
                <c:pt idx="433">
                  <c:v>0.1405979</c:v>
                </c:pt>
                <c:pt idx="434">
                  <c:v>0.1424221</c:v>
                </c:pt>
                <c:pt idx="435">
                  <c:v>0.15067269999999999</c:v>
                </c:pt>
                <c:pt idx="436">
                  <c:v>0.1526575</c:v>
                </c:pt>
                <c:pt idx="437">
                  <c:v>0.14766099999999999</c:v>
                </c:pt>
                <c:pt idx="438">
                  <c:v>0.14134469999999999</c:v>
                </c:pt>
                <c:pt idx="439">
                  <c:v>0.1419665</c:v>
                </c:pt>
                <c:pt idx="440">
                  <c:v>0.1480341</c:v>
                </c:pt>
                <c:pt idx="441">
                  <c:v>0.14588709999999999</c:v>
                </c:pt>
                <c:pt idx="442">
                  <c:v>0.13581029999999999</c:v>
                </c:pt>
                <c:pt idx="443">
                  <c:v>0.1281205</c:v>
                </c:pt>
                <c:pt idx="444">
                  <c:v>0.1242394</c:v>
                </c:pt>
                <c:pt idx="445">
                  <c:v>0.1240594</c:v>
                </c:pt>
                <c:pt idx="446">
                  <c:v>0.12532550000000001</c:v>
                </c:pt>
                <c:pt idx="447">
                  <c:v>0.12635080000000001</c:v>
                </c:pt>
                <c:pt idx="448">
                  <c:v>0.13360559999999999</c:v>
                </c:pt>
                <c:pt idx="449">
                  <c:v>0.13456399999999999</c:v>
                </c:pt>
                <c:pt idx="450">
                  <c:v>0.11801399999999999</c:v>
                </c:pt>
                <c:pt idx="451">
                  <c:v>0.10417999999999999</c:v>
                </c:pt>
                <c:pt idx="452">
                  <c:v>0.1047963</c:v>
                </c:pt>
                <c:pt idx="453">
                  <c:v>0.10994909999999999</c:v>
                </c:pt>
                <c:pt idx="454">
                  <c:v>0.114218</c:v>
                </c:pt>
                <c:pt idx="455">
                  <c:v>0.1227279</c:v>
                </c:pt>
                <c:pt idx="456">
                  <c:v>0.13024060000000001</c:v>
                </c:pt>
                <c:pt idx="457">
                  <c:v>0.1222328</c:v>
                </c:pt>
                <c:pt idx="458">
                  <c:v>0.104225</c:v>
                </c:pt>
                <c:pt idx="459">
                  <c:v>9.7122829999999993E-2</c:v>
                </c:pt>
                <c:pt idx="460">
                  <c:v>0.10569480000000001</c:v>
                </c:pt>
                <c:pt idx="461">
                  <c:v>0.1214302</c:v>
                </c:pt>
                <c:pt idx="462">
                  <c:v>0.1340267</c:v>
                </c:pt>
                <c:pt idx="463">
                  <c:v>0.13583619999999999</c:v>
                </c:pt>
                <c:pt idx="464">
                  <c:v>0.1350431</c:v>
                </c:pt>
                <c:pt idx="465">
                  <c:v>0.13045010000000001</c:v>
                </c:pt>
                <c:pt idx="466">
                  <c:v>0.1191748</c:v>
                </c:pt>
                <c:pt idx="467">
                  <c:v>0.1182922</c:v>
                </c:pt>
                <c:pt idx="468">
                  <c:v>0.12598290000000001</c:v>
                </c:pt>
                <c:pt idx="469">
                  <c:v>0.12440420000000001</c:v>
                </c:pt>
                <c:pt idx="470">
                  <c:v>0.1075029</c:v>
                </c:pt>
                <c:pt idx="471">
                  <c:v>8.9759510000000001E-2</c:v>
                </c:pt>
                <c:pt idx="472">
                  <c:v>8.9382619999999996E-2</c:v>
                </c:pt>
                <c:pt idx="473">
                  <c:v>9.687395E-2</c:v>
                </c:pt>
                <c:pt idx="474">
                  <c:v>0.10001839999999999</c:v>
                </c:pt>
                <c:pt idx="475">
                  <c:v>0.1000817</c:v>
                </c:pt>
                <c:pt idx="476">
                  <c:v>9.552165E-2</c:v>
                </c:pt>
                <c:pt idx="477">
                  <c:v>9.1541170000000005E-2</c:v>
                </c:pt>
                <c:pt idx="478">
                  <c:v>9.5119510000000004E-2</c:v>
                </c:pt>
                <c:pt idx="479">
                  <c:v>9.9006540000000004E-2</c:v>
                </c:pt>
                <c:pt idx="480">
                  <c:v>9.8441909999999994E-2</c:v>
                </c:pt>
                <c:pt idx="481">
                  <c:v>9.4623540000000006E-2</c:v>
                </c:pt>
                <c:pt idx="482">
                  <c:v>8.6721909999999999E-2</c:v>
                </c:pt>
                <c:pt idx="483">
                  <c:v>8.5418530000000006E-2</c:v>
                </c:pt>
                <c:pt idx="484">
                  <c:v>9.0383359999999996E-2</c:v>
                </c:pt>
                <c:pt idx="485">
                  <c:v>8.6606409999999995E-2</c:v>
                </c:pt>
                <c:pt idx="486">
                  <c:v>8.6208499999999993E-2</c:v>
                </c:pt>
                <c:pt idx="487">
                  <c:v>9.8688890000000001E-2</c:v>
                </c:pt>
                <c:pt idx="488">
                  <c:v>0.104653</c:v>
                </c:pt>
                <c:pt idx="489">
                  <c:v>0.101449</c:v>
                </c:pt>
                <c:pt idx="490">
                  <c:v>0.1013826</c:v>
                </c:pt>
                <c:pt idx="491">
                  <c:v>9.8719020000000005E-2</c:v>
                </c:pt>
                <c:pt idx="492">
                  <c:v>8.9011939999999998E-2</c:v>
                </c:pt>
                <c:pt idx="493">
                  <c:v>8.2336030000000004E-2</c:v>
                </c:pt>
                <c:pt idx="494">
                  <c:v>8.0533380000000002E-2</c:v>
                </c:pt>
                <c:pt idx="495">
                  <c:v>8.4328529999999999E-2</c:v>
                </c:pt>
                <c:pt idx="496">
                  <c:v>9.4208230000000004E-2</c:v>
                </c:pt>
                <c:pt idx="497">
                  <c:v>9.0724840000000001E-2</c:v>
                </c:pt>
                <c:pt idx="498">
                  <c:v>7.4632000000000004E-2</c:v>
                </c:pt>
                <c:pt idx="499">
                  <c:v>7.0726449999999996E-2</c:v>
                </c:pt>
                <c:pt idx="500">
                  <c:v>7.8572530000000002E-2</c:v>
                </c:pt>
                <c:pt idx="501">
                  <c:v>8.8870640000000001E-2</c:v>
                </c:pt>
                <c:pt idx="502">
                  <c:v>9.4195440000000005E-2</c:v>
                </c:pt>
                <c:pt idx="503">
                  <c:v>8.6132169999999994E-2</c:v>
                </c:pt>
                <c:pt idx="504">
                  <c:v>7.7279390000000003E-2</c:v>
                </c:pt>
                <c:pt idx="505">
                  <c:v>8.1918690000000002E-2</c:v>
                </c:pt>
                <c:pt idx="506">
                  <c:v>8.6816260000000006E-2</c:v>
                </c:pt>
                <c:pt idx="507">
                  <c:v>7.8759990000000002E-2</c:v>
                </c:pt>
                <c:pt idx="508">
                  <c:v>7.3641590000000007E-2</c:v>
                </c:pt>
                <c:pt idx="509">
                  <c:v>7.9894179999999995E-2</c:v>
                </c:pt>
                <c:pt idx="510">
                  <c:v>8.2208050000000005E-2</c:v>
                </c:pt>
                <c:pt idx="511">
                  <c:v>7.7218029999999993E-2</c:v>
                </c:pt>
                <c:pt idx="512">
                  <c:v>7.9586030000000002E-2</c:v>
                </c:pt>
                <c:pt idx="513">
                  <c:v>9.0378929999999996E-2</c:v>
                </c:pt>
                <c:pt idx="514">
                  <c:v>9.0965879999999999E-2</c:v>
                </c:pt>
                <c:pt idx="515">
                  <c:v>8.4605659999999999E-2</c:v>
                </c:pt>
                <c:pt idx="516">
                  <c:v>8.5748389999999994E-2</c:v>
                </c:pt>
                <c:pt idx="517">
                  <c:v>8.2410830000000004E-2</c:v>
                </c:pt>
                <c:pt idx="518">
                  <c:v>6.9681590000000002E-2</c:v>
                </c:pt>
                <c:pt idx="519">
                  <c:v>6.7121760000000003E-2</c:v>
                </c:pt>
                <c:pt idx="520">
                  <c:v>7.8786250000000002E-2</c:v>
                </c:pt>
                <c:pt idx="521">
                  <c:v>8.4498149999999994E-2</c:v>
                </c:pt>
                <c:pt idx="522">
                  <c:v>7.3096270000000005E-2</c:v>
                </c:pt>
                <c:pt idx="523">
                  <c:v>5.8078539999999998E-2</c:v>
                </c:pt>
                <c:pt idx="524">
                  <c:v>5.6438769999999999E-2</c:v>
                </c:pt>
                <c:pt idx="525">
                  <c:v>6.4218209999999998E-2</c:v>
                </c:pt>
                <c:pt idx="526">
                  <c:v>7.1387060000000002E-2</c:v>
                </c:pt>
                <c:pt idx="527">
                  <c:v>7.7720250000000005E-2</c:v>
                </c:pt>
                <c:pt idx="528">
                  <c:v>7.8688289999999994E-2</c:v>
                </c:pt>
                <c:pt idx="529">
                  <c:v>7.0922990000000005E-2</c:v>
                </c:pt>
                <c:pt idx="530">
                  <c:v>6.6241659999999994E-2</c:v>
                </c:pt>
                <c:pt idx="531">
                  <c:v>7.346714E-2</c:v>
                </c:pt>
                <c:pt idx="532">
                  <c:v>8.3850270000000005E-2</c:v>
                </c:pt>
                <c:pt idx="533">
                  <c:v>8.5049130000000001E-2</c:v>
                </c:pt>
                <c:pt idx="534">
                  <c:v>6.9551559999999998E-2</c:v>
                </c:pt>
                <c:pt idx="535">
                  <c:v>5.1515760000000001E-2</c:v>
                </c:pt>
                <c:pt idx="536">
                  <c:v>5.6187979999999998E-2</c:v>
                </c:pt>
                <c:pt idx="537">
                  <c:v>7.3674530000000002E-2</c:v>
                </c:pt>
                <c:pt idx="538">
                  <c:v>7.8807150000000006E-2</c:v>
                </c:pt>
                <c:pt idx="539">
                  <c:v>6.7072939999999998E-2</c:v>
                </c:pt>
                <c:pt idx="540">
                  <c:v>5.7913729999999997E-2</c:v>
                </c:pt>
                <c:pt idx="541">
                  <c:v>6.7594580000000001E-2</c:v>
                </c:pt>
                <c:pt idx="542">
                  <c:v>7.2648340000000006E-2</c:v>
                </c:pt>
                <c:pt idx="543">
                  <c:v>5.6658180000000002E-2</c:v>
                </c:pt>
                <c:pt idx="544">
                  <c:v>4.9473820000000002E-2</c:v>
                </c:pt>
                <c:pt idx="545">
                  <c:v>6.064895E-2</c:v>
                </c:pt>
                <c:pt idx="546">
                  <c:v>6.2542570000000006E-2</c:v>
                </c:pt>
                <c:pt idx="547">
                  <c:v>5.8601060000000003E-2</c:v>
                </c:pt>
                <c:pt idx="548">
                  <c:v>6.4740820000000004E-2</c:v>
                </c:pt>
                <c:pt idx="549">
                  <c:v>6.7264359999999995E-2</c:v>
                </c:pt>
                <c:pt idx="550">
                  <c:v>6.0799909999999999E-2</c:v>
                </c:pt>
                <c:pt idx="551">
                  <c:v>6.3277659999999999E-2</c:v>
                </c:pt>
                <c:pt idx="552">
                  <c:v>7.4443140000000005E-2</c:v>
                </c:pt>
                <c:pt idx="553">
                  <c:v>6.9976189999999994E-2</c:v>
                </c:pt>
                <c:pt idx="554">
                  <c:v>5.5665890000000003E-2</c:v>
                </c:pt>
                <c:pt idx="555">
                  <c:v>5.6134940000000001E-2</c:v>
                </c:pt>
                <c:pt idx="556">
                  <c:v>6.2218040000000002E-2</c:v>
                </c:pt>
                <c:pt idx="557">
                  <c:v>5.9734549999999997E-2</c:v>
                </c:pt>
                <c:pt idx="558">
                  <c:v>5.7502919999999999E-2</c:v>
                </c:pt>
                <c:pt idx="559">
                  <c:v>5.8134140000000001E-2</c:v>
                </c:pt>
                <c:pt idx="560">
                  <c:v>5.3548869999999998E-2</c:v>
                </c:pt>
                <c:pt idx="561">
                  <c:v>4.3254809999999998E-2</c:v>
                </c:pt>
                <c:pt idx="562">
                  <c:v>3.4275399999999998E-2</c:v>
                </c:pt>
                <c:pt idx="563">
                  <c:v>3.7481399999999998E-2</c:v>
                </c:pt>
                <c:pt idx="564">
                  <c:v>4.857032E-2</c:v>
                </c:pt>
                <c:pt idx="565">
                  <c:v>5.2199479999999999E-2</c:v>
                </c:pt>
                <c:pt idx="566">
                  <c:v>4.911952E-2</c:v>
                </c:pt>
                <c:pt idx="567">
                  <c:v>4.904352E-2</c:v>
                </c:pt>
                <c:pt idx="568">
                  <c:v>5.4983039999999997E-2</c:v>
                </c:pt>
                <c:pt idx="569">
                  <c:v>5.588837E-2</c:v>
                </c:pt>
                <c:pt idx="570">
                  <c:v>4.7988910000000003E-2</c:v>
                </c:pt>
                <c:pt idx="571">
                  <c:v>4.8039940000000003E-2</c:v>
                </c:pt>
                <c:pt idx="572">
                  <c:v>5.7001330000000003E-2</c:v>
                </c:pt>
                <c:pt idx="573">
                  <c:v>5.479581E-2</c:v>
                </c:pt>
                <c:pt idx="574">
                  <c:v>3.8857120000000002E-2</c:v>
                </c:pt>
                <c:pt idx="575">
                  <c:v>2.8992029999999998E-2</c:v>
                </c:pt>
                <c:pt idx="576">
                  <c:v>3.9029029999999999E-2</c:v>
                </c:pt>
                <c:pt idx="577">
                  <c:v>5.5864320000000002E-2</c:v>
                </c:pt>
                <c:pt idx="578">
                  <c:v>5.1689180000000001E-2</c:v>
                </c:pt>
                <c:pt idx="579">
                  <c:v>3.3888689999999999E-2</c:v>
                </c:pt>
                <c:pt idx="580">
                  <c:v>3.3095510000000002E-2</c:v>
                </c:pt>
                <c:pt idx="581">
                  <c:v>4.6351379999999998E-2</c:v>
                </c:pt>
                <c:pt idx="582">
                  <c:v>5.6582920000000002E-2</c:v>
                </c:pt>
                <c:pt idx="583">
                  <c:v>5.6611969999999998E-2</c:v>
                </c:pt>
                <c:pt idx="584">
                  <c:v>4.4968319999999999E-2</c:v>
                </c:pt>
                <c:pt idx="585">
                  <c:v>3.3370909999999997E-2</c:v>
                </c:pt>
                <c:pt idx="586">
                  <c:v>2.807838E-2</c:v>
                </c:pt>
                <c:pt idx="587">
                  <c:v>2.3973629999999999E-2</c:v>
                </c:pt>
                <c:pt idx="588">
                  <c:v>2.618123E-2</c:v>
                </c:pt>
                <c:pt idx="589">
                  <c:v>3.5660989999999997E-2</c:v>
                </c:pt>
                <c:pt idx="590">
                  <c:v>4.0409069999999998E-2</c:v>
                </c:pt>
                <c:pt idx="591">
                  <c:v>4.1239339999999999E-2</c:v>
                </c:pt>
                <c:pt idx="592">
                  <c:v>4.5457009999999999E-2</c:v>
                </c:pt>
                <c:pt idx="593">
                  <c:v>4.9948739999999998E-2</c:v>
                </c:pt>
                <c:pt idx="594">
                  <c:v>4.7388380000000001E-2</c:v>
                </c:pt>
                <c:pt idx="595">
                  <c:v>3.43129E-2</c:v>
                </c:pt>
                <c:pt idx="596">
                  <c:v>2.4218219999999999E-2</c:v>
                </c:pt>
                <c:pt idx="597">
                  <c:v>3.1994380000000003E-2</c:v>
                </c:pt>
                <c:pt idx="598">
                  <c:v>4.1596920000000003E-2</c:v>
                </c:pt>
                <c:pt idx="599">
                  <c:v>3.8017090000000003E-2</c:v>
                </c:pt>
                <c:pt idx="600">
                  <c:v>4.1288989999999998E-2</c:v>
                </c:pt>
                <c:pt idx="601">
                  <c:v>5.2421620000000002E-2</c:v>
                </c:pt>
                <c:pt idx="602">
                  <c:v>4.4718519999999998E-2</c:v>
                </c:pt>
                <c:pt idx="603">
                  <c:v>2.7251009999999999E-2</c:v>
                </c:pt>
                <c:pt idx="604">
                  <c:v>2.7836340000000001E-2</c:v>
                </c:pt>
                <c:pt idx="605">
                  <c:v>4.0263210000000001E-2</c:v>
                </c:pt>
                <c:pt idx="606">
                  <c:v>3.8593620000000002E-2</c:v>
                </c:pt>
                <c:pt idx="607">
                  <c:v>2.4657809999999999E-2</c:v>
                </c:pt>
                <c:pt idx="608">
                  <c:v>2.386543E-2</c:v>
                </c:pt>
                <c:pt idx="609">
                  <c:v>3.5788340000000002E-2</c:v>
                </c:pt>
                <c:pt idx="610">
                  <c:v>3.9252540000000002E-2</c:v>
                </c:pt>
                <c:pt idx="611">
                  <c:v>3.768233E-2</c:v>
                </c:pt>
                <c:pt idx="612">
                  <c:v>4.3795550000000003E-2</c:v>
                </c:pt>
                <c:pt idx="613">
                  <c:v>4.7177240000000002E-2</c:v>
                </c:pt>
                <c:pt idx="614">
                  <c:v>3.8519020000000001E-2</c:v>
                </c:pt>
                <c:pt idx="615">
                  <c:v>3.064385E-2</c:v>
                </c:pt>
                <c:pt idx="616">
                  <c:v>3.690906E-2</c:v>
                </c:pt>
                <c:pt idx="617">
                  <c:v>4.6862830000000001E-2</c:v>
                </c:pt>
                <c:pt idx="618">
                  <c:v>4.1566770000000003E-2</c:v>
                </c:pt>
                <c:pt idx="619">
                  <c:v>2.703415E-2</c:v>
                </c:pt>
                <c:pt idx="620">
                  <c:v>2.2279569999999999E-2</c:v>
                </c:pt>
                <c:pt idx="621">
                  <c:v>2.7820439999999998E-2</c:v>
                </c:pt>
                <c:pt idx="622">
                  <c:v>3.6160949999999997E-2</c:v>
                </c:pt>
                <c:pt idx="623">
                  <c:v>4.2450120000000001E-2</c:v>
                </c:pt>
                <c:pt idx="624">
                  <c:v>3.9005999999999999E-2</c:v>
                </c:pt>
                <c:pt idx="625">
                  <c:v>2.8574189999999999E-2</c:v>
                </c:pt>
                <c:pt idx="626">
                  <c:v>2.1234719999999999E-2</c:v>
                </c:pt>
                <c:pt idx="627">
                  <c:v>2.2610100000000001E-2</c:v>
                </c:pt>
                <c:pt idx="628">
                  <c:v>3.3429460000000001E-2</c:v>
                </c:pt>
                <c:pt idx="629">
                  <c:v>3.8765420000000002E-2</c:v>
                </c:pt>
                <c:pt idx="630">
                  <c:v>2.9133429999999998E-2</c:v>
                </c:pt>
                <c:pt idx="631">
                  <c:v>2.1635049999999999E-2</c:v>
                </c:pt>
                <c:pt idx="632">
                  <c:v>2.8017739999999999E-2</c:v>
                </c:pt>
                <c:pt idx="633">
                  <c:v>4.2164840000000002E-2</c:v>
                </c:pt>
                <c:pt idx="634">
                  <c:v>4.9499719999999997E-2</c:v>
                </c:pt>
                <c:pt idx="635">
                  <c:v>4.0422060000000003E-2</c:v>
                </c:pt>
                <c:pt idx="636">
                  <c:v>3.2166060000000003E-2</c:v>
                </c:pt>
                <c:pt idx="637">
                  <c:v>4.1110519999999998E-2</c:v>
                </c:pt>
                <c:pt idx="638">
                  <c:v>4.8133670000000003E-2</c:v>
                </c:pt>
                <c:pt idx="639">
                  <c:v>3.8594789999999997E-2</c:v>
                </c:pt>
                <c:pt idx="640">
                  <c:v>3.5929950000000002E-2</c:v>
                </c:pt>
                <c:pt idx="641">
                  <c:v>4.798529E-2</c:v>
                </c:pt>
                <c:pt idx="642">
                  <c:v>4.6247499999999997E-2</c:v>
                </c:pt>
                <c:pt idx="643">
                  <c:v>2.9234619999999999E-2</c:v>
                </c:pt>
                <c:pt idx="644">
                  <c:v>2.5576640000000001E-2</c:v>
                </c:pt>
                <c:pt idx="645">
                  <c:v>3.3607659999999998E-2</c:v>
                </c:pt>
                <c:pt idx="646">
                  <c:v>2.9700850000000001E-2</c:v>
                </c:pt>
                <c:pt idx="647">
                  <c:v>2.0700219999999998E-2</c:v>
                </c:pt>
                <c:pt idx="648">
                  <c:v>2.5448470000000001E-2</c:v>
                </c:pt>
                <c:pt idx="649">
                  <c:v>3.0426600000000002E-2</c:v>
                </c:pt>
                <c:pt idx="650">
                  <c:v>2.2427019999999999E-2</c:v>
                </c:pt>
                <c:pt idx="651">
                  <c:v>1.7123570000000001E-2</c:v>
                </c:pt>
                <c:pt idx="652">
                  <c:v>2.4605660000000001E-2</c:v>
                </c:pt>
                <c:pt idx="653">
                  <c:v>3.5229980000000001E-2</c:v>
                </c:pt>
                <c:pt idx="654">
                  <c:v>3.272489E-2</c:v>
                </c:pt>
                <c:pt idx="655">
                  <c:v>2.29924E-2</c:v>
                </c:pt>
                <c:pt idx="656">
                  <c:v>2.7140790000000001E-2</c:v>
                </c:pt>
                <c:pt idx="657">
                  <c:v>3.6838549999999998E-2</c:v>
                </c:pt>
                <c:pt idx="658">
                  <c:v>3.565596E-2</c:v>
                </c:pt>
                <c:pt idx="659">
                  <c:v>2.7551740000000002E-2</c:v>
                </c:pt>
                <c:pt idx="660">
                  <c:v>2.6495250000000001E-2</c:v>
                </c:pt>
                <c:pt idx="661">
                  <c:v>3.3116970000000003E-2</c:v>
                </c:pt>
                <c:pt idx="662">
                  <c:v>2.6800480000000002E-2</c:v>
                </c:pt>
                <c:pt idx="663">
                  <c:v>1.145385E-2</c:v>
                </c:pt>
                <c:pt idx="664">
                  <c:v>1.5256189999999999E-2</c:v>
                </c:pt>
                <c:pt idx="665">
                  <c:v>3.1273219999999997E-2</c:v>
                </c:pt>
                <c:pt idx="666">
                  <c:v>3.0149749999999999E-2</c:v>
                </c:pt>
                <c:pt idx="667">
                  <c:v>1.501067E-2</c:v>
                </c:pt>
                <c:pt idx="668">
                  <c:v>1.1807359999999999E-2</c:v>
                </c:pt>
                <c:pt idx="669">
                  <c:v>2.3431839999999999E-2</c:v>
                </c:pt>
                <c:pt idx="670">
                  <c:v>2.852027E-2</c:v>
                </c:pt>
                <c:pt idx="671">
                  <c:v>1.9453720000000001E-2</c:v>
                </c:pt>
                <c:pt idx="672">
                  <c:v>1.159613E-2</c:v>
                </c:pt>
                <c:pt idx="673">
                  <c:v>1.1978849999999999E-2</c:v>
                </c:pt>
                <c:pt idx="674">
                  <c:v>9.0524119999999993E-3</c:v>
                </c:pt>
                <c:pt idx="675">
                  <c:v>9.0343030000000005E-3</c:v>
                </c:pt>
                <c:pt idx="676">
                  <c:v>2.838367E-2</c:v>
                </c:pt>
                <c:pt idx="677">
                  <c:v>3.6997660000000002E-2</c:v>
                </c:pt>
                <c:pt idx="678">
                  <c:v>1.20803E-2</c:v>
                </c:pt>
                <c:pt idx="679">
                  <c:v>-4.7699680000000003E-3</c:v>
                </c:pt>
                <c:pt idx="680">
                  <c:v>4.5535560000000003E-3</c:v>
                </c:pt>
                <c:pt idx="681">
                  <c:v>1.584352E-2</c:v>
                </c:pt>
                <c:pt idx="682">
                  <c:v>1.882035E-2</c:v>
                </c:pt>
                <c:pt idx="683">
                  <c:v>1.3054680000000001E-2</c:v>
                </c:pt>
                <c:pt idx="684">
                  <c:v>6.9330219999999996E-3</c:v>
                </c:pt>
                <c:pt idx="685">
                  <c:v>8.5908430000000008E-3</c:v>
                </c:pt>
                <c:pt idx="686">
                  <c:v>1.4005109999999999E-2</c:v>
                </c:pt>
                <c:pt idx="687">
                  <c:v>2.1050579999999999E-2</c:v>
                </c:pt>
                <c:pt idx="688">
                  <c:v>3.1351120000000003E-2</c:v>
                </c:pt>
                <c:pt idx="689">
                  <c:v>3.8082749999999999E-2</c:v>
                </c:pt>
                <c:pt idx="690">
                  <c:v>3.4985389999999998E-2</c:v>
                </c:pt>
                <c:pt idx="691">
                  <c:v>2.9161280000000001E-2</c:v>
                </c:pt>
                <c:pt idx="692">
                  <c:v>2.393253E-2</c:v>
                </c:pt>
                <c:pt idx="693">
                  <c:v>2.210927E-2</c:v>
                </c:pt>
                <c:pt idx="694">
                  <c:v>2.5784930000000001E-2</c:v>
                </c:pt>
                <c:pt idx="695">
                  <c:v>2.5340890000000001E-2</c:v>
                </c:pt>
                <c:pt idx="696">
                  <c:v>2.553857E-2</c:v>
                </c:pt>
                <c:pt idx="697">
                  <c:v>2.967171E-2</c:v>
                </c:pt>
                <c:pt idx="698">
                  <c:v>2.0690610000000002E-2</c:v>
                </c:pt>
                <c:pt idx="699">
                  <c:v>6.0669160000000003E-3</c:v>
                </c:pt>
                <c:pt idx="700">
                  <c:v>9.0759659999999995E-3</c:v>
                </c:pt>
                <c:pt idx="701">
                  <c:v>2.133299E-2</c:v>
                </c:pt>
                <c:pt idx="702">
                  <c:v>2.5922500000000001E-2</c:v>
                </c:pt>
                <c:pt idx="703">
                  <c:v>3.1684360000000002E-2</c:v>
                </c:pt>
                <c:pt idx="704">
                  <c:v>3.8907270000000001E-2</c:v>
                </c:pt>
                <c:pt idx="705">
                  <c:v>2.91217E-2</c:v>
                </c:pt>
                <c:pt idx="706">
                  <c:v>1.451916E-2</c:v>
                </c:pt>
                <c:pt idx="707">
                  <c:v>1.422644E-2</c:v>
                </c:pt>
                <c:pt idx="708">
                  <c:v>2.0066830000000001E-2</c:v>
                </c:pt>
                <c:pt idx="709">
                  <c:v>3.2015219999999997E-2</c:v>
                </c:pt>
                <c:pt idx="710">
                  <c:v>3.7689140000000003E-2</c:v>
                </c:pt>
                <c:pt idx="711">
                  <c:v>1.8665210000000002E-2</c:v>
                </c:pt>
                <c:pt idx="712">
                  <c:v>7.2569330000000001E-3</c:v>
                </c:pt>
                <c:pt idx="713">
                  <c:v>1.685002E-2</c:v>
                </c:pt>
                <c:pt idx="714">
                  <c:v>1.4163169999999999E-2</c:v>
                </c:pt>
                <c:pt idx="715">
                  <c:v>3.0778020000000001E-3</c:v>
                </c:pt>
                <c:pt idx="716">
                  <c:v>9.4139089999999998E-3</c:v>
                </c:pt>
                <c:pt idx="717">
                  <c:v>3.0896920000000001E-2</c:v>
                </c:pt>
                <c:pt idx="718">
                  <c:v>3.9761150000000002E-2</c:v>
                </c:pt>
                <c:pt idx="719">
                  <c:v>2.3914359999999999E-2</c:v>
                </c:pt>
                <c:pt idx="720">
                  <c:v>1.253141E-2</c:v>
                </c:pt>
                <c:pt idx="721">
                  <c:v>1.7092710000000001E-2</c:v>
                </c:pt>
                <c:pt idx="722">
                  <c:v>1.733467E-2</c:v>
                </c:pt>
                <c:pt idx="723">
                  <c:v>1.1282479999999999E-2</c:v>
                </c:pt>
                <c:pt idx="724">
                  <c:v>1.285788E-2</c:v>
                </c:pt>
                <c:pt idx="725">
                  <c:v>2.267916E-2</c:v>
                </c:pt>
                <c:pt idx="726">
                  <c:v>2.7873430000000001E-2</c:v>
                </c:pt>
                <c:pt idx="727">
                  <c:v>2.5082810000000001E-2</c:v>
                </c:pt>
                <c:pt idx="728">
                  <c:v>2.609206E-2</c:v>
                </c:pt>
                <c:pt idx="729">
                  <c:v>2.832966E-2</c:v>
                </c:pt>
                <c:pt idx="730">
                  <c:v>1.67834E-2</c:v>
                </c:pt>
                <c:pt idx="731">
                  <c:v>6.0546869999999996E-3</c:v>
                </c:pt>
                <c:pt idx="732">
                  <c:v>1.0823299999999999E-2</c:v>
                </c:pt>
                <c:pt idx="733">
                  <c:v>1.6393060000000001E-2</c:v>
                </c:pt>
                <c:pt idx="734">
                  <c:v>1.920612E-2</c:v>
                </c:pt>
                <c:pt idx="735">
                  <c:v>2.1578119999999999E-2</c:v>
                </c:pt>
                <c:pt idx="736">
                  <c:v>1.9291570000000001E-2</c:v>
                </c:pt>
                <c:pt idx="737">
                  <c:v>1.462901E-2</c:v>
                </c:pt>
                <c:pt idx="738">
                  <c:v>8.8830929999999999E-3</c:v>
                </c:pt>
                <c:pt idx="739">
                  <c:v>1.197373E-2</c:v>
                </c:pt>
                <c:pt idx="740">
                  <c:v>2.3611150000000001E-2</c:v>
                </c:pt>
                <c:pt idx="741">
                  <c:v>1.8477460000000001E-2</c:v>
                </c:pt>
                <c:pt idx="742">
                  <c:v>-2.666823E-3</c:v>
                </c:pt>
                <c:pt idx="743">
                  <c:v>-1.5478840000000001E-2</c:v>
                </c:pt>
                <c:pt idx="744">
                  <c:v>-1.107035E-2</c:v>
                </c:pt>
                <c:pt idx="745">
                  <c:v>3.8101770000000001E-3</c:v>
                </c:pt>
                <c:pt idx="746">
                  <c:v>1.278688E-2</c:v>
                </c:pt>
                <c:pt idx="747">
                  <c:v>9.7735870000000002E-3</c:v>
                </c:pt>
                <c:pt idx="748">
                  <c:v>9.6979920000000008E-3</c:v>
                </c:pt>
                <c:pt idx="749">
                  <c:v>1.758034E-2</c:v>
                </c:pt>
                <c:pt idx="750">
                  <c:v>2.047562E-2</c:v>
                </c:pt>
                <c:pt idx="751">
                  <c:v>1.875682E-2</c:v>
                </c:pt>
                <c:pt idx="752">
                  <c:v>1.3470019999999999E-2</c:v>
                </c:pt>
                <c:pt idx="753">
                  <c:v>-2.2767149999999999E-3</c:v>
                </c:pt>
                <c:pt idx="754">
                  <c:v>-7.6119430000000004E-3</c:v>
                </c:pt>
                <c:pt idx="755">
                  <c:v>7.8512419999999996E-3</c:v>
                </c:pt>
                <c:pt idx="756">
                  <c:v>9.9148750000000001E-3</c:v>
                </c:pt>
                <c:pt idx="757">
                  <c:v>-8.9665990000000004E-3</c:v>
                </c:pt>
                <c:pt idx="758">
                  <c:v>-2.0754189999999999E-2</c:v>
                </c:pt>
                <c:pt idx="759">
                  <c:v>-1.3179919999999999E-2</c:v>
                </c:pt>
                <c:pt idx="760">
                  <c:v>7.8165879999999993E-3</c:v>
                </c:pt>
                <c:pt idx="761">
                  <c:v>1.9771540000000001E-2</c:v>
                </c:pt>
                <c:pt idx="762">
                  <c:v>1.5077989999999999E-2</c:v>
                </c:pt>
                <c:pt idx="763">
                  <c:v>1.1634540000000001E-2</c:v>
                </c:pt>
                <c:pt idx="764">
                  <c:v>1.137584E-2</c:v>
                </c:pt>
                <c:pt idx="765">
                  <c:v>8.2696460000000003E-3</c:v>
                </c:pt>
                <c:pt idx="766">
                  <c:v>5.0642049999999996E-3</c:v>
                </c:pt>
                <c:pt idx="767">
                  <c:v>9.7896029999999992E-3</c:v>
                </c:pt>
                <c:pt idx="768">
                  <c:v>2.464423E-2</c:v>
                </c:pt>
                <c:pt idx="769">
                  <c:v>2.9544029999999999E-2</c:v>
                </c:pt>
                <c:pt idx="770">
                  <c:v>1.5230580000000001E-2</c:v>
                </c:pt>
                <c:pt idx="771">
                  <c:v>3.4058080000000002E-3</c:v>
                </c:pt>
                <c:pt idx="772">
                  <c:v>5.222226E-3</c:v>
                </c:pt>
                <c:pt idx="773">
                  <c:v>8.6399849999999993E-3</c:v>
                </c:pt>
                <c:pt idx="774">
                  <c:v>5.0659399999999997E-3</c:v>
                </c:pt>
                <c:pt idx="775">
                  <c:v>6.8837539999999997E-3</c:v>
                </c:pt>
                <c:pt idx="776">
                  <c:v>2.4634900000000001E-2</c:v>
                </c:pt>
                <c:pt idx="777">
                  <c:v>3.3439410000000003E-2</c:v>
                </c:pt>
                <c:pt idx="778">
                  <c:v>1.6838289999999999E-2</c:v>
                </c:pt>
                <c:pt idx="779">
                  <c:v>3.8176350000000002E-3</c:v>
                </c:pt>
                <c:pt idx="780">
                  <c:v>1.029279E-2</c:v>
                </c:pt>
                <c:pt idx="781">
                  <c:v>1.3499229999999999E-2</c:v>
                </c:pt>
                <c:pt idx="782">
                  <c:v>4.4215510000000001E-3</c:v>
                </c:pt>
                <c:pt idx="783">
                  <c:v>3.1329890000000001E-3</c:v>
                </c:pt>
                <c:pt idx="784">
                  <c:v>1.521056E-2</c:v>
                </c:pt>
                <c:pt idx="785">
                  <c:v>2.2286790000000001E-2</c:v>
                </c:pt>
                <c:pt idx="786">
                  <c:v>1.7150100000000001E-2</c:v>
                </c:pt>
                <c:pt idx="787">
                  <c:v>8.9379060000000007E-3</c:v>
                </c:pt>
                <c:pt idx="788">
                  <c:v>2.3535320000000002E-3</c:v>
                </c:pt>
                <c:pt idx="789">
                  <c:v>-1.151822E-3</c:v>
                </c:pt>
                <c:pt idx="790">
                  <c:v>1.7908519999999999E-3</c:v>
                </c:pt>
                <c:pt idx="791">
                  <c:v>7.4338599999999996E-3</c:v>
                </c:pt>
                <c:pt idx="792">
                  <c:v>9.3638269999999999E-3</c:v>
                </c:pt>
                <c:pt idx="793">
                  <c:v>5.6982379999999996E-3</c:v>
                </c:pt>
                <c:pt idx="794">
                  <c:v>2.9795529999999998E-3</c:v>
                </c:pt>
                <c:pt idx="795">
                  <c:v>1.037039E-2</c:v>
                </c:pt>
                <c:pt idx="796">
                  <c:v>2.0207470000000002E-2</c:v>
                </c:pt>
                <c:pt idx="797">
                  <c:v>1.9342410000000001E-2</c:v>
                </c:pt>
                <c:pt idx="798">
                  <c:v>7.0394799999999999E-3</c:v>
                </c:pt>
                <c:pt idx="799">
                  <c:v>-3.7453289999999999E-3</c:v>
                </c:pt>
                <c:pt idx="800">
                  <c:v>2.4298540000000001E-4</c:v>
                </c:pt>
                <c:pt idx="801">
                  <c:v>5.2219129999999999E-3</c:v>
                </c:pt>
                <c:pt idx="802">
                  <c:v>-1.8162600000000001E-3</c:v>
                </c:pt>
                <c:pt idx="803">
                  <c:v>-3.8723730000000001E-3</c:v>
                </c:pt>
                <c:pt idx="804">
                  <c:v>5.7868859999999998E-3</c:v>
                </c:pt>
                <c:pt idx="805">
                  <c:v>1.4050989999999999E-2</c:v>
                </c:pt>
                <c:pt idx="806">
                  <c:v>1.6860549999999998E-2</c:v>
                </c:pt>
                <c:pt idx="807">
                  <c:v>1.5635179999999999E-2</c:v>
                </c:pt>
                <c:pt idx="808">
                  <c:v>1.163516E-2</c:v>
                </c:pt>
                <c:pt idx="809">
                  <c:v>1.1788409999999999E-2</c:v>
                </c:pt>
                <c:pt idx="810">
                  <c:v>1.2166980000000001E-2</c:v>
                </c:pt>
                <c:pt idx="811">
                  <c:v>4.6683760000000001E-3</c:v>
                </c:pt>
                <c:pt idx="812">
                  <c:v>-3.2717359999999999E-3</c:v>
                </c:pt>
                <c:pt idx="813">
                  <c:v>-6.5013670000000001E-3</c:v>
                </c:pt>
                <c:pt idx="814">
                  <c:v>-3.4758419999999998E-3</c:v>
                </c:pt>
                <c:pt idx="815">
                  <c:v>5.6984310000000003E-3</c:v>
                </c:pt>
                <c:pt idx="816">
                  <c:v>1.249982E-2</c:v>
                </c:pt>
                <c:pt idx="817">
                  <c:v>1.618286E-2</c:v>
                </c:pt>
                <c:pt idx="818">
                  <c:v>1.7379260000000001E-2</c:v>
                </c:pt>
                <c:pt idx="819">
                  <c:v>1.156953E-2</c:v>
                </c:pt>
                <c:pt idx="820">
                  <c:v>8.7906809999999998E-3</c:v>
                </c:pt>
                <c:pt idx="821">
                  <c:v>1.303698E-2</c:v>
                </c:pt>
                <c:pt idx="822">
                  <c:v>1.2715809999999999E-2</c:v>
                </c:pt>
                <c:pt idx="823">
                  <c:v>1.397988E-2</c:v>
                </c:pt>
                <c:pt idx="824">
                  <c:v>1.8845879999999999E-2</c:v>
                </c:pt>
                <c:pt idx="825">
                  <c:v>4.9599249999999996E-3</c:v>
                </c:pt>
                <c:pt idx="826">
                  <c:v>-2.0578699999999998E-2</c:v>
                </c:pt>
                <c:pt idx="827">
                  <c:v>-1.7715160000000001E-2</c:v>
                </c:pt>
                <c:pt idx="828">
                  <c:v>1.271485E-2</c:v>
                </c:pt>
                <c:pt idx="829">
                  <c:v>3.1011670000000002E-2</c:v>
                </c:pt>
                <c:pt idx="830">
                  <c:v>2.5745270000000001E-2</c:v>
                </c:pt>
                <c:pt idx="831">
                  <c:v>1.58779E-2</c:v>
                </c:pt>
                <c:pt idx="832">
                  <c:v>1.317635E-2</c:v>
                </c:pt>
                <c:pt idx="833">
                  <c:v>9.7522730000000005E-3</c:v>
                </c:pt>
                <c:pt idx="834">
                  <c:v>-7.8356619999999996E-5</c:v>
                </c:pt>
                <c:pt idx="835">
                  <c:v>-2.2914760000000002E-3</c:v>
                </c:pt>
                <c:pt idx="836">
                  <c:v>6.8699579999999998E-3</c:v>
                </c:pt>
                <c:pt idx="837">
                  <c:v>1.0367360000000001E-2</c:v>
                </c:pt>
                <c:pt idx="838">
                  <c:v>5.3600100000000001E-3</c:v>
                </c:pt>
                <c:pt idx="839">
                  <c:v>5.2348E-4</c:v>
                </c:pt>
                <c:pt idx="840">
                  <c:v>-4.3498469999999996E-3</c:v>
                </c:pt>
                <c:pt idx="841">
                  <c:v>-3.835309E-6</c:v>
                </c:pt>
                <c:pt idx="842">
                  <c:v>1.318717E-2</c:v>
                </c:pt>
                <c:pt idx="843">
                  <c:v>1.092424E-2</c:v>
                </c:pt>
                <c:pt idx="844">
                  <c:v>1.625647E-3</c:v>
                </c:pt>
                <c:pt idx="845">
                  <c:v>8.2637939999999997E-3</c:v>
                </c:pt>
                <c:pt idx="846">
                  <c:v>1.7139359999999999E-2</c:v>
                </c:pt>
                <c:pt idx="847">
                  <c:v>1.306089E-2</c:v>
                </c:pt>
                <c:pt idx="848">
                  <c:v>3.9947510000000004E-3</c:v>
                </c:pt>
                <c:pt idx="849">
                  <c:v>-2.627393E-3</c:v>
                </c:pt>
                <c:pt idx="850">
                  <c:v>-5.5939520000000001E-3</c:v>
                </c:pt>
                <c:pt idx="851">
                  <c:v>-3.6011229999999999E-3</c:v>
                </c:pt>
                <c:pt idx="852">
                  <c:v>2.721462E-3</c:v>
                </c:pt>
                <c:pt idx="853">
                  <c:v>1.430521E-2</c:v>
                </c:pt>
                <c:pt idx="854">
                  <c:v>1.991449E-2</c:v>
                </c:pt>
                <c:pt idx="855">
                  <c:v>8.3905990000000003E-3</c:v>
                </c:pt>
                <c:pt idx="856">
                  <c:v>-3.9796140000000002E-3</c:v>
                </c:pt>
                <c:pt idx="857">
                  <c:v>-6.8260769999999998E-3</c:v>
                </c:pt>
                <c:pt idx="858">
                  <c:v>-1.611014E-3</c:v>
                </c:pt>
                <c:pt idx="859">
                  <c:v>1.4395669999999999E-2</c:v>
                </c:pt>
                <c:pt idx="860">
                  <c:v>2.6668310000000001E-2</c:v>
                </c:pt>
                <c:pt idx="861">
                  <c:v>2.285419E-2</c:v>
                </c:pt>
                <c:pt idx="862">
                  <c:v>1.4209080000000001E-2</c:v>
                </c:pt>
                <c:pt idx="863">
                  <c:v>1.2858339999999999E-2</c:v>
                </c:pt>
                <c:pt idx="864">
                  <c:v>1.5899920000000001E-2</c:v>
                </c:pt>
                <c:pt idx="865">
                  <c:v>1.1637689999999999E-2</c:v>
                </c:pt>
                <c:pt idx="866">
                  <c:v>1.313215E-3</c:v>
                </c:pt>
                <c:pt idx="867">
                  <c:v>-2.383676E-4</c:v>
                </c:pt>
                <c:pt idx="868">
                  <c:v>7.5692980000000003E-3</c:v>
                </c:pt>
                <c:pt idx="869">
                  <c:v>7.7335879999999996E-3</c:v>
                </c:pt>
                <c:pt idx="870">
                  <c:v>7.7261500000000004E-4</c:v>
                </c:pt>
                <c:pt idx="871">
                  <c:v>3.3233329999999999E-3</c:v>
                </c:pt>
                <c:pt idx="872">
                  <c:v>1.481181E-2</c:v>
                </c:pt>
                <c:pt idx="873">
                  <c:v>2.0314740000000001E-2</c:v>
                </c:pt>
                <c:pt idx="874">
                  <c:v>1.0776310000000001E-2</c:v>
                </c:pt>
                <c:pt idx="875">
                  <c:v>4.318608E-4</c:v>
                </c:pt>
                <c:pt idx="876">
                  <c:v>-8.0251569999999998E-4</c:v>
                </c:pt>
                <c:pt idx="877">
                  <c:v>-3.951759E-3</c:v>
                </c:pt>
                <c:pt idx="878">
                  <c:v>-1.5920680000000001E-3</c:v>
                </c:pt>
                <c:pt idx="879">
                  <c:v>5.8385709999999999E-3</c:v>
                </c:pt>
                <c:pt idx="880">
                  <c:v>2.0952499999999999E-3</c:v>
                </c:pt>
                <c:pt idx="881">
                  <c:v>1.328543E-3</c:v>
                </c:pt>
                <c:pt idx="882">
                  <c:v>8.4528759999999998E-3</c:v>
                </c:pt>
                <c:pt idx="883">
                  <c:v>1.091483E-2</c:v>
                </c:pt>
                <c:pt idx="884">
                  <c:v>1.8965780000000002E-2</c:v>
                </c:pt>
                <c:pt idx="885">
                  <c:v>2.4457659999999999E-2</c:v>
                </c:pt>
                <c:pt idx="886">
                  <c:v>7.0181669999999996E-3</c:v>
                </c:pt>
                <c:pt idx="887">
                  <c:v>-9.5953830000000007E-3</c:v>
                </c:pt>
                <c:pt idx="888">
                  <c:v>-4.8541360000000002E-3</c:v>
                </c:pt>
                <c:pt idx="889">
                  <c:v>2.5051240000000001E-3</c:v>
                </c:pt>
                <c:pt idx="890">
                  <c:v>3.6717109999999998E-3</c:v>
                </c:pt>
                <c:pt idx="891">
                  <c:v>4.2553440000000003E-3</c:v>
                </c:pt>
                <c:pt idx="892">
                  <c:v>1.075681E-3</c:v>
                </c:pt>
                <c:pt idx="893">
                  <c:v>-9.1585769999999993E-3</c:v>
                </c:pt>
                <c:pt idx="894">
                  <c:v>-1.7621080000000001E-2</c:v>
                </c:pt>
                <c:pt idx="895">
                  <c:v>-9.4916010000000006E-3</c:v>
                </c:pt>
                <c:pt idx="896">
                  <c:v>8.7743030000000007E-3</c:v>
                </c:pt>
                <c:pt idx="897">
                  <c:v>2.1683009999999999E-2</c:v>
                </c:pt>
                <c:pt idx="898">
                  <c:v>2.4195089999999999E-2</c:v>
                </c:pt>
                <c:pt idx="899">
                  <c:v>1.1374230000000001E-2</c:v>
                </c:pt>
                <c:pt idx="900">
                  <c:v>-1.5665850000000001E-4</c:v>
                </c:pt>
                <c:pt idx="901">
                  <c:v>5.0657200000000001E-3</c:v>
                </c:pt>
                <c:pt idx="902">
                  <c:v>5.27663E-3</c:v>
                </c:pt>
                <c:pt idx="903">
                  <c:v>-8.8919529999999993E-3</c:v>
                </c:pt>
                <c:pt idx="904">
                  <c:v>-1.566472E-2</c:v>
                </c:pt>
                <c:pt idx="905">
                  <c:v>-5.6548800000000001E-3</c:v>
                </c:pt>
                <c:pt idx="906">
                  <c:v>1.593648E-3</c:v>
                </c:pt>
                <c:pt idx="907">
                  <c:v>-7.1274060000000002E-3</c:v>
                </c:pt>
                <c:pt idx="908">
                  <c:v>-1.568052E-2</c:v>
                </c:pt>
                <c:pt idx="909">
                  <c:v>-7.1792959999999999E-3</c:v>
                </c:pt>
                <c:pt idx="910">
                  <c:v>7.9718670000000005E-3</c:v>
                </c:pt>
                <c:pt idx="911">
                  <c:v>1.012681E-2</c:v>
                </c:pt>
                <c:pt idx="912">
                  <c:v>6.6237980000000002E-3</c:v>
                </c:pt>
                <c:pt idx="913">
                  <c:v>1.2287269999999999E-2</c:v>
                </c:pt>
                <c:pt idx="914">
                  <c:v>1.5877559999999999E-2</c:v>
                </c:pt>
                <c:pt idx="915">
                  <c:v>6.7301399999999999E-3</c:v>
                </c:pt>
                <c:pt idx="916">
                  <c:v>-5.0650010000000004E-4</c:v>
                </c:pt>
                <c:pt idx="917">
                  <c:v>-1.836956E-3</c:v>
                </c:pt>
                <c:pt idx="918">
                  <c:v>-8.9085280000000006E-3</c:v>
                </c:pt>
                <c:pt idx="919">
                  <c:v>-1.0761679999999999E-2</c:v>
                </c:pt>
                <c:pt idx="920">
                  <c:v>8.8893019999999998E-4</c:v>
                </c:pt>
                <c:pt idx="921">
                  <c:v>5.9537080000000003E-3</c:v>
                </c:pt>
                <c:pt idx="922">
                  <c:v>-2.678485E-3</c:v>
                </c:pt>
                <c:pt idx="923">
                  <c:v>-4.9131920000000003E-3</c:v>
                </c:pt>
                <c:pt idx="924">
                  <c:v>-1.210446E-3</c:v>
                </c:pt>
                <c:pt idx="925">
                  <c:v>-3.2143079999999999E-3</c:v>
                </c:pt>
                <c:pt idx="926">
                  <c:v>-2.1940280000000002E-3</c:v>
                </c:pt>
                <c:pt idx="927">
                  <c:v>-2.6393459999999999E-3</c:v>
                </c:pt>
                <c:pt idx="928">
                  <c:v>-3.1980590000000001E-3</c:v>
                </c:pt>
                <c:pt idx="929">
                  <c:v>8.9614640000000006E-3</c:v>
                </c:pt>
                <c:pt idx="930">
                  <c:v>1.278397E-2</c:v>
                </c:pt>
                <c:pt idx="931">
                  <c:v>2.281819E-3</c:v>
                </c:pt>
                <c:pt idx="932">
                  <c:v>7.9470880000000004E-4</c:v>
                </c:pt>
                <c:pt idx="933">
                  <c:v>1.3773769999999999E-4</c:v>
                </c:pt>
                <c:pt idx="934">
                  <c:v>-6.6372100000000002E-3</c:v>
                </c:pt>
                <c:pt idx="935">
                  <c:v>-2.0558030000000001E-3</c:v>
                </c:pt>
                <c:pt idx="936">
                  <c:v>1.0935490000000001E-2</c:v>
                </c:pt>
                <c:pt idx="937">
                  <c:v>1.617586E-2</c:v>
                </c:pt>
                <c:pt idx="938">
                  <c:v>8.1619529999999996E-3</c:v>
                </c:pt>
                <c:pt idx="939">
                  <c:v>-2.5824019999999998E-4</c:v>
                </c:pt>
                <c:pt idx="940">
                  <c:v>3.1489450000000002E-3</c:v>
                </c:pt>
                <c:pt idx="941">
                  <c:v>8.279125E-3</c:v>
                </c:pt>
                <c:pt idx="942">
                  <c:v>7.8887669999999997E-3</c:v>
                </c:pt>
                <c:pt idx="943">
                  <c:v>5.9113309999999997E-3</c:v>
                </c:pt>
                <c:pt idx="944">
                  <c:v>5.21194E-3</c:v>
                </c:pt>
                <c:pt idx="945">
                  <c:v>-2.3530320000000001E-3</c:v>
                </c:pt>
                <c:pt idx="946">
                  <c:v>-1.8802900000000001E-2</c:v>
                </c:pt>
                <c:pt idx="947">
                  <c:v>-1.700805E-2</c:v>
                </c:pt>
                <c:pt idx="948">
                  <c:v>5.6208480000000003E-3</c:v>
                </c:pt>
                <c:pt idx="949">
                  <c:v>1.7070999999999999E-2</c:v>
                </c:pt>
                <c:pt idx="950">
                  <c:v>1.342633E-2</c:v>
                </c:pt>
                <c:pt idx="951">
                  <c:v>4.4671850000000003E-3</c:v>
                </c:pt>
                <c:pt idx="952">
                  <c:v>-5.7313590000000001E-3</c:v>
                </c:pt>
                <c:pt idx="953">
                  <c:v>-3.1727299999999999E-3</c:v>
                </c:pt>
                <c:pt idx="954">
                  <c:v>9.3057799999999996E-3</c:v>
                </c:pt>
                <c:pt idx="955">
                  <c:v>1.7197219999999999E-2</c:v>
                </c:pt>
                <c:pt idx="956">
                  <c:v>2.0006630000000001E-2</c:v>
                </c:pt>
                <c:pt idx="957">
                  <c:v>1.5216189999999999E-2</c:v>
                </c:pt>
                <c:pt idx="958">
                  <c:v>8.2270510000000008E-3</c:v>
                </c:pt>
                <c:pt idx="959">
                  <c:v>8.5308060000000002E-3</c:v>
                </c:pt>
                <c:pt idx="960">
                  <c:v>6.8150390000000002E-3</c:v>
                </c:pt>
                <c:pt idx="961">
                  <c:v>6.695723E-4</c:v>
                </c:pt>
                <c:pt idx="962">
                  <c:v>-5.2752889999999998E-3</c:v>
                </c:pt>
                <c:pt idx="963">
                  <c:v>-8.0729170000000006E-3</c:v>
                </c:pt>
                <c:pt idx="964">
                  <c:v>2.4773500000000001E-3</c:v>
                </c:pt>
                <c:pt idx="965">
                  <c:v>1.516199E-2</c:v>
                </c:pt>
                <c:pt idx="966">
                  <c:v>8.1414279999999992E-3</c:v>
                </c:pt>
                <c:pt idx="967">
                  <c:v>-5.2024630000000001E-3</c:v>
                </c:pt>
                <c:pt idx="968">
                  <c:v>-3.5209600000000001E-3</c:v>
                </c:pt>
                <c:pt idx="969">
                  <c:v>2.8875089999999999E-3</c:v>
                </c:pt>
                <c:pt idx="970">
                  <c:v>-3.9080900000000003E-3</c:v>
                </c:pt>
                <c:pt idx="971">
                  <c:v>-1.691631E-2</c:v>
                </c:pt>
                <c:pt idx="972">
                  <c:v>-1.0693009999999999E-2</c:v>
                </c:pt>
                <c:pt idx="973">
                  <c:v>1.022497E-2</c:v>
                </c:pt>
                <c:pt idx="974">
                  <c:v>1.009547E-2</c:v>
                </c:pt>
                <c:pt idx="975">
                  <c:v>-6.0878089999999996E-3</c:v>
                </c:pt>
                <c:pt idx="976">
                  <c:v>-4.9146060000000002E-3</c:v>
                </c:pt>
                <c:pt idx="977">
                  <c:v>6.9828090000000004E-3</c:v>
                </c:pt>
                <c:pt idx="978">
                  <c:v>6.1402840000000002E-3</c:v>
                </c:pt>
                <c:pt idx="979">
                  <c:v>2.6311799999999999E-3</c:v>
                </c:pt>
                <c:pt idx="980">
                  <c:v>7.0603360000000004E-3</c:v>
                </c:pt>
                <c:pt idx="981">
                  <c:v>1.937165E-3</c:v>
                </c:pt>
                <c:pt idx="982">
                  <c:v>-5.9202630000000003E-3</c:v>
                </c:pt>
                <c:pt idx="983">
                  <c:v>5.8575830000000004E-3</c:v>
                </c:pt>
                <c:pt idx="984">
                  <c:v>2.4858399999999999E-2</c:v>
                </c:pt>
                <c:pt idx="985">
                  <c:v>3.0535530000000002E-2</c:v>
                </c:pt>
                <c:pt idx="986">
                  <c:v>1.8788079999999999E-2</c:v>
                </c:pt>
                <c:pt idx="987">
                  <c:v>1.2787580000000001E-3</c:v>
                </c:pt>
                <c:pt idx="988">
                  <c:v>-1.3789520000000001E-4</c:v>
                </c:pt>
                <c:pt idx="989">
                  <c:v>1.344479E-2</c:v>
                </c:pt>
                <c:pt idx="990">
                  <c:v>1.7799789999999999E-2</c:v>
                </c:pt>
                <c:pt idx="991">
                  <c:v>1.03249E-2</c:v>
                </c:pt>
                <c:pt idx="992">
                  <c:v>7.349342E-3</c:v>
                </c:pt>
                <c:pt idx="993">
                  <c:v>6.581422E-3</c:v>
                </c:pt>
                <c:pt idx="994">
                  <c:v>-2.8103E-3</c:v>
                </c:pt>
                <c:pt idx="995">
                  <c:v>-9.4372169999999995E-3</c:v>
                </c:pt>
                <c:pt idx="996">
                  <c:v>-3.7617340000000001E-3</c:v>
                </c:pt>
                <c:pt idx="997">
                  <c:v>6.2216820000000005E-4</c:v>
                </c:pt>
                <c:pt idx="998">
                  <c:v>-6.0039409999999996E-3</c:v>
                </c:pt>
                <c:pt idx="999">
                  <c:v>-1.7454109999999998E-2</c:v>
                </c:pt>
              </c:numCache>
            </c:numRef>
          </c:yVal>
          <c:smooth val="0"/>
        </c:ser>
        <c:ser>
          <c:idx val="2"/>
          <c:order val="2"/>
          <c:tx>
            <c:v>+1000V (#3)</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Data'!$D$5:$D$1004</c:f>
              <c:numCache>
                <c:formatCode>General</c:formatCode>
                <c:ptCount val="1000"/>
                <c:pt idx="0">
                  <c:v>-5.7911810000000003E-3</c:v>
                </c:pt>
                <c:pt idx="1">
                  <c:v>-1.359767E-3</c:v>
                </c:pt>
                <c:pt idx="2">
                  <c:v>-4.1103060000000002E-3</c:v>
                </c:pt>
                <c:pt idx="3">
                  <c:v>-1.4453830000000001E-2</c:v>
                </c:pt>
                <c:pt idx="4">
                  <c:v>-1.520197E-2</c:v>
                </c:pt>
                <c:pt idx="5">
                  <c:v>-8.8667510000000008E-3</c:v>
                </c:pt>
                <c:pt idx="6">
                  <c:v>-1.537207E-2</c:v>
                </c:pt>
                <c:pt idx="7">
                  <c:v>-2.3932140000000001E-2</c:v>
                </c:pt>
                <c:pt idx="8">
                  <c:v>-1.60866E-2</c:v>
                </c:pt>
                <c:pt idx="9">
                  <c:v>-4.7417639999999999E-3</c:v>
                </c:pt>
                <c:pt idx="10">
                  <c:v>-6.3630900000000001E-3</c:v>
                </c:pt>
                <c:pt idx="11">
                  <c:v>-1.424461E-2</c:v>
                </c:pt>
                <c:pt idx="12">
                  <c:v>-1.48279E-2</c:v>
                </c:pt>
                <c:pt idx="13">
                  <c:v>-8.1837739999999996E-3</c:v>
                </c:pt>
                <c:pt idx="14">
                  <c:v>9.6272489999999996E-4</c:v>
                </c:pt>
                <c:pt idx="15">
                  <c:v>9.3377660000000008E-3</c:v>
                </c:pt>
                <c:pt idx="16">
                  <c:v>1.015814E-2</c:v>
                </c:pt>
                <c:pt idx="17">
                  <c:v>4.1134639999999998E-3</c:v>
                </c:pt>
                <c:pt idx="18">
                  <c:v>2.7934190000000001E-3</c:v>
                </c:pt>
                <c:pt idx="19">
                  <c:v>5.2267700000000004E-3</c:v>
                </c:pt>
                <c:pt idx="20">
                  <c:v>1.8909269999999999E-3</c:v>
                </c:pt>
                <c:pt idx="21">
                  <c:v>-2.311886E-3</c:v>
                </c:pt>
                <c:pt idx="22">
                  <c:v>-3.532861E-3</c:v>
                </c:pt>
                <c:pt idx="23">
                  <c:v>-5.6573630000000003E-3</c:v>
                </c:pt>
                <c:pt idx="24">
                  <c:v>-2.45912E-3</c:v>
                </c:pt>
                <c:pt idx="25">
                  <c:v>9.4579030000000001E-3</c:v>
                </c:pt>
                <c:pt idx="26">
                  <c:v>1.421379E-2</c:v>
                </c:pt>
                <c:pt idx="27">
                  <c:v>4.3718389999999998E-3</c:v>
                </c:pt>
                <c:pt idx="28">
                  <c:v>-5.9715690000000004E-3</c:v>
                </c:pt>
                <c:pt idx="29">
                  <c:v>-2.381682E-3</c:v>
                </c:pt>
                <c:pt idx="30">
                  <c:v>5.1437460000000003E-3</c:v>
                </c:pt>
                <c:pt idx="31">
                  <c:v>-4.0045319999999999E-3</c:v>
                </c:pt>
                <c:pt idx="32">
                  <c:v>-1.5609140000000001E-2</c:v>
                </c:pt>
                <c:pt idx="33">
                  <c:v>-8.8392750000000006E-3</c:v>
                </c:pt>
                <c:pt idx="34">
                  <c:v>3.9666379999999998E-3</c:v>
                </c:pt>
                <c:pt idx="35">
                  <c:v>7.0439659999999996E-3</c:v>
                </c:pt>
                <c:pt idx="36">
                  <c:v>4.2362479999999997E-3</c:v>
                </c:pt>
                <c:pt idx="37">
                  <c:v>-3.1060819999999999E-4</c:v>
                </c:pt>
                <c:pt idx="38">
                  <c:v>-1.000355E-2</c:v>
                </c:pt>
                <c:pt idx="39">
                  <c:v>-1.761888E-2</c:v>
                </c:pt>
                <c:pt idx="40">
                  <c:v>-9.4277779999999995E-3</c:v>
                </c:pt>
                <c:pt idx="41">
                  <c:v>6.0096580000000002E-3</c:v>
                </c:pt>
                <c:pt idx="42">
                  <c:v>4.8981520000000002E-3</c:v>
                </c:pt>
                <c:pt idx="43">
                  <c:v>-3.6113730000000002E-3</c:v>
                </c:pt>
                <c:pt idx="44">
                  <c:v>-4.0176470000000001E-3</c:v>
                </c:pt>
                <c:pt idx="45">
                  <c:v>-5.5915929999999997E-3</c:v>
                </c:pt>
                <c:pt idx="46">
                  <c:v>-2.1373170000000001E-3</c:v>
                </c:pt>
                <c:pt idx="47">
                  <c:v>6.7679020000000001E-3</c:v>
                </c:pt>
                <c:pt idx="48">
                  <c:v>3.29671E-3</c:v>
                </c:pt>
                <c:pt idx="49">
                  <c:v>-3.7788309999999999E-3</c:v>
                </c:pt>
                <c:pt idx="50">
                  <c:v>-7.3164550000000001E-4</c:v>
                </c:pt>
                <c:pt idx="51">
                  <c:v>-2.7926109999999997E-4</c:v>
                </c:pt>
                <c:pt idx="52">
                  <c:v>-6.2391260000000002E-3</c:v>
                </c:pt>
                <c:pt idx="53">
                  <c:v>-6.1640369999999998E-3</c:v>
                </c:pt>
                <c:pt idx="54">
                  <c:v>-4.6928079999999997E-3</c:v>
                </c:pt>
                <c:pt idx="55">
                  <c:v>-9.935447E-3</c:v>
                </c:pt>
                <c:pt idx="56">
                  <c:v>-8.5394540000000001E-3</c:v>
                </c:pt>
                <c:pt idx="57">
                  <c:v>3.936358E-3</c:v>
                </c:pt>
                <c:pt idx="58">
                  <c:v>7.3321380000000002E-3</c:v>
                </c:pt>
                <c:pt idx="59">
                  <c:v>1.938175E-4</c:v>
                </c:pt>
                <c:pt idx="60">
                  <c:v>2.9513640000000001E-5</c:v>
                </c:pt>
                <c:pt idx="61">
                  <c:v>8.5837220000000002E-3</c:v>
                </c:pt>
                <c:pt idx="62">
                  <c:v>1.7367710000000001E-2</c:v>
                </c:pt>
                <c:pt idx="63">
                  <c:v>1.6332679999999999E-2</c:v>
                </c:pt>
                <c:pt idx="64">
                  <c:v>7.0741019999999996E-3</c:v>
                </c:pt>
                <c:pt idx="65">
                  <c:v>6.636332E-3</c:v>
                </c:pt>
                <c:pt idx="66">
                  <c:v>1.3565570000000001E-2</c:v>
                </c:pt>
                <c:pt idx="67">
                  <c:v>1.0786209999999999E-2</c:v>
                </c:pt>
                <c:pt idx="68">
                  <c:v>7.1224150000000002E-4</c:v>
                </c:pt>
                <c:pt idx="69">
                  <c:v>-3.8944980000000001E-3</c:v>
                </c:pt>
                <c:pt idx="70">
                  <c:v>8.3138370000000001E-4</c:v>
                </c:pt>
                <c:pt idx="71">
                  <c:v>3.3341239999999999E-3</c:v>
                </c:pt>
                <c:pt idx="72">
                  <c:v>-4.6358240000000002E-3</c:v>
                </c:pt>
                <c:pt idx="73">
                  <c:v>-1.4646150000000001E-3</c:v>
                </c:pt>
                <c:pt idx="74">
                  <c:v>1.4453789999999999E-2</c:v>
                </c:pt>
                <c:pt idx="75">
                  <c:v>1.4898979999999999E-2</c:v>
                </c:pt>
                <c:pt idx="76">
                  <c:v>7.1208549999999997E-3</c:v>
                </c:pt>
                <c:pt idx="77">
                  <c:v>9.6184879999999997E-3</c:v>
                </c:pt>
                <c:pt idx="78">
                  <c:v>8.3851840000000004E-3</c:v>
                </c:pt>
                <c:pt idx="79">
                  <c:v>-5.2800030000000001E-3</c:v>
                </c:pt>
                <c:pt idx="80">
                  <c:v>-1.268679E-2</c:v>
                </c:pt>
                <c:pt idx="81">
                  <c:v>-2.7106529999999999E-3</c:v>
                </c:pt>
                <c:pt idx="82">
                  <c:v>1.149116E-2</c:v>
                </c:pt>
                <c:pt idx="83">
                  <c:v>1.7039550000000001E-2</c:v>
                </c:pt>
                <c:pt idx="84">
                  <c:v>1.340652E-2</c:v>
                </c:pt>
                <c:pt idx="85">
                  <c:v>8.0766759999999996E-3</c:v>
                </c:pt>
                <c:pt idx="86">
                  <c:v>5.8899390000000003E-3</c:v>
                </c:pt>
                <c:pt idx="87">
                  <c:v>-5.9899129999999999E-4</c:v>
                </c:pt>
                <c:pt idx="88">
                  <c:v>-4.629607E-3</c:v>
                </c:pt>
                <c:pt idx="89">
                  <c:v>3.0229520000000002E-3</c:v>
                </c:pt>
                <c:pt idx="90">
                  <c:v>1.0181900000000001E-2</c:v>
                </c:pt>
                <c:pt idx="91">
                  <c:v>1.3333680000000001E-2</c:v>
                </c:pt>
                <c:pt idx="92">
                  <c:v>1.0427570000000001E-2</c:v>
                </c:pt>
                <c:pt idx="93">
                  <c:v>1.1301270000000001E-3</c:v>
                </c:pt>
                <c:pt idx="94">
                  <c:v>1.6511130000000001E-4</c:v>
                </c:pt>
                <c:pt idx="95">
                  <c:v>5.9136709999999997E-3</c:v>
                </c:pt>
                <c:pt idx="96">
                  <c:v>2.433358E-3</c:v>
                </c:pt>
                <c:pt idx="97">
                  <c:v>-8.4275300000000008E-3</c:v>
                </c:pt>
                <c:pt idx="98">
                  <c:v>-8.4401460000000008E-3</c:v>
                </c:pt>
                <c:pt idx="99">
                  <c:v>6.3678490000000001E-3</c:v>
                </c:pt>
                <c:pt idx="100">
                  <c:v>1.5477650000000001E-2</c:v>
                </c:pt>
                <c:pt idx="101">
                  <c:v>1.323059E-2</c:v>
                </c:pt>
                <c:pt idx="102">
                  <c:v>1.5147829999999999E-2</c:v>
                </c:pt>
                <c:pt idx="103">
                  <c:v>1.29371E-2</c:v>
                </c:pt>
                <c:pt idx="104">
                  <c:v>9.1429110000000005E-4</c:v>
                </c:pt>
                <c:pt idx="105">
                  <c:v>2.3569379999999998E-3</c:v>
                </c:pt>
                <c:pt idx="106">
                  <c:v>1.405927E-2</c:v>
                </c:pt>
                <c:pt idx="107">
                  <c:v>1.199626E-2</c:v>
                </c:pt>
                <c:pt idx="108">
                  <c:v>-1.381448E-3</c:v>
                </c:pt>
                <c:pt idx="109">
                  <c:v>-6.6530269999999997E-3</c:v>
                </c:pt>
                <c:pt idx="110">
                  <c:v>5.4630449999999997E-3</c:v>
                </c:pt>
                <c:pt idx="111">
                  <c:v>1.9322450000000001E-2</c:v>
                </c:pt>
                <c:pt idx="112">
                  <c:v>1.577837E-2</c:v>
                </c:pt>
                <c:pt idx="113">
                  <c:v>6.3546870000000004E-3</c:v>
                </c:pt>
                <c:pt idx="114">
                  <c:v>4.7359719999999998E-3</c:v>
                </c:pt>
                <c:pt idx="115">
                  <c:v>-1.5146350000000001E-3</c:v>
                </c:pt>
                <c:pt idx="116">
                  <c:v>-8.5270780000000004E-3</c:v>
                </c:pt>
                <c:pt idx="117">
                  <c:v>-4.8685400000000002E-3</c:v>
                </c:pt>
                <c:pt idx="118">
                  <c:v>-7.085425E-4</c:v>
                </c:pt>
                <c:pt idx="119">
                  <c:v>5.1064780000000002E-3</c:v>
                </c:pt>
                <c:pt idx="120">
                  <c:v>1.2320640000000001E-2</c:v>
                </c:pt>
                <c:pt idx="121">
                  <c:v>8.5258899999999995E-3</c:v>
                </c:pt>
                <c:pt idx="122">
                  <c:v>-9.3372129999999998E-4</c:v>
                </c:pt>
                <c:pt idx="123">
                  <c:v>-5.245581E-3</c:v>
                </c:pt>
                <c:pt idx="124">
                  <c:v>-9.7855000000000008E-3</c:v>
                </c:pt>
                <c:pt idx="125">
                  <c:v>-1.279397E-2</c:v>
                </c:pt>
                <c:pt idx="126">
                  <c:v>-1.8118069999999999E-3</c:v>
                </c:pt>
                <c:pt idx="127">
                  <c:v>5.4229100000000004E-3</c:v>
                </c:pt>
                <c:pt idx="128">
                  <c:v>-2.2725860000000001E-3</c:v>
                </c:pt>
                <c:pt idx="129">
                  <c:v>7.3133819999999996E-4</c:v>
                </c:pt>
                <c:pt idx="130">
                  <c:v>1.1959880000000001E-2</c:v>
                </c:pt>
                <c:pt idx="131">
                  <c:v>1.122736E-2</c:v>
                </c:pt>
                <c:pt idx="132">
                  <c:v>3.837516E-3</c:v>
                </c:pt>
                <c:pt idx="133">
                  <c:v>-6.2095739999999998E-3</c:v>
                </c:pt>
                <c:pt idx="134">
                  <c:v>-1.8041620000000001E-2</c:v>
                </c:pt>
                <c:pt idx="135">
                  <c:v>-1.993752E-2</c:v>
                </c:pt>
                <c:pt idx="136">
                  <c:v>-1.1158990000000001E-2</c:v>
                </c:pt>
                <c:pt idx="137">
                  <c:v>-6.0723369999999997E-3</c:v>
                </c:pt>
                <c:pt idx="138">
                  <c:v>-1.082786E-2</c:v>
                </c:pt>
                <c:pt idx="139">
                  <c:v>-2.0892850000000001E-2</c:v>
                </c:pt>
                <c:pt idx="140">
                  <c:v>-2.4658030000000001E-2</c:v>
                </c:pt>
                <c:pt idx="141">
                  <c:v>-1.0574450000000001E-2</c:v>
                </c:pt>
                <c:pt idx="142">
                  <c:v>1.1103740000000001E-2</c:v>
                </c:pt>
                <c:pt idx="143">
                  <c:v>1.718254E-2</c:v>
                </c:pt>
                <c:pt idx="144">
                  <c:v>6.4871089999999996E-3</c:v>
                </c:pt>
                <c:pt idx="145">
                  <c:v>1.181051E-3</c:v>
                </c:pt>
                <c:pt idx="146">
                  <c:v>2.4250069999999999E-3</c:v>
                </c:pt>
                <c:pt idx="147">
                  <c:v>-6.0218219999999996E-3</c:v>
                </c:pt>
                <c:pt idx="148">
                  <c:v>-1.348647E-2</c:v>
                </c:pt>
                <c:pt idx="149">
                  <c:v>-3.8263580000000002E-3</c:v>
                </c:pt>
                <c:pt idx="150">
                  <c:v>1.2146809999999999E-2</c:v>
                </c:pt>
                <c:pt idx="151">
                  <c:v>1.0072050000000001E-2</c:v>
                </c:pt>
                <c:pt idx="152">
                  <c:v>-6.9468469999999999E-3</c:v>
                </c:pt>
                <c:pt idx="153">
                  <c:v>-1.2202620000000001E-2</c:v>
                </c:pt>
                <c:pt idx="154">
                  <c:v>-7.1938410000000003E-3</c:v>
                </c:pt>
                <c:pt idx="155">
                  <c:v>-5.421375E-3</c:v>
                </c:pt>
                <c:pt idx="156">
                  <c:v>-5.9278849999999999E-3</c:v>
                </c:pt>
                <c:pt idx="157">
                  <c:v>-4.2093529999999999E-3</c:v>
                </c:pt>
                <c:pt idx="158">
                  <c:v>-4.3175990000000001E-3</c:v>
                </c:pt>
                <c:pt idx="159">
                  <c:v>-1.2335250000000001E-2</c:v>
                </c:pt>
                <c:pt idx="160">
                  <c:v>-1.267799E-2</c:v>
                </c:pt>
                <c:pt idx="161">
                  <c:v>-5.4458040000000003E-3</c:v>
                </c:pt>
                <c:pt idx="162">
                  <c:v>-1.1158619999999999E-2</c:v>
                </c:pt>
                <c:pt idx="163">
                  <c:v>-1.678961E-2</c:v>
                </c:pt>
                <c:pt idx="164">
                  <c:v>-8.7079759999999997E-4</c:v>
                </c:pt>
                <c:pt idx="165">
                  <c:v>1.891808E-2</c:v>
                </c:pt>
                <c:pt idx="166">
                  <c:v>1.398601E-2</c:v>
                </c:pt>
                <c:pt idx="167">
                  <c:v>-2.302162E-3</c:v>
                </c:pt>
                <c:pt idx="168">
                  <c:v>-3.734509E-3</c:v>
                </c:pt>
                <c:pt idx="169">
                  <c:v>2.0404799999999999E-3</c:v>
                </c:pt>
                <c:pt idx="170">
                  <c:v>1.725189E-3</c:v>
                </c:pt>
                <c:pt idx="171">
                  <c:v>-4.7305689999999996E-3</c:v>
                </c:pt>
                <c:pt idx="172">
                  <c:v>-7.9652300000000002E-3</c:v>
                </c:pt>
                <c:pt idx="173">
                  <c:v>4.0111180000000001E-3</c:v>
                </c:pt>
                <c:pt idx="174">
                  <c:v>1.6640160000000001E-2</c:v>
                </c:pt>
                <c:pt idx="175">
                  <c:v>9.5328170000000007E-3</c:v>
                </c:pt>
                <c:pt idx="176">
                  <c:v>-2.6617239999999999E-3</c:v>
                </c:pt>
                <c:pt idx="177">
                  <c:v>7.9149019999999997E-3</c:v>
                </c:pt>
                <c:pt idx="178">
                  <c:v>4.9289850000000003E-2</c:v>
                </c:pt>
                <c:pt idx="179">
                  <c:v>0.1023642</c:v>
                </c:pt>
                <c:pt idx="180">
                  <c:v>0.15343809999999999</c:v>
                </c:pt>
                <c:pt idx="181">
                  <c:v>0.2263889</c:v>
                </c:pt>
                <c:pt idx="182">
                  <c:v>0.33327309999999999</c:v>
                </c:pt>
                <c:pt idx="183">
                  <c:v>0.43841449999999998</c:v>
                </c:pt>
                <c:pt idx="184">
                  <c:v>0.51910829999999997</c:v>
                </c:pt>
                <c:pt idx="185">
                  <c:v>0.58968609999999999</c:v>
                </c:pt>
                <c:pt idx="186">
                  <c:v>0.65153459999999996</c:v>
                </c:pt>
                <c:pt idx="187">
                  <c:v>0.69419220000000004</c:v>
                </c:pt>
                <c:pt idx="188">
                  <c:v>0.7247363</c:v>
                </c:pt>
                <c:pt idx="189">
                  <c:v>0.74699669999999996</c:v>
                </c:pt>
                <c:pt idx="190">
                  <c:v>0.75284150000000005</c:v>
                </c:pt>
                <c:pt idx="191">
                  <c:v>0.74299930000000003</c:v>
                </c:pt>
                <c:pt idx="192">
                  <c:v>0.73157070000000002</c:v>
                </c:pt>
                <c:pt idx="193">
                  <c:v>0.72845260000000001</c:v>
                </c:pt>
                <c:pt idx="194">
                  <c:v>0.72036990000000001</c:v>
                </c:pt>
                <c:pt idx="195">
                  <c:v>0.7038721</c:v>
                </c:pt>
                <c:pt idx="196">
                  <c:v>0.69983910000000005</c:v>
                </c:pt>
                <c:pt idx="197">
                  <c:v>0.70567519999999995</c:v>
                </c:pt>
                <c:pt idx="198">
                  <c:v>0.70070460000000001</c:v>
                </c:pt>
                <c:pt idx="199">
                  <c:v>0.68204830000000005</c:v>
                </c:pt>
                <c:pt idx="200">
                  <c:v>0.66961539999999997</c:v>
                </c:pt>
                <c:pt idx="201">
                  <c:v>0.6793614</c:v>
                </c:pt>
                <c:pt idx="202">
                  <c:v>0.68780640000000004</c:v>
                </c:pt>
                <c:pt idx="203">
                  <c:v>0.67054069999999999</c:v>
                </c:pt>
                <c:pt idx="204">
                  <c:v>0.64773429999999999</c:v>
                </c:pt>
                <c:pt idx="205">
                  <c:v>0.64386330000000003</c:v>
                </c:pt>
                <c:pt idx="206">
                  <c:v>0.6504721</c:v>
                </c:pt>
                <c:pt idx="207">
                  <c:v>0.64791469999999995</c:v>
                </c:pt>
                <c:pt idx="208">
                  <c:v>0.63143269999999996</c:v>
                </c:pt>
                <c:pt idx="209">
                  <c:v>0.61109789999999997</c:v>
                </c:pt>
                <c:pt idx="210">
                  <c:v>0.59794939999999996</c:v>
                </c:pt>
                <c:pt idx="211">
                  <c:v>0.59334500000000001</c:v>
                </c:pt>
                <c:pt idx="212">
                  <c:v>0.58976249999999997</c:v>
                </c:pt>
                <c:pt idx="213">
                  <c:v>0.582924</c:v>
                </c:pt>
                <c:pt idx="214">
                  <c:v>0.58366850000000003</c:v>
                </c:pt>
                <c:pt idx="215">
                  <c:v>0.59417319999999996</c:v>
                </c:pt>
                <c:pt idx="216">
                  <c:v>0.5953446</c:v>
                </c:pt>
                <c:pt idx="217">
                  <c:v>0.58563500000000002</c:v>
                </c:pt>
                <c:pt idx="218">
                  <c:v>0.57632709999999998</c:v>
                </c:pt>
                <c:pt idx="219">
                  <c:v>0.56800790000000001</c:v>
                </c:pt>
                <c:pt idx="220">
                  <c:v>0.56937680000000002</c:v>
                </c:pt>
                <c:pt idx="221">
                  <c:v>0.57802580000000003</c:v>
                </c:pt>
                <c:pt idx="222">
                  <c:v>0.57308630000000005</c:v>
                </c:pt>
                <c:pt idx="223">
                  <c:v>0.55969800000000003</c:v>
                </c:pt>
                <c:pt idx="224">
                  <c:v>0.55283000000000004</c:v>
                </c:pt>
                <c:pt idx="225">
                  <c:v>0.54831989999999997</c:v>
                </c:pt>
                <c:pt idx="226">
                  <c:v>0.54395819999999995</c:v>
                </c:pt>
                <c:pt idx="227">
                  <c:v>0.54467030000000005</c:v>
                </c:pt>
                <c:pt idx="228">
                  <c:v>0.54892940000000001</c:v>
                </c:pt>
                <c:pt idx="229">
                  <c:v>0.54455509999999996</c:v>
                </c:pt>
                <c:pt idx="230">
                  <c:v>0.53056859999999995</c:v>
                </c:pt>
                <c:pt idx="231">
                  <c:v>0.52612639999999999</c:v>
                </c:pt>
                <c:pt idx="232">
                  <c:v>0.5326765</c:v>
                </c:pt>
                <c:pt idx="233">
                  <c:v>0.53114930000000005</c:v>
                </c:pt>
                <c:pt idx="234">
                  <c:v>0.52079690000000001</c:v>
                </c:pt>
                <c:pt idx="235">
                  <c:v>0.51549750000000005</c:v>
                </c:pt>
                <c:pt idx="236">
                  <c:v>0.51346159999999996</c:v>
                </c:pt>
                <c:pt idx="237">
                  <c:v>0.51164390000000004</c:v>
                </c:pt>
                <c:pt idx="238">
                  <c:v>0.51745220000000003</c:v>
                </c:pt>
                <c:pt idx="239">
                  <c:v>0.52029689999999995</c:v>
                </c:pt>
                <c:pt idx="240">
                  <c:v>0.50919130000000001</c:v>
                </c:pt>
                <c:pt idx="241">
                  <c:v>0.49609880000000001</c:v>
                </c:pt>
                <c:pt idx="242">
                  <c:v>0.49396649999999998</c:v>
                </c:pt>
                <c:pt idx="243">
                  <c:v>0.50195420000000002</c:v>
                </c:pt>
                <c:pt idx="244">
                  <c:v>0.5049536</c:v>
                </c:pt>
                <c:pt idx="245">
                  <c:v>0.49680960000000002</c:v>
                </c:pt>
                <c:pt idx="246">
                  <c:v>0.48649540000000002</c:v>
                </c:pt>
                <c:pt idx="247">
                  <c:v>0.48043010000000003</c:v>
                </c:pt>
                <c:pt idx="248">
                  <c:v>0.48099920000000002</c:v>
                </c:pt>
                <c:pt idx="249">
                  <c:v>0.48476160000000001</c:v>
                </c:pt>
                <c:pt idx="250">
                  <c:v>0.48712939999999999</c:v>
                </c:pt>
                <c:pt idx="251">
                  <c:v>0.47870479999999999</c:v>
                </c:pt>
                <c:pt idx="252">
                  <c:v>0.4634896</c:v>
                </c:pt>
                <c:pt idx="253">
                  <c:v>0.46704250000000003</c:v>
                </c:pt>
                <c:pt idx="254">
                  <c:v>0.47915069999999998</c:v>
                </c:pt>
                <c:pt idx="255">
                  <c:v>0.47153089999999998</c:v>
                </c:pt>
                <c:pt idx="256">
                  <c:v>0.45585639999999999</c:v>
                </c:pt>
                <c:pt idx="257">
                  <c:v>0.45150040000000002</c:v>
                </c:pt>
                <c:pt idx="258">
                  <c:v>0.4537735</c:v>
                </c:pt>
                <c:pt idx="259">
                  <c:v>0.45116430000000002</c:v>
                </c:pt>
                <c:pt idx="260">
                  <c:v>0.44400590000000001</c:v>
                </c:pt>
                <c:pt idx="261">
                  <c:v>0.4395133</c:v>
                </c:pt>
                <c:pt idx="262">
                  <c:v>0.4342876</c:v>
                </c:pt>
                <c:pt idx="263">
                  <c:v>0.4286973</c:v>
                </c:pt>
                <c:pt idx="264">
                  <c:v>0.43839709999999998</c:v>
                </c:pt>
                <c:pt idx="265">
                  <c:v>0.45549590000000001</c:v>
                </c:pt>
                <c:pt idx="266">
                  <c:v>0.44882319999999998</c:v>
                </c:pt>
                <c:pt idx="267">
                  <c:v>0.425763</c:v>
                </c:pt>
                <c:pt idx="268">
                  <c:v>0.41963250000000002</c:v>
                </c:pt>
                <c:pt idx="269">
                  <c:v>0.42677959999999998</c:v>
                </c:pt>
                <c:pt idx="270">
                  <c:v>0.4259483</c:v>
                </c:pt>
                <c:pt idx="271">
                  <c:v>0.41533959999999998</c:v>
                </c:pt>
                <c:pt idx="272">
                  <c:v>0.40278700000000001</c:v>
                </c:pt>
                <c:pt idx="273">
                  <c:v>0.39809820000000001</c:v>
                </c:pt>
                <c:pt idx="274">
                  <c:v>0.40530509999999997</c:v>
                </c:pt>
                <c:pt idx="275">
                  <c:v>0.4114196</c:v>
                </c:pt>
                <c:pt idx="276">
                  <c:v>0.40657080000000001</c:v>
                </c:pt>
                <c:pt idx="277">
                  <c:v>0.404501</c:v>
                </c:pt>
                <c:pt idx="278">
                  <c:v>0.41170469999999998</c:v>
                </c:pt>
                <c:pt idx="279">
                  <c:v>0.41370800000000002</c:v>
                </c:pt>
                <c:pt idx="280">
                  <c:v>0.40655269999999999</c:v>
                </c:pt>
                <c:pt idx="281">
                  <c:v>0.39971580000000001</c:v>
                </c:pt>
                <c:pt idx="282">
                  <c:v>0.39519559999999998</c:v>
                </c:pt>
                <c:pt idx="283">
                  <c:v>0.3851059</c:v>
                </c:pt>
                <c:pt idx="284">
                  <c:v>0.37212190000000001</c:v>
                </c:pt>
                <c:pt idx="285">
                  <c:v>0.3744073</c:v>
                </c:pt>
                <c:pt idx="286">
                  <c:v>0.39633849999999998</c:v>
                </c:pt>
                <c:pt idx="287">
                  <c:v>0.4113193</c:v>
                </c:pt>
                <c:pt idx="288">
                  <c:v>0.39941870000000002</c:v>
                </c:pt>
                <c:pt idx="289">
                  <c:v>0.38308199999999998</c:v>
                </c:pt>
                <c:pt idx="290">
                  <c:v>0.37991429999999998</c:v>
                </c:pt>
                <c:pt idx="291">
                  <c:v>0.37566539999999998</c:v>
                </c:pt>
                <c:pt idx="292">
                  <c:v>0.36976629999999999</c:v>
                </c:pt>
                <c:pt idx="293">
                  <c:v>0.37394139999999998</c:v>
                </c:pt>
                <c:pt idx="294">
                  <c:v>0.37699250000000001</c:v>
                </c:pt>
                <c:pt idx="295">
                  <c:v>0.365338</c:v>
                </c:pt>
                <c:pt idx="296">
                  <c:v>0.3594272</c:v>
                </c:pt>
                <c:pt idx="297">
                  <c:v>0.3703168</c:v>
                </c:pt>
                <c:pt idx="298">
                  <c:v>0.36952459999999998</c:v>
                </c:pt>
                <c:pt idx="299">
                  <c:v>0.35361930000000003</c:v>
                </c:pt>
                <c:pt idx="300">
                  <c:v>0.34954550000000001</c:v>
                </c:pt>
                <c:pt idx="301">
                  <c:v>0.35838379999999997</c:v>
                </c:pt>
                <c:pt idx="302">
                  <c:v>0.3586724</c:v>
                </c:pt>
                <c:pt idx="303">
                  <c:v>0.34601159999999997</c:v>
                </c:pt>
                <c:pt idx="304">
                  <c:v>0.33973249999999999</c:v>
                </c:pt>
                <c:pt idx="305">
                  <c:v>0.34253489999999998</c:v>
                </c:pt>
                <c:pt idx="306">
                  <c:v>0.34011469999999999</c:v>
                </c:pt>
                <c:pt idx="307">
                  <c:v>0.33788439999999997</c:v>
                </c:pt>
                <c:pt idx="308">
                  <c:v>0.34182980000000002</c:v>
                </c:pt>
                <c:pt idx="309">
                  <c:v>0.3424355</c:v>
                </c:pt>
                <c:pt idx="310">
                  <c:v>0.33834379999999997</c:v>
                </c:pt>
                <c:pt idx="311">
                  <c:v>0.34096670000000001</c:v>
                </c:pt>
                <c:pt idx="312">
                  <c:v>0.35093429999999998</c:v>
                </c:pt>
                <c:pt idx="313">
                  <c:v>0.35301529999999998</c:v>
                </c:pt>
                <c:pt idx="314">
                  <c:v>0.34231349999999999</c:v>
                </c:pt>
                <c:pt idx="315">
                  <c:v>0.3261135</c:v>
                </c:pt>
                <c:pt idx="316">
                  <c:v>0.31475890000000001</c:v>
                </c:pt>
                <c:pt idx="317">
                  <c:v>0.31271480000000001</c:v>
                </c:pt>
                <c:pt idx="318">
                  <c:v>0.3160213</c:v>
                </c:pt>
                <c:pt idx="319">
                  <c:v>0.32273410000000002</c:v>
                </c:pt>
                <c:pt idx="320">
                  <c:v>0.31916650000000002</c:v>
                </c:pt>
                <c:pt idx="321">
                  <c:v>0.30337540000000002</c:v>
                </c:pt>
                <c:pt idx="322">
                  <c:v>0.30405739999999998</c:v>
                </c:pt>
                <c:pt idx="323">
                  <c:v>0.32242939999999998</c:v>
                </c:pt>
                <c:pt idx="324">
                  <c:v>0.32854640000000002</c:v>
                </c:pt>
                <c:pt idx="325">
                  <c:v>0.31824239999999998</c:v>
                </c:pt>
                <c:pt idx="326">
                  <c:v>0.30709839999999999</c:v>
                </c:pt>
                <c:pt idx="327">
                  <c:v>0.30035060000000002</c:v>
                </c:pt>
                <c:pt idx="328">
                  <c:v>0.29560340000000002</c:v>
                </c:pt>
                <c:pt idx="329">
                  <c:v>0.29197689999999998</c:v>
                </c:pt>
                <c:pt idx="330">
                  <c:v>0.29447689999999999</c:v>
                </c:pt>
                <c:pt idx="331">
                  <c:v>0.29859940000000001</c:v>
                </c:pt>
                <c:pt idx="332">
                  <c:v>0.2983904</c:v>
                </c:pt>
                <c:pt idx="333">
                  <c:v>0.30113319999999999</c:v>
                </c:pt>
                <c:pt idx="334">
                  <c:v>0.29556349999999998</c:v>
                </c:pt>
                <c:pt idx="335">
                  <c:v>0.27979779999999999</c:v>
                </c:pt>
                <c:pt idx="336">
                  <c:v>0.27875420000000001</c:v>
                </c:pt>
                <c:pt idx="337">
                  <c:v>0.28948170000000001</c:v>
                </c:pt>
                <c:pt idx="338">
                  <c:v>0.29371370000000002</c:v>
                </c:pt>
                <c:pt idx="339">
                  <c:v>0.28494999999999998</c:v>
                </c:pt>
                <c:pt idx="340">
                  <c:v>0.276148</c:v>
                </c:pt>
                <c:pt idx="341">
                  <c:v>0.28280630000000001</c:v>
                </c:pt>
                <c:pt idx="342">
                  <c:v>0.29041840000000002</c:v>
                </c:pt>
                <c:pt idx="343">
                  <c:v>0.28701169999999998</c:v>
                </c:pt>
                <c:pt idx="344">
                  <c:v>0.27658870000000002</c:v>
                </c:pt>
                <c:pt idx="345">
                  <c:v>0.26778289999999999</c:v>
                </c:pt>
                <c:pt idx="346">
                  <c:v>0.27082430000000002</c:v>
                </c:pt>
                <c:pt idx="347">
                  <c:v>0.2790436</c:v>
                </c:pt>
                <c:pt idx="348">
                  <c:v>0.28541919999999998</c:v>
                </c:pt>
                <c:pt idx="349">
                  <c:v>0.29002450000000002</c:v>
                </c:pt>
                <c:pt idx="350">
                  <c:v>0.2814429</c:v>
                </c:pt>
                <c:pt idx="351">
                  <c:v>0.26262429999999998</c:v>
                </c:pt>
                <c:pt idx="352">
                  <c:v>0.25774560000000002</c:v>
                </c:pt>
                <c:pt idx="353">
                  <c:v>0.2665805</c:v>
                </c:pt>
                <c:pt idx="354">
                  <c:v>0.26698870000000002</c:v>
                </c:pt>
                <c:pt idx="355">
                  <c:v>0.25724360000000002</c:v>
                </c:pt>
                <c:pt idx="356">
                  <c:v>0.25184879999999998</c:v>
                </c:pt>
                <c:pt idx="357">
                  <c:v>0.25560060000000001</c:v>
                </c:pt>
                <c:pt idx="358">
                  <c:v>0.25907479999999999</c:v>
                </c:pt>
                <c:pt idx="359">
                  <c:v>0.25604349999999998</c:v>
                </c:pt>
                <c:pt idx="360">
                  <c:v>0.2569919</c:v>
                </c:pt>
                <c:pt idx="361">
                  <c:v>0.2588375</c:v>
                </c:pt>
                <c:pt idx="362">
                  <c:v>0.24979850000000001</c:v>
                </c:pt>
                <c:pt idx="363">
                  <c:v>0.24427679999999999</c:v>
                </c:pt>
                <c:pt idx="364">
                  <c:v>0.2471362</c:v>
                </c:pt>
                <c:pt idx="365">
                  <c:v>0.24523490000000001</c:v>
                </c:pt>
                <c:pt idx="366">
                  <c:v>0.24286430000000001</c:v>
                </c:pt>
                <c:pt idx="367">
                  <c:v>0.24262059999999999</c:v>
                </c:pt>
                <c:pt idx="368">
                  <c:v>0.2376181</c:v>
                </c:pt>
                <c:pt idx="369">
                  <c:v>0.23458860000000001</c:v>
                </c:pt>
                <c:pt idx="370">
                  <c:v>0.23854649999999999</c:v>
                </c:pt>
                <c:pt idx="371">
                  <c:v>0.23577200000000001</c:v>
                </c:pt>
                <c:pt idx="372">
                  <c:v>0.2215029</c:v>
                </c:pt>
                <c:pt idx="373">
                  <c:v>0.21611859999999999</c:v>
                </c:pt>
                <c:pt idx="374">
                  <c:v>0.22083700000000001</c:v>
                </c:pt>
                <c:pt idx="375">
                  <c:v>0.2118207</c:v>
                </c:pt>
                <c:pt idx="376">
                  <c:v>0.19584380000000001</c:v>
                </c:pt>
                <c:pt idx="377">
                  <c:v>0.20037389999999999</c:v>
                </c:pt>
                <c:pt idx="378">
                  <c:v>0.2246397</c:v>
                </c:pt>
                <c:pt idx="379">
                  <c:v>0.23443439999999999</c:v>
                </c:pt>
                <c:pt idx="380">
                  <c:v>0.21457190000000001</c:v>
                </c:pt>
                <c:pt idx="381">
                  <c:v>0.20289650000000001</c:v>
                </c:pt>
                <c:pt idx="382">
                  <c:v>0.21713850000000001</c:v>
                </c:pt>
                <c:pt idx="383">
                  <c:v>0.22027949999999999</c:v>
                </c:pt>
                <c:pt idx="384">
                  <c:v>0.20478850000000001</c:v>
                </c:pt>
                <c:pt idx="385">
                  <c:v>0.20473930000000001</c:v>
                </c:pt>
                <c:pt idx="386">
                  <c:v>0.2165031</c:v>
                </c:pt>
                <c:pt idx="387">
                  <c:v>0.21215200000000001</c:v>
                </c:pt>
                <c:pt idx="388">
                  <c:v>0.20157030000000001</c:v>
                </c:pt>
                <c:pt idx="389">
                  <c:v>0.20560510000000001</c:v>
                </c:pt>
                <c:pt idx="390">
                  <c:v>0.20950840000000001</c:v>
                </c:pt>
                <c:pt idx="391">
                  <c:v>0.19555139999999999</c:v>
                </c:pt>
                <c:pt idx="392">
                  <c:v>0.1835118</c:v>
                </c:pt>
                <c:pt idx="393">
                  <c:v>0.18722459999999999</c:v>
                </c:pt>
                <c:pt idx="394">
                  <c:v>0.18924199999999999</c:v>
                </c:pt>
                <c:pt idx="395">
                  <c:v>0.183697</c:v>
                </c:pt>
                <c:pt idx="396">
                  <c:v>0.1812549</c:v>
                </c:pt>
                <c:pt idx="397">
                  <c:v>0.18196119999999999</c:v>
                </c:pt>
                <c:pt idx="398">
                  <c:v>0.179145</c:v>
                </c:pt>
                <c:pt idx="399">
                  <c:v>0.17853540000000001</c:v>
                </c:pt>
                <c:pt idx="400">
                  <c:v>0.18455160000000001</c:v>
                </c:pt>
                <c:pt idx="401">
                  <c:v>0.1866099</c:v>
                </c:pt>
                <c:pt idx="402">
                  <c:v>0.17994280000000001</c:v>
                </c:pt>
                <c:pt idx="403">
                  <c:v>0.1742041</c:v>
                </c:pt>
                <c:pt idx="404">
                  <c:v>0.1778469</c:v>
                </c:pt>
                <c:pt idx="405">
                  <c:v>0.18588150000000001</c:v>
                </c:pt>
                <c:pt idx="406">
                  <c:v>0.18490760000000001</c:v>
                </c:pt>
                <c:pt idx="407">
                  <c:v>0.17099349999999999</c:v>
                </c:pt>
                <c:pt idx="408">
                  <c:v>0.16155549999999999</c:v>
                </c:pt>
                <c:pt idx="409">
                  <c:v>0.1643655</c:v>
                </c:pt>
                <c:pt idx="410">
                  <c:v>0.16317209999999999</c:v>
                </c:pt>
                <c:pt idx="411">
                  <c:v>0.1551158</c:v>
                </c:pt>
                <c:pt idx="412">
                  <c:v>0.1554864</c:v>
                </c:pt>
                <c:pt idx="413">
                  <c:v>0.1668683</c:v>
                </c:pt>
                <c:pt idx="414">
                  <c:v>0.17555319999999999</c:v>
                </c:pt>
                <c:pt idx="415">
                  <c:v>0.18262400000000001</c:v>
                </c:pt>
                <c:pt idx="416">
                  <c:v>0.18717259999999999</c:v>
                </c:pt>
                <c:pt idx="417">
                  <c:v>0.17358280000000001</c:v>
                </c:pt>
                <c:pt idx="418">
                  <c:v>0.15679190000000001</c:v>
                </c:pt>
                <c:pt idx="419">
                  <c:v>0.15043290000000001</c:v>
                </c:pt>
                <c:pt idx="420">
                  <c:v>0.141178</c:v>
                </c:pt>
                <c:pt idx="421">
                  <c:v>0.13947129999999999</c:v>
                </c:pt>
                <c:pt idx="422">
                  <c:v>0.1536873</c:v>
                </c:pt>
                <c:pt idx="423">
                  <c:v>0.16790099999999999</c:v>
                </c:pt>
                <c:pt idx="424">
                  <c:v>0.17774989999999999</c:v>
                </c:pt>
                <c:pt idx="425">
                  <c:v>0.17453009999999999</c:v>
                </c:pt>
                <c:pt idx="426">
                  <c:v>0.15706390000000001</c:v>
                </c:pt>
                <c:pt idx="427">
                  <c:v>0.15111630000000001</c:v>
                </c:pt>
                <c:pt idx="428">
                  <c:v>0.15641089999999999</c:v>
                </c:pt>
                <c:pt idx="429">
                  <c:v>0.15179699999999999</c:v>
                </c:pt>
                <c:pt idx="430">
                  <c:v>0.1414878</c:v>
                </c:pt>
                <c:pt idx="431">
                  <c:v>0.14111360000000001</c:v>
                </c:pt>
                <c:pt idx="432">
                  <c:v>0.15046499999999999</c:v>
                </c:pt>
                <c:pt idx="433">
                  <c:v>0.1546516</c:v>
                </c:pt>
                <c:pt idx="434">
                  <c:v>0.1506151</c:v>
                </c:pt>
                <c:pt idx="435">
                  <c:v>0.14608270000000001</c:v>
                </c:pt>
                <c:pt idx="436">
                  <c:v>0.1401452</c:v>
                </c:pt>
                <c:pt idx="437">
                  <c:v>0.1357014</c:v>
                </c:pt>
                <c:pt idx="438">
                  <c:v>0.13425580000000001</c:v>
                </c:pt>
                <c:pt idx="439">
                  <c:v>0.13194910000000001</c:v>
                </c:pt>
                <c:pt idx="440">
                  <c:v>0.1337372</c:v>
                </c:pt>
                <c:pt idx="441">
                  <c:v>0.13521259999999999</c:v>
                </c:pt>
                <c:pt idx="442">
                  <c:v>0.12830920000000001</c:v>
                </c:pt>
                <c:pt idx="443">
                  <c:v>0.12695619999999999</c:v>
                </c:pt>
                <c:pt idx="444">
                  <c:v>0.1364599</c:v>
                </c:pt>
                <c:pt idx="445">
                  <c:v>0.1387283</c:v>
                </c:pt>
                <c:pt idx="446">
                  <c:v>0.12601580000000001</c:v>
                </c:pt>
                <c:pt idx="447">
                  <c:v>0.1122377</c:v>
                </c:pt>
                <c:pt idx="448">
                  <c:v>0.1175199</c:v>
                </c:pt>
                <c:pt idx="449">
                  <c:v>0.137655</c:v>
                </c:pt>
                <c:pt idx="450">
                  <c:v>0.14562849999999999</c:v>
                </c:pt>
                <c:pt idx="451">
                  <c:v>0.13281019999999999</c:v>
                </c:pt>
                <c:pt idx="452">
                  <c:v>0.11354450000000001</c:v>
                </c:pt>
                <c:pt idx="453">
                  <c:v>0.1067563</c:v>
                </c:pt>
                <c:pt idx="454">
                  <c:v>0.1226198</c:v>
                </c:pt>
                <c:pt idx="455">
                  <c:v>0.13584979999999999</c:v>
                </c:pt>
                <c:pt idx="456">
                  <c:v>0.12032900000000001</c:v>
                </c:pt>
                <c:pt idx="457">
                  <c:v>0.10277</c:v>
                </c:pt>
                <c:pt idx="458">
                  <c:v>0.1020006</c:v>
                </c:pt>
                <c:pt idx="459">
                  <c:v>0.1102202</c:v>
                </c:pt>
                <c:pt idx="460">
                  <c:v>0.12548419999999999</c:v>
                </c:pt>
                <c:pt idx="461">
                  <c:v>0.12871779999999999</c:v>
                </c:pt>
                <c:pt idx="462">
                  <c:v>0.1210961</c:v>
                </c:pt>
                <c:pt idx="463">
                  <c:v>0.12129910000000001</c:v>
                </c:pt>
                <c:pt idx="464">
                  <c:v>0.118973</c:v>
                </c:pt>
                <c:pt idx="465">
                  <c:v>0.1145147</c:v>
                </c:pt>
                <c:pt idx="466">
                  <c:v>0.11527759999999999</c:v>
                </c:pt>
                <c:pt idx="467">
                  <c:v>0.10982749999999999</c:v>
                </c:pt>
                <c:pt idx="468">
                  <c:v>0.1008983</c:v>
                </c:pt>
                <c:pt idx="469">
                  <c:v>0.1016807</c:v>
                </c:pt>
                <c:pt idx="470">
                  <c:v>0.1083197</c:v>
                </c:pt>
                <c:pt idx="471">
                  <c:v>0.1106288</c:v>
                </c:pt>
                <c:pt idx="472">
                  <c:v>0.1098244</c:v>
                </c:pt>
                <c:pt idx="473">
                  <c:v>0.1123435</c:v>
                </c:pt>
                <c:pt idx="474">
                  <c:v>0.11598890000000001</c:v>
                </c:pt>
                <c:pt idx="475">
                  <c:v>0.1118659</c:v>
                </c:pt>
                <c:pt idx="476">
                  <c:v>0.10432959999999999</c:v>
                </c:pt>
                <c:pt idx="477">
                  <c:v>0.1058742</c:v>
                </c:pt>
                <c:pt idx="478">
                  <c:v>0.106002</c:v>
                </c:pt>
                <c:pt idx="479">
                  <c:v>9.6044149999999995E-2</c:v>
                </c:pt>
                <c:pt idx="480">
                  <c:v>9.3691150000000001E-2</c:v>
                </c:pt>
                <c:pt idx="481">
                  <c:v>0.1047155</c:v>
                </c:pt>
                <c:pt idx="482">
                  <c:v>0.11271100000000001</c:v>
                </c:pt>
                <c:pt idx="483">
                  <c:v>0.1054297</c:v>
                </c:pt>
                <c:pt idx="484">
                  <c:v>8.9661530000000003E-2</c:v>
                </c:pt>
                <c:pt idx="485">
                  <c:v>8.6042709999999994E-2</c:v>
                </c:pt>
                <c:pt idx="486">
                  <c:v>9.2412159999999993E-2</c:v>
                </c:pt>
                <c:pt idx="487">
                  <c:v>8.7497500000000006E-2</c:v>
                </c:pt>
                <c:pt idx="488">
                  <c:v>8.4816840000000004E-2</c:v>
                </c:pt>
                <c:pt idx="489">
                  <c:v>0.1025621</c:v>
                </c:pt>
                <c:pt idx="490">
                  <c:v>0.1140988</c:v>
                </c:pt>
                <c:pt idx="491">
                  <c:v>0.10042959999999999</c:v>
                </c:pt>
                <c:pt idx="492">
                  <c:v>8.7707530000000006E-2</c:v>
                </c:pt>
                <c:pt idx="493">
                  <c:v>9.1837589999999997E-2</c:v>
                </c:pt>
                <c:pt idx="494">
                  <c:v>9.6957970000000004E-2</c:v>
                </c:pt>
                <c:pt idx="495">
                  <c:v>9.5147739999999995E-2</c:v>
                </c:pt>
                <c:pt idx="496">
                  <c:v>9.2493939999999997E-2</c:v>
                </c:pt>
                <c:pt idx="497">
                  <c:v>9.4414310000000001E-2</c:v>
                </c:pt>
                <c:pt idx="498">
                  <c:v>9.3198680000000006E-2</c:v>
                </c:pt>
                <c:pt idx="499">
                  <c:v>8.617677E-2</c:v>
                </c:pt>
                <c:pt idx="500">
                  <c:v>8.8289099999999995E-2</c:v>
                </c:pt>
                <c:pt idx="501">
                  <c:v>9.5168080000000002E-2</c:v>
                </c:pt>
                <c:pt idx="502">
                  <c:v>8.9536829999999998E-2</c:v>
                </c:pt>
                <c:pt idx="503">
                  <c:v>7.6523339999999995E-2</c:v>
                </c:pt>
                <c:pt idx="504">
                  <c:v>6.9503659999999995E-2</c:v>
                </c:pt>
                <c:pt idx="505">
                  <c:v>7.4209800000000006E-2</c:v>
                </c:pt>
                <c:pt idx="506">
                  <c:v>8.6224629999999997E-2</c:v>
                </c:pt>
                <c:pt idx="507">
                  <c:v>8.613606E-2</c:v>
                </c:pt>
                <c:pt idx="508">
                  <c:v>7.8678789999999998E-2</c:v>
                </c:pt>
                <c:pt idx="509">
                  <c:v>8.4123470000000006E-2</c:v>
                </c:pt>
                <c:pt idx="510">
                  <c:v>8.8254509999999994E-2</c:v>
                </c:pt>
                <c:pt idx="511">
                  <c:v>7.8415230000000002E-2</c:v>
                </c:pt>
                <c:pt idx="512">
                  <c:v>6.6576079999999996E-2</c:v>
                </c:pt>
                <c:pt idx="513">
                  <c:v>6.6584649999999995E-2</c:v>
                </c:pt>
                <c:pt idx="514">
                  <c:v>7.1786210000000003E-2</c:v>
                </c:pt>
                <c:pt idx="515">
                  <c:v>5.985E-2</c:v>
                </c:pt>
                <c:pt idx="516">
                  <c:v>4.3668999999999999E-2</c:v>
                </c:pt>
                <c:pt idx="517">
                  <c:v>5.1744190000000002E-2</c:v>
                </c:pt>
                <c:pt idx="518">
                  <c:v>7.3365230000000003E-2</c:v>
                </c:pt>
                <c:pt idx="519">
                  <c:v>8.1753489999999998E-2</c:v>
                </c:pt>
                <c:pt idx="520">
                  <c:v>7.3588340000000002E-2</c:v>
                </c:pt>
                <c:pt idx="521">
                  <c:v>6.8048239999999996E-2</c:v>
                </c:pt>
                <c:pt idx="522">
                  <c:v>7.5974299999999995E-2</c:v>
                </c:pt>
                <c:pt idx="523">
                  <c:v>8.2749009999999998E-2</c:v>
                </c:pt>
                <c:pt idx="524">
                  <c:v>7.4269769999999999E-2</c:v>
                </c:pt>
                <c:pt idx="525">
                  <c:v>6.2531160000000002E-2</c:v>
                </c:pt>
                <c:pt idx="526">
                  <c:v>6.1812939999999997E-2</c:v>
                </c:pt>
                <c:pt idx="527">
                  <c:v>6.5784770000000006E-2</c:v>
                </c:pt>
                <c:pt idx="528">
                  <c:v>6.2971289999999999E-2</c:v>
                </c:pt>
                <c:pt idx="529">
                  <c:v>5.8133740000000003E-2</c:v>
                </c:pt>
                <c:pt idx="530">
                  <c:v>6.5981780000000004E-2</c:v>
                </c:pt>
                <c:pt idx="531">
                  <c:v>7.6283089999999998E-2</c:v>
                </c:pt>
                <c:pt idx="532">
                  <c:v>6.9603739999999997E-2</c:v>
                </c:pt>
                <c:pt idx="533">
                  <c:v>5.6379940000000003E-2</c:v>
                </c:pt>
                <c:pt idx="534">
                  <c:v>5.3661689999999998E-2</c:v>
                </c:pt>
                <c:pt idx="535">
                  <c:v>5.855163E-2</c:v>
                </c:pt>
                <c:pt idx="536">
                  <c:v>5.9872460000000002E-2</c:v>
                </c:pt>
                <c:pt idx="537">
                  <c:v>5.8182360000000002E-2</c:v>
                </c:pt>
                <c:pt idx="538">
                  <c:v>5.5942499999999999E-2</c:v>
                </c:pt>
                <c:pt idx="539">
                  <c:v>5.0004260000000002E-2</c:v>
                </c:pt>
                <c:pt idx="540">
                  <c:v>5.3765830000000001E-2</c:v>
                </c:pt>
                <c:pt idx="541">
                  <c:v>6.6545380000000001E-2</c:v>
                </c:pt>
                <c:pt idx="542">
                  <c:v>6.9465369999999999E-2</c:v>
                </c:pt>
                <c:pt idx="543">
                  <c:v>6.4692050000000001E-2</c:v>
                </c:pt>
                <c:pt idx="544">
                  <c:v>5.8148470000000001E-2</c:v>
                </c:pt>
                <c:pt idx="545">
                  <c:v>6.0306249999999999E-2</c:v>
                </c:pt>
                <c:pt idx="546">
                  <c:v>7.0167510000000002E-2</c:v>
                </c:pt>
                <c:pt idx="547">
                  <c:v>6.6495109999999996E-2</c:v>
                </c:pt>
                <c:pt idx="548">
                  <c:v>5.50719E-2</c:v>
                </c:pt>
                <c:pt idx="549">
                  <c:v>5.5707600000000003E-2</c:v>
                </c:pt>
                <c:pt idx="550">
                  <c:v>6.3590350000000004E-2</c:v>
                </c:pt>
                <c:pt idx="551">
                  <c:v>5.9758899999999997E-2</c:v>
                </c:pt>
                <c:pt idx="552">
                  <c:v>4.877277E-2</c:v>
                </c:pt>
                <c:pt idx="553">
                  <c:v>5.3331219999999999E-2</c:v>
                </c:pt>
                <c:pt idx="554">
                  <c:v>6.3370659999999995E-2</c:v>
                </c:pt>
                <c:pt idx="555">
                  <c:v>5.1538920000000002E-2</c:v>
                </c:pt>
                <c:pt idx="556">
                  <c:v>3.4200639999999997E-2</c:v>
                </c:pt>
                <c:pt idx="557">
                  <c:v>4.1724690000000002E-2</c:v>
                </c:pt>
                <c:pt idx="558">
                  <c:v>5.826021E-2</c:v>
                </c:pt>
                <c:pt idx="559">
                  <c:v>5.5843030000000002E-2</c:v>
                </c:pt>
                <c:pt idx="560">
                  <c:v>4.582572E-2</c:v>
                </c:pt>
                <c:pt idx="561">
                  <c:v>4.8606450000000002E-2</c:v>
                </c:pt>
                <c:pt idx="562">
                  <c:v>5.3541020000000002E-2</c:v>
                </c:pt>
                <c:pt idx="563">
                  <c:v>5.2305980000000002E-2</c:v>
                </c:pt>
                <c:pt idx="564">
                  <c:v>5.1603660000000003E-2</c:v>
                </c:pt>
                <c:pt idx="565">
                  <c:v>5.0224419999999999E-2</c:v>
                </c:pt>
                <c:pt idx="566">
                  <c:v>5.1285480000000001E-2</c:v>
                </c:pt>
                <c:pt idx="567">
                  <c:v>5.4107299999999997E-2</c:v>
                </c:pt>
                <c:pt idx="568">
                  <c:v>4.815556E-2</c:v>
                </c:pt>
                <c:pt idx="569">
                  <c:v>4.3793159999999998E-2</c:v>
                </c:pt>
                <c:pt idx="570">
                  <c:v>5.1624789999999997E-2</c:v>
                </c:pt>
                <c:pt idx="571">
                  <c:v>5.1528339999999999E-2</c:v>
                </c:pt>
                <c:pt idx="572">
                  <c:v>3.9547369999999998E-2</c:v>
                </c:pt>
                <c:pt idx="573">
                  <c:v>3.9581650000000003E-2</c:v>
                </c:pt>
                <c:pt idx="574">
                  <c:v>4.7902019999999997E-2</c:v>
                </c:pt>
                <c:pt idx="575">
                  <c:v>4.403746E-2</c:v>
                </c:pt>
                <c:pt idx="576">
                  <c:v>3.9423340000000001E-2</c:v>
                </c:pt>
                <c:pt idx="577">
                  <c:v>5.2984879999999998E-2</c:v>
                </c:pt>
                <c:pt idx="578">
                  <c:v>6.6746689999999997E-2</c:v>
                </c:pt>
                <c:pt idx="579">
                  <c:v>5.7485050000000003E-2</c:v>
                </c:pt>
                <c:pt idx="580">
                  <c:v>4.2505349999999997E-2</c:v>
                </c:pt>
                <c:pt idx="581">
                  <c:v>4.4465339999999999E-2</c:v>
                </c:pt>
                <c:pt idx="582">
                  <c:v>4.9115249999999999E-2</c:v>
                </c:pt>
                <c:pt idx="583">
                  <c:v>3.8638409999999998E-2</c:v>
                </c:pt>
                <c:pt idx="584">
                  <c:v>2.752464E-2</c:v>
                </c:pt>
                <c:pt idx="585">
                  <c:v>3.8811640000000001E-2</c:v>
                </c:pt>
                <c:pt idx="586">
                  <c:v>5.9437480000000001E-2</c:v>
                </c:pt>
                <c:pt idx="587">
                  <c:v>5.717415E-2</c:v>
                </c:pt>
                <c:pt idx="588">
                  <c:v>4.0015660000000002E-2</c:v>
                </c:pt>
                <c:pt idx="589">
                  <c:v>3.4308310000000002E-2</c:v>
                </c:pt>
                <c:pt idx="590">
                  <c:v>3.5851059999999997E-2</c:v>
                </c:pt>
                <c:pt idx="591">
                  <c:v>3.2773099999999999E-2</c:v>
                </c:pt>
                <c:pt idx="592">
                  <c:v>3.053237E-2</c:v>
                </c:pt>
                <c:pt idx="593">
                  <c:v>3.65814E-2</c:v>
                </c:pt>
                <c:pt idx="594">
                  <c:v>4.3213340000000003E-2</c:v>
                </c:pt>
                <c:pt idx="595">
                  <c:v>4.3270860000000001E-2</c:v>
                </c:pt>
                <c:pt idx="596">
                  <c:v>4.3581519999999999E-2</c:v>
                </c:pt>
                <c:pt idx="597">
                  <c:v>4.8766150000000001E-2</c:v>
                </c:pt>
                <c:pt idx="598">
                  <c:v>5.1196789999999999E-2</c:v>
                </c:pt>
                <c:pt idx="599">
                  <c:v>4.21172E-2</c:v>
                </c:pt>
                <c:pt idx="600">
                  <c:v>3.4565739999999998E-2</c:v>
                </c:pt>
                <c:pt idx="601">
                  <c:v>4.4220599999999999E-2</c:v>
                </c:pt>
                <c:pt idx="602">
                  <c:v>5.4537160000000001E-2</c:v>
                </c:pt>
                <c:pt idx="603">
                  <c:v>4.9277920000000003E-2</c:v>
                </c:pt>
                <c:pt idx="604">
                  <c:v>4.2161339999999999E-2</c:v>
                </c:pt>
                <c:pt idx="605">
                  <c:v>4.0037990000000002E-2</c:v>
                </c:pt>
                <c:pt idx="606">
                  <c:v>3.3199489999999998E-2</c:v>
                </c:pt>
                <c:pt idx="607">
                  <c:v>2.852406E-2</c:v>
                </c:pt>
                <c:pt idx="608">
                  <c:v>3.5567330000000001E-2</c:v>
                </c:pt>
                <c:pt idx="609">
                  <c:v>4.5083980000000003E-2</c:v>
                </c:pt>
                <c:pt idx="610">
                  <c:v>4.8879480000000003E-2</c:v>
                </c:pt>
                <c:pt idx="611">
                  <c:v>4.7222140000000003E-2</c:v>
                </c:pt>
                <c:pt idx="612">
                  <c:v>4.0052160000000003E-2</c:v>
                </c:pt>
                <c:pt idx="613">
                  <c:v>3.365866E-2</c:v>
                </c:pt>
                <c:pt idx="614">
                  <c:v>3.0773390000000001E-2</c:v>
                </c:pt>
                <c:pt idx="615">
                  <c:v>2.1741900000000002E-2</c:v>
                </c:pt>
                <c:pt idx="616">
                  <c:v>1.4741290000000001E-2</c:v>
                </c:pt>
                <c:pt idx="617">
                  <c:v>2.619987E-2</c:v>
                </c:pt>
                <c:pt idx="618">
                  <c:v>4.1573279999999997E-2</c:v>
                </c:pt>
                <c:pt idx="619">
                  <c:v>4.3735950000000003E-2</c:v>
                </c:pt>
                <c:pt idx="620">
                  <c:v>4.0063149999999999E-2</c:v>
                </c:pt>
                <c:pt idx="621">
                  <c:v>3.7595709999999997E-2</c:v>
                </c:pt>
                <c:pt idx="622">
                  <c:v>3.7484259999999998E-2</c:v>
                </c:pt>
                <c:pt idx="623">
                  <c:v>3.6263570000000002E-2</c:v>
                </c:pt>
                <c:pt idx="624">
                  <c:v>2.6558100000000001E-2</c:v>
                </c:pt>
                <c:pt idx="625">
                  <c:v>1.7162139999999999E-2</c:v>
                </c:pt>
                <c:pt idx="626">
                  <c:v>2.0898570000000002E-2</c:v>
                </c:pt>
                <c:pt idx="627">
                  <c:v>2.6005219999999999E-2</c:v>
                </c:pt>
                <c:pt idx="628">
                  <c:v>2.5183500000000001E-2</c:v>
                </c:pt>
                <c:pt idx="629">
                  <c:v>3.094614E-2</c:v>
                </c:pt>
                <c:pt idx="630">
                  <c:v>3.8413490000000002E-2</c:v>
                </c:pt>
                <c:pt idx="631">
                  <c:v>3.2318369999999999E-2</c:v>
                </c:pt>
                <c:pt idx="632">
                  <c:v>1.8586020000000002E-2</c:v>
                </c:pt>
                <c:pt idx="633">
                  <c:v>1.5919409999999998E-2</c:v>
                </c:pt>
                <c:pt idx="634">
                  <c:v>2.254302E-2</c:v>
                </c:pt>
                <c:pt idx="635">
                  <c:v>2.0735989999999999E-2</c:v>
                </c:pt>
                <c:pt idx="636">
                  <c:v>1.5964300000000001E-2</c:v>
                </c:pt>
                <c:pt idx="637">
                  <c:v>2.405185E-2</c:v>
                </c:pt>
                <c:pt idx="638">
                  <c:v>3.211634E-2</c:v>
                </c:pt>
                <c:pt idx="639">
                  <c:v>2.4352809999999999E-2</c:v>
                </c:pt>
                <c:pt idx="640">
                  <c:v>1.850974E-2</c:v>
                </c:pt>
                <c:pt idx="641">
                  <c:v>3.1342729999999999E-2</c:v>
                </c:pt>
                <c:pt idx="642">
                  <c:v>4.6084630000000001E-2</c:v>
                </c:pt>
                <c:pt idx="643">
                  <c:v>4.2387029999999999E-2</c:v>
                </c:pt>
                <c:pt idx="644">
                  <c:v>2.6812200000000001E-2</c:v>
                </c:pt>
                <c:pt idx="645">
                  <c:v>1.459034E-2</c:v>
                </c:pt>
                <c:pt idx="646">
                  <c:v>9.0389609999999999E-3</c:v>
                </c:pt>
                <c:pt idx="647">
                  <c:v>1.2400410000000001E-2</c:v>
                </c:pt>
                <c:pt idx="648">
                  <c:v>2.231358E-2</c:v>
                </c:pt>
                <c:pt idx="649">
                  <c:v>2.8854950000000001E-2</c:v>
                </c:pt>
                <c:pt idx="650">
                  <c:v>3.4415179999999997E-2</c:v>
                </c:pt>
                <c:pt idx="651">
                  <c:v>3.5833990000000003E-2</c:v>
                </c:pt>
                <c:pt idx="652">
                  <c:v>2.357395E-2</c:v>
                </c:pt>
                <c:pt idx="653">
                  <c:v>1.3287230000000001E-2</c:v>
                </c:pt>
                <c:pt idx="654">
                  <c:v>1.338102E-2</c:v>
                </c:pt>
                <c:pt idx="655">
                  <c:v>1.2478390000000001E-2</c:v>
                </c:pt>
                <c:pt idx="656">
                  <c:v>1.5029209999999999E-2</c:v>
                </c:pt>
                <c:pt idx="657">
                  <c:v>3.062898E-2</c:v>
                </c:pt>
                <c:pt idx="658">
                  <c:v>4.205557E-2</c:v>
                </c:pt>
                <c:pt idx="659">
                  <c:v>3.5605379999999999E-2</c:v>
                </c:pt>
                <c:pt idx="660">
                  <c:v>3.1056859999999999E-2</c:v>
                </c:pt>
                <c:pt idx="661">
                  <c:v>2.7483299999999999E-2</c:v>
                </c:pt>
                <c:pt idx="662">
                  <c:v>1.439372E-2</c:v>
                </c:pt>
                <c:pt idx="663">
                  <c:v>5.0631010000000004E-3</c:v>
                </c:pt>
                <c:pt idx="664">
                  <c:v>-9.1918040000000005E-4</c:v>
                </c:pt>
                <c:pt idx="665">
                  <c:v>-1.318215E-3</c:v>
                </c:pt>
                <c:pt idx="666">
                  <c:v>8.2177650000000001E-3</c:v>
                </c:pt>
                <c:pt idx="667">
                  <c:v>1.411543E-2</c:v>
                </c:pt>
                <c:pt idx="668">
                  <c:v>1.8033529999999999E-2</c:v>
                </c:pt>
                <c:pt idx="669">
                  <c:v>2.9347160000000001E-2</c:v>
                </c:pt>
                <c:pt idx="670">
                  <c:v>3.6854890000000001E-2</c:v>
                </c:pt>
                <c:pt idx="671">
                  <c:v>3.1099249999999998E-2</c:v>
                </c:pt>
                <c:pt idx="672">
                  <c:v>2.6279E-2</c:v>
                </c:pt>
                <c:pt idx="673">
                  <c:v>3.224134E-2</c:v>
                </c:pt>
                <c:pt idx="674">
                  <c:v>3.5156649999999998E-2</c:v>
                </c:pt>
                <c:pt idx="675">
                  <c:v>2.6784160000000001E-2</c:v>
                </c:pt>
                <c:pt idx="676">
                  <c:v>1.9402320000000001E-2</c:v>
                </c:pt>
                <c:pt idx="677">
                  <c:v>2.3288409999999999E-2</c:v>
                </c:pt>
                <c:pt idx="678">
                  <c:v>2.8041710000000001E-2</c:v>
                </c:pt>
                <c:pt idx="679">
                  <c:v>2.247683E-2</c:v>
                </c:pt>
                <c:pt idx="680">
                  <c:v>1.393002E-2</c:v>
                </c:pt>
                <c:pt idx="681">
                  <c:v>1.5825470000000001E-2</c:v>
                </c:pt>
                <c:pt idx="682">
                  <c:v>3.138142E-2</c:v>
                </c:pt>
                <c:pt idx="683">
                  <c:v>3.6776059999999999E-2</c:v>
                </c:pt>
                <c:pt idx="684">
                  <c:v>2.164398E-2</c:v>
                </c:pt>
                <c:pt idx="685">
                  <c:v>1.7133990000000002E-2</c:v>
                </c:pt>
                <c:pt idx="686">
                  <c:v>2.8278890000000001E-2</c:v>
                </c:pt>
                <c:pt idx="687">
                  <c:v>2.6378180000000001E-2</c:v>
                </c:pt>
                <c:pt idx="688">
                  <c:v>7.8587420000000002E-3</c:v>
                </c:pt>
                <c:pt idx="689">
                  <c:v>9.2033670000000003E-4</c:v>
                </c:pt>
                <c:pt idx="690">
                  <c:v>1.6110659999999999E-2</c:v>
                </c:pt>
                <c:pt idx="691">
                  <c:v>2.4632810000000002E-2</c:v>
                </c:pt>
                <c:pt idx="692">
                  <c:v>1.726608E-2</c:v>
                </c:pt>
                <c:pt idx="693">
                  <c:v>1.741442E-2</c:v>
                </c:pt>
                <c:pt idx="694">
                  <c:v>2.3840030000000002E-2</c:v>
                </c:pt>
                <c:pt idx="695">
                  <c:v>1.8111840000000001E-2</c:v>
                </c:pt>
                <c:pt idx="696">
                  <c:v>3.9072430000000003E-3</c:v>
                </c:pt>
                <c:pt idx="697">
                  <c:v>1.77063E-3</c:v>
                </c:pt>
                <c:pt idx="698">
                  <c:v>1.9883390000000001E-2</c:v>
                </c:pt>
                <c:pt idx="699">
                  <c:v>2.8976180000000001E-2</c:v>
                </c:pt>
                <c:pt idx="700">
                  <c:v>1.5723930000000001E-2</c:v>
                </c:pt>
                <c:pt idx="701">
                  <c:v>1.411432E-2</c:v>
                </c:pt>
                <c:pt idx="702">
                  <c:v>2.4780799999999999E-2</c:v>
                </c:pt>
                <c:pt idx="703">
                  <c:v>2.3376270000000001E-2</c:v>
                </c:pt>
                <c:pt idx="704">
                  <c:v>1.569301E-2</c:v>
                </c:pt>
                <c:pt idx="705">
                  <c:v>1.442277E-2</c:v>
                </c:pt>
                <c:pt idx="706">
                  <c:v>2.3252809999999999E-2</c:v>
                </c:pt>
                <c:pt idx="707">
                  <c:v>3.0581560000000001E-2</c:v>
                </c:pt>
                <c:pt idx="708">
                  <c:v>2.1920200000000001E-2</c:v>
                </c:pt>
                <c:pt idx="709">
                  <c:v>7.3328730000000002E-3</c:v>
                </c:pt>
                <c:pt idx="710">
                  <c:v>6.4836750000000004E-3</c:v>
                </c:pt>
                <c:pt idx="711">
                  <c:v>1.6769320000000001E-2</c:v>
                </c:pt>
                <c:pt idx="712">
                  <c:v>2.2317839999999999E-2</c:v>
                </c:pt>
                <c:pt idx="713">
                  <c:v>2.5656020000000002E-2</c:v>
                </c:pt>
                <c:pt idx="714">
                  <c:v>2.8629430000000001E-2</c:v>
                </c:pt>
                <c:pt idx="715">
                  <c:v>1.5669260000000001E-2</c:v>
                </c:pt>
                <c:pt idx="716">
                  <c:v>-3.8226860000000001E-3</c:v>
                </c:pt>
                <c:pt idx="717">
                  <c:v>-3.4278999999999999E-4</c:v>
                </c:pt>
                <c:pt idx="718">
                  <c:v>2.0580319999999999E-2</c:v>
                </c:pt>
                <c:pt idx="719">
                  <c:v>2.724826E-2</c:v>
                </c:pt>
                <c:pt idx="720">
                  <c:v>1.355087E-2</c:v>
                </c:pt>
                <c:pt idx="721">
                  <c:v>7.0509869999999999E-3</c:v>
                </c:pt>
                <c:pt idx="722">
                  <c:v>1.7482729999999998E-2</c:v>
                </c:pt>
                <c:pt idx="723">
                  <c:v>1.8047939999999998E-2</c:v>
                </c:pt>
                <c:pt idx="724">
                  <c:v>9.9757460000000006E-3</c:v>
                </c:pt>
                <c:pt idx="725">
                  <c:v>1.6147399999999999E-2</c:v>
                </c:pt>
                <c:pt idx="726">
                  <c:v>2.4976519999999999E-2</c:v>
                </c:pt>
                <c:pt idx="727">
                  <c:v>2.1698519999999999E-2</c:v>
                </c:pt>
                <c:pt idx="728">
                  <c:v>1.341121E-2</c:v>
                </c:pt>
                <c:pt idx="729">
                  <c:v>1.1689929999999999E-2</c:v>
                </c:pt>
                <c:pt idx="730">
                  <c:v>1.0993910000000001E-2</c:v>
                </c:pt>
                <c:pt idx="731">
                  <c:v>1.665239E-3</c:v>
                </c:pt>
                <c:pt idx="732">
                  <c:v>6.6719860000000002E-4</c:v>
                </c:pt>
                <c:pt idx="733">
                  <c:v>1.2393609999999999E-2</c:v>
                </c:pt>
                <c:pt idx="734">
                  <c:v>1.386312E-2</c:v>
                </c:pt>
                <c:pt idx="735">
                  <c:v>6.4212820000000004E-3</c:v>
                </c:pt>
                <c:pt idx="736">
                  <c:v>9.9957550000000003E-3</c:v>
                </c:pt>
                <c:pt idx="737">
                  <c:v>2.1382290000000002E-2</c:v>
                </c:pt>
                <c:pt idx="738">
                  <c:v>2.982276E-2</c:v>
                </c:pt>
                <c:pt idx="739">
                  <c:v>3.1811619999999999E-2</c:v>
                </c:pt>
                <c:pt idx="740">
                  <c:v>1.9526910000000001E-2</c:v>
                </c:pt>
                <c:pt idx="741">
                  <c:v>7.9011940000000003E-3</c:v>
                </c:pt>
                <c:pt idx="742">
                  <c:v>1.6084859999999999E-2</c:v>
                </c:pt>
                <c:pt idx="743">
                  <c:v>2.0596900000000001E-2</c:v>
                </c:pt>
                <c:pt idx="744">
                  <c:v>1.1926259999999999E-2</c:v>
                </c:pt>
                <c:pt idx="745">
                  <c:v>1.1563230000000001E-2</c:v>
                </c:pt>
                <c:pt idx="746">
                  <c:v>1.3136149999999999E-2</c:v>
                </c:pt>
                <c:pt idx="747">
                  <c:v>8.4947949999999994E-3</c:v>
                </c:pt>
                <c:pt idx="748">
                  <c:v>8.8936610000000006E-3</c:v>
                </c:pt>
                <c:pt idx="749">
                  <c:v>1.429884E-2</c:v>
                </c:pt>
                <c:pt idx="750">
                  <c:v>1.7836290000000001E-2</c:v>
                </c:pt>
                <c:pt idx="751">
                  <c:v>1.6678450000000001E-2</c:v>
                </c:pt>
                <c:pt idx="752">
                  <c:v>1.522775E-2</c:v>
                </c:pt>
                <c:pt idx="753">
                  <c:v>2.026737E-2</c:v>
                </c:pt>
                <c:pt idx="754">
                  <c:v>2.348331E-2</c:v>
                </c:pt>
                <c:pt idx="755">
                  <c:v>1.180909E-2</c:v>
                </c:pt>
                <c:pt idx="756">
                  <c:v>-4.015635E-3</c:v>
                </c:pt>
                <c:pt idx="757">
                  <c:v>-5.0687340000000001E-3</c:v>
                </c:pt>
                <c:pt idx="758">
                  <c:v>7.0385350000000003E-3</c:v>
                </c:pt>
                <c:pt idx="759">
                  <c:v>1.6495739999999998E-2</c:v>
                </c:pt>
                <c:pt idx="760">
                  <c:v>1.055186E-2</c:v>
                </c:pt>
                <c:pt idx="761">
                  <c:v>3.9761020000000002E-4</c:v>
                </c:pt>
                <c:pt idx="762">
                  <c:v>4.2297380000000002E-3</c:v>
                </c:pt>
                <c:pt idx="763">
                  <c:v>1.5499199999999999E-2</c:v>
                </c:pt>
                <c:pt idx="764">
                  <c:v>1.9020519999999999E-2</c:v>
                </c:pt>
                <c:pt idx="765">
                  <c:v>1.463891E-2</c:v>
                </c:pt>
                <c:pt idx="766">
                  <c:v>1.8653179999999998E-2</c:v>
                </c:pt>
                <c:pt idx="767">
                  <c:v>2.9423560000000001E-2</c:v>
                </c:pt>
                <c:pt idx="768">
                  <c:v>2.5611450000000001E-2</c:v>
                </c:pt>
                <c:pt idx="769">
                  <c:v>1.5673880000000001E-2</c:v>
                </c:pt>
                <c:pt idx="770">
                  <c:v>1.1977359999999999E-2</c:v>
                </c:pt>
                <c:pt idx="771">
                  <c:v>1.0055610000000001E-3</c:v>
                </c:pt>
                <c:pt idx="772">
                  <c:v>-1.197543E-2</c:v>
                </c:pt>
                <c:pt idx="773">
                  <c:v>-1.020094E-2</c:v>
                </c:pt>
                <c:pt idx="774">
                  <c:v>3.8252689999999998E-4</c:v>
                </c:pt>
                <c:pt idx="775">
                  <c:v>9.0134540000000006E-3</c:v>
                </c:pt>
                <c:pt idx="776">
                  <c:v>1.2773049999999999E-2</c:v>
                </c:pt>
                <c:pt idx="777">
                  <c:v>9.8984250000000006E-3</c:v>
                </c:pt>
                <c:pt idx="778">
                  <c:v>4.317314E-3</c:v>
                </c:pt>
                <c:pt idx="779">
                  <c:v>7.3024810000000004E-3</c:v>
                </c:pt>
                <c:pt idx="780">
                  <c:v>1.4605369999999999E-2</c:v>
                </c:pt>
                <c:pt idx="781">
                  <c:v>1.6774509999999999E-2</c:v>
                </c:pt>
                <c:pt idx="782">
                  <c:v>1.8150530000000002E-2</c:v>
                </c:pt>
                <c:pt idx="783">
                  <c:v>1.5365500000000001E-2</c:v>
                </c:pt>
                <c:pt idx="784">
                  <c:v>9.7916280000000001E-3</c:v>
                </c:pt>
                <c:pt idx="785">
                  <c:v>1.171465E-2</c:v>
                </c:pt>
                <c:pt idx="786">
                  <c:v>1.7470960000000001E-2</c:v>
                </c:pt>
                <c:pt idx="787">
                  <c:v>2.1773170000000001E-2</c:v>
                </c:pt>
                <c:pt idx="788">
                  <c:v>2.0561429999999999E-2</c:v>
                </c:pt>
                <c:pt idx="789">
                  <c:v>5.4669649999999998E-3</c:v>
                </c:pt>
                <c:pt idx="790">
                  <c:v>-8.9494199999999996E-3</c:v>
                </c:pt>
                <c:pt idx="791">
                  <c:v>-3.571818E-3</c:v>
                </c:pt>
                <c:pt idx="792">
                  <c:v>2.9798649999999999E-3</c:v>
                </c:pt>
                <c:pt idx="793">
                  <c:v>-7.1313710000000001E-4</c:v>
                </c:pt>
                <c:pt idx="794">
                  <c:v>-4.7996589999999998E-4</c:v>
                </c:pt>
                <c:pt idx="795">
                  <c:v>1.272839E-3</c:v>
                </c:pt>
                <c:pt idx="796">
                  <c:v>-2.6390440000000001E-3</c:v>
                </c:pt>
                <c:pt idx="797">
                  <c:v>-1.081987E-3</c:v>
                </c:pt>
                <c:pt idx="798">
                  <c:v>9.6457999999999995E-3</c:v>
                </c:pt>
                <c:pt idx="799">
                  <c:v>1.341037E-2</c:v>
                </c:pt>
                <c:pt idx="800">
                  <c:v>8.4053900000000004E-3</c:v>
                </c:pt>
                <c:pt idx="801">
                  <c:v>2.864704E-3</c:v>
                </c:pt>
                <c:pt idx="802">
                  <c:v>-3.812724E-3</c:v>
                </c:pt>
                <c:pt idx="803">
                  <c:v>-5.0487259999999999E-3</c:v>
                </c:pt>
                <c:pt idx="804">
                  <c:v>4.1109550000000003E-3</c:v>
                </c:pt>
                <c:pt idx="805">
                  <c:v>2.1943290000000001E-2</c:v>
                </c:pt>
                <c:pt idx="806">
                  <c:v>3.740168E-2</c:v>
                </c:pt>
                <c:pt idx="807">
                  <c:v>2.77168E-2</c:v>
                </c:pt>
                <c:pt idx="808">
                  <c:v>4.6129810000000004E-3</c:v>
                </c:pt>
                <c:pt idx="809">
                  <c:v>5.4124730000000001E-4</c:v>
                </c:pt>
                <c:pt idx="810">
                  <c:v>3.9186000000000004E-3</c:v>
                </c:pt>
                <c:pt idx="811">
                  <c:v>-3.7480640000000002E-3</c:v>
                </c:pt>
                <c:pt idx="812">
                  <c:v>-6.6344209999999997E-3</c:v>
                </c:pt>
                <c:pt idx="813">
                  <c:v>4.0845819999999998E-3</c:v>
                </c:pt>
                <c:pt idx="814">
                  <c:v>2.0013599999999999E-2</c:v>
                </c:pt>
                <c:pt idx="815">
                  <c:v>2.687314E-2</c:v>
                </c:pt>
                <c:pt idx="816">
                  <c:v>1.6774919999999999E-2</c:v>
                </c:pt>
                <c:pt idx="817">
                  <c:v>9.3034309999999992E-3</c:v>
                </c:pt>
                <c:pt idx="818">
                  <c:v>1.148237E-2</c:v>
                </c:pt>
                <c:pt idx="819">
                  <c:v>1.2557270000000001E-3</c:v>
                </c:pt>
                <c:pt idx="820">
                  <c:v>-1.451418E-2</c:v>
                </c:pt>
                <c:pt idx="821">
                  <c:v>-9.4780479999999993E-3</c:v>
                </c:pt>
                <c:pt idx="822">
                  <c:v>7.2994799999999997E-3</c:v>
                </c:pt>
                <c:pt idx="823">
                  <c:v>1.7918880000000002E-2</c:v>
                </c:pt>
                <c:pt idx="824">
                  <c:v>2.1703670000000001E-2</c:v>
                </c:pt>
                <c:pt idx="825">
                  <c:v>2.1090959999999999E-2</c:v>
                </c:pt>
                <c:pt idx="826">
                  <c:v>1.765102E-2</c:v>
                </c:pt>
                <c:pt idx="827">
                  <c:v>4.6561559999999998E-3</c:v>
                </c:pt>
                <c:pt idx="828">
                  <c:v>-6.9250539999999999E-3</c:v>
                </c:pt>
                <c:pt idx="829">
                  <c:v>1.980547E-3</c:v>
                </c:pt>
                <c:pt idx="830">
                  <c:v>9.560074E-3</c:v>
                </c:pt>
                <c:pt idx="831">
                  <c:v>-2.5208359999999998E-3</c:v>
                </c:pt>
                <c:pt idx="832">
                  <c:v>-6.6586839999999998E-3</c:v>
                </c:pt>
                <c:pt idx="833">
                  <c:v>9.9824820000000009E-3</c:v>
                </c:pt>
                <c:pt idx="834">
                  <c:v>1.7486620000000001E-2</c:v>
                </c:pt>
                <c:pt idx="835">
                  <c:v>5.8364189999999998E-3</c:v>
                </c:pt>
                <c:pt idx="836">
                  <c:v>-3.704869E-3</c:v>
                </c:pt>
                <c:pt idx="837">
                  <c:v>-1.560362E-3</c:v>
                </c:pt>
                <c:pt idx="838">
                  <c:v>2.4235379999999998E-3</c:v>
                </c:pt>
                <c:pt idx="839">
                  <c:v>-3.602119E-3</c:v>
                </c:pt>
                <c:pt idx="840">
                  <c:v>-1.0594299999999999E-2</c:v>
                </c:pt>
                <c:pt idx="841">
                  <c:v>-7.5641570000000002E-3</c:v>
                </c:pt>
                <c:pt idx="842">
                  <c:v>-3.1015040000000002E-3</c:v>
                </c:pt>
                <c:pt idx="843">
                  <c:v>-1.623226E-3</c:v>
                </c:pt>
                <c:pt idx="844">
                  <c:v>1.8054729999999999E-3</c:v>
                </c:pt>
                <c:pt idx="845">
                  <c:v>9.3399030000000001E-3</c:v>
                </c:pt>
                <c:pt idx="846">
                  <c:v>1.6899359999999999E-2</c:v>
                </c:pt>
                <c:pt idx="847">
                  <c:v>2.1524749999999999E-2</c:v>
                </c:pt>
                <c:pt idx="848">
                  <c:v>2.163793E-2</c:v>
                </c:pt>
                <c:pt idx="849">
                  <c:v>1.20015E-2</c:v>
                </c:pt>
                <c:pt idx="850">
                  <c:v>3.0801539999999999E-3</c:v>
                </c:pt>
                <c:pt idx="851">
                  <c:v>8.0674570000000001E-3</c:v>
                </c:pt>
                <c:pt idx="852">
                  <c:v>1.459206E-2</c:v>
                </c:pt>
                <c:pt idx="853">
                  <c:v>1.7216530000000001E-2</c:v>
                </c:pt>
                <c:pt idx="854">
                  <c:v>2.372602E-2</c:v>
                </c:pt>
                <c:pt idx="855">
                  <c:v>2.1483140000000001E-2</c:v>
                </c:pt>
                <c:pt idx="856">
                  <c:v>1.0347759999999999E-2</c:v>
                </c:pt>
                <c:pt idx="857">
                  <c:v>1.3252160000000001E-2</c:v>
                </c:pt>
                <c:pt idx="858">
                  <c:v>1.987328E-2</c:v>
                </c:pt>
                <c:pt idx="859">
                  <c:v>1.1213620000000001E-2</c:v>
                </c:pt>
                <c:pt idx="860">
                  <c:v>1.824256E-3</c:v>
                </c:pt>
                <c:pt idx="861">
                  <c:v>2.8066639999999999E-3</c:v>
                </c:pt>
                <c:pt idx="862">
                  <c:v>7.9592759999999995E-3</c:v>
                </c:pt>
                <c:pt idx="863">
                  <c:v>1.2342270000000001E-2</c:v>
                </c:pt>
                <c:pt idx="864">
                  <c:v>1.412247E-2</c:v>
                </c:pt>
                <c:pt idx="865">
                  <c:v>1.346816E-2</c:v>
                </c:pt>
                <c:pt idx="866">
                  <c:v>9.8402290000000007E-3</c:v>
                </c:pt>
                <c:pt idx="867">
                  <c:v>2.7964399999999999E-3</c:v>
                </c:pt>
                <c:pt idx="868">
                  <c:v>1.6217879999999999E-4</c:v>
                </c:pt>
                <c:pt idx="869">
                  <c:v>1.0369919999999999E-2</c:v>
                </c:pt>
                <c:pt idx="870">
                  <c:v>2.251821E-2</c:v>
                </c:pt>
                <c:pt idx="871">
                  <c:v>1.562445E-2</c:v>
                </c:pt>
                <c:pt idx="872">
                  <c:v>1.162019E-3</c:v>
                </c:pt>
                <c:pt idx="873">
                  <c:v>6.716578E-3</c:v>
                </c:pt>
                <c:pt idx="874">
                  <c:v>2.0900100000000001E-2</c:v>
                </c:pt>
                <c:pt idx="875">
                  <c:v>2.332043E-2</c:v>
                </c:pt>
                <c:pt idx="876">
                  <c:v>1.7636530000000001E-2</c:v>
                </c:pt>
                <c:pt idx="877">
                  <c:v>1.439796E-2</c:v>
                </c:pt>
                <c:pt idx="878">
                  <c:v>2.0056270000000001E-2</c:v>
                </c:pt>
                <c:pt idx="879">
                  <c:v>2.3758660000000001E-2</c:v>
                </c:pt>
                <c:pt idx="880">
                  <c:v>1.52391E-2</c:v>
                </c:pt>
                <c:pt idx="881">
                  <c:v>9.8428519999999992E-3</c:v>
                </c:pt>
                <c:pt idx="882">
                  <c:v>1.8587909999999999E-2</c:v>
                </c:pt>
                <c:pt idx="883">
                  <c:v>2.3543789999999998E-2</c:v>
                </c:pt>
                <c:pt idx="884">
                  <c:v>1.25062E-2</c:v>
                </c:pt>
                <c:pt idx="885">
                  <c:v>1.2375210000000001E-3</c:v>
                </c:pt>
                <c:pt idx="886">
                  <c:v>8.2359930000000005E-4</c:v>
                </c:pt>
                <c:pt idx="887">
                  <c:v>2.8446679999999998E-3</c:v>
                </c:pt>
                <c:pt idx="888">
                  <c:v>3.708051E-3</c:v>
                </c:pt>
                <c:pt idx="889">
                  <c:v>8.8456349999999993E-3</c:v>
                </c:pt>
                <c:pt idx="890">
                  <c:v>1.204767E-2</c:v>
                </c:pt>
                <c:pt idx="891">
                  <c:v>6.1927889999999998E-3</c:v>
                </c:pt>
                <c:pt idx="892">
                  <c:v>1.919376E-3</c:v>
                </c:pt>
                <c:pt idx="893">
                  <c:v>4.5875660000000004E-3</c:v>
                </c:pt>
                <c:pt idx="894">
                  <c:v>9.5893569999999997E-3</c:v>
                </c:pt>
                <c:pt idx="895">
                  <c:v>1.5963270000000002E-2</c:v>
                </c:pt>
                <c:pt idx="896">
                  <c:v>1.7902250000000001E-2</c:v>
                </c:pt>
                <c:pt idx="897">
                  <c:v>1.5892110000000001E-2</c:v>
                </c:pt>
                <c:pt idx="898">
                  <c:v>1.495111E-2</c:v>
                </c:pt>
                <c:pt idx="899">
                  <c:v>1.022905E-2</c:v>
                </c:pt>
                <c:pt idx="900">
                  <c:v>3.885763E-3</c:v>
                </c:pt>
                <c:pt idx="901">
                  <c:v>7.093986E-3</c:v>
                </c:pt>
                <c:pt idx="902">
                  <c:v>1.6392739999999999E-2</c:v>
                </c:pt>
                <c:pt idx="903">
                  <c:v>1.8658830000000001E-2</c:v>
                </c:pt>
                <c:pt idx="904">
                  <c:v>1.839495E-2</c:v>
                </c:pt>
                <c:pt idx="905">
                  <c:v>2.172431E-2</c:v>
                </c:pt>
                <c:pt idx="906">
                  <c:v>2.0626120000000001E-2</c:v>
                </c:pt>
                <c:pt idx="907">
                  <c:v>1.00293E-2</c:v>
                </c:pt>
                <c:pt idx="908">
                  <c:v>1.7588840000000001E-3</c:v>
                </c:pt>
                <c:pt idx="909">
                  <c:v>7.7671499999999996E-3</c:v>
                </c:pt>
                <c:pt idx="910">
                  <c:v>9.1548289999999997E-3</c:v>
                </c:pt>
                <c:pt idx="911">
                  <c:v>-4.1494430000000001E-3</c:v>
                </c:pt>
                <c:pt idx="912">
                  <c:v>-7.6629039999999999E-3</c:v>
                </c:pt>
                <c:pt idx="913">
                  <c:v>4.2889310000000002E-3</c:v>
                </c:pt>
                <c:pt idx="914">
                  <c:v>8.5984100000000008E-3</c:v>
                </c:pt>
                <c:pt idx="915">
                  <c:v>-7.4835410000000005E-4</c:v>
                </c:pt>
                <c:pt idx="916">
                  <c:v>-2.0627829999999999E-3</c:v>
                </c:pt>
                <c:pt idx="917">
                  <c:v>9.4587149999999995E-3</c:v>
                </c:pt>
                <c:pt idx="918">
                  <c:v>1.0657949999999999E-2</c:v>
                </c:pt>
                <c:pt idx="919">
                  <c:v>-3.5907180000000001E-3</c:v>
                </c:pt>
                <c:pt idx="920">
                  <c:v>-1.105102E-2</c:v>
                </c:pt>
                <c:pt idx="921">
                  <c:v>5.398015E-6</c:v>
                </c:pt>
                <c:pt idx="922">
                  <c:v>1.5684199999999999E-2</c:v>
                </c:pt>
                <c:pt idx="923">
                  <c:v>1.689384E-2</c:v>
                </c:pt>
                <c:pt idx="924">
                  <c:v>5.2740119999999998E-3</c:v>
                </c:pt>
                <c:pt idx="925">
                  <c:v>1.8266300000000001E-3</c:v>
                </c:pt>
                <c:pt idx="926">
                  <c:v>9.1223399999999996E-3</c:v>
                </c:pt>
                <c:pt idx="927">
                  <c:v>9.7158829999999998E-3</c:v>
                </c:pt>
                <c:pt idx="928">
                  <c:v>4.7564390000000003E-3</c:v>
                </c:pt>
                <c:pt idx="929">
                  <c:v>2.0317619999999999E-3</c:v>
                </c:pt>
                <c:pt idx="930">
                  <c:v>-3.6812059999999998E-3</c:v>
                </c:pt>
                <c:pt idx="931">
                  <c:v>-7.9713760000000005E-3</c:v>
                </c:pt>
                <c:pt idx="932">
                  <c:v>-1.327434E-4</c:v>
                </c:pt>
                <c:pt idx="933">
                  <c:v>1.4715840000000001E-2</c:v>
                </c:pt>
                <c:pt idx="934">
                  <c:v>1.652992E-2</c:v>
                </c:pt>
                <c:pt idx="935">
                  <c:v>8.8837010000000001E-4</c:v>
                </c:pt>
                <c:pt idx="936">
                  <c:v>-1.175147E-2</c:v>
                </c:pt>
                <c:pt idx="937">
                  <c:v>-1.149408E-2</c:v>
                </c:pt>
                <c:pt idx="938">
                  <c:v>1.8485940000000001E-3</c:v>
                </c:pt>
                <c:pt idx="939">
                  <c:v>1.258577E-2</c:v>
                </c:pt>
                <c:pt idx="940">
                  <c:v>3.2017339999999999E-3</c:v>
                </c:pt>
                <c:pt idx="941">
                  <c:v>-1.8147549999999999E-3</c:v>
                </c:pt>
                <c:pt idx="942">
                  <c:v>8.2567170000000002E-3</c:v>
                </c:pt>
                <c:pt idx="943">
                  <c:v>8.2778550000000006E-3</c:v>
                </c:pt>
                <c:pt idx="944">
                  <c:v>-5.1181839999999996E-4</c:v>
                </c:pt>
                <c:pt idx="945">
                  <c:v>-1.225051E-3</c:v>
                </c:pt>
                <c:pt idx="946">
                  <c:v>3.8323910000000001E-3</c:v>
                </c:pt>
                <c:pt idx="947">
                  <c:v>8.3336710000000008E-3</c:v>
                </c:pt>
                <c:pt idx="948">
                  <c:v>1.065398E-2</c:v>
                </c:pt>
                <c:pt idx="949">
                  <c:v>1.220971E-2</c:v>
                </c:pt>
                <c:pt idx="950">
                  <c:v>1.6078229999999999E-2</c:v>
                </c:pt>
                <c:pt idx="951">
                  <c:v>1.6410640000000001E-2</c:v>
                </c:pt>
                <c:pt idx="952">
                  <c:v>6.0666540000000003E-3</c:v>
                </c:pt>
                <c:pt idx="953">
                  <c:v>-6.9437530000000004E-3</c:v>
                </c:pt>
                <c:pt idx="954">
                  <c:v>-1.0801730000000001E-2</c:v>
                </c:pt>
                <c:pt idx="955">
                  <c:v>-8.1159300000000004E-3</c:v>
                </c:pt>
                <c:pt idx="956">
                  <c:v>-6.8079589999999997E-3</c:v>
                </c:pt>
                <c:pt idx="957">
                  <c:v>-7.067121E-3</c:v>
                </c:pt>
                <c:pt idx="958">
                  <c:v>-6.6300630000000003E-3</c:v>
                </c:pt>
                <c:pt idx="959">
                  <c:v>-9.305677E-3</c:v>
                </c:pt>
                <c:pt idx="960">
                  <c:v>-9.7720280000000003E-3</c:v>
                </c:pt>
                <c:pt idx="961">
                  <c:v>3.6828669999999998E-3</c:v>
                </c:pt>
                <c:pt idx="962">
                  <c:v>1.431231E-2</c:v>
                </c:pt>
                <c:pt idx="963">
                  <c:v>4.5027979999999997E-3</c:v>
                </c:pt>
                <c:pt idx="964">
                  <c:v>-7.170315E-3</c:v>
                </c:pt>
                <c:pt idx="965">
                  <c:v>-4.7884019999999998E-3</c:v>
                </c:pt>
                <c:pt idx="966">
                  <c:v>-2.4900209999999998E-3</c:v>
                </c:pt>
                <c:pt idx="967">
                  <c:v>-4.5508720000000001E-3</c:v>
                </c:pt>
                <c:pt idx="968">
                  <c:v>2.756086E-3</c:v>
                </c:pt>
                <c:pt idx="969">
                  <c:v>7.6724139999999998E-3</c:v>
                </c:pt>
                <c:pt idx="970">
                  <c:v>1.4877689999999999E-3</c:v>
                </c:pt>
                <c:pt idx="971">
                  <c:v>-3.7900389999999998E-3</c:v>
                </c:pt>
                <c:pt idx="972">
                  <c:v>-1.0088130000000001E-2</c:v>
                </c:pt>
                <c:pt idx="973">
                  <c:v>-8.9252810000000002E-3</c:v>
                </c:pt>
                <c:pt idx="974">
                  <c:v>2.2364289999999998E-3</c:v>
                </c:pt>
                <c:pt idx="975">
                  <c:v>-1.041985E-4</c:v>
                </c:pt>
                <c:pt idx="976">
                  <c:v>-8.6313850000000001E-3</c:v>
                </c:pt>
                <c:pt idx="977">
                  <c:v>-8.7436270000000003E-3</c:v>
                </c:pt>
                <c:pt idx="978">
                  <c:v>-7.5689249999999998E-3</c:v>
                </c:pt>
                <c:pt idx="979">
                  <c:v>-3.239961E-3</c:v>
                </c:pt>
                <c:pt idx="980">
                  <c:v>-8.0735080000000003E-4</c:v>
                </c:pt>
                <c:pt idx="981">
                  <c:v>-3.7978959999999998E-3</c:v>
                </c:pt>
                <c:pt idx="982">
                  <c:v>2.8753639999999999E-4</c:v>
                </c:pt>
                <c:pt idx="983">
                  <c:v>6.5501600000000002E-3</c:v>
                </c:pt>
                <c:pt idx="984">
                  <c:v>2.1941119999999998E-3</c:v>
                </c:pt>
                <c:pt idx="985">
                  <c:v>-6.396819E-4</c:v>
                </c:pt>
                <c:pt idx="986">
                  <c:v>6.1387739999999996E-3</c:v>
                </c:pt>
                <c:pt idx="987">
                  <c:v>7.0061940000000003E-3</c:v>
                </c:pt>
                <c:pt idx="988">
                  <c:v>-1.6323939999999999E-3</c:v>
                </c:pt>
                <c:pt idx="989">
                  <c:v>-4.3290830000000001E-3</c:v>
                </c:pt>
                <c:pt idx="990">
                  <c:v>2.561551E-3</c:v>
                </c:pt>
                <c:pt idx="991">
                  <c:v>-2.2675869999999999E-4</c:v>
                </c:pt>
                <c:pt idx="992">
                  <c:v>-1.0722789999999999E-2</c:v>
                </c:pt>
                <c:pt idx="993">
                  <c:v>-4.1180069999999999E-3</c:v>
                </c:pt>
                <c:pt idx="994">
                  <c:v>7.7067200000000002E-3</c:v>
                </c:pt>
                <c:pt idx="995">
                  <c:v>2.1501799999999998E-3</c:v>
                </c:pt>
                <c:pt idx="996">
                  <c:v>-5.8661729999999997E-3</c:v>
                </c:pt>
                <c:pt idx="997">
                  <c:v>2.1649360000000001E-3</c:v>
                </c:pt>
                <c:pt idx="998">
                  <c:v>1.3221500000000001E-2</c:v>
                </c:pt>
                <c:pt idx="999">
                  <c:v>6.6348839999999997E-3</c:v>
                </c:pt>
              </c:numCache>
            </c:numRef>
          </c:yVal>
          <c:smooth val="0"/>
        </c:ser>
        <c:ser>
          <c:idx val="3"/>
          <c:order val="3"/>
          <c:tx>
            <c:v>+1000V (#4)</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Data'!$E$5:$E$1004</c:f>
              <c:numCache>
                <c:formatCode>General</c:formatCode>
                <c:ptCount val="1000"/>
                <c:pt idx="0">
                  <c:v>-1.235023E-2</c:v>
                </c:pt>
                <c:pt idx="1">
                  <c:v>-1.694093E-2</c:v>
                </c:pt>
                <c:pt idx="2">
                  <c:v>-1.6830700000000001E-2</c:v>
                </c:pt>
                <c:pt idx="3">
                  <c:v>-3.2205010000000002E-3</c:v>
                </c:pt>
                <c:pt idx="4">
                  <c:v>9.1543509999999998E-3</c:v>
                </c:pt>
                <c:pt idx="5">
                  <c:v>7.9501629999999997E-3</c:v>
                </c:pt>
                <c:pt idx="6">
                  <c:v>2.3118599999999998E-3</c:v>
                </c:pt>
                <c:pt idx="7">
                  <c:v>-8.0734559999999997E-3</c:v>
                </c:pt>
                <c:pt idx="8">
                  <c:v>-1.387774E-2</c:v>
                </c:pt>
                <c:pt idx="9">
                  <c:v>-2.6283320000000002E-3</c:v>
                </c:pt>
                <c:pt idx="10">
                  <c:v>2.5081729999999998E-3</c:v>
                </c:pt>
                <c:pt idx="11">
                  <c:v>-4.058262E-3</c:v>
                </c:pt>
                <c:pt idx="12">
                  <c:v>-1.6312659999999999E-3</c:v>
                </c:pt>
                <c:pt idx="13">
                  <c:v>2.1440690000000002E-3</c:v>
                </c:pt>
                <c:pt idx="14">
                  <c:v>-2.0474899999999999E-3</c:v>
                </c:pt>
                <c:pt idx="15">
                  <c:v>-6.3753789999999996E-4</c:v>
                </c:pt>
                <c:pt idx="16">
                  <c:v>5.2852730000000001E-3</c:v>
                </c:pt>
                <c:pt idx="17">
                  <c:v>2.456906E-3</c:v>
                </c:pt>
                <c:pt idx="18">
                  <c:v>-6.2381290000000002E-3</c:v>
                </c:pt>
                <c:pt idx="19">
                  <c:v>-1.1795979999999999E-2</c:v>
                </c:pt>
                <c:pt idx="20">
                  <c:v>-9.4592549999999997E-3</c:v>
                </c:pt>
                <c:pt idx="21">
                  <c:v>-5.6319789999999996E-3</c:v>
                </c:pt>
                <c:pt idx="22">
                  <c:v>-3.5565079999999999E-3</c:v>
                </c:pt>
                <c:pt idx="23">
                  <c:v>3.4267630000000002E-3</c:v>
                </c:pt>
                <c:pt idx="24">
                  <c:v>9.0409889999999993E-3</c:v>
                </c:pt>
                <c:pt idx="25">
                  <c:v>1.0849040000000001E-2</c:v>
                </c:pt>
                <c:pt idx="26">
                  <c:v>7.5762490000000002E-3</c:v>
                </c:pt>
                <c:pt idx="27">
                  <c:v>-4.0132550000000003E-3</c:v>
                </c:pt>
                <c:pt idx="28">
                  <c:v>-7.0825469999999998E-3</c:v>
                </c:pt>
                <c:pt idx="29">
                  <c:v>2.9852910000000002E-3</c:v>
                </c:pt>
                <c:pt idx="30">
                  <c:v>6.2591620000000004E-3</c:v>
                </c:pt>
                <c:pt idx="31">
                  <c:v>-1.391326E-3</c:v>
                </c:pt>
                <c:pt idx="32">
                  <c:v>-5.4745059999999996E-3</c:v>
                </c:pt>
                <c:pt idx="33">
                  <c:v>-4.2266980000000001E-3</c:v>
                </c:pt>
                <c:pt idx="34">
                  <c:v>-8.5324509999999999E-3</c:v>
                </c:pt>
                <c:pt idx="35">
                  <c:v>-1.4988390000000001E-2</c:v>
                </c:pt>
                <c:pt idx="36">
                  <c:v>-7.4157600000000004E-3</c:v>
                </c:pt>
                <c:pt idx="37">
                  <c:v>5.4331249999999996E-3</c:v>
                </c:pt>
                <c:pt idx="38">
                  <c:v>3.8309490000000002E-3</c:v>
                </c:pt>
                <c:pt idx="39">
                  <c:v>-3.0333870000000002E-4</c:v>
                </c:pt>
                <c:pt idx="40">
                  <c:v>2.9775660000000001E-3</c:v>
                </c:pt>
                <c:pt idx="41">
                  <c:v>4.2894769999999999E-3</c:v>
                </c:pt>
                <c:pt idx="42">
                  <c:v>2.1352329999999998E-3</c:v>
                </c:pt>
                <c:pt idx="43">
                  <c:v>-3.8227249999999999E-3</c:v>
                </c:pt>
                <c:pt idx="44">
                  <c:v>-4.6424370000000001E-3</c:v>
                </c:pt>
                <c:pt idx="45">
                  <c:v>5.7357240000000002E-3</c:v>
                </c:pt>
                <c:pt idx="46">
                  <c:v>3.6686829999999998E-3</c:v>
                </c:pt>
                <c:pt idx="47">
                  <c:v>-1.0870060000000001E-2</c:v>
                </c:pt>
                <c:pt idx="48">
                  <c:v>-9.7713120000000007E-3</c:v>
                </c:pt>
                <c:pt idx="49">
                  <c:v>4.7524869999999997E-3</c:v>
                </c:pt>
                <c:pt idx="50">
                  <c:v>1.2452670000000001E-2</c:v>
                </c:pt>
                <c:pt idx="51">
                  <c:v>2.575538E-3</c:v>
                </c:pt>
                <c:pt idx="52">
                  <c:v>-1.3153430000000001E-2</c:v>
                </c:pt>
                <c:pt idx="53">
                  <c:v>-1.443532E-2</c:v>
                </c:pt>
                <c:pt idx="54">
                  <c:v>-1.0689830000000001E-2</c:v>
                </c:pt>
                <c:pt idx="55">
                  <c:v>-1.3922250000000001E-2</c:v>
                </c:pt>
                <c:pt idx="56">
                  <c:v>-8.145846E-3</c:v>
                </c:pt>
                <c:pt idx="57">
                  <c:v>6.4404370000000002E-3</c:v>
                </c:pt>
                <c:pt idx="58">
                  <c:v>6.1533250000000003E-3</c:v>
                </c:pt>
                <c:pt idx="59">
                  <c:v>-4.2558630000000004E-3</c:v>
                </c:pt>
                <c:pt idx="60">
                  <c:v>-7.7443490000000002E-3</c:v>
                </c:pt>
                <c:pt idx="61">
                  <c:v>-3.809911E-3</c:v>
                </c:pt>
                <c:pt idx="62">
                  <c:v>4.164432E-3</c:v>
                </c:pt>
                <c:pt idx="63">
                  <c:v>7.7851939999999996E-3</c:v>
                </c:pt>
                <c:pt idx="64">
                  <c:v>7.7577280000000002E-3</c:v>
                </c:pt>
                <c:pt idx="65">
                  <c:v>5.4604079999999999E-3</c:v>
                </c:pt>
                <c:pt idx="66">
                  <c:v>-3.883615E-3</c:v>
                </c:pt>
                <c:pt idx="67">
                  <c:v>-9.254399E-3</c:v>
                </c:pt>
                <c:pt idx="68">
                  <c:v>-2.6359310000000002E-3</c:v>
                </c:pt>
                <c:pt idx="69">
                  <c:v>2.6942260000000001E-3</c:v>
                </c:pt>
                <c:pt idx="70">
                  <c:v>-5.1969030000000001E-3</c:v>
                </c:pt>
                <c:pt idx="71">
                  <c:v>-1.178598E-2</c:v>
                </c:pt>
                <c:pt idx="72">
                  <c:v>-9.7209519999999997E-3</c:v>
                </c:pt>
                <c:pt idx="73">
                  <c:v>-1.2191250000000001E-2</c:v>
                </c:pt>
                <c:pt idx="74">
                  <c:v>-9.8651899999999994E-3</c:v>
                </c:pt>
                <c:pt idx="75">
                  <c:v>4.4612389999999997E-3</c:v>
                </c:pt>
                <c:pt idx="76">
                  <c:v>9.3579749999999993E-3</c:v>
                </c:pt>
                <c:pt idx="77">
                  <c:v>-5.1281229999999996E-4</c:v>
                </c:pt>
                <c:pt idx="78">
                  <c:v>-6.145513E-3</c:v>
                </c:pt>
                <c:pt idx="79">
                  <c:v>-4.1280809999999996E-3</c:v>
                </c:pt>
                <c:pt idx="80">
                  <c:v>-6.0087040000000001E-3</c:v>
                </c:pt>
                <c:pt idx="81">
                  <c:v>-5.6759549999999999E-3</c:v>
                </c:pt>
                <c:pt idx="82">
                  <c:v>6.0811290000000002E-3</c:v>
                </c:pt>
                <c:pt idx="83">
                  <c:v>9.5360070000000009E-3</c:v>
                </c:pt>
                <c:pt idx="84">
                  <c:v>-7.592435E-4</c:v>
                </c:pt>
                <c:pt idx="85">
                  <c:v>-2.6600450000000002E-3</c:v>
                </c:pt>
                <c:pt idx="86">
                  <c:v>1.664022E-3</c:v>
                </c:pt>
                <c:pt idx="87">
                  <c:v>3.21711E-3</c:v>
                </c:pt>
                <c:pt idx="88">
                  <c:v>6.7598390000000001E-3</c:v>
                </c:pt>
                <c:pt idx="89">
                  <c:v>9.8339640000000006E-3</c:v>
                </c:pt>
                <c:pt idx="90">
                  <c:v>3.1684080000000002E-3</c:v>
                </c:pt>
                <c:pt idx="91">
                  <c:v>-7.079625E-3</c:v>
                </c:pt>
                <c:pt idx="92">
                  <c:v>-3.429854E-3</c:v>
                </c:pt>
                <c:pt idx="93">
                  <c:v>4.7993899999999997E-3</c:v>
                </c:pt>
                <c:pt idx="94">
                  <c:v>-9.4253189999999993E-5</c:v>
                </c:pt>
                <c:pt idx="95">
                  <c:v>-8.2343090000000004E-3</c:v>
                </c:pt>
                <c:pt idx="96">
                  <c:v>-1.605214E-4</c:v>
                </c:pt>
                <c:pt idx="97">
                  <c:v>2.138406E-2</c:v>
                </c:pt>
                <c:pt idx="98">
                  <c:v>2.7972460000000001E-2</c:v>
                </c:pt>
                <c:pt idx="99">
                  <c:v>1.273526E-2</c:v>
                </c:pt>
                <c:pt idx="100">
                  <c:v>-1.441889E-3</c:v>
                </c:pt>
                <c:pt idx="101">
                  <c:v>-8.0862120000000006E-3</c:v>
                </c:pt>
                <c:pt idx="102">
                  <c:v>-8.9617910000000002E-3</c:v>
                </c:pt>
                <c:pt idx="103">
                  <c:v>-1.3909250000000001E-3</c:v>
                </c:pt>
                <c:pt idx="104">
                  <c:v>9.4916759999999992E-3</c:v>
                </c:pt>
                <c:pt idx="105">
                  <c:v>2.0250310000000001E-2</c:v>
                </c:pt>
                <c:pt idx="106">
                  <c:v>2.5057880000000001E-2</c:v>
                </c:pt>
                <c:pt idx="107">
                  <c:v>1.7013460000000001E-2</c:v>
                </c:pt>
                <c:pt idx="108">
                  <c:v>9.2421770000000007E-3</c:v>
                </c:pt>
                <c:pt idx="109">
                  <c:v>1.279811E-2</c:v>
                </c:pt>
                <c:pt idx="110">
                  <c:v>1.0629029999999999E-2</c:v>
                </c:pt>
                <c:pt idx="111">
                  <c:v>-3.0795050000000002E-3</c:v>
                </c:pt>
                <c:pt idx="112">
                  <c:v>-1.001787E-2</c:v>
                </c:pt>
                <c:pt idx="113">
                  <c:v>-8.904047E-3</c:v>
                </c:pt>
                <c:pt idx="114">
                  <c:v>-1.0039360000000001E-2</c:v>
                </c:pt>
                <c:pt idx="115">
                  <c:v>-7.0133119999999998E-3</c:v>
                </c:pt>
                <c:pt idx="116">
                  <c:v>5.3842559999999996E-3</c:v>
                </c:pt>
                <c:pt idx="117">
                  <c:v>6.6829410000000004E-3</c:v>
                </c:pt>
                <c:pt idx="118">
                  <c:v>-9.0852369999999995E-3</c:v>
                </c:pt>
                <c:pt idx="119">
                  <c:v>-1.446792E-2</c:v>
                </c:pt>
                <c:pt idx="120">
                  <c:v>-2.4775940000000001E-3</c:v>
                </c:pt>
                <c:pt idx="121">
                  <c:v>9.947483E-3</c:v>
                </c:pt>
                <c:pt idx="122">
                  <c:v>8.151976E-3</c:v>
                </c:pt>
                <c:pt idx="123">
                  <c:v>-5.4582579999999997E-3</c:v>
                </c:pt>
                <c:pt idx="124">
                  <c:v>-1.15233E-2</c:v>
                </c:pt>
                <c:pt idx="125">
                  <c:v>-7.9565920000000002E-3</c:v>
                </c:pt>
                <c:pt idx="126">
                  <c:v>-5.1364729999999999E-3</c:v>
                </c:pt>
                <c:pt idx="127">
                  <c:v>-7.314208E-3</c:v>
                </c:pt>
                <c:pt idx="128">
                  <c:v>-8.9155439999999992E-3</c:v>
                </c:pt>
                <c:pt idx="129">
                  <c:v>-1.363607E-3</c:v>
                </c:pt>
                <c:pt idx="130">
                  <c:v>3.1655979999999999E-3</c:v>
                </c:pt>
                <c:pt idx="131">
                  <c:v>-3.6513769999999999E-3</c:v>
                </c:pt>
                <c:pt idx="132">
                  <c:v>-1.8556060000000001E-3</c:v>
                </c:pt>
                <c:pt idx="133">
                  <c:v>9.7426530000000004E-3</c:v>
                </c:pt>
                <c:pt idx="134">
                  <c:v>6.4844619999999999E-3</c:v>
                </c:pt>
                <c:pt idx="135">
                  <c:v>-2.9206979999999998E-3</c:v>
                </c:pt>
                <c:pt idx="136">
                  <c:v>2.1872150000000002E-3</c:v>
                </c:pt>
                <c:pt idx="137">
                  <c:v>5.3535320000000003E-3</c:v>
                </c:pt>
                <c:pt idx="138">
                  <c:v>-4.0572270000000001E-3</c:v>
                </c:pt>
                <c:pt idx="139">
                  <c:v>-6.6367420000000002E-3</c:v>
                </c:pt>
                <c:pt idx="140">
                  <c:v>2.875323E-4</c:v>
                </c:pt>
                <c:pt idx="141">
                  <c:v>3.1394109999999999E-3</c:v>
                </c:pt>
                <c:pt idx="142">
                  <c:v>1.785565E-3</c:v>
                </c:pt>
                <c:pt idx="143">
                  <c:v>-9.864164999999999E-4</c:v>
                </c:pt>
                <c:pt idx="144">
                  <c:v>1.396172E-3</c:v>
                </c:pt>
                <c:pt idx="145">
                  <c:v>1.120961E-2</c:v>
                </c:pt>
                <c:pt idx="146">
                  <c:v>1.5293559999999999E-2</c:v>
                </c:pt>
                <c:pt idx="147">
                  <c:v>7.4637210000000004E-3</c:v>
                </c:pt>
                <c:pt idx="148">
                  <c:v>2.3894320000000001E-5</c:v>
                </c:pt>
                <c:pt idx="149">
                  <c:v>1.9645679999999999E-3</c:v>
                </c:pt>
                <c:pt idx="150">
                  <c:v>3.0657610000000002E-3</c:v>
                </c:pt>
                <c:pt idx="151">
                  <c:v>5.4323389999999996E-3</c:v>
                </c:pt>
                <c:pt idx="152">
                  <c:v>1.3899699999999999E-2</c:v>
                </c:pt>
                <c:pt idx="153">
                  <c:v>1.0600979999999999E-2</c:v>
                </c:pt>
                <c:pt idx="154">
                  <c:v>-2.8663019999999998E-3</c:v>
                </c:pt>
                <c:pt idx="155">
                  <c:v>-3.0495420000000001E-3</c:v>
                </c:pt>
                <c:pt idx="156">
                  <c:v>1.1802770000000001E-2</c:v>
                </c:pt>
                <c:pt idx="157">
                  <c:v>1.505194E-2</c:v>
                </c:pt>
                <c:pt idx="158">
                  <c:v>-3.8239379999999998E-3</c:v>
                </c:pt>
                <c:pt idx="159">
                  <c:v>-1.4509319999999999E-2</c:v>
                </c:pt>
                <c:pt idx="160">
                  <c:v>-2.1278170000000002E-3</c:v>
                </c:pt>
                <c:pt idx="161">
                  <c:v>6.7391209999999998E-3</c:v>
                </c:pt>
                <c:pt idx="162">
                  <c:v>-3.5836090000000002E-3</c:v>
                </c:pt>
                <c:pt idx="163">
                  <c:v>-1.362882E-2</c:v>
                </c:pt>
                <c:pt idx="164">
                  <c:v>-3.0396889999999999E-3</c:v>
                </c:pt>
                <c:pt idx="165">
                  <c:v>1.4642820000000001E-2</c:v>
                </c:pt>
                <c:pt idx="166">
                  <c:v>1.045368E-2</c:v>
                </c:pt>
                <c:pt idx="167">
                  <c:v>-6.0515539999999998E-3</c:v>
                </c:pt>
                <c:pt idx="168">
                  <c:v>-5.679595E-3</c:v>
                </c:pt>
                <c:pt idx="169">
                  <c:v>2.9464000000000001E-3</c:v>
                </c:pt>
                <c:pt idx="170">
                  <c:v>1.855307E-3</c:v>
                </c:pt>
                <c:pt idx="171">
                  <c:v>-4.3451089999999998E-3</c:v>
                </c:pt>
                <c:pt idx="172">
                  <c:v>-6.5480620000000003E-3</c:v>
                </c:pt>
                <c:pt idx="173">
                  <c:v>-1.71009E-3</c:v>
                </c:pt>
                <c:pt idx="174">
                  <c:v>2.6247689999999999E-3</c:v>
                </c:pt>
                <c:pt idx="175">
                  <c:v>-1.1291129999999999E-3</c:v>
                </c:pt>
                <c:pt idx="176">
                  <c:v>-1.129623E-3</c:v>
                </c:pt>
                <c:pt idx="177">
                  <c:v>1.7590049999999999E-2</c:v>
                </c:pt>
                <c:pt idx="178">
                  <c:v>5.1147720000000001E-2</c:v>
                </c:pt>
                <c:pt idx="179">
                  <c:v>9.5217140000000006E-2</c:v>
                </c:pt>
                <c:pt idx="180">
                  <c:v>0.1565686</c:v>
                </c:pt>
                <c:pt idx="181">
                  <c:v>0.24144080000000001</c:v>
                </c:pt>
                <c:pt idx="182">
                  <c:v>0.34350320000000001</c:v>
                </c:pt>
                <c:pt idx="183">
                  <c:v>0.44660850000000002</c:v>
                </c:pt>
                <c:pt idx="184">
                  <c:v>0.53674820000000001</c:v>
                </c:pt>
                <c:pt idx="185">
                  <c:v>0.60912679999999997</c:v>
                </c:pt>
                <c:pt idx="186">
                  <c:v>0.66734819999999995</c:v>
                </c:pt>
                <c:pt idx="187">
                  <c:v>0.70668200000000003</c:v>
                </c:pt>
                <c:pt idx="188">
                  <c:v>0.73121659999999999</c:v>
                </c:pt>
                <c:pt idx="189">
                  <c:v>0.74956429999999996</c:v>
                </c:pt>
                <c:pt idx="190">
                  <c:v>0.75047410000000003</c:v>
                </c:pt>
                <c:pt idx="191">
                  <c:v>0.74372369999999999</c:v>
                </c:pt>
                <c:pt idx="192">
                  <c:v>0.74290579999999995</c:v>
                </c:pt>
                <c:pt idx="193">
                  <c:v>0.7318962</c:v>
                </c:pt>
                <c:pt idx="194">
                  <c:v>0.71060760000000001</c:v>
                </c:pt>
                <c:pt idx="195">
                  <c:v>0.69854519999999998</c:v>
                </c:pt>
                <c:pt idx="196">
                  <c:v>0.6993222</c:v>
                </c:pt>
                <c:pt idx="197">
                  <c:v>0.69899169999999999</c:v>
                </c:pt>
                <c:pt idx="198">
                  <c:v>0.6907645</c:v>
                </c:pt>
                <c:pt idx="199">
                  <c:v>0.68698099999999995</c:v>
                </c:pt>
                <c:pt idx="200">
                  <c:v>0.69011180000000005</c:v>
                </c:pt>
                <c:pt idx="201">
                  <c:v>0.68345730000000005</c:v>
                </c:pt>
                <c:pt idx="202">
                  <c:v>0.67013429999999996</c:v>
                </c:pt>
                <c:pt idx="203">
                  <c:v>0.66524740000000004</c:v>
                </c:pt>
                <c:pt idx="204">
                  <c:v>0.66009499999999999</c:v>
                </c:pt>
                <c:pt idx="205">
                  <c:v>0.64571190000000001</c:v>
                </c:pt>
                <c:pt idx="206">
                  <c:v>0.63050890000000004</c:v>
                </c:pt>
                <c:pt idx="207">
                  <c:v>0.62295310000000004</c:v>
                </c:pt>
                <c:pt idx="208">
                  <c:v>0.62276359999999997</c:v>
                </c:pt>
                <c:pt idx="209">
                  <c:v>0.62087610000000004</c:v>
                </c:pt>
                <c:pt idx="210">
                  <c:v>0.61008989999999996</c:v>
                </c:pt>
                <c:pt idx="211">
                  <c:v>0.5978329</c:v>
                </c:pt>
                <c:pt idx="212">
                  <c:v>0.59509710000000005</c:v>
                </c:pt>
                <c:pt idx="213">
                  <c:v>0.59821530000000001</c:v>
                </c:pt>
                <c:pt idx="214">
                  <c:v>0.59624279999999996</c:v>
                </c:pt>
                <c:pt idx="215">
                  <c:v>0.58560699999999999</c:v>
                </c:pt>
                <c:pt idx="216">
                  <c:v>0.57627890000000004</c:v>
                </c:pt>
                <c:pt idx="217">
                  <c:v>0.57069829999999999</c:v>
                </c:pt>
                <c:pt idx="218">
                  <c:v>0.56007439999999997</c:v>
                </c:pt>
                <c:pt idx="219">
                  <c:v>0.556037</c:v>
                </c:pt>
                <c:pt idx="220">
                  <c:v>0.56443860000000001</c:v>
                </c:pt>
                <c:pt idx="221">
                  <c:v>0.57002050000000004</c:v>
                </c:pt>
                <c:pt idx="222">
                  <c:v>0.56579230000000003</c:v>
                </c:pt>
                <c:pt idx="223">
                  <c:v>0.55609869999999995</c:v>
                </c:pt>
                <c:pt idx="224">
                  <c:v>0.55231410000000003</c:v>
                </c:pt>
                <c:pt idx="225">
                  <c:v>0.55306710000000003</c:v>
                </c:pt>
                <c:pt idx="226">
                  <c:v>0.54924910000000005</c:v>
                </c:pt>
                <c:pt idx="227">
                  <c:v>0.54452179999999994</c:v>
                </c:pt>
                <c:pt idx="228">
                  <c:v>0.54523949999999999</c:v>
                </c:pt>
                <c:pt idx="229">
                  <c:v>0.55192569999999996</c:v>
                </c:pt>
                <c:pt idx="230">
                  <c:v>0.54946070000000002</c:v>
                </c:pt>
                <c:pt idx="231">
                  <c:v>0.53244559999999996</c:v>
                </c:pt>
                <c:pt idx="232">
                  <c:v>0.52099779999999996</c:v>
                </c:pt>
                <c:pt idx="233">
                  <c:v>0.52082629999999996</c:v>
                </c:pt>
                <c:pt idx="234">
                  <c:v>0.51984129999999995</c:v>
                </c:pt>
                <c:pt idx="235">
                  <c:v>0.51482000000000006</c:v>
                </c:pt>
                <c:pt idx="236">
                  <c:v>0.51263389999999998</c:v>
                </c:pt>
                <c:pt idx="237">
                  <c:v>0.51296810000000004</c:v>
                </c:pt>
                <c:pt idx="238">
                  <c:v>0.51124460000000005</c:v>
                </c:pt>
                <c:pt idx="239">
                  <c:v>0.50984629999999997</c:v>
                </c:pt>
                <c:pt idx="240">
                  <c:v>0.50814199999999998</c:v>
                </c:pt>
                <c:pt idx="241">
                  <c:v>0.50554220000000005</c:v>
                </c:pt>
                <c:pt idx="242">
                  <c:v>0.50071109999999996</c:v>
                </c:pt>
                <c:pt idx="243">
                  <c:v>0.48795349999999998</c:v>
                </c:pt>
                <c:pt idx="244">
                  <c:v>0.47170230000000002</c:v>
                </c:pt>
                <c:pt idx="245">
                  <c:v>0.46450200000000003</c:v>
                </c:pt>
                <c:pt idx="246">
                  <c:v>0.4688851</c:v>
                </c:pt>
                <c:pt idx="247">
                  <c:v>0.47352909999999998</c:v>
                </c:pt>
                <c:pt idx="248">
                  <c:v>0.47350439999999999</c:v>
                </c:pt>
                <c:pt idx="249">
                  <c:v>0.47292050000000002</c:v>
                </c:pt>
                <c:pt idx="250">
                  <c:v>0.47305750000000002</c:v>
                </c:pt>
                <c:pt idx="251">
                  <c:v>0.47624719999999998</c:v>
                </c:pt>
                <c:pt idx="252">
                  <c:v>0.47773779999999999</c:v>
                </c:pt>
                <c:pt idx="253">
                  <c:v>0.47077590000000002</c:v>
                </c:pt>
                <c:pt idx="254">
                  <c:v>0.466723</c:v>
                </c:pt>
                <c:pt idx="255">
                  <c:v>0.47715020000000002</c:v>
                </c:pt>
                <c:pt idx="256">
                  <c:v>0.4870757</c:v>
                </c:pt>
                <c:pt idx="257">
                  <c:v>0.47789140000000002</c:v>
                </c:pt>
                <c:pt idx="258">
                  <c:v>0.4619491</c:v>
                </c:pt>
                <c:pt idx="259">
                  <c:v>0.45238099999999998</c:v>
                </c:pt>
                <c:pt idx="260">
                  <c:v>0.44242340000000002</c:v>
                </c:pt>
                <c:pt idx="261">
                  <c:v>0.43553409999999998</c:v>
                </c:pt>
                <c:pt idx="262">
                  <c:v>0.44000600000000001</c:v>
                </c:pt>
                <c:pt idx="263">
                  <c:v>0.4479996</c:v>
                </c:pt>
                <c:pt idx="264">
                  <c:v>0.44561509999999999</c:v>
                </c:pt>
                <c:pt idx="265">
                  <c:v>0.43528480000000003</c:v>
                </c:pt>
                <c:pt idx="266">
                  <c:v>0.43195210000000001</c:v>
                </c:pt>
                <c:pt idx="267">
                  <c:v>0.43613010000000002</c:v>
                </c:pt>
                <c:pt idx="268">
                  <c:v>0.43446620000000002</c:v>
                </c:pt>
                <c:pt idx="269">
                  <c:v>0.42144779999999998</c:v>
                </c:pt>
                <c:pt idx="270">
                  <c:v>0.40930610000000001</c:v>
                </c:pt>
                <c:pt idx="271">
                  <c:v>0.4109545</c:v>
                </c:pt>
                <c:pt idx="272">
                  <c:v>0.41180090000000003</c:v>
                </c:pt>
                <c:pt idx="273">
                  <c:v>0.40379799999999999</c:v>
                </c:pt>
                <c:pt idx="274">
                  <c:v>0.41000150000000002</c:v>
                </c:pt>
                <c:pt idx="275">
                  <c:v>0.42758669999999999</c:v>
                </c:pt>
                <c:pt idx="276">
                  <c:v>0.42969990000000002</c:v>
                </c:pt>
                <c:pt idx="277">
                  <c:v>0.41254619999999997</c:v>
                </c:pt>
                <c:pt idx="278">
                  <c:v>0.39510279999999998</c:v>
                </c:pt>
                <c:pt idx="279">
                  <c:v>0.39566000000000001</c:v>
                </c:pt>
                <c:pt idx="280">
                  <c:v>0.4023254</c:v>
                </c:pt>
                <c:pt idx="281">
                  <c:v>0.3945688</c:v>
                </c:pt>
                <c:pt idx="282">
                  <c:v>0.3862775</c:v>
                </c:pt>
                <c:pt idx="283">
                  <c:v>0.39764260000000001</c:v>
                </c:pt>
                <c:pt idx="284">
                  <c:v>0.41499609999999998</c:v>
                </c:pt>
                <c:pt idx="285">
                  <c:v>0.41119129999999998</c:v>
                </c:pt>
                <c:pt idx="286">
                  <c:v>0.38952969999999998</c:v>
                </c:pt>
                <c:pt idx="287">
                  <c:v>0.3778166</c:v>
                </c:pt>
                <c:pt idx="288">
                  <c:v>0.38140299999999999</c:v>
                </c:pt>
                <c:pt idx="289">
                  <c:v>0.38246980000000003</c:v>
                </c:pt>
                <c:pt idx="290">
                  <c:v>0.37200739999999999</c:v>
                </c:pt>
                <c:pt idx="291">
                  <c:v>0.36275600000000002</c:v>
                </c:pt>
                <c:pt idx="292">
                  <c:v>0.36576649999999999</c:v>
                </c:pt>
                <c:pt idx="293">
                  <c:v>0.36802489999999999</c:v>
                </c:pt>
                <c:pt idx="294">
                  <c:v>0.36451020000000001</c:v>
                </c:pt>
                <c:pt idx="295">
                  <c:v>0.36109730000000001</c:v>
                </c:pt>
                <c:pt idx="296">
                  <c:v>0.35956900000000003</c:v>
                </c:pt>
                <c:pt idx="297">
                  <c:v>0.3636974</c:v>
                </c:pt>
                <c:pt idx="298">
                  <c:v>0.3695505</c:v>
                </c:pt>
                <c:pt idx="299">
                  <c:v>0.37073040000000002</c:v>
                </c:pt>
                <c:pt idx="300">
                  <c:v>0.36455979999999999</c:v>
                </c:pt>
                <c:pt idx="301">
                  <c:v>0.3580334</c:v>
                </c:pt>
                <c:pt idx="302">
                  <c:v>0.3579251</c:v>
                </c:pt>
                <c:pt idx="303">
                  <c:v>0.35556409999999999</c:v>
                </c:pt>
                <c:pt idx="304">
                  <c:v>0.35043730000000001</c:v>
                </c:pt>
                <c:pt idx="305">
                  <c:v>0.34803919999999999</c:v>
                </c:pt>
                <c:pt idx="306">
                  <c:v>0.34297929999999999</c:v>
                </c:pt>
                <c:pt idx="307">
                  <c:v>0.33911920000000001</c:v>
                </c:pt>
                <c:pt idx="308">
                  <c:v>0.34551700000000002</c:v>
                </c:pt>
                <c:pt idx="309">
                  <c:v>0.35127039999999998</c:v>
                </c:pt>
                <c:pt idx="310">
                  <c:v>0.34291300000000002</c:v>
                </c:pt>
                <c:pt idx="311">
                  <c:v>0.33233800000000002</c:v>
                </c:pt>
                <c:pt idx="312">
                  <c:v>0.33677849999999998</c:v>
                </c:pt>
                <c:pt idx="313">
                  <c:v>0.34403499999999998</c:v>
                </c:pt>
                <c:pt idx="314">
                  <c:v>0.3352773</c:v>
                </c:pt>
                <c:pt idx="315">
                  <c:v>0.32552619999999999</c:v>
                </c:pt>
                <c:pt idx="316">
                  <c:v>0.32954939999999999</c:v>
                </c:pt>
                <c:pt idx="317">
                  <c:v>0.32839069999999998</c:v>
                </c:pt>
                <c:pt idx="318">
                  <c:v>0.31793569999999999</c:v>
                </c:pt>
                <c:pt idx="319">
                  <c:v>0.31781169999999997</c:v>
                </c:pt>
                <c:pt idx="320">
                  <c:v>0.32385580000000003</c:v>
                </c:pt>
                <c:pt idx="321">
                  <c:v>0.31902170000000002</c:v>
                </c:pt>
                <c:pt idx="322">
                  <c:v>0.30906210000000001</c:v>
                </c:pt>
                <c:pt idx="323">
                  <c:v>0.30895109999999998</c:v>
                </c:pt>
                <c:pt idx="324">
                  <c:v>0.31539980000000001</c:v>
                </c:pt>
                <c:pt idx="325">
                  <c:v>0.3134362</c:v>
                </c:pt>
                <c:pt idx="326">
                  <c:v>0.30504609999999999</c:v>
                </c:pt>
                <c:pt idx="327">
                  <c:v>0.30396869999999998</c:v>
                </c:pt>
                <c:pt idx="328">
                  <c:v>0.30209999999999998</c:v>
                </c:pt>
                <c:pt idx="329">
                  <c:v>0.29484100000000002</c:v>
                </c:pt>
                <c:pt idx="330">
                  <c:v>0.2974697</c:v>
                </c:pt>
                <c:pt idx="331">
                  <c:v>0.30685370000000001</c:v>
                </c:pt>
                <c:pt idx="332">
                  <c:v>0.30690830000000002</c:v>
                </c:pt>
                <c:pt idx="333">
                  <c:v>0.29747479999999998</c:v>
                </c:pt>
                <c:pt idx="334">
                  <c:v>0.29203649999999998</c:v>
                </c:pt>
                <c:pt idx="335">
                  <c:v>0.29128660000000001</c:v>
                </c:pt>
                <c:pt idx="336">
                  <c:v>0.28623500000000002</c:v>
                </c:pt>
                <c:pt idx="337">
                  <c:v>0.28523870000000001</c:v>
                </c:pt>
                <c:pt idx="338">
                  <c:v>0.29286859999999998</c:v>
                </c:pt>
                <c:pt idx="339">
                  <c:v>0.2920894</c:v>
                </c:pt>
                <c:pt idx="340">
                  <c:v>0.28077249999999998</c:v>
                </c:pt>
                <c:pt idx="341">
                  <c:v>0.2788098</c:v>
                </c:pt>
                <c:pt idx="342">
                  <c:v>0.28683599999999998</c:v>
                </c:pt>
                <c:pt idx="343">
                  <c:v>0.28733829999999999</c:v>
                </c:pt>
                <c:pt idx="344">
                  <c:v>0.27651500000000001</c:v>
                </c:pt>
                <c:pt idx="345">
                  <c:v>0.26627640000000002</c:v>
                </c:pt>
                <c:pt idx="346">
                  <c:v>0.2704956</c:v>
                </c:pt>
                <c:pt idx="347">
                  <c:v>0.28026580000000001</c:v>
                </c:pt>
                <c:pt idx="348">
                  <c:v>0.27379920000000002</c:v>
                </c:pt>
                <c:pt idx="349">
                  <c:v>0.26168629999999998</c:v>
                </c:pt>
                <c:pt idx="350">
                  <c:v>0.26246629999999999</c:v>
                </c:pt>
                <c:pt idx="351">
                  <c:v>0.2655979</c:v>
                </c:pt>
                <c:pt idx="352">
                  <c:v>0.26380140000000002</c:v>
                </c:pt>
                <c:pt idx="353">
                  <c:v>0.26617259999999998</c:v>
                </c:pt>
                <c:pt idx="354">
                  <c:v>0.26710139999999999</c:v>
                </c:pt>
                <c:pt idx="355">
                  <c:v>0.25433630000000002</c:v>
                </c:pt>
                <c:pt idx="356">
                  <c:v>0.24150759999999999</c:v>
                </c:pt>
                <c:pt idx="357">
                  <c:v>0.24387049999999999</c:v>
                </c:pt>
                <c:pt idx="358">
                  <c:v>0.25024449999999998</c:v>
                </c:pt>
                <c:pt idx="359">
                  <c:v>0.24934629999999999</c:v>
                </c:pt>
                <c:pt idx="360">
                  <c:v>0.2487492</c:v>
                </c:pt>
                <c:pt idx="361">
                  <c:v>0.25421050000000001</c:v>
                </c:pt>
                <c:pt idx="362">
                  <c:v>0.25425039999999999</c:v>
                </c:pt>
                <c:pt idx="363">
                  <c:v>0.24465129999999999</c:v>
                </c:pt>
                <c:pt idx="364">
                  <c:v>0.23840539999999999</c:v>
                </c:pt>
                <c:pt idx="365">
                  <c:v>0.2382002</c:v>
                </c:pt>
                <c:pt idx="366">
                  <c:v>0.23733509999999999</c:v>
                </c:pt>
                <c:pt idx="367">
                  <c:v>0.2370795</c:v>
                </c:pt>
                <c:pt idx="368">
                  <c:v>0.23760049999999999</c:v>
                </c:pt>
                <c:pt idx="369">
                  <c:v>0.23758860000000001</c:v>
                </c:pt>
                <c:pt idx="370">
                  <c:v>0.23640829999999999</c:v>
                </c:pt>
                <c:pt idx="371">
                  <c:v>0.2316404</c:v>
                </c:pt>
                <c:pt idx="372">
                  <c:v>0.22597999999999999</c:v>
                </c:pt>
                <c:pt idx="373">
                  <c:v>0.21631010000000001</c:v>
                </c:pt>
                <c:pt idx="374">
                  <c:v>0.20714740000000001</c:v>
                </c:pt>
                <c:pt idx="375">
                  <c:v>0.2170764</c:v>
                </c:pt>
                <c:pt idx="376">
                  <c:v>0.23406270000000001</c:v>
                </c:pt>
                <c:pt idx="377">
                  <c:v>0.23241729999999999</c:v>
                </c:pt>
                <c:pt idx="378">
                  <c:v>0.2231216</c:v>
                </c:pt>
                <c:pt idx="379">
                  <c:v>0.2216437</c:v>
                </c:pt>
                <c:pt idx="380">
                  <c:v>0.2211167</c:v>
                </c:pt>
                <c:pt idx="381">
                  <c:v>0.21918299999999999</c:v>
                </c:pt>
                <c:pt idx="382">
                  <c:v>0.21787300000000001</c:v>
                </c:pt>
                <c:pt idx="383">
                  <c:v>0.21743019999999999</c:v>
                </c:pt>
                <c:pt idx="384">
                  <c:v>0.2172113</c:v>
                </c:pt>
                <c:pt idx="385">
                  <c:v>0.21190149999999999</c:v>
                </c:pt>
                <c:pt idx="386">
                  <c:v>0.20549439999999999</c:v>
                </c:pt>
                <c:pt idx="387">
                  <c:v>0.20617769999999999</c:v>
                </c:pt>
                <c:pt idx="388">
                  <c:v>0.20515639999999999</c:v>
                </c:pt>
                <c:pt idx="389">
                  <c:v>0.1947537</c:v>
                </c:pt>
                <c:pt idx="390">
                  <c:v>0.1881584</c:v>
                </c:pt>
                <c:pt idx="391">
                  <c:v>0.19230810000000001</c:v>
                </c:pt>
                <c:pt idx="392">
                  <c:v>0.19685320000000001</c:v>
                </c:pt>
                <c:pt idx="393">
                  <c:v>0.195772</c:v>
                </c:pt>
                <c:pt idx="394">
                  <c:v>0.19143089999999999</c:v>
                </c:pt>
                <c:pt idx="395">
                  <c:v>0.1873186</c:v>
                </c:pt>
                <c:pt idx="396">
                  <c:v>0.1832434</c:v>
                </c:pt>
                <c:pt idx="397">
                  <c:v>0.18076629999999999</c:v>
                </c:pt>
                <c:pt idx="398">
                  <c:v>0.18656529999999999</c:v>
                </c:pt>
                <c:pt idx="399">
                  <c:v>0.2040439</c:v>
                </c:pt>
                <c:pt idx="400">
                  <c:v>0.2144374</c:v>
                </c:pt>
                <c:pt idx="401">
                  <c:v>0.19596050000000001</c:v>
                </c:pt>
                <c:pt idx="402">
                  <c:v>0.1707418</c:v>
                </c:pt>
                <c:pt idx="403">
                  <c:v>0.16644970000000001</c:v>
                </c:pt>
                <c:pt idx="404">
                  <c:v>0.17502519999999999</c:v>
                </c:pt>
                <c:pt idx="405">
                  <c:v>0.18340629999999999</c:v>
                </c:pt>
                <c:pt idx="406">
                  <c:v>0.18826300000000001</c:v>
                </c:pt>
                <c:pt idx="407">
                  <c:v>0.18762960000000001</c:v>
                </c:pt>
                <c:pt idx="408">
                  <c:v>0.1847799</c:v>
                </c:pt>
                <c:pt idx="409">
                  <c:v>0.18148069999999999</c:v>
                </c:pt>
                <c:pt idx="410">
                  <c:v>0.17554439999999999</c:v>
                </c:pt>
                <c:pt idx="411">
                  <c:v>0.17477999999999999</c:v>
                </c:pt>
                <c:pt idx="412">
                  <c:v>0.16823550000000001</c:v>
                </c:pt>
                <c:pt idx="413">
                  <c:v>0.1466759</c:v>
                </c:pt>
                <c:pt idx="414">
                  <c:v>0.14450959999999999</c:v>
                </c:pt>
                <c:pt idx="415">
                  <c:v>0.1668028</c:v>
                </c:pt>
                <c:pt idx="416">
                  <c:v>0.17917559999999999</c:v>
                </c:pt>
                <c:pt idx="417">
                  <c:v>0.17638490000000001</c:v>
                </c:pt>
                <c:pt idx="418">
                  <c:v>0.1656096</c:v>
                </c:pt>
                <c:pt idx="419">
                  <c:v>0.15235650000000001</c:v>
                </c:pt>
                <c:pt idx="420">
                  <c:v>0.15173139999999999</c:v>
                </c:pt>
                <c:pt idx="421">
                  <c:v>0.1577124</c:v>
                </c:pt>
                <c:pt idx="422">
                  <c:v>0.1517954</c:v>
                </c:pt>
                <c:pt idx="423">
                  <c:v>0.14369989999999999</c:v>
                </c:pt>
                <c:pt idx="424">
                  <c:v>0.1467707</c:v>
                </c:pt>
                <c:pt idx="425">
                  <c:v>0.15320139999999999</c:v>
                </c:pt>
                <c:pt idx="426">
                  <c:v>0.15371209999999999</c:v>
                </c:pt>
                <c:pt idx="427">
                  <c:v>0.14708019999999999</c:v>
                </c:pt>
                <c:pt idx="428">
                  <c:v>0.14262569999999999</c:v>
                </c:pt>
                <c:pt idx="429">
                  <c:v>0.14579600000000001</c:v>
                </c:pt>
                <c:pt idx="430">
                  <c:v>0.1488207</c:v>
                </c:pt>
                <c:pt idx="431">
                  <c:v>0.1535974</c:v>
                </c:pt>
                <c:pt idx="432">
                  <c:v>0.16068499999999999</c:v>
                </c:pt>
                <c:pt idx="433">
                  <c:v>0.1555783</c:v>
                </c:pt>
                <c:pt idx="434">
                  <c:v>0.14226569999999999</c:v>
                </c:pt>
                <c:pt idx="435">
                  <c:v>0.13727510000000001</c:v>
                </c:pt>
                <c:pt idx="436">
                  <c:v>0.14087359999999999</c:v>
                </c:pt>
                <c:pt idx="437">
                  <c:v>0.14519209999999999</c:v>
                </c:pt>
                <c:pt idx="438">
                  <c:v>0.14497189999999999</c:v>
                </c:pt>
                <c:pt idx="439">
                  <c:v>0.14334240000000001</c:v>
                </c:pt>
                <c:pt idx="440">
                  <c:v>0.14360980000000001</c:v>
                </c:pt>
                <c:pt idx="441">
                  <c:v>0.14590620000000001</c:v>
                </c:pt>
                <c:pt idx="442">
                  <c:v>0.14555129999999999</c:v>
                </c:pt>
                <c:pt idx="443">
                  <c:v>0.13568730000000001</c:v>
                </c:pt>
                <c:pt idx="444">
                  <c:v>0.1261159</c:v>
                </c:pt>
                <c:pt idx="445">
                  <c:v>0.1224406</c:v>
                </c:pt>
                <c:pt idx="446">
                  <c:v>0.1201784</c:v>
                </c:pt>
                <c:pt idx="447">
                  <c:v>0.1231386</c:v>
                </c:pt>
                <c:pt idx="448">
                  <c:v>0.1311823</c:v>
                </c:pt>
                <c:pt idx="449">
                  <c:v>0.13669020000000001</c:v>
                </c:pt>
                <c:pt idx="450">
                  <c:v>0.1364023</c:v>
                </c:pt>
                <c:pt idx="451">
                  <c:v>0.1396078</c:v>
                </c:pt>
                <c:pt idx="452">
                  <c:v>0.14630099999999999</c:v>
                </c:pt>
                <c:pt idx="453">
                  <c:v>0.1454155</c:v>
                </c:pt>
                <c:pt idx="454">
                  <c:v>0.1396955</c:v>
                </c:pt>
                <c:pt idx="455">
                  <c:v>0.13056799999999999</c:v>
                </c:pt>
                <c:pt idx="456">
                  <c:v>0.1187019</c:v>
                </c:pt>
                <c:pt idx="457">
                  <c:v>0.11457390000000001</c:v>
                </c:pt>
                <c:pt idx="458">
                  <c:v>0.1199389</c:v>
                </c:pt>
                <c:pt idx="459">
                  <c:v>0.12387960000000001</c:v>
                </c:pt>
                <c:pt idx="460">
                  <c:v>0.1222917</c:v>
                </c:pt>
                <c:pt idx="461">
                  <c:v>0.11823210000000001</c:v>
                </c:pt>
                <c:pt idx="462">
                  <c:v>0.1127208</c:v>
                </c:pt>
                <c:pt idx="463">
                  <c:v>0.1134969</c:v>
                </c:pt>
                <c:pt idx="464">
                  <c:v>0.1189129</c:v>
                </c:pt>
                <c:pt idx="465">
                  <c:v>0.11539439999999999</c:v>
                </c:pt>
                <c:pt idx="466">
                  <c:v>0.1106061</c:v>
                </c:pt>
                <c:pt idx="467">
                  <c:v>0.1180018</c:v>
                </c:pt>
                <c:pt idx="468">
                  <c:v>0.1251758</c:v>
                </c:pt>
                <c:pt idx="469">
                  <c:v>0.1178739</c:v>
                </c:pt>
                <c:pt idx="470">
                  <c:v>0.10782319999999999</c:v>
                </c:pt>
                <c:pt idx="471">
                  <c:v>0.10930620000000001</c:v>
                </c:pt>
                <c:pt idx="472">
                  <c:v>0.1160735</c:v>
                </c:pt>
                <c:pt idx="473">
                  <c:v>0.1179214</c:v>
                </c:pt>
                <c:pt idx="474">
                  <c:v>0.1112925</c:v>
                </c:pt>
                <c:pt idx="475">
                  <c:v>0.1003261</c:v>
                </c:pt>
                <c:pt idx="476">
                  <c:v>9.4775139999999994E-2</c:v>
                </c:pt>
                <c:pt idx="477">
                  <c:v>9.5466389999999998E-2</c:v>
                </c:pt>
                <c:pt idx="478">
                  <c:v>9.6073770000000003E-2</c:v>
                </c:pt>
                <c:pt idx="479">
                  <c:v>9.3163880000000004E-2</c:v>
                </c:pt>
                <c:pt idx="480">
                  <c:v>9.5700510000000003E-2</c:v>
                </c:pt>
                <c:pt idx="481">
                  <c:v>0.10842</c:v>
                </c:pt>
                <c:pt idx="482">
                  <c:v>0.1136455</c:v>
                </c:pt>
                <c:pt idx="483">
                  <c:v>0.1072618</c:v>
                </c:pt>
                <c:pt idx="484">
                  <c:v>0.1025513</c:v>
                </c:pt>
                <c:pt idx="485">
                  <c:v>0.1020045</c:v>
                </c:pt>
                <c:pt idx="486">
                  <c:v>9.8383399999999996E-2</c:v>
                </c:pt>
                <c:pt idx="487">
                  <c:v>8.7954539999999998E-2</c:v>
                </c:pt>
                <c:pt idx="488">
                  <c:v>8.2590590000000005E-2</c:v>
                </c:pt>
                <c:pt idx="489">
                  <c:v>8.8875949999999995E-2</c:v>
                </c:pt>
                <c:pt idx="490">
                  <c:v>9.5278219999999997E-2</c:v>
                </c:pt>
                <c:pt idx="491">
                  <c:v>9.6698300000000001E-2</c:v>
                </c:pt>
                <c:pt idx="492">
                  <c:v>9.5356239999999995E-2</c:v>
                </c:pt>
                <c:pt idx="493">
                  <c:v>9.5673739999999993E-2</c:v>
                </c:pt>
                <c:pt idx="494">
                  <c:v>0.1003211</c:v>
                </c:pt>
                <c:pt idx="495">
                  <c:v>9.8260639999999996E-2</c:v>
                </c:pt>
                <c:pt idx="496">
                  <c:v>9.2135880000000003E-2</c:v>
                </c:pt>
                <c:pt idx="497">
                  <c:v>8.8891860000000003E-2</c:v>
                </c:pt>
                <c:pt idx="498">
                  <c:v>7.5882260000000007E-2</c:v>
                </c:pt>
                <c:pt idx="499">
                  <c:v>6.3989679999999993E-2</c:v>
                </c:pt>
                <c:pt idx="500">
                  <c:v>7.5414430000000005E-2</c:v>
                </c:pt>
                <c:pt idx="501">
                  <c:v>9.3946020000000005E-2</c:v>
                </c:pt>
                <c:pt idx="502">
                  <c:v>9.5082910000000007E-2</c:v>
                </c:pt>
                <c:pt idx="503">
                  <c:v>8.9833159999999995E-2</c:v>
                </c:pt>
                <c:pt idx="504">
                  <c:v>9.1787250000000001E-2</c:v>
                </c:pt>
                <c:pt idx="505">
                  <c:v>9.5258949999999995E-2</c:v>
                </c:pt>
                <c:pt idx="506">
                  <c:v>0.10112169999999999</c:v>
                </c:pt>
                <c:pt idx="507">
                  <c:v>0.1026922</c:v>
                </c:pt>
                <c:pt idx="508">
                  <c:v>9.3661140000000004E-2</c:v>
                </c:pt>
                <c:pt idx="509">
                  <c:v>8.7164859999999997E-2</c:v>
                </c:pt>
                <c:pt idx="510">
                  <c:v>8.7083599999999997E-2</c:v>
                </c:pt>
                <c:pt idx="511">
                  <c:v>8.7908020000000003E-2</c:v>
                </c:pt>
                <c:pt idx="512">
                  <c:v>8.5949899999999996E-2</c:v>
                </c:pt>
                <c:pt idx="513">
                  <c:v>7.9125169999999995E-2</c:v>
                </c:pt>
                <c:pt idx="514">
                  <c:v>7.1896280000000007E-2</c:v>
                </c:pt>
                <c:pt idx="515">
                  <c:v>7.0155529999999994E-2</c:v>
                </c:pt>
                <c:pt idx="516">
                  <c:v>7.3729169999999997E-2</c:v>
                </c:pt>
                <c:pt idx="517">
                  <c:v>7.7073489999999995E-2</c:v>
                </c:pt>
                <c:pt idx="518">
                  <c:v>8.0117649999999999E-2</c:v>
                </c:pt>
                <c:pt idx="519">
                  <c:v>8.1619419999999998E-2</c:v>
                </c:pt>
                <c:pt idx="520">
                  <c:v>7.8533530000000004E-2</c:v>
                </c:pt>
                <c:pt idx="521">
                  <c:v>8.0830959999999993E-2</c:v>
                </c:pt>
                <c:pt idx="522">
                  <c:v>8.9682059999999994E-2</c:v>
                </c:pt>
                <c:pt idx="523">
                  <c:v>8.7313420000000003E-2</c:v>
                </c:pt>
                <c:pt idx="524">
                  <c:v>7.5165049999999997E-2</c:v>
                </c:pt>
                <c:pt idx="525">
                  <c:v>7.2572109999999995E-2</c:v>
                </c:pt>
                <c:pt idx="526">
                  <c:v>7.4854740000000003E-2</c:v>
                </c:pt>
                <c:pt idx="527">
                  <c:v>7.1729559999999998E-2</c:v>
                </c:pt>
                <c:pt idx="528">
                  <c:v>6.8883330000000006E-2</c:v>
                </c:pt>
                <c:pt idx="529">
                  <c:v>6.6948250000000001E-2</c:v>
                </c:pt>
                <c:pt idx="530">
                  <c:v>6.3861210000000002E-2</c:v>
                </c:pt>
                <c:pt idx="531">
                  <c:v>6.4152210000000001E-2</c:v>
                </c:pt>
                <c:pt idx="532">
                  <c:v>7.0810890000000001E-2</c:v>
                </c:pt>
                <c:pt idx="533">
                  <c:v>7.2998350000000004E-2</c:v>
                </c:pt>
                <c:pt idx="534">
                  <c:v>6.2939430000000005E-2</c:v>
                </c:pt>
                <c:pt idx="535">
                  <c:v>5.4154580000000001E-2</c:v>
                </c:pt>
                <c:pt idx="536">
                  <c:v>6.1735850000000002E-2</c:v>
                </c:pt>
                <c:pt idx="537">
                  <c:v>7.8028089999999994E-2</c:v>
                </c:pt>
                <c:pt idx="538">
                  <c:v>7.9355919999999996E-2</c:v>
                </c:pt>
                <c:pt idx="539">
                  <c:v>6.4018530000000004E-2</c:v>
                </c:pt>
                <c:pt idx="540">
                  <c:v>5.3457379999999999E-2</c:v>
                </c:pt>
                <c:pt idx="541">
                  <c:v>5.7071539999999997E-2</c:v>
                </c:pt>
                <c:pt idx="542">
                  <c:v>6.691416E-2</c:v>
                </c:pt>
                <c:pt idx="543">
                  <c:v>7.6820340000000001E-2</c:v>
                </c:pt>
                <c:pt idx="544">
                  <c:v>8.3033620000000002E-2</c:v>
                </c:pt>
                <c:pt idx="545">
                  <c:v>7.8044100000000005E-2</c:v>
                </c:pt>
                <c:pt idx="546">
                  <c:v>6.4533579999999993E-2</c:v>
                </c:pt>
                <c:pt idx="547">
                  <c:v>4.9826330000000002E-2</c:v>
                </c:pt>
                <c:pt idx="548">
                  <c:v>4.005653E-2</c:v>
                </c:pt>
                <c:pt idx="549">
                  <c:v>4.9283029999999999E-2</c:v>
                </c:pt>
                <c:pt idx="550">
                  <c:v>6.6661289999999998E-2</c:v>
                </c:pt>
                <c:pt idx="551">
                  <c:v>6.0999329999999997E-2</c:v>
                </c:pt>
                <c:pt idx="552">
                  <c:v>4.7347420000000001E-2</c:v>
                </c:pt>
                <c:pt idx="553">
                  <c:v>5.7465700000000002E-2</c:v>
                </c:pt>
                <c:pt idx="554">
                  <c:v>7.0674920000000002E-2</c:v>
                </c:pt>
                <c:pt idx="555">
                  <c:v>6.2613520000000006E-2</c:v>
                </c:pt>
                <c:pt idx="556">
                  <c:v>5.5586539999999997E-2</c:v>
                </c:pt>
                <c:pt idx="557">
                  <c:v>6.5113829999999998E-2</c:v>
                </c:pt>
                <c:pt idx="558">
                  <c:v>7.1404289999999995E-2</c:v>
                </c:pt>
                <c:pt idx="559">
                  <c:v>6.0594250000000002E-2</c:v>
                </c:pt>
                <c:pt idx="560">
                  <c:v>4.4008020000000002E-2</c:v>
                </c:pt>
                <c:pt idx="561">
                  <c:v>4.4033410000000002E-2</c:v>
                </c:pt>
                <c:pt idx="562">
                  <c:v>5.9982710000000002E-2</c:v>
                </c:pt>
                <c:pt idx="563">
                  <c:v>6.6594550000000002E-2</c:v>
                </c:pt>
                <c:pt idx="564">
                  <c:v>6.0651910000000003E-2</c:v>
                </c:pt>
                <c:pt idx="565">
                  <c:v>5.1592310000000002E-2</c:v>
                </c:pt>
                <c:pt idx="566">
                  <c:v>3.973542E-2</c:v>
                </c:pt>
                <c:pt idx="567">
                  <c:v>4.0036009999999997E-2</c:v>
                </c:pt>
                <c:pt idx="568">
                  <c:v>5.7904690000000002E-2</c:v>
                </c:pt>
                <c:pt idx="569">
                  <c:v>6.1786889999999997E-2</c:v>
                </c:pt>
                <c:pt idx="570">
                  <c:v>4.369982E-2</c:v>
                </c:pt>
                <c:pt idx="571">
                  <c:v>3.5665509999999997E-2</c:v>
                </c:pt>
                <c:pt idx="572">
                  <c:v>4.5032490000000001E-2</c:v>
                </c:pt>
                <c:pt idx="573">
                  <c:v>5.2255910000000003E-2</c:v>
                </c:pt>
                <c:pt idx="574">
                  <c:v>4.6443489999999997E-2</c:v>
                </c:pt>
                <c:pt idx="575">
                  <c:v>4.1249279999999999E-2</c:v>
                </c:pt>
                <c:pt idx="576">
                  <c:v>4.7389630000000002E-2</c:v>
                </c:pt>
                <c:pt idx="577">
                  <c:v>4.8681259999999997E-2</c:v>
                </c:pt>
                <c:pt idx="578">
                  <c:v>4.64976E-2</c:v>
                </c:pt>
                <c:pt idx="579">
                  <c:v>5.1265989999999997E-2</c:v>
                </c:pt>
                <c:pt idx="580">
                  <c:v>5.3583489999999998E-2</c:v>
                </c:pt>
                <c:pt idx="581">
                  <c:v>4.587567E-2</c:v>
                </c:pt>
                <c:pt idx="582">
                  <c:v>3.3641259999999999E-2</c:v>
                </c:pt>
                <c:pt idx="583">
                  <c:v>3.2060529999999997E-2</c:v>
                </c:pt>
                <c:pt idx="584">
                  <c:v>4.2826110000000001E-2</c:v>
                </c:pt>
                <c:pt idx="585">
                  <c:v>5.3632270000000003E-2</c:v>
                </c:pt>
                <c:pt idx="586">
                  <c:v>5.3078460000000001E-2</c:v>
                </c:pt>
                <c:pt idx="587">
                  <c:v>3.9941070000000002E-2</c:v>
                </c:pt>
                <c:pt idx="588">
                  <c:v>3.0758489999999999E-2</c:v>
                </c:pt>
                <c:pt idx="589">
                  <c:v>3.2658800000000002E-2</c:v>
                </c:pt>
                <c:pt idx="590">
                  <c:v>3.446838E-2</c:v>
                </c:pt>
                <c:pt idx="591">
                  <c:v>3.400251E-2</c:v>
                </c:pt>
                <c:pt idx="592">
                  <c:v>3.8303339999999998E-2</c:v>
                </c:pt>
                <c:pt idx="593">
                  <c:v>4.5840400000000003E-2</c:v>
                </c:pt>
                <c:pt idx="594">
                  <c:v>5.1132469999999999E-2</c:v>
                </c:pt>
                <c:pt idx="595">
                  <c:v>4.4528430000000001E-2</c:v>
                </c:pt>
                <c:pt idx="596">
                  <c:v>2.530029E-2</c:v>
                </c:pt>
                <c:pt idx="597">
                  <c:v>1.516297E-2</c:v>
                </c:pt>
                <c:pt idx="598">
                  <c:v>2.0182060000000002E-2</c:v>
                </c:pt>
                <c:pt idx="599">
                  <c:v>3.1118340000000001E-2</c:v>
                </c:pt>
                <c:pt idx="600">
                  <c:v>4.4879799999999997E-2</c:v>
                </c:pt>
                <c:pt idx="601">
                  <c:v>4.817403E-2</c:v>
                </c:pt>
                <c:pt idx="602">
                  <c:v>3.4344359999999997E-2</c:v>
                </c:pt>
                <c:pt idx="603">
                  <c:v>2.1125479999999999E-2</c:v>
                </c:pt>
                <c:pt idx="604">
                  <c:v>2.5617620000000001E-2</c:v>
                </c:pt>
                <c:pt idx="605">
                  <c:v>3.996483E-2</c:v>
                </c:pt>
                <c:pt idx="606">
                  <c:v>4.0810520000000003E-2</c:v>
                </c:pt>
                <c:pt idx="607">
                  <c:v>3.0645660000000002E-2</c:v>
                </c:pt>
                <c:pt idx="608">
                  <c:v>3.1277899999999997E-2</c:v>
                </c:pt>
                <c:pt idx="609">
                  <c:v>3.9252009999999997E-2</c:v>
                </c:pt>
                <c:pt idx="610">
                  <c:v>4.3089410000000002E-2</c:v>
                </c:pt>
                <c:pt idx="611">
                  <c:v>4.1103670000000002E-2</c:v>
                </c:pt>
                <c:pt idx="612">
                  <c:v>3.2945629999999997E-2</c:v>
                </c:pt>
                <c:pt idx="613">
                  <c:v>3.1011730000000001E-2</c:v>
                </c:pt>
                <c:pt idx="614">
                  <c:v>3.9218290000000003E-2</c:v>
                </c:pt>
                <c:pt idx="615">
                  <c:v>3.794111E-2</c:v>
                </c:pt>
                <c:pt idx="616">
                  <c:v>2.7396920000000002E-2</c:v>
                </c:pt>
                <c:pt idx="617">
                  <c:v>3.3180519999999998E-2</c:v>
                </c:pt>
                <c:pt idx="618">
                  <c:v>5.3123709999999998E-2</c:v>
                </c:pt>
                <c:pt idx="619">
                  <c:v>5.855759E-2</c:v>
                </c:pt>
                <c:pt idx="620">
                  <c:v>4.8624920000000002E-2</c:v>
                </c:pt>
                <c:pt idx="621">
                  <c:v>4.0646719999999997E-2</c:v>
                </c:pt>
                <c:pt idx="622">
                  <c:v>3.481472E-2</c:v>
                </c:pt>
                <c:pt idx="623">
                  <c:v>3.203135E-2</c:v>
                </c:pt>
                <c:pt idx="624">
                  <c:v>3.75459E-2</c:v>
                </c:pt>
                <c:pt idx="625">
                  <c:v>4.2148789999999998E-2</c:v>
                </c:pt>
                <c:pt idx="626">
                  <c:v>3.758425E-2</c:v>
                </c:pt>
                <c:pt idx="627">
                  <c:v>3.4965660000000003E-2</c:v>
                </c:pt>
                <c:pt idx="628">
                  <c:v>3.8488719999999997E-2</c:v>
                </c:pt>
                <c:pt idx="629">
                  <c:v>3.7558290000000001E-2</c:v>
                </c:pt>
                <c:pt idx="630">
                  <c:v>3.3810319999999998E-2</c:v>
                </c:pt>
                <c:pt idx="631">
                  <c:v>2.7789069999999999E-2</c:v>
                </c:pt>
                <c:pt idx="632">
                  <c:v>1.8953950000000001E-2</c:v>
                </c:pt>
                <c:pt idx="633">
                  <c:v>1.9002749999999999E-2</c:v>
                </c:pt>
                <c:pt idx="634">
                  <c:v>2.4942019999999999E-2</c:v>
                </c:pt>
                <c:pt idx="635">
                  <c:v>2.4625629999999999E-2</c:v>
                </c:pt>
                <c:pt idx="636">
                  <c:v>2.2836929999999998E-2</c:v>
                </c:pt>
                <c:pt idx="637">
                  <c:v>2.4221739999999999E-2</c:v>
                </c:pt>
                <c:pt idx="638">
                  <c:v>2.3165229999999998E-2</c:v>
                </c:pt>
                <c:pt idx="639">
                  <c:v>2.384553E-2</c:v>
                </c:pt>
                <c:pt idx="640">
                  <c:v>3.0133380000000001E-2</c:v>
                </c:pt>
                <c:pt idx="641">
                  <c:v>3.0537310000000002E-2</c:v>
                </c:pt>
                <c:pt idx="642">
                  <c:v>2.36349E-2</c:v>
                </c:pt>
                <c:pt idx="643">
                  <c:v>2.362409E-2</c:v>
                </c:pt>
                <c:pt idx="644">
                  <c:v>3.3971790000000002E-2</c:v>
                </c:pt>
                <c:pt idx="645">
                  <c:v>4.3329069999999997E-2</c:v>
                </c:pt>
                <c:pt idx="646">
                  <c:v>4.4997820000000001E-2</c:v>
                </c:pt>
                <c:pt idx="647">
                  <c:v>4.1453610000000002E-2</c:v>
                </c:pt>
                <c:pt idx="648">
                  <c:v>3.6485950000000003E-2</c:v>
                </c:pt>
                <c:pt idx="649">
                  <c:v>3.3266499999999997E-2</c:v>
                </c:pt>
                <c:pt idx="650">
                  <c:v>2.7925269999999999E-2</c:v>
                </c:pt>
                <c:pt idx="651">
                  <c:v>1.976729E-2</c:v>
                </c:pt>
                <c:pt idx="652">
                  <c:v>1.898965E-2</c:v>
                </c:pt>
                <c:pt idx="653">
                  <c:v>2.6665640000000001E-2</c:v>
                </c:pt>
                <c:pt idx="654">
                  <c:v>3.2019359999999997E-2</c:v>
                </c:pt>
                <c:pt idx="655">
                  <c:v>2.5918320000000002E-2</c:v>
                </c:pt>
                <c:pt idx="656">
                  <c:v>1.6618109999999998E-2</c:v>
                </c:pt>
                <c:pt idx="657">
                  <c:v>2.143923E-2</c:v>
                </c:pt>
                <c:pt idx="658">
                  <c:v>3.461028E-2</c:v>
                </c:pt>
                <c:pt idx="659">
                  <c:v>4.233729E-2</c:v>
                </c:pt>
                <c:pt idx="660">
                  <c:v>4.254546E-2</c:v>
                </c:pt>
                <c:pt idx="661">
                  <c:v>3.3909679999999998E-2</c:v>
                </c:pt>
                <c:pt idx="662">
                  <c:v>2.3820850000000001E-2</c:v>
                </c:pt>
                <c:pt idx="663">
                  <c:v>2.0565630000000001E-2</c:v>
                </c:pt>
                <c:pt idx="664">
                  <c:v>2.0107050000000001E-2</c:v>
                </c:pt>
                <c:pt idx="665">
                  <c:v>2.2399780000000001E-2</c:v>
                </c:pt>
                <c:pt idx="666">
                  <c:v>2.869118E-2</c:v>
                </c:pt>
                <c:pt idx="667">
                  <c:v>2.8358020000000001E-2</c:v>
                </c:pt>
                <c:pt idx="668">
                  <c:v>1.714978E-2</c:v>
                </c:pt>
                <c:pt idx="669">
                  <c:v>1.355044E-2</c:v>
                </c:pt>
                <c:pt idx="670">
                  <c:v>2.3040379999999999E-2</c:v>
                </c:pt>
                <c:pt idx="671">
                  <c:v>2.5570889999999999E-2</c:v>
                </c:pt>
                <c:pt idx="672">
                  <c:v>2.1341800000000001E-2</c:v>
                </c:pt>
                <c:pt idx="673">
                  <c:v>2.5254849999999999E-2</c:v>
                </c:pt>
                <c:pt idx="674">
                  <c:v>3.407118E-2</c:v>
                </c:pt>
                <c:pt idx="675">
                  <c:v>3.2526680000000002E-2</c:v>
                </c:pt>
                <c:pt idx="676">
                  <c:v>2.0733729999999999E-2</c:v>
                </c:pt>
                <c:pt idx="677">
                  <c:v>1.6832779999999999E-2</c:v>
                </c:pt>
                <c:pt idx="678">
                  <c:v>1.4330600000000001E-2</c:v>
                </c:pt>
                <c:pt idx="679">
                  <c:v>5.0353960000000001E-3</c:v>
                </c:pt>
                <c:pt idx="680">
                  <c:v>7.2163870000000003E-3</c:v>
                </c:pt>
                <c:pt idx="681">
                  <c:v>1.553672E-2</c:v>
                </c:pt>
                <c:pt idx="682">
                  <c:v>1.7938590000000001E-2</c:v>
                </c:pt>
                <c:pt idx="683">
                  <c:v>1.9406349999999999E-2</c:v>
                </c:pt>
                <c:pt idx="684">
                  <c:v>1.792554E-2</c:v>
                </c:pt>
                <c:pt idx="685">
                  <c:v>1.4922980000000001E-2</c:v>
                </c:pt>
                <c:pt idx="686">
                  <c:v>1.080704E-2</c:v>
                </c:pt>
                <c:pt idx="687">
                  <c:v>3.881088E-3</c:v>
                </c:pt>
                <c:pt idx="688">
                  <c:v>5.1078130000000001E-3</c:v>
                </c:pt>
                <c:pt idx="689">
                  <c:v>1.7928010000000001E-2</c:v>
                </c:pt>
                <c:pt idx="690">
                  <c:v>2.8124389999999999E-2</c:v>
                </c:pt>
                <c:pt idx="691">
                  <c:v>2.513512E-2</c:v>
                </c:pt>
                <c:pt idx="692">
                  <c:v>2.0060910000000001E-2</c:v>
                </c:pt>
                <c:pt idx="693">
                  <c:v>2.4550590000000001E-2</c:v>
                </c:pt>
                <c:pt idx="694">
                  <c:v>2.6893940000000002E-2</c:v>
                </c:pt>
                <c:pt idx="695">
                  <c:v>2.3813319999999999E-2</c:v>
                </c:pt>
                <c:pt idx="696">
                  <c:v>2.298644E-2</c:v>
                </c:pt>
                <c:pt idx="697">
                  <c:v>1.9818929999999998E-2</c:v>
                </c:pt>
                <c:pt idx="698">
                  <c:v>1.6190880000000001E-2</c:v>
                </c:pt>
                <c:pt idx="699">
                  <c:v>1.584267E-2</c:v>
                </c:pt>
                <c:pt idx="700">
                  <c:v>1.7262650000000001E-2</c:v>
                </c:pt>
                <c:pt idx="701">
                  <c:v>2.026097E-2</c:v>
                </c:pt>
                <c:pt idx="702">
                  <c:v>2.149181E-2</c:v>
                </c:pt>
                <c:pt idx="703">
                  <c:v>2.4495610000000001E-2</c:v>
                </c:pt>
                <c:pt idx="704">
                  <c:v>2.7700570000000001E-2</c:v>
                </c:pt>
                <c:pt idx="705">
                  <c:v>1.900539E-2</c:v>
                </c:pt>
                <c:pt idx="706">
                  <c:v>1.9432E-3</c:v>
                </c:pt>
                <c:pt idx="707">
                  <c:v>-4.8304960000000001E-3</c:v>
                </c:pt>
                <c:pt idx="708">
                  <c:v>5.4251509999999996E-3</c:v>
                </c:pt>
                <c:pt idx="709">
                  <c:v>1.6172200000000001E-2</c:v>
                </c:pt>
                <c:pt idx="710">
                  <c:v>1.7060140000000001E-2</c:v>
                </c:pt>
                <c:pt idx="711">
                  <c:v>1.5325750000000001E-2</c:v>
                </c:pt>
                <c:pt idx="712">
                  <c:v>1.227611E-2</c:v>
                </c:pt>
                <c:pt idx="713">
                  <c:v>1.019979E-2</c:v>
                </c:pt>
                <c:pt idx="714">
                  <c:v>1.0020879999999999E-2</c:v>
                </c:pt>
                <c:pt idx="715">
                  <c:v>4.4900239999999996E-3</c:v>
                </c:pt>
                <c:pt idx="716">
                  <c:v>6.1869159999999998E-3</c:v>
                </c:pt>
                <c:pt idx="717">
                  <c:v>1.9824430000000001E-2</c:v>
                </c:pt>
                <c:pt idx="718">
                  <c:v>2.1169009999999999E-2</c:v>
                </c:pt>
                <c:pt idx="719">
                  <c:v>1.213824E-2</c:v>
                </c:pt>
                <c:pt idx="720">
                  <c:v>1.423437E-2</c:v>
                </c:pt>
                <c:pt idx="721">
                  <c:v>2.3269120000000001E-2</c:v>
                </c:pt>
                <c:pt idx="722">
                  <c:v>2.2621749999999999E-2</c:v>
                </c:pt>
                <c:pt idx="723">
                  <c:v>1.1733540000000001E-2</c:v>
                </c:pt>
                <c:pt idx="724">
                  <c:v>8.8681379999999994E-3</c:v>
                </c:pt>
                <c:pt idx="725">
                  <c:v>1.614695E-2</c:v>
                </c:pt>
                <c:pt idx="726">
                  <c:v>1.348592E-2</c:v>
                </c:pt>
                <c:pt idx="727">
                  <c:v>4.147558E-3</c:v>
                </c:pt>
                <c:pt idx="728">
                  <c:v>7.7570510000000001E-3</c:v>
                </c:pt>
                <c:pt idx="729">
                  <c:v>1.8945090000000001E-2</c:v>
                </c:pt>
                <c:pt idx="730">
                  <c:v>1.6020309999999999E-2</c:v>
                </c:pt>
                <c:pt idx="731">
                  <c:v>1.853644E-3</c:v>
                </c:pt>
                <c:pt idx="732">
                  <c:v>-3.7367470000000002E-4</c:v>
                </c:pt>
                <c:pt idx="733">
                  <c:v>4.8154419999999996E-3</c:v>
                </c:pt>
                <c:pt idx="734">
                  <c:v>-2.3507290000000002E-3</c:v>
                </c:pt>
                <c:pt idx="735">
                  <c:v>-7.4137580000000003E-3</c:v>
                </c:pt>
                <c:pt idx="736">
                  <c:v>9.0316259999999992E-3</c:v>
                </c:pt>
                <c:pt idx="737">
                  <c:v>2.4473379999999999E-2</c:v>
                </c:pt>
                <c:pt idx="738">
                  <c:v>2.1733619999999999E-2</c:v>
                </c:pt>
                <c:pt idx="739">
                  <c:v>1.6937489999999999E-2</c:v>
                </c:pt>
                <c:pt idx="740">
                  <c:v>1.6576319999999999E-2</c:v>
                </c:pt>
                <c:pt idx="741">
                  <c:v>2.0088399999999999E-2</c:v>
                </c:pt>
                <c:pt idx="742">
                  <c:v>2.395746E-2</c:v>
                </c:pt>
                <c:pt idx="743">
                  <c:v>1.7872539999999999E-2</c:v>
                </c:pt>
                <c:pt idx="744">
                  <c:v>6.0704310000000003E-3</c:v>
                </c:pt>
                <c:pt idx="745">
                  <c:v>-1.6055279999999999E-3</c:v>
                </c:pt>
                <c:pt idx="746">
                  <c:v>-7.230181E-5</c:v>
                </c:pt>
                <c:pt idx="747">
                  <c:v>9.137872E-3</c:v>
                </c:pt>
                <c:pt idx="748">
                  <c:v>1.7249899999999999E-2</c:v>
                </c:pt>
                <c:pt idx="749">
                  <c:v>2.226728E-2</c:v>
                </c:pt>
                <c:pt idx="750">
                  <c:v>2.570387E-2</c:v>
                </c:pt>
                <c:pt idx="751">
                  <c:v>2.5019130000000001E-2</c:v>
                </c:pt>
                <c:pt idx="752">
                  <c:v>1.936657E-2</c:v>
                </c:pt>
                <c:pt idx="753">
                  <c:v>1.280861E-2</c:v>
                </c:pt>
                <c:pt idx="754">
                  <c:v>1.043431E-2</c:v>
                </c:pt>
                <c:pt idx="755">
                  <c:v>1.0265359999999999E-2</c:v>
                </c:pt>
                <c:pt idx="756">
                  <c:v>1.541757E-2</c:v>
                </c:pt>
                <c:pt idx="757">
                  <c:v>2.141158E-2</c:v>
                </c:pt>
                <c:pt idx="758">
                  <c:v>1.0769580000000001E-2</c:v>
                </c:pt>
                <c:pt idx="759">
                  <c:v>-1.301448E-3</c:v>
                </c:pt>
                <c:pt idx="760">
                  <c:v>2.836674E-3</c:v>
                </c:pt>
                <c:pt idx="761">
                  <c:v>1.107173E-2</c:v>
                </c:pt>
                <c:pt idx="762">
                  <c:v>1.8536939999999998E-2</c:v>
                </c:pt>
                <c:pt idx="763">
                  <c:v>2.300545E-2</c:v>
                </c:pt>
                <c:pt idx="764">
                  <c:v>1.756895E-2</c:v>
                </c:pt>
                <c:pt idx="765">
                  <c:v>7.3260560000000001E-3</c:v>
                </c:pt>
                <c:pt idx="766">
                  <c:v>3.2712150000000001E-3</c:v>
                </c:pt>
                <c:pt idx="767">
                  <c:v>7.8209460000000005E-3</c:v>
                </c:pt>
                <c:pt idx="768">
                  <c:v>1.175676E-2</c:v>
                </c:pt>
                <c:pt idx="769">
                  <c:v>9.6392130000000006E-3</c:v>
                </c:pt>
                <c:pt idx="770">
                  <c:v>7.8185129999999992E-3</c:v>
                </c:pt>
                <c:pt idx="771">
                  <c:v>7.8007069999999996E-3</c:v>
                </c:pt>
                <c:pt idx="772">
                  <c:v>7.0935709999999999E-3</c:v>
                </c:pt>
                <c:pt idx="773">
                  <c:v>7.8410570000000002E-3</c:v>
                </c:pt>
                <c:pt idx="774">
                  <c:v>5.4030950000000001E-3</c:v>
                </c:pt>
                <c:pt idx="775">
                  <c:v>-2.4536229999999998E-3</c:v>
                </c:pt>
                <c:pt idx="776">
                  <c:v>-5.1286550000000002E-3</c:v>
                </c:pt>
                <c:pt idx="777">
                  <c:v>-2.9105670000000002E-3</c:v>
                </c:pt>
                <c:pt idx="778">
                  <c:v>-6.9715740000000003E-3</c:v>
                </c:pt>
                <c:pt idx="779">
                  <c:v>-1.0076399999999999E-2</c:v>
                </c:pt>
                <c:pt idx="780">
                  <c:v>9.8235279999999998E-4</c:v>
                </c:pt>
                <c:pt idx="781">
                  <c:v>1.3923619999999999E-2</c:v>
                </c:pt>
                <c:pt idx="782">
                  <c:v>1.6579389999999999E-2</c:v>
                </c:pt>
                <c:pt idx="783">
                  <c:v>1.8928779999999999E-2</c:v>
                </c:pt>
                <c:pt idx="784">
                  <c:v>2.0857460000000001E-2</c:v>
                </c:pt>
                <c:pt idx="785">
                  <c:v>1.105974E-2</c:v>
                </c:pt>
                <c:pt idx="786">
                  <c:v>-5.6384880000000001E-5</c:v>
                </c:pt>
                <c:pt idx="787">
                  <c:v>4.4168039999999999E-3</c:v>
                </c:pt>
                <c:pt idx="788">
                  <c:v>1.2474030000000001E-2</c:v>
                </c:pt>
                <c:pt idx="789">
                  <c:v>1.290893E-3</c:v>
                </c:pt>
                <c:pt idx="790">
                  <c:v>-2.223433E-2</c:v>
                </c:pt>
                <c:pt idx="791">
                  <c:v>-2.6567049999999998E-2</c:v>
                </c:pt>
                <c:pt idx="792">
                  <c:v>-5.9257670000000002E-3</c:v>
                </c:pt>
                <c:pt idx="793">
                  <c:v>1.321283E-2</c:v>
                </c:pt>
                <c:pt idx="794">
                  <c:v>1.5079489999999999E-2</c:v>
                </c:pt>
                <c:pt idx="795">
                  <c:v>2.6459589999999998E-3</c:v>
                </c:pt>
                <c:pt idx="796">
                  <c:v>-8.994897E-3</c:v>
                </c:pt>
                <c:pt idx="797">
                  <c:v>-8.9271850000000007E-3</c:v>
                </c:pt>
                <c:pt idx="798">
                  <c:v>-6.8248800000000002E-3</c:v>
                </c:pt>
                <c:pt idx="799">
                  <c:v>-6.6554079999999998E-3</c:v>
                </c:pt>
                <c:pt idx="800">
                  <c:v>2.4629230000000001E-3</c:v>
                </c:pt>
                <c:pt idx="801">
                  <c:v>1.645168E-2</c:v>
                </c:pt>
                <c:pt idx="802">
                  <c:v>1.5544789999999999E-2</c:v>
                </c:pt>
                <c:pt idx="803">
                  <c:v>-1.6489810000000001E-3</c:v>
                </c:pt>
                <c:pt idx="804">
                  <c:v>-1.8685380000000001E-2</c:v>
                </c:pt>
                <c:pt idx="805">
                  <c:v>-2.1455160000000001E-2</c:v>
                </c:pt>
                <c:pt idx="806">
                  <c:v>-6.3653440000000002E-3</c:v>
                </c:pt>
                <c:pt idx="807">
                  <c:v>5.9754179999999997E-3</c:v>
                </c:pt>
                <c:pt idx="808">
                  <c:v>2.9519960000000001E-3</c:v>
                </c:pt>
                <c:pt idx="809">
                  <c:v>1.6015999999999999E-3</c:v>
                </c:pt>
                <c:pt idx="810">
                  <c:v>7.9409259999999992E-3</c:v>
                </c:pt>
                <c:pt idx="811">
                  <c:v>1.0388379999999999E-2</c:v>
                </c:pt>
                <c:pt idx="812">
                  <c:v>4.5487189999999997E-3</c:v>
                </c:pt>
                <c:pt idx="813">
                  <c:v>5.5548099999999998E-5</c:v>
                </c:pt>
                <c:pt idx="814">
                  <c:v>1.5470270000000001E-3</c:v>
                </c:pt>
                <c:pt idx="815">
                  <c:v>7.3197440000000004E-3</c:v>
                </c:pt>
                <c:pt idx="816">
                  <c:v>2.14085E-2</c:v>
                </c:pt>
                <c:pt idx="817">
                  <c:v>2.9113989999999999E-2</c:v>
                </c:pt>
                <c:pt idx="818">
                  <c:v>1.318634E-2</c:v>
                </c:pt>
                <c:pt idx="819">
                  <c:v>-4.2773389999999998E-3</c:v>
                </c:pt>
                <c:pt idx="820">
                  <c:v>2.9246799999999998E-3</c:v>
                </c:pt>
                <c:pt idx="821">
                  <c:v>1.90881E-2</c:v>
                </c:pt>
                <c:pt idx="822">
                  <c:v>1.712783E-2</c:v>
                </c:pt>
                <c:pt idx="823">
                  <c:v>1.458743E-3</c:v>
                </c:pt>
                <c:pt idx="824">
                  <c:v>-1.903613E-3</c:v>
                </c:pt>
                <c:pt idx="825">
                  <c:v>1.410613E-2</c:v>
                </c:pt>
                <c:pt idx="826">
                  <c:v>2.5073120000000001E-2</c:v>
                </c:pt>
                <c:pt idx="827">
                  <c:v>1.6159639999999999E-2</c:v>
                </c:pt>
                <c:pt idx="828">
                  <c:v>3.5275990000000002E-3</c:v>
                </c:pt>
                <c:pt idx="829">
                  <c:v>2.436672E-3</c:v>
                </c:pt>
                <c:pt idx="830">
                  <c:v>4.4277550000000002E-3</c:v>
                </c:pt>
                <c:pt idx="831">
                  <c:v>1.828208E-3</c:v>
                </c:pt>
                <c:pt idx="832">
                  <c:v>1.73237E-3</c:v>
                </c:pt>
                <c:pt idx="833">
                  <c:v>8.8785359999999994E-3</c:v>
                </c:pt>
                <c:pt idx="834">
                  <c:v>1.9788380000000001E-2</c:v>
                </c:pt>
                <c:pt idx="835">
                  <c:v>2.2951539999999999E-2</c:v>
                </c:pt>
                <c:pt idx="836">
                  <c:v>1.533196E-2</c:v>
                </c:pt>
                <c:pt idx="837">
                  <c:v>4.4488399999999999E-3</c:v>
                </c:pt>
                <c:pt idx="838">
                  <c:v>-2.9717490000000001E-3</c:v>
                </c:pt>
                <c:pt idx="839">
                  <c:v>1.628403E-4</c:v>
                </c:pt>
                <c:pt idx="840">
                  <c:v>9.5362260000000001E-3</c:v>
                </c:pt>
                <c:pt idx="841">
                  <c:v>1.2647439999999999E-2</c:v>
                </c:pt>
                <c:pt idx="842">
                  <c:v>5.9050930000000001E-3</c:v>
                </c:pt>
                <c:pt idx="843">
                  <c:v>1.4609779999999999E-3</c:v>
                </c:pt>
                <c:pt idx="844">
                  <c:v>5.1439270000000004E-3</c:v>
                </c:pt>
                <c:pt idx="845">
                  <c:v>9.5333090000000002E-3</c:v>
                </c:pt>
                <c:pt idx="846">
                  <c:v>1.7059040000000001E-2</c:v>
                </c:pt>
                <c:pt idx="847">
                  <c:v>2.16335E-2</c:v>
                </c:pt>
                <c:pt idx="848">
                  <c:v>1.7163000000000001E-2</c:v>
                </c:pt>
                <c:pt idx="849">
                  <c:v>1.7274040000000001E-2</c:v>
                </c:pt>
                <c:pt idx="850">
                  <c:v>1.9260079999999999E-2</c:v>
                </c:pt>
                <c:pt idx="851">
                  <c:v>1.4259539999999999E-2</c:v>
                </c:pt>
                <c:pt idx="852">
                  <c:v>8.535684E-3</c:v>
                </c:pt>
                <c:pt idx="853">
                  <c:v>2.1457960000000002E-3</c:v>
                </c:pt>
                <c:pt idx="854">
                  <c:v>-5.0096309999999996E-3</c:v>
                </c:pt>
                <c:pt idx="855">
                  <c:v>-4.3784729999999999E-3</c:v>
                </c:pt>
                <c:pt idx="856">
                  <c:v>6.306753E-3</c:v>
                </c:pt>
                <c:pt idx="857">
                  <c:v>1.5735820000000001E-2</c:v>
                </c:pt>
                <c:pt idx="858">
                  <c:v>1.505194E-2</c:v>
                </c:pt>
                <c:pt idx="859">
                  <c:v>1.009413E-2</c:v>
                </c:pt>
                <c:pt idx="860">
                  <c:v>1.1070679999999999E-2</c:v>
                </c:pt>
                <c:pt idx="861">
                  <c:v>1.8439239999999999E-2</c:v>
                </c:pt>
                <c:pt idx="862">
                  <c:v>2.0866180000000002E-2</c:v>
                </c:pt>
                <c:pt idx="863">
                  <c:v>1.4511649999999999E-2</c:v>
                </c:pt>
                <c:pt idx="864">
                  <c:v>4.7737140000000001E-3</c:v>
                </c:pt>
                <c:pt idx="865">
                  <c:v>-4.7992119999999997E-3</c:v>
                </c:pt>
                <c:pt idx="866">
                  <c:v>-6.765755E-3</c:v>
                </c:pt>
                <c:pt idx="867">
                  <c:v>-2.797098E-3</c:v>
                </c:pt>
                <c:pt idx="868">
                  <c:v>-5.0304340000000003E-3</c:v>
                </c:pt>
                <c:pt idx="869">
                  <c:v>-4.3895710000000001E-3</c:v>
                </c:pt>
                <c:pt idx="870">
                  <c:v>9.7341210000000001E-3</c:v>
                </c:pt>
                <c:pt idx="871">
                  <c:v>1.706036E-2</c:v>
                </c:pt>
                <c:pt idx="872">
                  <c:v>8.5959120000000007E-3</c:v>
                </c:pt>
                <c:pt idx="873">
                  <c:v>2.5676599999999998E-3</c:v>
                </c:pt>
                <c:pt idx="874">
                  <c:v>1.6132589999999999E-3</c:v>
                </c:pt>
                <c:pt idx="875">
                  <c:v>-3.3150760000000001E-3</c:v>
                </c:pt>
                <c:pt idx="876">
                  <c:v>-8.5166359999999993E-3</c:v>
                </c:pt>
                <c:pt idx="877">
                  <c:v>-9.1534930000000004E-3</c:v>
                </c:pt>
                <c:pt idx="878">
                  <c:v>-4.8019999999999998E-3</c:v>
                </c:pt>
                <c:pt idx="879">
                  <c:v>3.870517E-3</c:v>
                </c:pt>
                <c:pt idx="880">
                  <c:v>7.1199009999999997E-3</c:v>
                </c:pt>
                <c:pt idx="881">
                  <c:v>-1.953233E-3</c:v>
                </c:pt>
                <c:pt idx="882">
                  <c:v>-1.1985350000000001E-2</c:v>
                </c:pt>
                <c:pt idx="883">
                  <c:v>-8.7683029999999999E-3</c:v>
                </c:pt>
                <c:pt idx="884">
                  <c:v>5.328218E-3</c:v>
                </c:pt>
                <c:pt idx="885">
                  <c:v>1.163899E-2</c:v>
                </c:pt>
                <c:pt idx="886">
                  <c:v>3.151661E-3</c:v>
                </c:pt>
                <c:pt idx="887">
                  <c:v>-1.2821009999999999E-3</c:v>
                </c:pt>
                <c:pt idx="888">
                  <c:v>1.50639E-2</c:v>
                </c:pt>
                <c:pt idx="889">
                  <c:v>3.5774510000000002E-2</c:v>
                </c:pt>
                <c:pt idx="890">
                  <c:v>3.0195530000000002E-2</c:v>
                </c:pt>
                <c:pt idx="891">
                  <c:v>1.136292E-2</c:v>
                </c:pt>
                <c:pt idx="892">
                  <c:v>9.8065489999999995E-3</c:v>
                </c:pt>
                <c:pt idx="893">
                  <c:v>1.5805739999999999E-2</c:v>
                </c:pt>
                <c:pt idx="894">
                  <c:v>1.4062089999999999E-2</c:v>
                </c:pt>
                <c:pt idx="895">
                  <c:v>1.193431E-2</c:v>
                </c:pt>
                <c:pt idx="896">
                  <c:v>1.6264919999999999E-2</c:v>
                </c:pt>
                <c:pt idx="897">
                  <c:v>2.1410539999999999E-2</c:v>
                </c:pt>
                <c:pt idx="898">
                  <c:v>1.5366889999999999E-2</c:v>
                </c:pt>
                <c:pt idx="899">
                  <c:v>-1.3477039999999999E-3</c:v>
                </c:pt>
                <c:pt idx="900">
                  <c:v>-5.845144E-3</c:v>
                </c:pt>
                <c:pt idx="901">
                  <c:v>7.0903939999999999E-3</c:v>
                </c:pt>
                <c:pt idx="902">
                  <c:v>9.192357E-3</c:v>
                </c:pt>
                <c:pt idx="903">
                  <c:v>-5.1600960000000003E-3</c:v>
                </c:pt>
                <c:pt idx="904">
                  <c:v>-1.4378770000000001E-2</c:v>
                </c:pt>
                <c:pt idx="905">
                  <c:v>-8.6496019999999993E-3</c:v>
                </c:pt>
                <c:pt idx="906">
                  <c:v>5.9081280000000003E-3</c:v>
                </c:pt>
                <c:pt idx="907">
                  <c:v>1.082196E-2</c:v>
                </c:pt>
                <c:pt idx="908">
                  <c:v>4.1786219999999999E-3</c:v>
                </c:pt>
                <c:pt idx="909">
                  <c:v>4.5600370000000003E-3</c:v>
                </c:pt>
                <c:pt idx="910">
                  <c:v>8.0793540000000004E-3</c:v>
                </c:pt>
                <c:pt idx="911">
                  <c:v>5.5153579999999997E-3</c:v>
                </c:pt>
                <c:pt idx="912">
                  <c:v>6.8489839999999998E-3</c:v>
                </c:pt>
                <c:pt idx="913">
                  <c:v>1.069989E-2</c:v>
                </c:pt>
                <c:pt idx="914">
                  <c:v>5.0076599999999997E-3</c:v>
                </c:pt>
                <c:pt idx="915">
                  <c:v>-1.5753360000000001E-3</c:v>
                </c:pt>
                <c:pt idx="916">
                  <c:v>2.7150360000000001E-3</c:v>
                </c:pt>
                <c:pt idx="917">
                  <c:v>8.3854499999999992E-3</c:v>
                </c:pt>
                <c:pt idx="918">
                  <c:v>8.1855560000000001E-3</c:v>
                </c:pt>
                <c:pt idx="919">
                  <c:v>2.4834869999999998E-4</c:v>
                </c:pt>
                <c:pt idx="920">
                  <c:v>-1.158085E-2</c:v>
                </c:pt>
                <c:pt idx="921">
                  <c:v>-8.1672589999999996E-3</c:v>
                </c:pt>
                <c:pt idx="922">
                  <c:v>3.5680009999999999E-3</c:v>
                </c:pt>
                <c:pt idx="923">
                  <c:v>1.6614100000000001E-3</c:v>
                </c:pt>
                <c:pt idx="924">
                  <c:v>-1.8332439999999999E-3</c:v>
                </c:pt>
                <c:pt idx="925">
                  <c:v>6.724336E-3</c:v>
                </c:pt>
                <c:pt idx="926">
                  <c:v>1.5181780000000001E-2</c:v>
                </c:pt>
                <c:pt idx="927">
                  <c:v>1.4294589999999999E-2</c:v>
                </c:pt>
                <c:pt idx="928">
                  <c:v>1.2866839999999999E-2</c:v>
                </c:pt>
                <c:pt idx="929">
                  <c:v>8.6683520000000007E-3</c:v>
                </c:pt>
                <c:pt idx="930">
                  <c:v>-1.136881E-3</c:v>
                </c:pt>
                <c:pt idx="931">
                  <c:v>-4.2910989999999998E-4</c:v>
                </c:pt>
                <c:pt idx="932">
                  <c:v>6.7004589999999998E-3</c:v>
                </c:pt>
                <c:pt idx="933">
                  <c:v>1.1351450000000001E-2</c:v>
                </c:pt>
                <c:pt idx="934">
                  <c:v>1.797402E-2</c:v>
                </c:pt>
                <c:pt idx="935">
                  <c:v>1.7870049999999998E-2</c:v>
                </c:pt>
                <c:pt idx="936">
                  <c:v>1.034585E-2</c:v>
                </c:pt>
                <c:pt idx="937">
                  <c:v>9.9781490000000004E-3</c:v>
                </c:pt>
                <c:pt idx="938">
                  <c:v>1.1000589999999999E-2</c:v>
                </c:pt>
                <c:pt idx="939">
                  <c:v>3.339912E-3</c:v>
                </c:pt>
                <c:pt idx="940">
                  <c:v>2.2909330000000002E-3</c:v>
                </c:pt>
                <c:pt idx="941">
                  <c:v>1.1986159999999999E-2</c:v>
                </c:pt>
                <c:pt idx="942">
                  <c:v>1.1850319999999999E-2</c:v>
                </c:pt>
                <c:pt idx="943">
                  <c:v>1.2779040000000001E-3</c:v>
                </c:pt>
                <c:pt idx="944">
                  <c:v>-2.001797E-4</c:v>
                </c:pt>
                <c:pt idx="945">
                  <c:v>2.0037739999999998E-3</c:v>
                </c:pt>
                <c:pt idx="946">
                  <c:v>-6.1264860000000004E-3</c:v>
                </c:pt>
                <c:pt idx="947">
                  <c:v>-7.678458E-3</c:v>
                </c:pt>
                <c:pt idx="948">
                  <c:v>5.7487420000000003E-3</c:v>
                </c:pt>
                <c:pt idx="949">
                  <c:v>1.1135600000000001E-2</c:v>
                </c:pt>
                <c:pt idx="950">
                  <c:v>-4.4861329999999999E-4</c:v>
                </c:pt>
                <c:pt idx="951">
                  <c:v>-1.0028850000000001E-2</c:v>
                </c:pt>
                <c:pt idx="952">
                  <c:v>6.6409260000000001E-4</c:v>
                </c:pt>
                <c:pt idx="953">
                  <c:v>1.826123E-2</c:v>
                </c:pt>
                <c:pt idx="954">
                  <c:v>1.4269459999999999E-2</c:v>
                </c:pt>
                <c:pt idx="955">
                  <c:v>3.2390380000000001E-3</c:v>
                </c:pt>
                <c:pt idx="956">
                  <c:v>8.7195539999999992E-3</c:v>
                </c:pt>
                <c:pt idx="957">
                  <c:v>1.238293E-2</c:v>
                </c:pt>
                <c:pt idx="958">
                  <c:v>7.4273179999999996E-3</c:v>
                </c:pt>
                <c:pt idx="959">
                  <c:v>7.5706860000000001E-3</c:v>
                </c:pt>
                <c:pt idx="960">
                  <c:v>1.133938E-2</c:v>
                </c:pt>
                <c:pt idx="961">
                  <c:v>1.045572E-2</c:v>
                </c:pt>
                <c:pt idx="962">
                  <c:v>7.5285300000000005E-4</c:v>
                </c:pt>
                <c:pt idx="963">
                  <c:v>-9.0014080000000007E-3</c:v>
                </c:pt>
                <c:pt idx="964">
                  <c:v>-1.014519E-2</c:v>
                </c:pt>
                <c:pt idx="965">
                  <c:v>-6.3166799999999999E-3</c:v>
                </c:pt>
                <c:pt idx="966">
                  <c:v>-1.4601340000000001E-3</c:v>
                </c:pt>
                <c:pt idx="967">
                  <c:v>-2.9866129999999999E-3</c:v>
                </c:pt>
                <c:pt idx="968">
                  <c:v>-5.8462339999999996E-3</c:v>
                </c:pt>
                <c:pt idx="969">
                  <c:v>3.0582169999999998E-3</c:v>
                </c:pt>
                <c:pt idx="970">
                  <c:v>8.7663470000000007E-3</c:v>
                </c:pt>
                <c:pt idx="971">
                  <c:v>2.9535770000000002E-3</c:v>
                </c:pt>
                <c:pt idx="972">
                  <c:v>4.4098799999999997E-3</c:v>
                </c:pt>
                <c:pt idx="973">
                  <c:v>1.1731780000000001E-2</c:v>
                </c:pt>
                <c:pt idx="974">
                  <c:v>9.3387750000000005E-3</c:v>
                </c:pt>
                <c:pt idx="975">
                  <c:v>3.8368870000000002E-3</c:v>
                </c:pt>
                <c:pt idx="976">
                  <c:v>4.282152E-3</c:v>
                </c:pt>
                <c:pt idx="977">
                  <c:v>7.3899229999999996E-3</c:v>
                </c:pt>
                <c:pt idx="978">
                  <c:v>1.067428E-2</c:v>
                </c:pt>
                <c:pt idx="979">
                  <c:v>5.8744579999999999E-3</c:v>
                </c:pt>
                <c:pt idx="980">
                  <c:v>-3.7784300000000002E-3</c:v>
                </c:pt>
                <c:pt idx="981">
                  <c:v>-2.842804E-3</c:v>
                </c:pt>
                <c:pt idx="982">
                  <c:v>2.9227799999999998E-4</c:v>
                </c:pt>
                <c:pt idx="983">
                  <c:v>-3.0334379999999998E-3</c:v>
                </c:pt>
                <c:pt idx="984">
                  <c:v>-4.6820689999999996E-3</c:v>
                </c:pt>
                <c:pt idx="985">
                  <c:v>-2.3136290000000002E-3</c:v>
                </c:pt>
                <c:pt idx="986">
                  <c:v>3.3580429999999998E-3</c:v>
                </c:pt>
                <c:pt idx="987">
                  <c:v>7.1297720000000004E-3</c:v>
                </c:pt>
                <c:pt idx="988">
                  <c:v>5.4066419999999997E-3</c:v>
                </c:pt>
                <c:pt idx="989">
                  <c:v>7.0459549999999996E-3</c:v>
                </c:pt>
                <c:pt idx="990">
                  <c:v>1.0658809999999999E-2</c:v>
                </c:pt>
                <c:pt idx="991">
                  <c:v>9.3730959999999992E-3</c:v>
                </c:pt>
                <c:pt idx="992">
                  <c:v>1.19194E-2</c:v>
                </c:pt>
                <c:pt idx="993">
                  <c:v>1.4037239999999999E-2</c:v>
                </c:pt>
                <c:pt idx="994">
                  <c:v>1.5644400000000001E-3</c:v>
                </c:pt>
                <c:pt idx="995">
                  <c:v>-4.2186519999999998E-3</c:v>
                </c:pt>
                <c:pt idx="996">
                  <c:v>1.0947470000000001E-2</c:v>
                </c:pt>
                <c:pt idx="997">
                  <c:v>1.448523E-2</c:v>
                </c:pt>
                <c:pt idx="998">
                  <c:v>-2.0823109999999999E-3</c:v>
                </c:pt>
                <c:pt idx="999">
                  <c:v>-9.1398299999999998E-3</c:v>
                </c:pt>
              </c:numCache>
            </c:numRef>
          </c:yVal>
          <c:smooth val="0"/>
        </c:ser>
        <c:ser>
          <c:idx val="4"/>
          <c:order val="4"/>
          <c:tx>
            <c:v>+1000V (#5)</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Data'!$F$5:$F$1004</c:f>
              <c:numCache>
                <c:formatCode>General</c:formatCode>
                <c:ptCount val="1000"/>
                <c:pt idx="0">
                  <c:v>2.8109580000000001E-3</c:v>
                </c:pt>
                <c:pt idx="1">
                  <c:v>8.5225830000000002E-3</c:v>
                </c:pt>
                <c:pt idx="2">
                  <c:v>4.6897140000000002E-3</c:v>
                </c:pt>
                <c:pt idx="3">
                  <c:v>-8.7636459999999999E-3</c:v>
                </c:pt>
                <c:pt idx="4">
                  <c:v>-1.3783510000000001E-2</c:v>
                </c:pt>
                <c:pt idx="5">
                  <c:v>-1.0016870000000001E-2</c:v>
                </c:pt>
                <c:pt idx="6">
                  <c:v>-8.1300590000000002E-3</c:v>
                </c:pt>
                <c:pt idx="7">
                  <c:v>-7.5481869999999996E-3</c:v>
                </c:pt>
                <c:pt idx="8">
                  <c:v>-1.5610349999999999E-3</c:v>
                </c:pt>
                <c:pt idx="9">
                  <c:v>1.578707E-2</c:v>
                </c:pt>
                <c:pt idx="10">
                  <c:v>2.6598549999999999E-2</c:v>
                </c:pt>
                <c:pt idx="11">
                  <c:v>1.399593E-2</c:v>
                </c:pt>
                <c:pt idx="12">
                  <c:v>4.2937069999999999E-3</c:v>
                </c:pt>
                <c:pt idx="13">
                  <c:v>1.103285E-2</c:v>
                </c:pt>
                <c:pt idx="14">
                  <c:v>1.335284E-2</c:v>
                </c:pt>
                <c:pt idx="15">
                  <c:v>6.3576470000000001E-3</c:v>
                </c:pt>
                <c:pt idx="16">
                  <c:v>-1.735777E-3</c:v>
                </c:pt>
                <c:pt idx="17">
                  <c:v>4.4154430000000002E-6</c:v>
                </c:pt>
                <c:pt idx="18">
                  <c:v>1.322124E-2</c:v>
                </c:pt>
                <c:pt idx="19">
                  <c:v>1.2968240000000001E-2</c:v>
                </c:pt>
                <c:pt idx="20">
                  <c:v>-3.7446440000000001E-3</c:v>
                </c:pt>
                <c:pt idx="21">
                  <c:v>-7.752442E-3</c:v>
                </c:pt>
                <c:pt idx="22">
                  <c:v>4.7641050000000002E-3</c:v>
                </c:pt>
                <c:pt idx="23">
                  <c:v>1.201845E-2</c:v>
                </c:pt>
                <c:pt idx="24">
                  <c:v>-1.2871720000000001E-3</c:v>
                </c:pt>
                <c:pt idx="25">
                  <c:v>-1.7281999999999999E-2</c:v>
                </c:pt>
                <c:pt idx="26">
                  <c:v>-7.9486100000000001E-3</c:v>
                </c:pt>
                <c:pt idx="27">
                  <c:v>2.2373850000000002E-3</c:v>
                </c:pt>
                <c:pt idx="28">
                  <c:v>-1.156869E-2</c:v>
                </c:pt>
                <c:pt idx="29">
                  <c:v>-2.072278E-2</c:v>
                </c:pt>
                <c:pt idx="30">
                  <c:v>-1.000147E-2</c:v>
                </c:pt>
                <c:pt idx="31">
                  <c:v>3.2372059999999999E-3</c:v>
                </c:pt>
                <c:pt idx="32">
                  <c:v>8.5068360000000003E-3</c:v>
                </c:pt>
                <c:pt idx="33">
                  <c:v>1.0724539999999999E-2</c:v>
                </c:pt>
                <c:pt idx="34">
                  <c:v>1.5175859999999999E-2</c:v>
                </c:pt>
                <c:pt idx="35">
                  <c:v>2.0158599999999999E-2</c:v>
                </c:pt>
                <c:pt idx="36">
                  <c:v>2.2503829999999999E-2</c:v>
                </c:pt>
                <c:pt idx="37">
                  <c:v>1.5349689999999999E-2</c:v>
                </c:pt>
                <c:pt idx="38">
                  <c:v>2.184713E-3</c:v>
                </c:pt>
                <c:pt idx="39">
                  <c:v>-7.7736940000000003E-3</c:v>
                </c:pt>
                <c:pt idx="40">
                  <c:v>-1.111644E-2</c:v>
                </c:pt>
                <c:pt idx="41">
                  <c:v>1.063098E-3</c:v>
                </c:pt>
                <c:pt idx="42">
                  <c:v>1.56566E-2</c:v>
                </c:pt>
                <c:pt idx="43">
                  <c:v>5.5927440000000002E-3</c:v>
                </c:pt>
                <c:pt idx="44">
                  <c:v>-1.438507E-2</c:v>
                </c:pt>
                <c:pt idx="45">
                  <c:v>-1.0176640000000001E-2</c:v>
                </c:pt>
                <c:pt idx="46">
                  <c:v>6.28408E-3</c:v>
                </c:pt>
                <c:pt idx="47">
                  <c:v>3.8714069999999999E-3</c:v>
                </c:pt>
                <c:pt idx="48">
                  <c:v>-5.3468880000000002E-3</c:v>
                </c:pt>
                <c:pt idx="49">
                  <c:v>-5.0752269999999999E-3</c:v>
                </c:pt>
                <c:pt idx="50">
                  <c:v>-4.7732970000000001E-3</c:v>
                </c:pt>
                <c:pt idx="51">
                  <c:v>-9.0653520000000005E-3</c:v>
                </c:pt>
                <c:pt idx="52">
                  <c:v>-1.253577E-2</c:v>
                </c:pt>
                <c:pt idx="53">
                  <c:v>-4.7161670000000003E-3</c:v>
                </c:pt>
                <c:pt idx="54">
                  <c:v>7.3531159999999998E-3</c:v>
                </c:pt>
                <c:pt idx="55">
                  <c:v>5.1355719999999997E-3</c:v>
                </c:pt>
                <c:pt idx="56">
                  <c:v>-6.589035E-3</c:v>
                </c:pt>
                <c:pt idx="57">
                  <c:v>-1.444757E-2</c:v>
                </c:pt>
                <c:pt idx="58">
                  <c:v>-1.1628319999999999E-2</c:v>
                </c:pt>
                <c:pt idx="59">
                  <c:v>9.4427080000000004E-4</c:v>
                </c:pt>
                <c:pt idx="60">
                  <c:v>9.3178600000000007E-3</c:v>
                </c:pt>
                <c:pt idx="61">
                  <c:v>7.1788010000000003E-3</c:v>
                </c:pt>
                <c:pt idx="62">
                  <c:v>6.2318870000000002E-4</c:v>
                </c:pt>
                <c:pt idx="63">
                  <c:v>-1.018472E-2</c:v>
                </c:pt>
                <c:pt idx="64">
                  <c:v>-1.373428E-2</c:v>
                </c:pt>
                <c:pt idx="65">
                  <c:v>1.679133E-3</c:v>
                </c:pt>
                <c:pt idx="66">
                  <c:v>7.8677580000000007E-3</c:v>
                </c:pt>
                <c:pt idx="67">
                  <c:v>-1.062154E-2</c:v>
                </c:pt>
                <c:pt idx="68">
                  <c:v>-2.0971179999999999E-2</c:v>
                </c:pt>
                <c:pt idx="69">
                  <c:v>-9.945944E-3</c:v>
                </c:pt>
                <c:pt idx="70">
                  <c:v>6.307867E-3</c:v>
                </c:pt>
                <c:pt idx="71">
                  <c:v>1.6566270000000001E-2</c:v>
                </c:pt>
                <c:pt idx="72">
                  <c:v>1.3597969999999999E-2</c:v>
                </c:pt>
                <c:pt idx="73">
                  <c:v>6.441245E-3</c:v>
                </c:pt>
                <c:pt idx="74">
                  <c:v>6.0388129999999996E-3</c:v>
                </c:pt>
                <c:pt idx="75">
                  <c:v>3.6717619999999999E-3</c:v>
                </c:pt>
                <c:pt idx="76">
                  <c:v>-3.998157E-4</c:v>
                </c:pt>
                <c:pt idx="77">
                  <c:v>-2.1782849999999999E-3</c:v>
                </c:pt>
                <c:pt idx="78">
                  <c:v>-6.2683640000000002E-3</c:v>
                </c:pt>
                <c:pt idx="79">
                  <c:v>-5.8360870000000002E-3</c:v>
                </c:pt>
                <c:pt idx="80">
                  <c:v>-6.7893429999999998E-5</c:v>
                </c:pt>
                <c:pt idx="81">
                  <c:v>3.673089E-3</c:v>
                </c:pt>
                <c:pt idx="82">
                  <c:v>-2.7579980000000002E-4</c:v>
                </c:pt>
                <c:pt idx="83">
                  <c:v>-1.134684E-2</c:v>
                </c:pt>
                <c:pt idx="84">
                  <c:v>-7.6790549999999997E-3</c:v>
                </c:pt>
                <c:pt idx="85">
                  <c:v>7.1264049999999997E-3</c:v>
                </c:pt>
                <c:pt idx="86">
                  <c:v>3.804937E-3</c:v>
                </c:pt>
                <c:pt idx="87">
                  <c:v>-1.088863E-2</c:v>
                </c:pt>
                <c:pt idx="88">
                  <c:v>-1.520199E-2</c:v>
                </c:pt>
                <c:pt idx="89">
                  <c:v>-6.1618430000000002E-3</c:v>
                </c:pt>
                <c:pt idx="90">
                  <c:v>6.7851649999999995E-4</c:v>
                </c:pt>
                <c:pt idx="91">
                  <c:v>-6.6387010000000003E-3</c:v>
                </c:pt>
                <c:pt idx="92">
                  <c:v>-9.1536670000000007E-3</c:v>
                </c:pt>
                <c:pt idx="93">
                  <c:v>3.9625429999999998E-3</c:v>
                </c:pt>
                <c:pt idx="94">
                  <c:v>8.8276789999999997E-3</c:v>
                </c:pt>
                <c:pt idx="95">
                  <c:v>-3.9836469999999999E-3</c:v>
                </c:pt>
                <c:pt idx="96">
                  <c:v>-1.406757E-2</c:v>
                </c:pt>
                <c:pt idx="97">
                  <c:v>-7.8850640000000007E-3</c:v>
                </c:pt>
                <c:pt idx="98">
                  <c:v>5.3192309999999998E-3</c:v>
                </c:pt>
                <c:pt idx="99">
                  <c:v>8.7369200000000004E-3</c:v>
                </c:pt>
                <c:pt idx="100">
                  <c:v>3.9828420000000003E-3</c:v>
                </c:pt>
                <c:pt idx="101">
                  <c:v>4.7322800000000002E-3</c:v>
                </c:pt>
                <c:pt idx="102">
                  <c:v>5.7880129999999998E-3</c:v>
                </c:pt>
                <c:pt idx="103">
                  <c:v>-7.6469440000000004E-4</c:v>
                </c:pt>
                <c:pt idx="104">
                  <c:v>-2.0345319999999999E-3</c:v>
                </c:pt>
                <c:pt idx="105">
                  <c:v>7.3756780000000001E-3</c:v>
                </c:pt>
                <c:pt idx="106">
                  <c:v>9.7131600000000002E-3</c:v>
                </c:pt>
                <c:pt idx="107">
                  <c:v>-3.8175129999999998E-3</c:v>
                </c:pt>
                <c:pt idx="108">
                  <c:v>-1.479926E-2</c:v>
                </c:pt>
                <c:pt idx="109">
                  <c:v>-7.4023960000000003E-3</c:v>
                </c:pt>
                <c:pt idx="110">
                  <c:v>8.6812260000000002E-3</c:v>
                </c:pt>
                <c:pt idx="111">
                  <c:v>1.3407290000000001E-2</c:v>
                </c:pt>
                <c:pt idx="112">
                  <c:v>-1.933024E-3</c:v>
                </c:pt>
                <c:pt idx="113">
                  <c:v>-2.0135E-2</c:v>
                </c:pt>
                <c:pt idx="114">
                  <c:v>-1.679398E-2</c:v>
                </c:pt>
                <c:pt idx="115">
                  <c:v>-5.7671770000000001E-3</c:v>
                </c:pt>
                <c:pt idx="116">
                  <c:v>-5.8084879999999997E-3</c:v>
                </c:pt>
                <c:pt idx="117">
                  <c:v>-4.649615E-5</c:v>
                </c:pt>
                <c:pt idx="118">
                  <c:v>5.4564169999999999E-3</c:v>
                </c:pt>
                <c:pt idx="119">
                  <c:v>-5.9778590000000003E-3</c:v>
                </c:pt>
                <c:pt idx="120">
                  <c:v>-1.1910560000000001E-2</c:v>
                </c:pt>
                <c:pt idx="121">
                  <c:v>-2.9868289999999999E-3</c:v>
                </c:pt>
                <c:pt idx="122">
                  <c:v>4.8086509999999997E-3</c:v>
                </c:pt>
                <c:pt idx="123">
                  <c:v>4.7323349999999998E-3</c:v>
                </c:pt>
                <c:pt idx="124">
                  <c:v>-7.4947990000000003E-4</c:v>
                </c:pt>
                <c:pt idx="125">
                  <c:v>-7.9931930000000004E-4</c:v>
                </c:pt>
                <c:pt idx="126">
                  <c:v>6.1746570000000001E-3</c:v>
                </c:pt>
                <c:pt idx="127">
                  <c:v>6.0719049999999998E-3</c:v>
                </c:pt>
                <c:pt idx="128">
                  <c:v>-3.0983790000000001E-3</c:v>
                </c:pt>
                <c:pt idx="129">
                  <c:v>-3.3507440000000001E-3</c:v>
                </c:pt>
                <c:pt idx="130">
                  <c:v>1.1583599999999999E-2</c:v>
                </c:pt>
                <c:pt idx="131">
                  <c:v>2.2145689999999999E-2</c:v>
                </c:pt>
                <c:pt idx="132">
                  <c:v>1.8025630000000001E-2</c:v>
                </c:pt>
                <c:pt idx="133">
                  <c:v>1.138058E-2</c:v>
                </c:pt>
                <c:pt idx="134">
                  <c:v>8.9142530000000005E-3</c:v>
                </c:pt>
                <c:pt idx="135">
                  <c:v>-6.0040560000000002E-4</c:v>
                </c:pt>
                <c:pt idx="136">
                  <c:v>-1.319627E-2</c:v>
                </c:pt>
                <c:pt idx="137">
                  <c:v>-8.1574760000000003E-3</c:v>
                </c:pt>
                <c:pt idx="138">
                  <c:v>1.6303789999999999E-3</c:v>
                </c:pt>
                <c:pt idx="139">
                  <c:v>-6.206601E-3</c:v>
                </c:pt>
                <c:pt idx="140">
                  <c:v>-1.131012E-2</c:v>
                </c:pt>
                <c:pt idx="141">
                  <c:v>5.6024480000000003E-3</c:v>
                </c:pt>
                <c:pt idx="142">
                  <c:v>2.101254E-2</c:v>
                </c:pt>
                <c:pt idx="143">
                  <c:v>1.8279879999999998E-2</c:v>
                </c:pt>
                <c:pt idx="144">
                  <c:v>1.002667E-2</c:v>
                </c:pt>
                <c:pt idx="145">
                  <c:v>5.5426049999999999E-3</c:v>
                </c:pt>
                <c:pt idx="146">
                  <c:v>6.6319949999999999E-3</c:v>
                </c:pt>
                <c:pt idx="147">
                  <c:v>8.5532560000000004E-3</c:v>
                </c:pt>
                <c:pt idx="148">
                  <c:v>5.5981140000000004E-3</c:v>
                </c:pt>
                <c:pt idx="149">
                  <c:v>1.8227829999999999E-3</c:v>
                </c:pt>
                <c:pt idx="150">
                  <c:v>-4.1849949999999997E-4</c:v>
                </c:pt>
                <c:pt idx="151">
                  <c:v>-9.7199280000000003E-4</c:v>
                </c:pt>
                <c:pt idx="152">
                  <c:v>-7.0302910000000001E-4</c:v>
                </c:pt>
                <c:pt idx="153">
                  <c:v>-3.372328E-3</c:v>
                </c:pt>
                <c:pt idx="154">
                  <c:v>-2.779068E-3</c:v>
                </c:pt>
                <c:pt idx="155">
                  <c:v>-1.7140230000000001E-3</c:v>
                </c:pt>
                <c:pt idx="156">
                  <c:v>-1.018676E-2</c:v>
                </c:pt>
                <c:pt idx="157">
                  <c:v>-9.0954139999999996E-3</c:v>
                </c:pt>
                <c:pt idx="158">
                  <c:v>4.250869E-3</c:v>
                </c:pt>
                <c:pt idx="159">
                  <c:v>-1.032425E-3</c:v>
                </c:pt>
                <c:pt idx="160">
                  <c:v>-1.7756000000000001E-2</c:v>
                </c:pt>
                <c:pt idx="161">
                  <c:v>-1.6267319999999998E-2</c:v>
                </c:pt>
                <c:pt idx="162">
                  <c:v>-4.521415E-3</c:v>
                </c:pt>
                <c:pt idx="163">
                  <c:v>-1.884139E-3</c:v>
                </c:pt>
                <c:pt idx="164">
                  <c:v>-3.6079279999999998E-3</c:v>
                </c:pt>
                <c:pt idx="165">
                  <c:v>-1.421142E-3</c:v>
                </c:pt>
                <c:pt idx="166">
                  <c:v>-2.0852230000000002E-3</c:v>
                </c:pt>
                <c:pt idx="167">
                  <c:v>-7.1211219999999997E-3</c:v>
                </c:pt>
                <c:pt idx="168">
                  <c:v>-5.6688880000000004E-3</c:v>
                </c:pt>
                <c:pt idx="169">
                  <c:v>-2.3357059999999999E-4</c:v>
                </c:pt>
                <c:pt idx="170">
                  <c:v>-1.2387120000000001E-3</c:v>
                </c:pt>
                <c:pt idx="171">
                  <c:v>-9.6990219999999999E-3</c:v>
                </c:pt>
                <c:pt idx="172">
                  <c:v>-1.7307079999999999E-2</c:v>
                </c:pt>
                <c:pt idx="173">
                  <c:v>-1.171346E-2</c:v>
                </c:pt>
                <c:pt idx="174">
                  <c:v>4.0930799999999998E-3</c:v>
                </c:pt>
                <c:pt idx="175">
                  <c:v>1.571498E-2</c:v>
                </c:pt>
                <c:pt idx="176">
                  <c:v>1.260466E-2</c:v>
                </c:pt>
                <c:pt idx="177">
                  <c:v>3.0466439999999998E-3</c:v>
                </c:pt>
                <c:pt idx="178">
                  <c:v>1.6214079999999999E-2</c:v>
                </c:pt>
                <c:pt idx="179">
                  <c:v>5.7686880000000003E-2</c:v>
                </c:pt>
                <c:pt idx="180">
                  <c:v>0.11568870000000001</c:v>
                </c:pt>
                <c:pt idx="181">
                  <c:v>0.19620209999999999</c:v>
                </c:pt>
                <c:pt idx="182">
                  <c:v>0.2903271</c:v>
                </c:pt>
                <c:pt idx="183">
                  <c:v>0.38129479999999999</c:v>
                </c:pt>
                <c:pt idx="184">
                  <c:v>0.46924379999999999</c:v>
                </c:pt>
                <c:pt idx="185">
                  <c:v>0.54315270000000004</c:v>
                </c:pt>
                <c:pt idx="186">
                  <c:v>0.60170109999999999</c:v>
                </c:pt>
                <c:pt idx="187">
                  <c:v>0.65827259999999999</c:v>
                </c:pt>
                <c:pt idx="188">
                  <c:v>0.70221650000000002</c:v>
                </c:pt>
                <c:pt idx="189">
                  <c:v>0.72353529999999999</c:v>
                </c:pt>
                <c:pt idx="190">
                  <c:v>0.73097060000000003</c:v>
                </c:pt>
                <c:pt idx="191">
                  <c:v>0.73426809999999998</c:v>
                </c:pt>
                <c:pt idx="192">
                  <c:v>0.73681549999999996</c:v>
                </c:pt>
                <c:pt idx="193">
                  <c:v>0.73236789999999996</c:v>
                </c:pt>
                <c:pt idx="194">
                  <c:v>0.71836440000000001</c:v>
                </c:pt>
                <c:pt idx="195">
                  <c:v>0.70511080000000004</c:v>
                </c:pt>
                <c:pt idx="196">
                  <c:v>0.70141050000000005</c:v>
                </c:pt>
                <c:pt idx="197">
                  <c:v>0.70624200000000004</c:v>
                </c:pt>
                <c:pt idx="198">
                  <c:v>0.71246129999999996</c:v>
                </c:pt>
                <c:pt idx="199">
                  <c:v>0.70828720000000001</c:v>
                </c:pt>
                <c:pt idx="200">
                  <c:v>0.69199080000000002</c:v>
                </c:pt>
                <c:pt idx="201">
                  <c:v>0.67744910000000003</c:v>
                </c:pt>
                <c:pt idx="202">
                  <c:v>0.66868260000000002</c:v>
                </c:pt>
                <c:pt idx="203">
                  <c:v>0.65660359999999995</c:v>
                </c:pt>
                <c:pt idx="204">
                  <c:v>0.64399790000000001</c:v>
                </c:pt>
                <c:pt idx="205">
                  <c:v>0.64203699999999997</c:v>
                </c:pt>
                <c:pt idx="206">
                  <c:v>0.64379030000000004</c:v>
                </c:pt>
                <c:pt idx="207">
                  <c:v>0.63305579999999995</c:v>
                </c:pt>
                <c:pt idx="208">
                  <c:v>0.61382020000000004</c:v>
                </c:pt>
                <c:pt idx="209">
                  <c:v>0.60389590000000004</c:v>
                </c:pt>
                <c:pt idx="210">
                  <c:v>0.6076665</c:v>
                </c:pt>
                <c:pt idx="211">
                  <c:v>0.60934449999999996</c:v>
                </c:pt>
                <c:pt idx="212">
                  <c:v>0.59741829999999996</c:v>
                </c:pt>
                <c:pt idx="213">
                  <c:v>0.58737039999999996</c:v>
                </c:pt>
                <c:pt idx="214">
                  <c:v>0.59077009999999996</c:v>
                </c:pt>
                <c:pt idx="215">
                  <c:v>0.59375169999999999</c:v>
                </c:pt>
                <c:pt idx="216">
                  <c:v>0.58857550000000003</c:v>
                </c:pt>
                <c:pt idx="217">
                  <c:v>0.57509580000000005</c:v>
                </c:pt>
                <c:pt idx="218">
                  <c:v>0.55640559999999994</c:v>
                </c:pt>
                <c:pt idx="219">
                  <c:v>0.54400809999999999</c:v>
                </c:pt>
                <c:pt idx="220">
                  <c:v>0.54670859999999999</c:v>
                </c:pt>
                <c:pt idx="221">
                  <c:v>0.56191049999999998</c:v>
                </c:pt>
                <c:pt idx="222">
                  <c:v>0.56719869999999994</c:v>
                </c:pt>
                <c:pt idx="223">
                  <c:v>0.55415289999999995</c:v>
                </c:pt>
                <c:pt idx="224">
                  <c:v>0.54291739999999999</c:v>
                </c:pt>
                <c:pt idx="225">
                  <c:v>0.54132420000000003</c:v>
                </c:pt>
                <c:pt idx="226">
                  <c:v>0.545184</c:v>
                </c:pt>
                <c:pt idx="227">
                  <c:v>0.55293930000000002</c:v>
                </c:pt>
                <c:pt idx="228">
                  <c:v>0.55521790000000004</c:v>
                </c:pt>
                <c:pt idx="229">
                  <c:v>0.54642590000000002</c:v>
                </c:pt>
                <c:pt idx="230">
                  <c:v>0.53924550000000004</c:v>
                </c:pt>
                <c:pt idx="231">
                  <c:v>0.5378638</c:v>
                </c:pt>
                <c:pt idx="232">
                  <c:v>0.52861389999999997</c:v>
                </c:pt>
                <c:pt idx="233">
                  <c:v>0.51717150000000001</c:v>
                </c:pt>
                <c:pt idx="234">
                  <c:v>0.51971829999999997</c:v>
                </c:pt>
                <c:pt idx="235">
                  <c:v>0.52360980000000001</c:v>
                </c:pt>
                <c:pt idx="236">
                  <c:v>0.51607099999999995</c:v>
                </c:pt>
                <c:pt idx="237">
                  <c:v>0.50788929999999999</c:v>
                </c:pt>
                <c:pt idx="238">
                  <c:v>0.50639900000000004</c:v>
                </c:pt>
                <c:pt idx="239">
                  <c:v>0.50777019999999995</c:v>
                </c:pt>
                <c:pt idx="240">
                  <c:v>0.50829080000000004</c:v>
                </c:pt>
                <c:pt idx="241">
                  <c:v>0.50510330000000003</c:v>
                </c:pt>
                <c:pt idx="242">
                  <c:v>0.49636229999999998</c:v>
                </c:pt>
                <c:pt idx="243">
                  <c:v>0.4932279</c:v>
                </c:pt>
                <c:pt idx="244">
                  <c:v>0.4997414</c:v>
                </c:pt>
                <c:pt idx="245">
                  <c:v>0.50109230000000005</c:v>
                </c:pt>
                <c:pt idx="246">
                  <c:v>0.494114</c:v>
                </c:pt>
                <c:pt idx="247">
                  <c:v>0.48468</c:v>
                </c:pt>
                <c:pt idx="248">
                  <c:v>0.47245140000000002</c:v>
                </c:pt>
                <c:pt idx="249">
                  <c:v>0.45908900000000002</c:v>
                </c:pt>
                <c:pt idx="250">
                  <c:v>0.45406530000000001</c:v>
                </c:pt>
                <c:pt idx="251">
                  <c:v>0.46039940000000001</c:v>
                </c:pt>
                <c:pt idx="252">
                  <c:v>0.4672559</c:v>
                </c:pt>
                <c:pt idx="253">
                  <c:v>0.46755210000000003</c:v>
                </c:pt>
                <c:pt idx="254">
                  <c:v>0.46506639999999999</c:v>
                </c:pt>
                <c:pt idx="255">
                  <c:v>0.4643661</c:v>
                </c:pt>
                <c:pt idx="256">
                  <c:v>0.4620184</c:v>
                </c:pt>
                <c:pt idx="257">
                  <c:v>0.45476640000000002</c:v>
                </c:pt>
                <c:pt idx="258">
                  <c:v>0.45161259999999998</c:v>
                </c:pt>
                <c:pt idx="259">
                  <c:v>0.45543820000000002</c:v>
                </c:pt>
                <c:pt idx="260">
                  <c:v>0.45641680000000001</c:v>
                </c:pt>
                <c:pt idx="261">
                  <c:v>0.4539494</c:v>
                </c:pt>
                <c:pt idx="262">
                  <c:v>0.45127390000000001</c:v>
                </c:pt>
                <c:pt idx="263">
                  <c:v>0.45046599999999998</c:v>
                </c:pt>
                <c:pt idx="264">
                  <c:v>0.45760469999999998</c:v>
                </c:pt>
                <c:pt idx="265">
                  <c:v>0.46278340000000001</c:v>
                </c:pt>
                <c:pt idx="266">
                  <c:v>0.44761299999999998</c:v>
                </c:pt>
                <c:pt idx="267">
                  <c:v>0.421543</c:v>
                </c:pt>
                <c:pt idx="268">
                  <c:v>0.41048119999999999</c:v>
                </c:pt>
                <c:pt idx="269">
                  <c:v>0.41633930000000002</c:v>
                </c:pt>
                <c:pt idx="270">
                  <c:v>0.4153115</c:v>
                </c:pt>
                <c:pt idx="271">
                  <c:v>0.40304200000000001</c:v>
                </c:pt>
                <c:pt idx="272">
                  <c:v>0.40672019999999998</c:v>
                </c:pt>
                <c:pt idx="273">
                  <c:v>0.4236029</c:v>
                </c:pt>
                <c:pt idx="274">
                  <c:v>0.42052729999999999</c:v>
                </c:pt>
                <c:pt idx="275">
                  <c:v>0.4028716</c:v>
                </c:pt>
                <c:pt idx="276">
                  <c:v>0.39885219999999999</c:v>
                </c:pt>
                <c:pt idx="277">
                  <c:v>0.408669</c:v>
                </c:pt>
                <c:pt idx="278">
                  <c:v>0.41108099999999997</c:v>
                </c:pt>
                <c:pt idx="279">
                  <c:v>0.39769179999999998</c:v>
                </c:pt>
                <c:pt idx="280">
                  <c:v>0.38924589999999998</c:v>
                </c:pt>
                <c:pt idx="281">
                  <c:v>0.4018176</c:v>
                </c:pt>
                <c:pt idx="282">
                  <c:v>0.4132383</c:v>
                </c:pt>
                <c:pt idx="283">
                  <c:v>0.39865200000000001</c:v>
                </c:pt>
                <c:pt idx="284">
                  <c:v>0.37558619999999998</c:v>
                </c:pt>
                <c:pt idx="285">
                  <c:v>0.36726930000000002</c:v>
                </c:pt>
                <c:pt idx="286">
                  <c:v>0.3693456</c:v>
                </c:pt>
                <c:pt idx="287">
                  <c:v>0.37463279999999999</c:v>
                </c:pt>
                <c:pt idx="288">
                  <c:v>0.38414330000000002</c:v>
                </c:pt>
                <c:pt idx="289">
                  <c:v>0.39953090000000002</c:v>
                </c:pt>
                <c:pt idx="290">
                  <c:v>0.4024413</c:v>
                </c:pt>
                <c:pt idx="291">
                  <c:v>0.37946299999999999</c:v>
                </c:pt>
                <c:pt idx="292">
                  <c:v>0.36303940000000001</c:v>
                </c:pt>
                <c:pt idx="293">
                  <c:v>0.36946620000000002</c:v>
                </c:pt>
                <c:pt idx="294">
                  <c:v>0.375251</c:v>
                </c:pt>
                <c:pt idx="295">
                  <c:v>0.37030780000000002</c:v>
                </c:pt>
                <c:pt idx="296">
                  <c:v>0.36228549999999998</c:v>
                </c:pt>
                <c:pt idx="297">
                  <c:v>0.36444710000000002</c:v>
                </c:pt>
                <c:pt idx="298">
                  <c:v>0.3692549</c:v>
                </c:pt>
                <c:pt idx="299">
                  <c:v>0.3625063</c:v>
                </c:pt>
                <c:pt idx="300">
                  <c:v>0.35880499999999999</c:v>
                </c:pt>
                <c:pt idx="301">
                  <c:v>0.36413610000000002</c:v>
                </c:pt>
                <c:pt idx="302">
                  <c:v>0.36368440000000002</c:v>
                </c:pt>
                <c:pt idx="303">
                  <c:v>0.35740810000000001</c:v>
                </c:pt>
                <c:pt idx="304">
                  <c:v>0.35844809999999999</c:v>
                </c:pt>
                <c:pt idx="305">
                  <c:v>0.3623054</c:v>
                </c:pt>
                <c:pt idx="306">
                  <c:v>0.35769980000000001</c:v>
                </c:pt>
                <c:pt idx="307">
                  <c:v>0.34809659999999998</c:v>
                </c:pt>
                <c:pt idx="308">
                  <c:v>0.3369974</c:v>
                </c:pt>
                <c:pt idx="309">
                  <c:v>0.3298026</c:v>
                </c:pt>
                <c:pt idx="310">
                  <c:v>0.33075739999999998</c:v>
                </c:pt>
                <c:pt idx="311">
                  <c:v>0.3302274</c:v>
                </c:pt>
                <c:pt idx="312">
                  <c:v>0.32706299999999999</c:v>
                </c:pt>
                <c:pt idx="313">
                  <c:v>0.3315283</c:v>
                </c:pt>
                <c:pt idx="314">
                  <c:v>0.33658729999999998</c:v>
                </c:pt>
                <c:pt idx="315">
                  <c:v>0.33184000000000002</c:v>
                </c:pt>
                <c:pt idx="316">
                  <c:v>0.32684819999999998</c:v>
                </c:pt>
                <c:pt idx="317">
                  <c:v>0.3233608</c:v>
                </c:pt>
                <c:pt idx="318">
                  <c:v>0.3216965</c:v>
                </c:pt>
                <c:pt idx="319">
                  <c:v>0.33018819999999999</c:v>
                </c:pt>
                <c:pt idx="320">
                  <c:v>0.32735979999999998</c:v>
                </c:pt>
                <c:pt idx="321">
                  <c:v>0.30952760000000001</c:v>
                </c:pt>
                <c:pt idx="322">
                  <c:v>0.30987419999999999</c:v>
                </c:pt>
                <c:pt idx="323">
                  <c:v>0.31753130000000002</c:v>
                </c:pt>
                <c:pt idx="324">
                  <c:v>0.30989440000000001</c:v>
                </c:pt>
                <c:pt idx="325">
                  <c:v>0.30307970000000001</c:v>
                </c:pt>
                <c:pt idx="326">
                  <c:v>0.30169279999999998</c:v>
                </c:pt>
                <c:pt idx="327">
                  <c:v>0.30031020000000003</c:v>
                </c:pt>
                <c:pt idx="328">
                  <c:v>0.30311539999999998</c:v>
                </c:pt>
                <c:pt idx="329">
                  <c:v>0.30019649999999998</c:v>
                </c:pt>
                <c:pt idx="330">
                  <c:v>0.28697420000000001</c:v>
                </c:pt>
                <c:pt idx="331">
                  <c:v>0.28393249999999998</c:v>
                </c:pt>
                <c:pt idx="332">
                  <c:v>0.29788619999999999</c:v>
                </c:pt>
                <c:pt idx="333">
                  <c:v>0.30459209999999998</c:v>
                </c:pt>
                <c:pt idx="334">
                  <c:v>0.29510019999999998</c:v>
                </c:pt>
                <c:pt idx="335">
                  <c:v>0.2884871</c:v>
                </c:pt>
                <c:pt idx="336">
                  <c:v>0.28633399999999998</c:v>
                </c:pt>
                <c:pt idx="337">
                  <c:v>0.28112090000000001</c:v>
                </c:pt>
                <c:pt idx="338">
                  <c:v>0.2824969</c:v>
                </c:pt>
                <c:pt idx="339">
                  <c:v>0.29115619999999998</c:v>
                </c:pt>
                <c:pt idx="340">
                  <c:v>0.29645680000000002</c:v>
                </c:pt>
                <c:pt idx="341">
                  <c:v>0.29441489999999998</c:v>
                </c:pt>
                <c:pt idx="342">
                  <c:v>0.28050809999999998</c:v>
                </c:pt>
                <c:pt idx="343">
                  <c:v>0.26077600000000001</c:v>
                </c:pt>
                <c:pt idx="344">
                  <c:v>0.25843300000000002</c:v>
                </c:pt>
                <c:pt idx="345">
                  <c:v>0.27259109999999998</c:v>
                </c:pt>
                <c:pt idx="346">
                  <c:v>0.2775668</c:v>
                </c:pt>
                <c:pt idx="347">
                  <c:v>0.2679261</c:v>
                </c:pt>
                <c:pt idx="348">
                  <c:v>0.26032300000000003</c:v>
                </c:pt>
                <c:pt idx="349">
                  <c:v>0.26801580000000003</c:v>
                </c:pt>
                <c:pt idx="350">
                  <c:v>0.27573720000000002</c:v>
                </c:pt>
                <c:pt idx="351">
                  <c:v>0.26599699999999998</c:v>
                </c:pt>
                <c:pt idx="352">
                  <c:v>0.25669199999999998</c:v>
                </c:pt>
                <c:pt idx="353">
                  <c:v>0.25798789999999999</c:v>
                </c:pt>
                <c:pt idx="354">
                  <c:v>0.26145889999999999</c:v>
                </c:pt>
                <c:pt idx="355">
                  <c:v>0.26441379999999998</c:v>
                </c:pt>
                <c:pt idx="356">
                  <c:v>0.26176470000000002</c:v>
                </c:pt>
                <c:pt idx="357">
                  <c:v>0.25680389999999997</c:v>
                </c:pt>
                <c:pt idx="358">
                  <c:v>0.25169710000000001</c:v>
                </c:pt>
                <c:pt idx="359">
                  <c:v>0.24466750000000001</c:v>
                </c:pt>
                <c:pt idx="360">
                  <c:v>0.2462416</c:v>
                </c:pt>
                <c:pt idx="361">
                  <c:v>0.25143880000000002</c:v>
                </c:pt>
                <c:pt idx="362">
                  <c:v>0.24678629999999999</c:v>
                </c:pt>
                <c:pt idx="363">
                  <c:v>0.23689769999999999</c:v>
                </c:pt>
                <c:pt idx="364">
                  <c:v>0.23313049999999999</c:v>
                </c:pt>
                <c:pt idx="365">
                  <c:v>0.24022969999999999</c:v>
                </c:pt>
                <c:pt idx="366">
                  <c:v>0.2409085</c:v>
                </c:pt>
                <c:pt idx="367">
                  <c:v>0.2235511</c:v>
                </c:pt>
                <c:pt idx="368">
                  <c:v>0.21038409999999999</c:v>
                </c:pt>
                <c:pt idx="369">
                  <c:v>0.21242069999999999</c:v>
                </c:pt>
                <c:pt idx="370">
                  <c:v>0.21431649999999999</c:v>
                </c:pt>
                <c:pt idx="371">
                  <c:v>0.21731500000000001</c:v>
                </c:pt>
                <c:pt idx="372">
                  <c:v>0.2315479</c:v>
                </c:pt>
                <c:pt idx="373">
                  <c:v>0.24343380000000001</c:v>
                </c:pt>
                <c:pt idx="374">
                  <c:v>0.24084939999999999</c:v>
                </c:pt>
                <c:pt idx="375">
                  <c:v>0.23067099999999999</c:v>
                </c:pt>
                <c:pt idx="376">
                  <c:v>0.22082360000000001</c:v>
                </c:pt>
                <c:pt idx="377">
                  <c:v>0.21854080000000001</c:v>
                </c:pt>
                <c:pt idx="378">
                  <c:v>0.22492780000000001</c:v>
                </c:pt>
                <c:pt idx="379">
                  <c:v>0.22920389999999999</c:v>
                </c:pt>
                <c:pt idx="380">
                  <c:v>0.2255212</c:v>
                </c:pt>
                <c:pt idx="381">
                  <c:v>0.217721</c:v>
                </c:pt>
                <c:pt idx="382">
                  <c:v>0.20800759999999999</c:v>
                </c:pt>
                <c:pt idx="383">
                  <c:v>0.1997748</c:v>
                </c:pt>
                <c:pt idx="384">
                  <c:v>0.2055891</c:v>
                </c:pt>
                <c:pt idx="385">
                  <c:v>0.21915509999999999</c:v>
                </c:pt>
                <c:pt idx="386">
                  <c:v>0.21293580000000001</c:v>
                </c:pt>
                <c:pt idx="387">
                  <c:v>0.19441149999999999</c:v>
                </c:pt>
                <c:pt idx="388">
                  <c:v>0.19156899999999999</c:v>
                </c:pt>
                <c:pt idx="389">
                  <c:v>0.20162759999999999</c:v>
                </c:pt>
                <c:pt idx="390">
                  <c:v>0.20397680000000001</c:v>
                </c:pt>
                <c:pt idx="391">
                  <c:v>0.19252130000000001</c:v>
                </c:pt>
                <c:pt idx="392">
                  <c:v>0.18263699999999999</c:v>
                </c:pt>
                <c:pt idx="393">
                  <c:v>0.1851236</c:v>
                </c:pt>
                <c:pt idx="394">
                  <c:v>0.1880531</c:v>
                </c:pt>
                <c:pt idx="395">
                  <c:v>0.178809</c:v>
                </c:pt>
                <c:pt idx="396">
                  <c:v>0.1725053</c:v>
                </c:pt>
                <c:pt idx="397">
                  <c:v>0.1824356</c:v>
                </c:pt>
                <c:pt idx="398">
                  <c:v>0.18885109999999999</c:v>
                </c:pt>
                <c:pt idx="399">
                  <c:v>0.18603639999999999</c:v>
                </c:pt>
                <c:pt idx="400">
                  <c:v>0.1860986</c:v>
                </c:pt>
                <c:pt idx="401">
                  <c:v>0.18442420000000001</c:v>
                </c:pt>
                <c:pt idx="402">
                  <c:v>0.18314610000000001</c:v>
                </c:pt>
                <c:pt idx="403">
                  <c:v>0.18292849999999999</c:v>
                </c:pt>
                <c:pt idx="404">
                  <c:v>0.1771056</c:v>
                </c:pt>
                <c:pt idx="405">
                  <c:v>0.17488999999999999</c:v>
                </c:pt>
                <c:pt idx="406">
                  <c:v>0.1752454</c:v>
                </c:pt>
                <c:pt idx="407">
                  <c:v>0.1705768</c:v>
                </c:pt>
                <c:pt idx="408">
                  <c:v>0.16797100000000001</c:v>
                </c:pt>
                <c:pt idx="409">
                  <c:v>0.1700951</c:v>
                </c:pt>
                <c:pt idx="410">
                  <c:v>0.173878</c:v>
                </c:pt>
                <c:pt idx="411">
                  <c:v>0.1744716</c:v>
                </c:pt>
                <c:pt idx="412">
                  <c:v>0.16903380000000001</c:v>
                </c:pt>
                <c:pt idx="413">
                  <c:v>0.16495370000000001</c:v>
                </c:pt>
                <c:pt idx="414">
                  <c:v>0.1627044</c:v>
                </c:pt>
                <c:pt idx="415">
                  <c:v>0.15451519999999999</c:v>
                </c:pt>
                <c:pt idx="416">
                  <c:v>0.14823649999999999</c:v>
                </c:pt>
                <c:pt idx="417">
                  <c:v>0.1530561</c:v>
                </c:pt>
                <c:pt idx="418">
                  <c:v>0.15847310000000001</c:v>
                </c:pt>
                <c:pt idx="419">
                  <c:v>0.154228</c:v>
                </c:pt>
                <c:pt idx="420">
                  <c:v>0.14677319999999999</c:v>
                </c:pt>
                <c:pt idx="421">
                  <c:v>0.15241879999999999</c:v>
                </c:pt>
                <c:pt idx="422">
                  <c:v>0.16786570000000001</c:v>
                </c:pt>
                <c:pt idx="423">
                  <c:v>0.16731969999999999</c:v>
                </c:pt>
                <c:pt idx="424">
                  <c:v>0.1541797</c:v>
                </c:pt>
                <c:pt idx="425">
                  <c:v>0.15025520000000001</c:v>
                </c:pt>
                <c:pt idx="426">
                  <c:v>0.14956220000000001</c:v>
                </c:pt>
                <c:pt idx="427">
                  <c:v>0.14960950000000001</c:v>
                </c:pt>
                <c:pt idx="428">
                  <c:v>0.15622320000000001</c:v>
                </c:pt>
                <c:pt idx="429">
                  <c:v>0.15945110000000001</c:v>
                </c:pt>
                <c:pt idx="430">
                  <c:v>0.1586159</c:v>
                </c:pt>
                <c:pt idx="431">
                  <c:v>0.1539818</c:v>
                </c:pt>
                <c:pt idx="432">
                  <c:v>0.1418528</c:v>
                </c:pt>
                <c:pt idx="433">
                  <c:v>0.13777339999999999</c:v>
                </c:pt>
                <c:pt idx="434">
                  <c:v>0.14543110000000001</c:v>
                </c:pt>
                <c:pt idx="435">
                  <c:v>0.14560500000000001</c:v>
                </c:pt>
                <c:pt idx="436">
                  <c:v>0.13830990000000001</c:v>
                </c:pt>
                <c:pt idx="437">
                  <c:v>0.13948199999999999</c:v>
                </c:pt>
                <c:pt idx="438">
                  <c:v>0.1431703</c:v>
                </c:pt>
                <c:pt idx="439">
                  <c:v>0.13699600000000001</c:v>
                </c:pt>
                <c:pt idx="440">
                  <c:v>0.12952179999999999</c:v>
                </c:pt>
                <c:pt idx="441">
                  <c:v>0.12640180000000001</c:v>
                </c:pt>
                <c:pt idx="442">
                  <c:v>0.1205615</c:v>
                </c:pt>
                <c:pt idx="443">
                  <c:v>0.1117504</c:v>
                </c:pt>
                <c:pt idx="444">
                  <c:v>0.1068438</c:v>
                </c:pt>
                <c:pt idx="445">
                  <c:v>0.11253199999999999</c:v>
                </c:pt>
                <c:pt idx="446">
                  <c:v>0.12525130000000001</c:v>
                </c:pt>
                <c:pt idx="447">
                  <c:v>0.12543950000000001</c:v>
                </c:pt>
                <c:pt idx="448">
                  <c:v>0.1123369</c:v>
                </c:pt>
                <c:pt idx="449">
                  <c:v>0.1121008</c:v>
                </c:pt>
                <c:pt idx="450">
                  <c:v>0.1227813</c:v>
                </c:pt>
                <c:pt idx="451">
                  <c:v>0.1198871</c:v>
                </c:pt>
                <c:pt idx="452">
                  <c:v>0.1093321</c:v>
                </c:pt>
                <c:pt idx="453">
                  <c:v>0.11423800000000001</c:v>
                </c:pt>
                <c:pt idx="454">
                  <c:v>0.12701599999999999</c:v>
                </c:pt>
                <c:pt idx="455">
                  <c:v>0.124255</c:v>
                </c:pt>
                <c:pt idx="456">
                  <c:v>0.1197081</c:v>
                </c:pt>
                <c:pt idx="457">
                  <c:v>0.12847910000000001</c:v>
                </c:pt>
                <c:pt idx="458">
                  <c:v>0.13197490000000001</c:v>
                </c:pt>
                <c:pt idx="459">
                  <c:v>0.1219964</c:v>
                </c:pt>
                <c:pt idx="460">
                  <c:v>0.1074748</c:v>
                </c:pt>
                <c:pt idx="461">
                  <c:v>0.10630439999999999</c:v>
                </c:pt>
                <c:pt idx="462">
                  <c:v>0.1195341</c:v>
                </c:pt>
                <c:pt idx="463">
                  <c:v>0.1160767</c:v>
                </c:pt>
                <c:pt idx="464">
                  <c:v>0.1000619</c:v>
                </c:pt>
                <c:pt idx="465">
                  <c:v>0.1015268</c:v>
                </c:pt>
                <c:pt idx="466">
                  <c:v>0.1078621</c:v>
                </c:pt>
                <c:pt idx="467">
                  <c:v>0.10141509999999999</c:v>
                </c:pt>
                <c:pt idx="468">
                  <c:v>9.8376130000000006E-2</c:v>
                </c:pt>
                <c:pt idx="469">
                  <c:v>0.10537150000000001</c:v>
                </c:pt>
                <c:pt idx="470">
                  <c:v>0.1034238</c:v>
                </c:pt>
                <c:pt idx="471">
                  <c:v>9.1281730000000005E-2</c:v>
                </c:pt>
                <c:pt idx="472">
                  <c:v>9.0775800000000004E-2</c:v>
                </c:pt>
                <c:pt idx="473">
                  <c:v>0.1036431</c:v>
                </c:pt>
                <c:pt idx="474">
                  <c:v>0.1080199</c:v>
                </c:pt>
                <c:pt idx="475">
                  <c:v>9.262608E-2</c:v>
                </c:pt>
                <c:pt idx="476">
                  <c:v>7.714915E-2</c:v>
                </c:pt>
                <c:pt idx="477">
                  <c:v>8.6697479999999993E-2</c:v>
                </c:pt>
                <c:pt idx="478">
                  <c:v>0.10804229999999999</c:v>
                </c:pt>
                <c:pt idx="479">
                  <c:v>0.1127417</c:v>
                </c:pt>
                <c:pt idx="480">
                  <c:v>0.1021891</c:v>
                </c:pt>
                <c:pt idx="481">
                  <c:v>9.6278210000000003E-2</c:v>
                </c:pt>
                <c:pt idx="482">
                  <c:v>0.100381</c:v>
                </c:pt>
                <c:pt idx="483">
                  <c:v>0.10180889999999999</c:v>
                </c:pt>
                <c:pt idx="484">
                  <c:v>9.6208119999999994E-2</c:v>
                </c:pt>
                <c:pt idx="485">
                  <c:v>9.4159489999999998E-2</c:v>
                </c:pt>
                <c:pt idx="486">
                  <c:v>9.75351E-2</c:v>
                </c:pt>
                <c:pt idx="487">
                  <c:v>9.2236799999999994E-2</c:v>
                </c:pt>
                <c:pt idx="488">
                  <c:v>7.8038910000000003E-2</c:v>
                </c:pt>
                <c:pt idx="489">
                  <c:v>7.9164390000000001E-2</c:v>
                </c:pt>
                <c:pt idx="490">
                  <c:v>9.4838519999999996E-2</c:v>
                </c:pt>
                <c:pt idx="491">
                  <c:v>9.953273E-2</c:v>
                </c:pt>
                <c:pt idx="492">
                  <c:v>9.7303550000000003E-2</c:v>
                </c:pt>
                <c:pt idx="493">
                  <c:v>9.823142E-2</c:v>
                </c:pt>
                <c:pt idx="494">
                  <c:v>9.9795120000000001E-2</c:v>
                </c:pt>
                <c:pt idx="495">
                  <c:v>0.10088809999999999</c:v>
                </c:pt>
                <c:pt idx="496">
                  <c:v>9.260235E-2</c:v>
                </c:pt>
                <c:pt idx="497">
                  <c:v>8.5147749999999994E-2</c:v>
                </c:pt>
                <c:pt idx="498">
                  <c:v>8.9644470000000004E-2</c:v>
                </c:pt>
                <c:pt idx="499">
                  <c:v>8.7531079999999997E-2</c:v>
                </c:pt>
                <c:pt idx="500">
                  <c:v>7.6521779999999998E-2</c:v>
                </c:pt>
                <c:pt idx="501">
                  <c:v>7.2201489999999993E-2</c:v>
                </c:pt>
                <c:pt idx="502">
                  <c:v>7.4787939999999997E-2</c:v>
                </c:pt>
                <c:pt idx="503">
                  <c:v>7.5340370000000004E-2</c:v>
                </c:pt>
                <c:pt idx="504">
                  <c:v>7.6526289999999997E-2</c:v>
                </c:pt>
                <c:pt idx="505">
                  <c:v>8.5726700000000003E-2</c:v>
                </c:pt>
                <c:pt idx="506">
                  <c:v>9.4022590000000003E-2</c:v>
                </c:pt>
                <c:pt idx="507">
                  <c:v>9.2725169999999996E-2</c:v>
                </c:pt>
                <c:pt idx="508">
                  <c:v>9.1287370000000007E-2</c:v>
                </c:pt>
                <c:pt idx="509">
                  <c:v>9.7003530000000004E-2</c:v>
                </c:pt>
                <c:pt idx="510">
                  <c:v>9.2343729999999999E-2</c:v>
                </c:pt>
                <c:pt idx="511">
                  <c:v>7.3072399999999996E-2</c:v>
                </c:pt>
                <c:pt idx="512">
                  <c:v>7.1057110000000007E-2</c:v>
                </c:pt>
                <c:pt idx="513">
                  <c:v>8.5275080000000003E-2</c:v>
                </c:pt>
                <c:pt idx="514">
                  <c:v>8.8117810000000005E-2</c:v>
                </c:pt>
                <c:pt idx="515">
                  <c:v>8.173938E-2</c:v>
                </c:pt>
                <c:pt idx="516">
                  <c:v>7.7058749999999995E-2</c:v>
                </c:pt>
                <c:pt idx="517">
                  <c:v>7.6777219999999993E-2</c:v>
                </c:pt>
                <c:pt idx="518">
                  <c:v>7.9120570000000001E-2</c:v>
                </c:pt>
                <c:pt idx="519">
                  <c:v>7.9559069999999996E-2</c:v>
                </c:pt>
                <c:pt idx="520">
                  <c:v>6.9293519999999997E-2</c:v>
                </c:pt>
                <c:pt idx="521">
                  <c:v>5.6165600000000003E-2</c:v>
                </c:pt>
                <c:pt idx="522">
                  <c:v>5.9053359999999999E-2</c:v>
                </c:pt>
                <c:pt idx="523">
                  <c:v>6.6613400000000003E-2</c:v>
                </c:pt>
                <c:pt idx="524">
                  <c:v>6.9869650000000005E-2</c:v>
                </c:pt>
                <c:pt idx="525">
                  <c:v>7.4374590000000004E-2</c:v>
                </c:pt>
                <c:pt idx="526">
                  <c:v>7.2520879999999996E-2</c:v>
                </c:pt>
                <c:pt idx="527">
                  <c:v>6.4068570000000005E-2</c:v>
                </c:pt>
                <c:pt idx="528">
                  <c:v>5.642254E-2</c:v>
                </c:pt>
                <c:pt idx="529">
                  <c:v>5.6817100000000002E-2</c:v>
                </c:pt>
                <c:pt idx="530">
                  <c:v>6.8165989999999996E-2</c:v>
                </c:pt>
                <c:pt idx="531">
                  <c:v>7.2068480000000004E-2</c:v>
                </c:pt>
                <c:pt idx="532">
                  <c:v>5.8647879999999999E-2</c:v>
                </c:pt>
                <c:pt idx="533">
                  <c:v>5.2013810000000001E-2</c:v>
                </c:pt>
                <c:pt idx="534">
                  <c:v>6.7402909999999996E-2</c:v>
                </c:pt>
                <c:pt idx="535">
                  <c:v>7.7193910000000004E-2</c:v>
                </c:pt>
                <c:pt idx="536">
                  <c:v>6.4093629999999999E-2</c:v>
                </c:pt>
                <c:pt idx="537">
                  <c:v>5.7065650000000002E-2</c:v>
                </c:pt>
                <c:pt idx="538">
                  <c:v>6.8313879999999993E-2</c:v>
                </c:pt>
                <c:pt idx="539">
                  <c:v>7.7023010000000003E-2</c:v>
                </c:pt>
                <c:pt idx="540">
                  <c:v>7.0392499999999997E-2</c:v>
                </c:pt>
                <c:pt idx="541">
                  <c:v>5.7985050000000003E-2</c:v>
                </c:pt>
                <c:pt idx="542">
                  <c:v>5.9880999999999997E-2</c:v>
                </c:pt>
                <c:pt idx="543">
                  <c:v>6.6793130000000006E-2</c:v>
                </c:pt>
                <c:pt idx="544">
                  <c:v>6.2122219999999999E-2</c:v>
                </c:pt>
                <c:pt idx="545">
                  <c:v>5.6243349999999998E-2</c:v>
                </c:pt>
                <c:pt idx="546">
                  <c:v>5.5646599999999997E-2</c:v>
                </c:pt>
                <c:pt idx="547">
                  <c:v>5.3964829999999998E-2</c:v>
                </c:pt>
                <c:pt idx="548">
                  <c:v>5.0944830000000003E-2</c:v>
                </c:pt>
                <c:pt idx="549">
                  <c:v>5.7974270000000001E-2</c:v>
                </c:pt>
                <c:pt idx="550">
                  <c:v>6.4996189999999995E-2</c:v>
                </c:pt>
                <c:pt idx="551">
                  <c:v>5.0033899999999999E-2</c:v>
                </c:pt>
                <c:pt idx="552">
                  <c:v>3.3608680000000002E-2</c:v>
                </c:pt>
                <c:pt idx="553">
                  <c:v>4.0942770000000003E-2</c:v>
                </c:pt>
                <c:pt idx="554">
                  <c:v>5.4329450000000001E-2</c:v>
                </c:pt>
                <c:pt idx="555">
                  <c:v>5.8133329999999997E-2</c:v>
                </c:pt>
                <c:pt idx="556">
                  <c:v>6.1123200000000003E-2</c:v>
                </c:pt>
                <c:pt idx="557">
                  <c:v>6.4261449999999998E-2</c:v>
                </c:pt>
                <c:pt idx="558">
                  <c:v>6.7230419999999999E-2</c:v>
                </c:pt>
                <c:pt idx="559">
                  <c:v>7.1915770000000004E-2</c:v>
                </c:pt>
                <c:pt idx="560">
                  <c:v>7.0328879999999996E-2</c:v>
                </c:pt>
                <c:pt idx="561">
                  <c:v>6.0016680000000003E-2</c:v>
                </c:pt>
                <c:pt idx="562">
                  <c:v>4.5491650000000002E-2</c:v>
                </c:pt>
                <c:pt idx="563">
                  <c:v>3.4849869999999998E-2</c:v>
                </c:pt>
                <c:pt idx="564">
                  <c:v>3.4824679999999997E-2</c:v>
                </c:pt>
                <c:pt idx="565">
                  <c:v>3.9109919999999999E-2</c:v>
                </c:pt>
                <c:pt idx="566">
                  <c:v>4.0868580000000002E-2</c:v>
                </c:pt>
                <c:pt idx="567">
                  <c:v>4.4239279999999999E-2</c:v>
                </c:pt>
                <c:pt idx="568">
                  <c:v>4.4125520000000001E-2</c:v>
                </c:pt>
                <c:pt idx="569">
                  <c:v>3.4216669999999998E-2</c:v>
                </c:pt>
                <c:pt idx="570">
                  <c:v>2.8912029999999998E-2</c:v>
                </c:pt>
                <c:pt idx="571">
                  <c:v>3.318086E-2</c:v>
                </c:pt>
                <c:pt idx="572">
                  <c:v>3.8344379999999997E-2</c:v>
                </c:pt>
                <c:pt idx="573">
                  <c:v>4.2199750000000001E-2</c:v>
                </c:pt>
                <c:pt idx="574">
                  <c:v>4.1385449999999997E-2</c:v>
                </c:pt>
                <c:pt idx="575">
                  <c:v>3.894951E-2</c:v>
                </c:pt>
                <c:pt idx="576">
                  <c:v>4.3360709999999997E-2</c:v>
                </c:pt>
                <c:pt idx="577">
                  <c:v>5.1229919999999998E-2</c:v>
                </c:pt>
                <c:pt idx="578">
                  <c:v>5.9867860000000002E-2</c:v>
                </c:pt>
                <c:pt idx="579">
                  <c:v>6.2730800000000003E-2</c:v>
                </c:pt>
                <c:pt idx="580">
                  <c:v>4.7073459999999998E-2</c:v>
                </c:pt>
                <c:pt idx="581">
                  <c:v>3.2130989999999998E-2</c:v>
                </c:pt>
                <c:pt idx="582">
                  <c:v>4.0103220000000002E-2</c:v>
                </c:pt>
                <c:pt idx="583">
                  <c:v>4.8319319999999999E-2</c:v>
                </c:pt>
                <c:pt idx="584">
                  <c:v>3.8455969999999999E-2</c:v>
                </c:pt>
                <c:pt idx="585">
                  <c:v>3.1172330000000002E-2</c:v>
                </c:pt>
                <c:pt idx="586">
                  <c:v>3.4524029999999997E-2</c:v>
                </c:pt>
                <c:pt idx="587">
                  <c:v>3.1654519999999998E-2</c:v>
                </c:pt>
                <c:pt idx="588">
                  <c:v>2.3678910000000001E-2</c:v>
                </c:pt>
                <c:pt idx="589">
                  <c:v>2.7101110000000001E-2</c:v>
                </c:pt>
                <c:pt idx="590">
                  <c:v>4.0686600000000003E-2</c:v>
                </c:pt>
                <c:pt idx="591">
                  <c:v>4.5317499999999997E-2</c:v>
                </c:pt>
                <c:pt idx="592">
                  <c:v>4.2601269999999997E-2</c:v>
                </c:pt>
                <c:pt idx="593">
                  <c:v>4.3918949999999998E-2</c:v>
                </c:pt>
                <c:pt idx="594">
                  <c:v>4.0525020000000002E-2</c:v>
                </c:pt>
                <c:pt idx="595">
                  <c:v>3.4735269999999999E-2</c:v>
                </c:pt>
                <c:pt idx="596">
                  <c:v>3.7660249999999999E-2</c:v>
                </c:pt>
                <c:pt idx="597">
                  <c:v>4.3027910000000003E-2</c:v>
                </c:pt>
                <c:pt idx="598">
                  <c:v>4.003644E-2</c:v>
                </c:pt>
                <c:pt idx="599">
                  <c:v>2.866225E-2</c:v>
                </c:pt>
                <c:pt idx="600">
                  <c:v>2.4642649999999999E-2</c:v>
                </c:pt>
                <c:pt idx="601">
                  <c:v>4.1111490000000001E-2</c:v>
                </c:pt>
                <c:pt idx="602">
                  <c:v>5.5517419999999998E-2</c:v>
                </c:pt>
                <c:pt idx="603">
                  <c:v>4.6075829999999998E-2</c:v>
                </c:pt>
                <c:pt idx="604">
                  <c:v>3.4066390000000002E-2</c:v>
                </c:pt>
                <c:pt idx="605">
                  <c:v>3.1615490000000003E-2</c:v>
                </c:pt>
                <c:pt idx="606">
                  <c:v>3.092228E-2</c:v>
                </c:pt>
                <c:pt idx="607">
                  <c:v>3.4308539999999998E-2</c:v>
                </c:pt>
                <c:pt idx="608">
                  <c:v>3.7726089999999997E-2</c:v>
                </c:pt>
                <c:pt idx="609">
                  <c:v>3.3049259999999997E-2</c:v>
                </c:pt>
                <c:pt idx="610">
                  <c:v>2.4996819999999999E-2</c:v>
                </c:pt>
                <c:pt idx="611">
                  <c:v>2.43214E-2</c:v>
                </c:pt>
                <c:pt idx="612">
                  <c:v>2.5700440000000001E-2</c:v>
                </c:pt>
                <c:pt idx="613">
                  <c:v>2.0377409999999999E-2</c:v>
                </c:pt>
                <c:pt idx="614">
                  <c:v>2.0264839999999999E-2</c:v>
                </c:pt>
                <c:pt idx="615">
                  <c:v>2.4064950000000002E-2</c:v>
                </c:pt>
                <c:pt idx="616">
                  <c:v>2.2783540000000001E-2</c:v>
                </c:pt>
                <c:pt idx="617">
                  <c:v>3.4871390000000002E-2</c:v>
                </c:pt>
                <c:pt idx="618">
                  <c:v>5.4274940000000001E-2</c:v>
                </c:pt>
                <c:pt idx="619">
                  <c:v>4.7984980000000003E-2</c:v>
                </c:pt>
                <c:pt idx="620">
                  <c:v>2.7358090000000002E-2</c:v>
                </c:pt>
                <c:pt idx="621">
                  <c:v>2.39784E-2</c:v>
                </c:pt>
                <c:pt idx="622">
                  <c:v>3.1492020000000003E-2</c:v>
                </c:pt>
                <c:pt idx="623">
                  <c:v>3.1200760000000001E-2</c:v>
                </c:pt>
                <c:pt idx="624">
                  <c:v>3.1888630000000001E-2</c:v>
                </c:pt>
                <c:pt idx="625">
                  <c:v>3.9143289999999997E-2</c:v>
                </c:pt>
                <c:pt idx="626">
                  <c:v>4.021632E-2</c:v>
                </c:pt>
                <c:pt idx="627">
                  <c:v>3.2470140000000002E-2</c:v>
                </c:pt>
                <c:pt idx="628">
                  <c:v>2.2467150000000002E-2</c:v>
                </c:pt>
                <c:pt idx="629">
                  <c:v>2.1949819999999998E-2</c:v>
                </c:pt>
                <c:pt idx="630">
                  <c:v>2.933523E-2</c:v>
                </c:pt>
                <c:pt idx="631">
                  <c:v>2.589116E-2</c:v>
                </c:pt>
                <c:pt idx="632">
                  <c:v>1.54141E-2</c:v>
                </c:pt>
                <c:pt idx="633">
                  <c:v>1.9118400000000001E-2</c:v>
                </c:pt>
                <c:pt idx="634">
                  <c:v>3.4384930000000001E-2</c:v>
                </c:pt>
                <c:pt idx="635">
                  <c:v>4.1891970000000001E-2</c:v>
                </c:pt>
                <c:pt idx="636">
                  <c:v>3.8967130000000003E-2</c:v>
                </c:pt>
                <c:pt idx="637">
                  <c:v>3.5063280000000002E-2</c:v>
                </c:pt>
                <c:pt idx="638">
                  <c:v>3.425943E-2</c:v>
                </c:pt>
                <c:pt idx="639">
                  <c:v>3.0294339999999999E-2</c:v>
                </c:pt>
                <c:pt idx="640">
                  <c:v>2.769783E-2</c:v>
                </c:pt>
                <c:pt idx="641">
                  <c:v>3.9004759999999999E-2</c:v>
                </c:pt>
                <c:pt idx="642">
                  <c:v>4.8096300000000002E-2</c:v>
                </c:pt>
                <c:pt idx="643">
                  <c:v>3.7078069999999998E-2</c:v>
                </c:pt>
                <c:pt idx="644">
                  <c:v>2.1396539999999999E-2</c:v>
                </c:pt>
                <c:pt idx="645">
                  <c:v>2.0897329999999999E-2</c:v>
                </c:pt>
                <c:pt idx="646">
                  <c:v>2.7186160000000001E-2</c:v>
                </c:pt>
                <c:pt idx="647">
                  <c:v>2.7842309999999999E-2</c:v>
                </c:pt>
                <c:pt idx="648">
                  <c:v>2.9203610000000001E-2</c:v>
                </c:pt>
                <c:pt idx="649">
                  <c:v>3.3049580000000002E-2</c:v>
                </c:pt>
                <c:pt idx="650">
                  <c:v>3.3223349999999999E-2</c:v>
                </c:pt>
                <c:pt idx="651">
                  <c:v>3.1724660000000002E-2</c:v>
                </c:pt>
                <c:pt idx="652">
                  <c:v>3.168344E-2</c:v>
                </c:pt>
                <c:pt idx="653">
                  <c:v>2.6519460000000002E-2</c:v>
                </c:pt>
                <c:pt idx="654">
                  <c:v>2.294067E-2</c:v>
                </c:pt>
                <c:pt idx="655">
                  <c:v>2.8960400000000001E-2</c:v>
                </c:pt>
                <c:pt idx="656">
                  <c:v>2.487572E-2</c:v>
                </c:pt>
                <c:pt idx="657">
                  <c:v>1.3352960000000001E-2</c:v>
                </c:pt>
                <c:pt idx="658">
                  <c:v>2.184239E-2</c:v>
                </c:pt>
                <c:pt idx="659">
                  <c:v>3.7534379999999999E-2</c:v>
                </c:pt>
                <c:pt idx="660">
                  <c:v>3.156569E-2</c:v>
                </c:pt>
                <c:pt idx="661">
                  <c:v>1.9704880000000001E-2</c:v>
                </c:pt>
                <c:pt idx="662">
                  <c:v>2.6707749999999999E-2</c:v>
                </c:pt>
                <c:pt idx="663">
                  <c:v>3.6253809999999997E-2</c:v>
                </c:pt>
                <c:pt idx="664">
                  <c:v>3.0511119999999999E-2</c:v>
                </c:pt>
                <c:pt idx="665">
                  <c:v>2.1749899999999999E-2</c:v>
                </c:pt>
                <c:pt idx="666">
                  <c:v>1.8312620000000002E-2</c:v>
                </c:pt>
                <c:pt idx="667">
                  <c:v>1.0286160000000001E-2</c:v>
                </c:pt>
                <c:pt idx="668">
                  <c:v>6.7070680000000001E-3</c:v>
                </c:pt>
                <c:pt idx="669">
                  <c:v>3.0472369999999999E-2</c:v>
                </c:pt>
                <c:pt idx="670">
                  <c:v>5.7182869999999997E-2</c:v>
                </c:pt>
                <c:pt idx="671">
                  <c:v>4.991984E-2</c:v>
                </c:pt>
                <c:pt idx="672">
                  <c:v>3.0312559999999999E-2</c:v>
                </c:pt>
                <c:pt idx="673">
                  <c:v>2.5799450000000002E-2</c:v>
                </c:pt>
                <c:pt idx="674">
                  <c:v>3.1242430000000002E-2</c:v>
                </c:pt>
                <c:pt idx="675">
                  <c:v>3.5862320000000003E-2</c:v>
                </c:pt>
                <c:pt idx="676">
                  <c:v>2.712848E-2</c:v>
                </c:pt>
                <c:pt idx="677">
                  <c:v>1.766063E-2</c:v>
                </c:pt>
                <c:pt idx="678">
                  <c:v>2.6952819999999999E-2</c:v>
                </c:pt>
                <c:pt idx="679">
                  <c:v>2.9937990000000001E-2</c:v>
                </c:pt>
                <c:pt idx="680">
                  <c:v>1.7217570000000001E-2</c:v>
                </c:pt>
                <c:pt idx="681">
                  <c:v>1.8047540000000001E-2</c:v>
                </c:pt>
                <c:pt idx="682">
                  <c:v>2.3491959999999999E-2</c:v>
                </c:pt>
                <c:pt idx="683">
                  <c:v>1.250892E-2</c:v>
                </c:pt>
                <c:pt idx="684">
                  <c:v>5.9248019999999998E-3</c:v>
                </c:pt>
                <c:pt idx="685">
                  <c:v>1.371666E-2</c:v>
                </c:pt>
                <c:pt idx="686">
                  <c:v>2.223818E-2</c:v>
                </c:pt>
                <c:pt idx="687">
                  <c:v>3.1534340000000001E-2</c:v>
                </c:pt>
                <c:pt idx="688">
                  <c:v>3.5446789999999999E-2</c:v>
                </c:pt>
                <c:pt idx="689">
                  <c:v>2.8867440000000001E-2</c:v>
                </c:pt>
                <c:pt idx="690">
                  <c:v>2.529872E-2</c:v>
                </c:pt>
                <c:pt idx="691">
                  <c:v>2.2780559999999998E-2</c:v>
                </c:pt>
                <c:pt idx="692">
                  <c:v>1.6231599999999999E-2</c:v>
                </c:pt>
                <c:pt idx="693">
                  <c:v>1.709987E-2</c:v>
                </c:pt>
                <c:pt idx="694">
                  <c:v>2.364832E-2</c:v>
                </c:pt>
                <c:pt idx="695">
                  <c:v>2.400648E-2</c:v>
                </c:pt>
                <c:pt idx="696">
                  <c:v>1.7737139999999998E-2</c:v>
                </c:pt>
                <c:pt idx="697">
                  <c:v>6.4951929999999998E-3</c:v>
                </c:pt>
                <c:pt idx="698">
                  <c:v>-1.0287880000000001E-3</c:v>
                </c:pt>
                <c:pt idx="699">
                  <c:v>7.1767660000000002E-3</c:v>
                </c:pt>
                <c:pt idx="700">
                  <c:v>1.9549070000000002E-2</c:v>
                </c:pt>
                <c:pt idx="701">
                  <c:v>2.3592129999999999E-2</c:v>
                </c:pt>
                <c:pt idx="702">
                  <c:v>2.556632E-2</c:v>
                </c:pt>
                <c:pt idx="703">
                  <c:v>2.4790739999999999E-2</c:v>
                </c:pt>
                <c:pt idx="704">
                  <c:v>1.4471650000000001E-2</c:v>
                </c:pt>
                <c:pt idx="705">
                  <c:v>8.6566539999999997E-3</c:v>
                </c:pt>
                <c:pt idx="706">
                  <c:v>1.66543E-2</c:v>
                </c:pt>
                <c:pt idx="707">
                  <c:v>1.7274669999999999E-2</c:v>
                </c:pt>
                <c:pt idx="708">
                  <c:v>9.6902540000000006E-3</c:v>
                </c:pt>
                <c:pt idx="709">
                  <c:v>1.008307E-2</c:v>
                </c:pt>
                <c:pt idx="710">
                  <c:v>8.0998440000000001E-3</c:v>
                </c:pt>
                <c:pt idx="711">
                  <c:v>-3.7201040000000001E-3</c:v>
                </c:pt>
                <c:pt idx="712">
                  <c:v>-8.59884E-3</c:v>
                </c:pt>
                <c:pt idx="713">
                  <c:v>6.1757770000000003E-3</c:v>
                </c:pt>
                <c:pt idx="714">
                  <c:v>2.1159589999999999E-2</c:v>
                </c:pt>
                <c:pt idx="715">
                  <c:v>1.6392319999999998E-2</c:v>
                </c:pt>
                <c:pt idx="716">
                  <c:v>6.2021990000000003E-3</c:v>
                </c:pt>
                <c:pt idx="717">
                  <c:v>4.6867300000000001E-3</c:v>
                </c:pt>
                <c:pt idx="718">
                  <c:v>7.7634440000000004E-3</c:v>
                </c:pt>
                <c:pt idx="719">
                  <c:v>9.9489239999999996E-3</c:v>
                </c:pt>
                <c:pt idx="720">
                  <c:v>1.258014E-2</c:v>
                </c:pt>
                <c:pt idx="721">
                  <c:v>1.8940169999999999E-2</c:v>
                </c:pt>
                <c:pt idx="722">
                  <c:v>2.5156729999999999E-2</c:v>
                </c:pt>
                <c:pt idx="723">
                  <c:v>2.459855E-2</c:v>
                </c:pt>
                <c:pt idx="724">
                  <c:v>1.346285E-2</c:v>
                </c:pt>
                <c:pt idx="725">
                  <c:v>5.2168630000000004E-3</c:v>
                </c:pt>
                <c:pt idx="726">
                  <c:v>1.7306439999999999E-2</c:v>
                </c:pt>
                <c:pt idx="727">
                  <c:v>3.1831819999999997E-2</c:v>
                </c:pt>
                <c:pt idx="728">
                  <c:v>2.7611259999999999E-2</c:v>
                </c:pt>
                <c:pt idx="729">
                  <c:v>1.6391920000000001E-2</c:v>
                </c:pt>
                <c:pt idx="730">
                  <c:v>1.194371E-2</c:v>
                </c:pt>
                <c:pt idx="731">
                  <c:v>1.262257E-2</c:v>
                </c:pt>
                <c:pt idx="732">
                  <c:v>1.11319E-2</c:v>
                </c:pt>
                <c:pt idx="733">
                  <c:v>5.6191840000000002E-3</c:v>
                </c:pt>
                <c:pt idx="734">
                  <c:v>4.7339280000000001E-3</c:v>
                </c:pt>
                <c:pt idx="735">
                  <c:v>1.096664E-2</c:v>
                </c:pt>
                <c:pt idx="736">
                  <c:v>1.6533280000000001E-2</c:v>
                </c:pt>
                <c:pt idx="737">
                  <c:v>2.223079E-2</c:v>
                </c:pt>
                <c:pt idx="738">
                  <c:v>2.8414100000000001E-2</c:v>
                </c:pt>
                <c:pt idx="739">
                  <c:v>2.323617E-2</c:v>
                </c:pt>
                <c:pt idx="740">
                  <c:v>8.9114399999999996E-3</c:v>
                </c:pt>
                <c:pt idx="741">
                  <c:v>5.4775079999999999E-3</c:v>
                </c:pt>
                <c:pt idx="742">
                  <c:v>1.362988E-2</c:v>
                </c:pt>
                <c:pt idx="743">
                  <c:v>1.7457589999999999E-2</c:v>
                </c:pt>
                <c:pt idx="744">
                  <c:v>1.690987E-2</c:v>
                </c:pt>
                <c:pt idx="745">
                  <c:v>1.93066E-2</c:v>
                </c:pt>
                <c:pt idx="746">
                  <c:v>2.0054900000000001E-2</c:v>
                </c:pt>
                <c:pt idx="747">
                  <c:v>8.9790960000000006E-3</c:v>
                </c:pt>
                <c:pt idx="748">
                  <c:v>-6.829379E-3</c:v>
                </c:pt>
                <c:pt idx="749">
                  <c:v>-7.5145339999999998E-3</c:v>
                </c:pt>
                <c:pt idx="750">
                  <c:v>3.1285480000000001E-3</c:v>
                </c:pt>
                <c:pt idx="751">
                  <c:v>8.6659939999999998E-3</c:v>
                </c:pt>
                <c:pt idx="752">
                  <c:v>8.7655210000000001E-3</c:v>
                </c:pt>
                <c:pt idx="753">
                  <c:v>9.8917699999999994E-3</c:v>
                </c:pt>
                <c:pt idx="754">
                  <c:v>1.3495729999999999E-2</c:v>
                </c:pt>
                <c:pt idx="755">
                  <c:v>7.9443670000000008E-3</c:v>
                </c:pt>
                <c:pt idx="756">
                  <c:v>-4.2530119999999996E-3</c:v>
                </c:pt>
                <c:pt idx="757">
                  <c:v>4.2381930000000003E-3</c:v>
                </c:pt>
                <c:pt idx="758">
                  <c:v>2.1637940000000001E-2</c:v>
                </c:pt>
                <c:pt idx="759">
                  <c:v>1.750432E-2</c:v>
                </c:pt>
                <c:pt idx="760">
                  <c:v>6.5277800000000004E-3</c:v>
                </c:pt>
                <c:pt idx="761">
                  <c:v>1.0770210000000001E-2</c:v>
                </c:pt>
                <c:pt idx="762">
                  <c:v>2.2522650000000002E-2</c:v>
                </c:pt>
                <c:pt idx="763">
                  <c:v>2.141796E-2</c:v>
                </c:pt>
                <c:pt idx="764">
                  <c:v>9.8001059999999994E-3</c:v>
                </c:pt>
                <c:pt idx="765">
                  <c:v>8.7330610000000003E-3</c:v>
                </c:pt>
                <c:pt idx="766">
                  <c:v>1.760546E-2</c:v>
                </c:pt>
                <c:pt idx="767">
                  <c:v>1.7694830000000002E-2</c:v>
                </c:pt>
                <c:pt idx="768">
                  <c:v>3.3754269999999999E-3</c:v>
                </c:pt>
                <c:pt idx="769">
                  <c:v>-3.0137520000000002E-3</c:v>
                </c:pt>
                <c:pt idx="770">
                  <c:v>1.059385E-2</c:v>
                </c:pt>
                <c:pt idx="771">
                  <c:v>1.3927200000000001E-2</c:v>
                </c:pt>
                <c:pt idx="772">
                  <c:v>-2.3971970000000002E-3</c:v>
                </c:pt>
                <c:pt idx="773">
                  <c:v>-5.2230260000000004E-3</c:v>
                </c:pt>
                <c:pt idx="774">
                  <c:v>8.0190030000000002E-3</c:v>
                </c:pt>
                <c:pt idx="775">
                  <c:v>8.6926859999999998E-3</c:v>
                </c:pt>
                <c:pt idx="776">
                  <c:v>5.9120250000000004E-4</c:v>
                </c:pt>
                <c:pt idx="777">
                  <c:v>2.8440639999999999E-3</c:v>
                </c:pt>
                <c:pt idx="778">
                  <c:v>8.9549539999999993E-3</c:v>
                </c:pt>
                <c:pt idx="779">
                  <c:v>1.438092E-2</c:v>
                </c:pt>
                <c:pt idx="780">
                  <c:v>2.4225199999999999E-2</c:v>
                </c:pt>
                <c:pt idx="781">
                  <c:v>2.77513E-2</c:v>
                </c:pt>
                <c:pt idx="782">
                  <c:v>1.703431E-2</c:v>
                </c:pt>
                <c:pt idx="783">
                  <c:v>1.8466279999999999E-3</c:v>
                </c:pt>
                <c:pt idx="784">
                  <c:v>-8.8169500000000005E-3</c:v>
                </c:pt>
                <c:pt idx="785">
                  <c:v>-7.0513069999999997E-3</c:v>
                </c:pt>
                <c:pt idx="786">
                  <c:v>5.446485E-3</c:v>
                </c:pt>
                <c:pt idx="787">
                  <c:v>8.3286739999999995E-3</c:v>
                </c:pt>
                <c:pt idx="788">
                  <c:v>2.546235E-4</c:v>
                </c:pt>
                <c:pt idx="789">
                  <c:v>4.1184579999999999E-4</c:v>
                </c:pt>
                <c:pt idx="790">
                  <c:v>4.2972890000000003E-4</c:v>
                </c:pt>
                <c:pt idx="791">
                  <c:v>-8.0906050000000007E-3</c:v>
                </c:pt>
                <c:pt idx="792">
                  <c:v>-5.3343210000000004E-3</c:v>
                </c:pt>
                <c:pt idx="793">
                  <c:v>6.0453959999999998E-3</c:v>
                </c:pt>
                <c:pt idx="794">
                  <c:v>4.9913709999999997E-3</c:v>
                </c:pt>
                <c:pt idx="795">
                  <c:v>-6.0686070000000002E-3</c:v>
                </c:pt>
                <c:pt idx="796">
                  <c:v>-5.5737750000000004E-3</c:v>
                </c:pt>
                <c:pt idx="797">
                  <c:v>8.0290399999999994E-3</c:v>
                </c:pt>
                <c:pt idx="798">
                  <c:v>6.7882799999999998E-3</c:v>
                </c:pt>
                <c:pt idx="799">
                  <c:v>-8.8614279999999993E-3</c:v>
                </c:pt>
                <c:pt idx="800">
                  <c:v>-1.1854699999999999E-2</c:v>
                </c:pt>
                <c:pt idx="801">
                  <c:v>-3.9016460000000002E-4</c:v>
                </c:pt>
                <c:pt idx="802">
                  <c:v>7.8935329999999995E-3</c:v>
                </c:pt>
                <c:pt idx="803">
                  <c:v>-2.286232E-3</c:v>
                </c:pt>
                <c:pt idx="804">
                  <c:v>-1.9950320000000001E-2</c:v>
                </c:pt>
                <c:pt idx="805">
                  <c:v>-1.6415679999999998E-2</c:v>
                </c:pt>
                <c:pt idx="806">
                  <c:v>3.3135039999999998E-4</c:v>
                </c:pt>
                <c:pt idx="807">
                  <c:v>3.2162800000000002E-3</c:v>
                </c:pt>
                <c:pt idx="808">
                  <c:v>1.3025980000000001E-3</c:v>
                </c:pt>
                <c:pt idx="809">
                  <c:v>8.720485E-3</c:v>
                </c:pt>
                <c:pt idx="810">
                  <c:v>1.854743E-2</c:v>
                </c:pt>
                <c:pt idx="811">
                  <c:v>2.5584889999999999E-2</c:v>
                </c:pt>
                <c:pt idx="812">
                  <c:v>2.2107370000000001E-2</c:v>
                </c:pt>
                <c:pt idx="813">
                  <c:v>1.127512E-2</c:v>
                </c:pt>
                <c:pt idx="814">
                  <c:v>1.014748E-2</c:v>
                </c:pt>
                <c:pt idx="815">
                  <c:v>1.465472E-2</c:v>
                </c:pt>
                <c:pt idx="816">
                  <c:v>8.1267249999999996E-3</c:v>
                </c:pt>
                <c:pt idx="817">
                  <c:v>-2.7711039999999999E-3</c:v>
                </c:pt>
                <c:pt idx="818">
                  <c:v>5.5390470000000001E-3</c:v>
                </c:pt>
                <c:pt idx="819">
                  <c:v>2.2340470000000001E-2</c:v>
                </c:pt>
                <c:pt idx="820">
                  <c:v>2.0976390000000001E-2</c:v>
                </c:pt>
                <c:pt idx="821">
                  <c:v>1.1586610000000001E-2</c:v>
                </c:pt>
                <c:pt idx="822">
                  <c:v>5.1063289999999997E-3</c:v>
                </c:pt>
                <c:pt idx="823">
                  <c:v>-2.5027740000000001E-3</c:v>
                </c:pt>
                <c:pt idx="824">
                  <c:v>-7.4453469999999997E-3</c:v>
                </c:pt>
                <c:pt idx="825">
                  <c:v>-3.4649849999999999E-3</c:v>
                </c:pt>
                <c:pt idx="826">
                  <c:v>6.0279649999999997E-3</c:v>
                </c:pt>
                <c:pt idx="827">
                  <c:v>2.489972E-3</c:v>
                </c:pt>
                <c:pt idx="828">
                  <c:v>-9.5371039999999994E-3</c:v>
                </c:pt>
                <c:pt idx="829">
                  <c:v>-5.7481579999999997E-3</c:v>
                </c:pt>
                <c:pt idx="830">
                  <c:v>2.6954169999999999E-3</c:v>
                </c:pt>
                <c:pt idx="831">
                  <c:v>-1.693586E-3</c:v>
                </c:pt>
                <c:pt idx="832">
                  <c:v>-4.3766639999999997E-3</c:v>
                </c:pt>
                <c:pt idx="833">
                  <c:v>6.7979329999999999E-3</c:v>
                </c:pt>
                <c:pt idx="834">
                  <c:v>1.48582E-2</c:v>
                </c:pt>
                <c:pt idx="835">
                  <c:v>2.517142E-3</c:v>
                </c:pt>
                <c:pt idx="836">
                  <c:v>-1.165793E-2</c:v>
                </c:pt>
                <c:pt idx="837">
                  <c:v>-4.2587140000000002E-3</c:v>
                </c:pt>
                <c:pt idx="838">
                  <c:v>5.4034260000000002E-3</c:v>
                </c:pt>
                <c:pt idx="839">
                  <c:v>-3.516309E-3</c:v>
                </c:pt>
                <c:pt idx="840">
                  <c:v>-8.7116929999999995E-3</c:v>
                </c:pt>
                <c:pt idx="841">
                  <c:v>5.7594150000000004E-3</c:v>
                </c:pt>
                <c:pt idx="842">
                  <c:v>1.6350460000000001E-2</c:v>
                </c:pt>
                <c:pt idx="843">
                  <c:v>3.143514E-3</c:v>
                </c:pt>
                <c:pt idx="844">
                  <c:v>-9.990624E-3</c:v>
                </c:pt>
                <c:pt idx="845">
                  <c:v>2.3139950000000001E-3</c:v>
                </c:pt>
                <c:pt idx="846">
                  <c:v>1.189234E-2</c:v>
                </c:pt>
                <c:pt idx="847">
                  <c:v>1.528639E-3</c:v>
                </c:pt>
                <c:pt idx="848">
                  <c:v>-1.9681970000000001E-3</c:v>
                </c:pt>
                <c:pt idx="849">
                  <c:v>7.2890309999999996E-3</c:v>
                </c:pt>
                <c:pt idx="850">
                  <c:v>1.9389139999999999E-2</c:v>
                </c:pt>
                <c:pt idx="851">
                  <c:v>2.903087E-2</c:v>
                </c:pt>
                <c:pt idx="852">
                  <c:v>2.0642779999999999E-2</c:v>
                </c:pt>
                <c:pt idx="853">
                  <c:v>4.9981399999999999E-6</c:v>
                </c:pt>
                <c:pt idx="854">
                  <c:v>-3.6319339999999999E-3</c:v>
                </c:pt>
                <c:pt idx="855">
                  <c:v>4.0300780000000003E-3</c:v>
                </c:pt>
                <c:pt idx="856">
                  <c:v>2.0230679999999998E-3</c:v>
                </c:pt>
                <c:pt idx="857">
                  <c:v>5.3243949999999996E-4</c:v>
                </c:pt>
                <c:pt idx="858">
                  <c:v>3.2692260000000001E-3</c:v>
                </c:pt>
                <c:pt idx="859">
                  <c:v>3.4435770000000002E-4</c:v>
                </c:pt>
                <c:pt idx="860">
                  <c:v>-7.5586559999999998E-4</c:v>
                </c:pt>
                <c:pt idx="861">
                  <c:v>5.4286569999999999E-3</c:v>
                </c:pt>
                <c:pt idx="862">
                  <c:v>1.507094E-2</c:v>
                </c:pt>
                <c:pt idx="863">
                  <c:v>1.990977E-2</c:v>
                </c:pt>
                <c:pt idx="864">
                  <c:v>1.359936E-2</c:v>
                </c:pt>
                <c:pt idx="865">
                  <c:v>6.9089470000000004E-3</c:v>
                </c:pt>
                <c:pt idx="866">
                  <c:v>8.7893669999999993E-3</c:v>
                </c:pt>
                <c:pt idx="867">
                  <c:v>1.3357859999999999E-2</c:v>
                </c:pt>
                <c:pt idx="868">
                  <c:v>1.478372E-2</c:v>
                </c:pt>
                <c:pt idx="869">
                  <c:v>1.769182E-2</c:v>
                </c:pt>
                <c:pt idx="870">
                  <c:v>1.950872E-2</c:v>
                </c:pt>
                <c:pt idx="871">
                  <c:v>1.277464E-2</c:v>
                </c:pt>
                <c:pt idx="872">
                  <c:v>4.0460100000000001E-3</c:v>
                </c:pt>
                <c:pt idx="873">
                  <c:v>1.2760849999999999E-3</c:v>
                </c:pt>
                <c:pt idx="874">
                  <c:v>3.2469399999999998E-3</c:v>
                </c:pt>
                <c:pt idx="875">
                  <c:v>5.0528359999999998E-3</c:v>
                </c:pt>
                <c:pt idx="876">
                  <c:v>1.0749140000000001E-2</c:v>
                </c:pt>
                <c:pt idx="877">
                  <c:v>2.001818E-2</c:v>
                </c:pt>
                <c:pt idx="878">
                  <c:v>2.037485E-2</c:v>
                </c:pt>
                <c:pt idx="879">
                  <c:v>8.7435970000000005E-3</c:v>
                </c:pt>
                <c:pt idx="880">
                  <c:v>-4.9417389999999997E-3</c:v>
                </c:pt>
                <c:pt idx="881">
                  <c:v>-8.2062079999999996E-3</c:v>
                </c:pt>
                <c:pt idx="882">
                  <c:v>4.4813489999999999E-3</c:v>
                </c:pt>
                <c:pt idx="883">
                  <c:v>1.9213049999999999E-2</c:v>
                </c:pt>
                <c:pt idx="884">
                  <c:v>1.9064500000000002E-2</c:v>
                </c:pt>
                <c:pt idx="885">
                  <c:v>1.2315410000000001E-2</c:v>
                </c:pt>
                <c:pt idx="886">
                  <c:v>5.2751680000000002E-3</c:v>
                </c:pt>
                <c:pt idx="887">
                  <c:v>4.3399520000000002E-4</c:v>
                </c:pt>
                <c:pt idx="888">
                  <c:v>8.4483739999999998E-3</c:v>
                </c:pt>
                <c:pt idx="889">
                  <c:v>1.361444E-2</c:v>
                </c:pt>
                <c:pt idx="890">
                  <c:v>3.7144000000000001E-4</c:v>
                </c:pt>
                <c:pt idx="891">
                  <c:v>-1.0764299999999999E-2</c:v>
                </c:pt>
                <c:pt idx="892">
                  <c:v>-7.0022139999999997E-3</c:v>
                </c:pt>
                <c:pt idx="893">
                  <c:v>-3.2523729999999998E-3</c:v>
                </c:pt>
                <c:pt idx="894">
                  <c:v>-1.3090720000000001E-3</c:v>
                </c:pt>
                <c:pt idx="895">
                  <c:v>7.8238700000000001E-3</c:v>
                </c:pt>
                <c:pt idx="896">
                  <c:v>1.345361E-2</c:v>
                </c:pt>
                <c:pt idx="897">
                  <c:v>7.4165439999999997E-3</c:v>
                </c:pt>
                <c:pt idx="898">
                  <c:v>4.6664339999999997E-3</c:v>
                </c:pt>
                <c:pt idx="899">
                  <c:v>1.3773219999999999E-2</c:v>
                </c:pt>
                <c:pt idx="900">
                  <c:v>1.820743E-2</c:v>
                </c:pt>
                <c:pt idx="901">
                  <c:v>1.320078E-2</c:v>
                </c:pt>
                <c:pt idx="902">
                  <c:v>1.108897E-2</c:v>
                </c:pt>
                <c:pt idx="903">
                  <c:v>5.6082450000000004E-3</c:v>
                </c:pt>
                <c:pt idx="904">
                  <c:v>-4.1050790000000002E-3</c:v>
                </c:pt>
                <c:pt idx="905">
                  <c:v>-1.109304E-3</c:v>
                </c:pt>
                <c:pt idx="906">
                  <c:v>1.0356560000000001E-2</c:v>
                </c:pt>
                <c:pt idx="907">
                  <c:v>1.385598E-2</c:v>
                </c:pt>
                <c:pt idx="908">
                  <c:v>9.2618460000000007E-3</c:v>
                </c:pt>
                <c:pt idx="909">
                  <c:v>7.2761459999999998E-3</c:v>
                </c:pt>
                <c:pt idx="910">
                  <c:v>6.8733140000000002E-3</c:v>
                </c:pt>
                <c:pt idx="911">
                  <c:v>-1.893369E-4</c:v>
                </c:pt>
                <c:pt idx="912">
                  <c:v>-4.5379820000000003E-3</c:v>
                </c:pt>
                <c:pt idx="913">
                  <c:v>1.664439E-3</c:v>
                </c:pt>
                <c:pt idx="914">
                  <c:v>1.044345E-2</c:v>
                </c:pt>
                <c:pt idx="915">
                  <c:v>4.7897800000000004E-3</c:v>
                </c:pt>
                <c:pt idx="916">
                  <c:v>-1.5141369999999999E-2</c:v>
                </c:pt>
                <c:pt idx="917">
                  <c:v>-1.505898E-2</c:v>
                </c:pt>
                <c:pt idx="918">
                  <c:v>8.4198459999999999E-3</c:v>
                </c:pt>
                <c:pt idx="919">
                  <c:v>1.806178E-2</c:v>
                </c:pt>
                <c:pt idx="920">
                  <c:v>3.6656919999999999E-3</c:v>
                </c:pt>
                <c:pt idx="921">
                  <c:v>-1.2328759999999999E-2</c:v>
                </c:pt>
                <c:pt idx="922">
                  <c:v>-9.4084289999999994E-3</c:v>
                </c:pt>
                <c:pt idx="923">
                  <c:v>3.5827110000000001E-3</c:v>
                </c:pt>
                <c:pt idx="924">
                  <c:v>6.7461960000000003E-3</c:v>
                </c:pt>
                <c:pt idx="925">
                  <c:v>6.8246569999999996E-3</c:v>
                </c:pt>
                <c:pt idx="926">
                  <c:v>1.109986E-2</c:v>
                </c:pt>
                <c:pt idx="927">
                  <c:v>1.187655E-2</c:v>
                </c:pt>
                <c:pt idx="928">
                  <c:v>1.482992E-2</c:v>
                </c:pt>
                <c:pt idx="929">
                  <c:v>2.293653E-2</c:v>
                </c:pt>
                <c:pt idx="930">
                  <c:v>2.23001E-2</c:v>
                </c:pt>
                <c:pt idx="931">
                  <c:v>1.3669280000000001E-2</c:v>
                </c:pt>
                <c:pt idx="932">
                  <c:v>1.025474E-2</c:v>
                </c:pt>
                <c:pt idx="933">
                  <c:v>1.278929E-2</c:v>
                </c:pt>
                <c:pt idx="934">
                  <c:v>1.080104E-2</c:v>
                </c:pt>
                <c:pt idx="935">
                  <c:v>2.1783829999999999E-3</c:v>
                </c:pt>
                <c:pt idx="936">
                  <c:v>1.4987780000000001E-3</c:v>
                </c:pt>
                <c:pt idx="937">
                  <c:v>1.141351E-2</c:v>
                </c:pt>
                <c:pt idx="938">
                  <c:v>1.668449E-2</c:v>
                </c:pt>
                <c:pt idx="939">
                  <c:v>8.5975059999999996E-3</c:v>
                </c:pt>
                <c:pt idx="940">
                  <c:v>3.357166E-4</c:v>
                </c:pt>
                <c:pt idx="941">
                  <c:v>8.4341030000000001E-3</c:v>
                </c:pt>
                <c:pt idx="942">
                  <c:v>1.388937E-2</c:v>
                </c:pt>
                <c:pt idx="943">
                  <c:v>5.7923949999999997E-3</c:v>
                </c:pt>
                <c:pt idx="944">
                  <c:v>4.32979E-3</c:v>
                </c:pt>
                <c:pt idx="945">
                  <c:v>4.1084049999999999E-3</c:v>
                </c:pt>
                <c:pt idx="946">
                  <c:v>-4.2872509999999997E-3</c:v>
                </c:pt>
                <c:pt idx="947">
                  <c:v>-1.004009E-2</c:v>
                </c:pt>
                <c:pt idx="948">
                  <c:v>-7.4693839999999999E-3</c:v>
                </c:pt>
                <c:pt idx="949">
                  <c:v>5.5548439999999998E-3</c:v>
                </c:pt>
                <c:pt idx="950">
                  <c:v>1.7737570000000001E-2</c:v>
                </c:pt>
                <c:pt idx="951">
                  <c:v>1.0662909999999999E-2</c:v>
                </c:pt>
                <c:pt idx="952">
                  <c:v>-5.232319E-3</c:v>
                </c:pt>
                <c:pt idx="953">
                  <c:v>-9.8429969999999992E-3</c:v>
                </c:pt>
                <c:pt idx="954">
                  <c:v>-6.9732290000000001E-3</c:v>
                </c:pt>
                <c:pt idx="955">
                  <c:v>-5.4208379999999999E-3</c:v>
                </c:pt>
                <c:pt idx="956">
                  <c:v>2.4664819999999999E-3</c:v>
                </c:pt>
                <c:pt idx="957">
                  <c:v>1.839089E-2</c:v>
                </c:pt>
                <c:pt idx="958">
                  <c:v>1.8127399999999998E-2</c:v>
                </c:pt>
                <c:pt idx="959">
                  <c:v>-1.7473810000000001E-3</c:v>
                </c:pt>
                <c:pt idx="960">
                  <c:v>-9.9675400000000004E-3</c:v>
                </c:pt>
                <c:pt idx="961">
                  <c:v>3.668405E-3</c:v>
                </c:pt>
                <c:pt idx="962">
                  <c:v>1.5726259999999999E-2</c:v>
                </c:pt>
                <c:pt idx="963">
                  <c:v>6.9104279999999997E-3</c:v>
                </c:pt>
                <c:pt idx="964">
                  <c:v>-8.3607149999999995E-3</c:v>
                </c:pt>
                <c:pt idx="965">
                  <c:v>-6.9801669999999998E-3</c:v>
                </c:pt>
                <c:pt idx="966">
                  <c:v>6.2894730000000003E-3</c:v>
                </c:pt>
                <c:pt idx="967">
                  <c:v>8.1636750000000004E-3</c:v>
                </c:pt>
                <c:pt idx="968">
                  <c:v>-5.8858469999999996E-3</c:v>
                </c:pt>
                <c:pt idx="969">
                  <c:v>-1.722131E-2</c:v>
                </c:pt>
                <c:pt idx="970">
                  <c:v>-2.244722E-2</c:v>
                </c:pt>
                <c:pt idx="971">
                  <c:v>-2.28031E-2</c:v>
                </c:pt>
                <c:pt idx="972">
                  <c:v>-1.2463800000000001E-2</c:v>
                </c:pt>
                <c:pt idx="973">
                  <c:v>-2.2149309999999998E-3</c:v>
                </c:pt>
                <c:pt idx="974">
                  <c:v>-2.3674969999999999E-4</c:v>
                </c:pt>
                <c:pt idx="975">
                  <c:v>-1.637519E-3</c:v>
                </c:pt>
                <c:pt idx="976">
                  <c:v>-1.807021E-3</c:v>
                </c:pt>
                <c:pt idx="977">
                  <c:v>5.4700570000000004E-3</c:v>
                </c:pt>
                <c:pt idx="978">
                  <c:v>1.4962080000000001E-2</c:v>
                </c:pt>
                <c:pt idx="979">
                  <c:v>1.1572809999999999E-2</c:v>
                </c:pt>
                <c:pt idx="980">
                  <c:v>1.815779E-3</c:v>
                </c:pt>
                <c:pt idx="981">
                  <c:v>-1.5470289999999999E-3</c:v>
                </c:pt>
                <c:pt idx="982">
                  <c:v>-4.5746820000000001E-3</c:v>
                </c:pt>
                <c:pt idx="983">
                  <c:v>-6.2672689999999998E-3</c:v>
                </c:pt>
                <c:pt idx="984">
                  <c:v>4.9303589999999996E-3</c:v>
                </c:pt>
                <c:pt idx="985">
                  <c:v>1.7748409999999999E-2</c:v>
                </c:pt>
                <c:pt idx="986">
                  <c:v>1.2385800000000001E-2</c:v>
                </c:pt>
                <c:pt idx="987">
                  <c:v>-1.498606E-3</c:v>
                </c:pt>
                <c:pt idx="988">
                  <c:v>-5.7474279999999997E-3</c:v>
                </c:pt>
                <c:pt idx="989">
                  <c:v>-2.1826390000000001E-3</c:v>
                </c:pt>
                <c:pt idx="990">
                  <c:v>-4.9607549999999999E-3</c:v>
                </c:pt>
                <c:pt idx="991">
                  <c:v>-1.1736069999999999E-2</c:v>
                </c:pt>
                <c:pt idx="992">
                  <c:v>-2.0600520000000002E-3</c:v>
                </c:pt>
                <c:pt idx="993">
                  <c:v>1.3691979999999999E-2</c:v>
                </c:pt>
                <c:pt idx="994">
                  <c:v>7.3283480000000002E-3</c:v>
                </c:pt>
                <c:pt idx="995">
                  <c:v>-6.62073E-3</c:v>
                </c:pt>
                <c:pt idx="996">
                  <c:v>-4.7490169999999998E-4</c:v>
                </c:pt>
                <c:pt idx="997">
                  <c:v>1.627988E-2</c:v>
                </c:pt>
                <c:pt idx="998">
                  <c:v>2.3892770000000001E-2</c:v>
                </c:pt>
                <c:pt idx="999">
                  <c:v>1.6436679999999999E-2</c:v>
                </c:pt>
              </c:numCache>
            </c:numRef>
          </c:yVal>
          <c:smooth val="0"/>
        </c:ser>
        <c:ser>
          <c:idx val="5"/>
          <c:order val="5"/>
          <c:tx>
            <c:v>+1000V (#6)</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Data'!$G$5:$G$1004</c:f>
              <c:numCache>
                <c:formatCode>General</c:formatCode>
                <c:ptCount val="1000"/>
                <c:pt idx="0">
                  <c:v>-1.495108E-4</c:v>
                </c:pt>
                <c:pt idx="1">
                  <c:v>4.0173370000000002E-3</c:v>
                </c:pt>
                <c:pt idx="2">
                  <c:v>1.1243760000000001E-3</c:v>
                </c:pt>
                <c:pt idx="3">
                  <c:v>-7.1185500000000004E-3</c:v>
                </c:pt>
                <c:pt idx="4">
                  <c:v>-5.5502959999999997E-3</c:v>
                </c:pt>
                <c:pt idx="5">
                  <c:v>-9.1381510000000004E-4</c:v>
                </c:pt>
                <c:pt idx="6">
                  <c:v>-6.2827150000000003E-3</c:v>
                </c:pt>
                <c:pt idx="7">
                  <c:v>-4.5463450000000002E-3</c:v>
                </c:pt>
                <c:pt idx="8">
                  <c:v>1.005035E-2</c:v>
                </c:pt>
                <c:pt idx="9">
                  <c:v>1.049745E-2</c:v>
                </c:pt>
                <c:pt idx="10">
                  <c:v>-5.0735540000000001E-3</c:v>
                </c:pt>
                <c:pt idx="11">
                  <c:v>-8.3693680000000003E-3</c:v>
                </c:pt>
                <c:pt idx="12">
                  <c:v>3.7122689999999998E-3</c:v>
                </c:pt>
                <c:pt idx="13">
                  <c:v>5.9127989999999998E-3</c:v>
                </c:pt>
                <c:pt idx="14">
                  <c:v>-9.0382129999999998E-3</c:v>
                </c:pt>
                <c:pt idx="15">
                  <c:v>-1.7212350000000001E-2</c:v>
                </c:pt>
                <c:pt idx="16">
                  <c:v>-5.6542830000000004E-3</c:v>
                </c:pt>
                <c:pt idx="17">
                  <c:v>7.3857610000000002E-3</c:v>
                </c:pt>
                <c:pt idx="18">
                  <c:v>3.9801339999999998E-3</c:v>
                </c:pt>
                <c:pt idx="19">
                  <c:v>-7.7312079999999998E-3</c:v>
                </c:pt>
                <c:pt idx="20">
                  <c:v>-8.9605740000000007E-3</c:v>
                </c:pt>
                <c:pt idx="21">
                  <c:v>-1.6341820000000001E-3</c:v>
                </c:pt>
                <c:pt idx="22">
                  <c:v>9.6999279999999998E-4</c:v>
                </c:pt>
                <c:pt idx="23">
                  <c:v>-4.0649359999999999E-3</c:v>
                </c:pt>
                <c:pt idx="24">
                  <c:v>-5.93065E-3</c:v>
                </c:pt>
                <c:pt idx="25">
                  <c:v>7.6675660000000004E-4</c:v>
                </c:pt>
                <c:pt idx="26">
                  <c:v>-1.7917320000000001E-3</c:v>
                </c:pt>
                <c:pt idx="27">
                  <c:v>-1.094528E-2</c:v>
                </c:pt>
                <c:pt idx="28">
                  <c:v>-4.5910919999999997E-3</c:v>
                </c:pt>
                <c:pt idx="29">
                  <c:v>7.5762929999999996E-3</c:v>
                </c:pt>
                <c:pt idx="30">
                  <c:v>8.5174010000000008E-3</c:v>
                </c:pt>
                <c:pt idx="31">
                  <c:v>5.5642579999999999E-3</c:v>
                </c:pt>
                <c:pt idx="32">
                  <c:v>1.189896E-2</c:v>
                </c:pt>
                <c:pt idx="33">
                  <c:v>2.082504E-2</c:v>
                </c:pt>
                <c:pt idx="34">
                  <c:v>1.197851E-2</c:v>
                </c:pt>
                <c:pt idx="35">
                  <c:v>-6.0624099999999998E-3</c:v>
                </c:pt>
                <c:pt idx="36">
                  <c:v>-8.9129010000000009E-3</c:v>
                </c:pt>
                <c:pt idx="37">
                  <c:v>-6.419274E-3</c:v>
                </c:pt>
                <c:pt idx="38">
                  <c:v>-8.5591369999999996E-3</c:v>
                </c:pt>
                <c:pt idx="39">
                  <c:v>-4.584154E-3</c:v>
                </c:pt>
                <c:pt idx="40">
                  <c:v>5.3419950000000004E-3</c:v>
                </c:pt>
                <c:pt idx="41">
                  <c:v>1.2641390000000001E-2</c:v>
                </c:pt>
                <c:pt idx="42">
                  <c:v>8.0451129999999996E-3</c:v>
                </c:pt>
                <c:pt idx="43">
                  <c:v>-1.7754400000000001E-3</c:v>
                </c:pt>
                <c:pt idx="44">
                  <c:v>1.7557149999999999E-3</c:v>
                </c:pt>
                <c:pt idx="45">
                  <c:v>1.046572E-2</c:v>
                </c:pt>
                <c:pt idx="46">
                  <c:v>1.1422870000000001E-3</c:v>
                </c:pt>
                <c:pt idx="47">
                  <c:v>-2.1842E-2</c:v>
                </c:pt>
                <c:pt idx="48">
                  <c:v>-2.776081E-2</c:v>
                </c:pt>
                <c:pt idx="49">
                  <c:v>-5.351799E-3</c:v>
                </c:pt>
                <c:pt idx="50">
                  <c:v>1.647792E-2</c:v>
                </c:pt>
                <c:pt idx="51">
                  <c:v>1.5290420000000001E-2</c:v>
                </c:pt>
                <c:pt idx="52">
                  <c:v>3.712782E-3</c:v>
                </c:pt>
                <c:pt idx="53">
                  <c:v>2.5313330000000002E-3</c:v>
                </c:pt>
                <c:pt idx="54">
                  <c:v>1.058269E-2</c:v>
                </c:pt>
                <c:pt idx="55">
                  <c:v>1.0545880000000001E-2</c:v>
                </c:pt>
                <c:pt idx="56">
                  <c:v>4.9982259999999997E-3</c:v>
                </c:pt>
                <c:pt idx="57">
                  <c:v>1.3356539999999999E-3</c:v>
                </c:pt>
                <c:pt idx="58">
                  <c:v>-5.9164969999999997E-3</c:v>
                </c:pt>
                <c:pt idx="59">
                  <c:v>-1.0668510000000001E-2</c:v>
                </c:pt>
                <c:pt idx="60">
                  <c:v>-3.8091069999999999E-3</c:v>
                </c:pt>
                <c:pt idx="61">
                  <c:v>6.4218219999999998E-3</c:v>
                </c:pt>
                <c:pt idx="62">
                  <c:v>2.7273829999999999E-3</c:v>
                </c:pt>
                <c:pt idx="63">
                  <c:v>-1.140152E-2</c:v>
                </c:pt>
                <c:pt idx="64">
                  <c:v>-1.555727E-2</c:v>
                </c:pt>
                <c:pt idx="65">
                  <c:v>-8.8199799999999998E-3</c:v>
                </c:pt>
                <c:pt idx="66">
                  <c:v>-4.4749409999999996E-3</c:v>
                </c:pt>
                <c:pt idx="67">
                  <c:v>-7.5141299999999999E-3</c:v>
                </c:pt>
                <c:pt idx="68">
                  <c:v>-1.2701459999999999E-2</c:v>
                </c:pt>
                <c:pt idx="69">
                  <c:v>-1.17144E-2</c:v>
                </c:pt>
                <c:pt idx="70">
                  <c:v>-7.3083209999999996E-3</c:v>
                </c:pt>
                <c:pt idx="71">
                  <c:v>-5.686717E-3</c:v>
                </c:pt>
                <c:pt idx="72">
                  <c:v>6.6441760000000003E-4</c:v>
                </c:pt>
                <c:pt idx="73">
                  <c:v>9.2581290000000004E-3</c:v>
                </c:pt>
                <c:pt idx="74">
                  <c:v>2.4834039999999998E-3</c:v>
                </c:pt>
                <c:pt idx="75">
                  <c:v>-8.1347250000000006E-3</c:v>
                </c:pt>
                <c:pt idx="76">
                  <c:v>3.3667469999999998E-3</c:v>
                </c:pt>
                <c:pt idx="77">
                  <c:v>1.9855930000000001E-2</c:v>
                </c:pt>
                <c:pt idx="78">
                  <c:v>1.203014E-2</c:v>
                </c:pt>
                <c:pt idx="79">
                  <c:v>-9.0923919999999995E-3</c:v>
                </c:pt>
                <c:pt idx="80">
                  <c:v>-1.9394479999999999E-2</c:v>
                </c:pt>
                <c:pt idx="81">
                  <c:v>-1.0403559999999999E-2</c:v>
                </c:pt>
                <c:pt idx="82">
                  <c:v>8.9010470000000005E-3</c:v>
                </c:pt>
                <c:pt idx="83">
                  <c:v>1.561072E-2</c:v>
                </c:pt>
                <c:pt idx="84">
                  <c:v>7.662538E-3</c:v>
                </c:pt>
                <c:pt idx="85">
                  <c:v>6.1998929999999997E-3</c:v>
                </c:pt>
                <c:pt idx="86">
                  <c:v>6.021495E-3</c:v>
                </c:pt>
                <c:pt idx="87">
                  <c:v>-5.7610020000000003E-3</c:v>
                </c:pt>
                <c:pt idx="88">
                  <c:v>-9.0291550000000005E-3</c:v>
                </c:pt>
                <c:pt idx="89">
                  <c:v>5.4028620000000002E-4</c:v>
                </c:pt>
                <c:pt idx="90">
                  <c:v>-2.2732360000000001E-3</c:v>
                </c:pt>
                <c:pt idx="91">
                  <c:v>-1.309077E-2</c:v>
                </c:pt>
                <c:pt idx="92">
                  <c:v>-1.076102E-2</c:v>
                </c:pt>
                <c:pt idx="93">
                  <c:v>-1.5108019999999999E-3</c:v>
                </c:pt>
                <c:pt idx="94">
                  <c:v>-4.3156409999999998E-4</c:v>
                </c:pt>
                <c:pt idx="95">
                  <c:v>-5.0612369999999997E-3</c:v>
                </c:pt>
                <c:pt idx="96">
                  <c:v>-6.1757100000000001E-3</c:v>
                </c:pt>
                <c:pt idx="97">
                  <c:v>-3.7336240000000001E-3</c:v>
                </c:pt>
                <c:pt idx="98">
                  <c:v>-5.4494799999999996E-4</c:v>
                </c:pt>
                <c:pt idx="99">
                  <c:v>4.7619489999999997E-3</c:v>
                </c:pt>
                <c:pt idx="100">
                  <c:v>6.4664919999999999E-3</c:v>
                </c:pt>
                <c:pt idx="101">
                  <c:v>-7.1576669999999997E-4</c:v>
                </c:pt>
                <c:pt idx="102">
                  <c:v>1.148366E-5</c:v>
                </c:pt>
                <c:pt idx="103">
                  <c:v>1.1682440000000001E-2</c:v>
                </c:pt>
                <c:pt idx="104">
                  <c:v>1.260726E-2</c:v>
                </c:pt>
                <c:pt idx="105">
                  <c:v>5.1381109999999999E-3</c:v>
                </c:pt>
                <c:pt idx="106">
                  <c:v>-3.708191E-3</c:v>
                </c:pt>
                <c:pt idx="107">
                  <c:v>-1.4911229999999999E-2</c:v>
                </c:pt>
                <c:pt idx="108">
                  <c:v>-1.3703730000000001E-2</c:v>
                </c:pt>
                <c:pt idx="109">
                  <c:v>-2.6974350000000002E-3</c:v>
                </c:pt>
                <c:pt idx="110">
                  <c:v>3.5601529999999999E-3</c:v>
                </c:pt>
                <c:pt idx="111">
                  <c:v>6.0152640000000002E-3</c:v>
                </c:pt>
                <c:pt idx="112">
                  <c:v>7.4415519999999997E-3</c:v>
                </c:pt>
                <c:pt idx="113">
                  <c:v>1.169359E-2</c:v>
                </c:pt>
                <c:pt idx="114">
                  <c:v>1.1345020000000001E-2</c:v>
                </c:pt>
                <c:pt idx="115">
                  <c:v>9.0585630000000002E-4</c:v>
                </c:pt>
                <c:pt idx="116">
                  <c:v>-5.3628929999999997E-3</c:v>
                </c:pt>
                <c:pt idx="117">
                  <c:v>-7.5319519999999997E-3</c:v>
                </c:pt>
                <c:pt idx="118">
                  <c:v>-9.8173359999999994E-3</c:v>
                </c:pt>
                <c:pt idx="119">
                  <c:v>-2.0812180000000001E-3</c:v>
                </c:pt>
                <c:pt idx="120">
                  <c:v>7.8961900000000008E-3</c:v>
                </c:pt>
                <c:pt idx="121">
                  <c:v>7.1631519999999999E-3</c:v>
                </c:pt>
                <c:pt idx="122">
                  <c:v>4.2377500000000002E-3</c:v>
                </c:pt>
                <c:pt idx="123">
                  <c:v>2.2348540000000001E-3</c:v>
                </c:pt>
                <c:pt idx="124">
                  <c:v>-4.3852439999999999E-3</c:v>
                </c:pt>
                <c:pt idx="125">
                  <c:v>-4.9661310000000004E-3</c:v>
                </c:pt>
                <c:pt idx="126">
                  <c:v>1.555709E-3</c:v>
                </c:pt>
                <c:pt idx="127">
                  <c:v>-3.3042010000000001E-3</c:v>
                </c:pt>
                <c:pt idx="128">
                  <c:v>-1.2211140000000001E-2</c:v>
                </c:pt>
                <c:pt idx="129">
                  <c:v>-9.4645219999999995E-3</c:v>
                </c:pt>
                <c:pt idx="130">
                  <c:v>-4.0625280000000001E-3</c:v>
                </c:pt>
                <c:pt idx="131">
                  <c:v>-1.5683450000000001E-3</c:v>
                </c:pt>
                <c:pt idx="132">
                  <c:v>3.5556049999999999E-3</c:v>
                </c:pt>
                <c:pt idx="133">
                  <c:v>8.2145849999999999E-3</c:v>
                </c:pt>
                <c:pt idx="134">
                  <c:v>-8.5372149999999995E-4</c:v>
                </c:pt>
                <c:pt idx="135">
                  <c:v>-1.97617E-2</c:v>
                </c:pt>
                <c:pt idx="136">
                  <c:v>-2.0731099999999999E-2</c:v>
                </c:pt>
                <c:pt idx="137">
                  <c:v>4.8324959999999998E-4</c:v>
                </c:pt>
                <c:pt idx="138">
                  <c:v>1.4146270000000001E-2</c:v>
                </c:pt>
                <c:pt idx="139">
                  <c:v>7.0116370000000003E-3</c:v>
                </c:pt>
                <c:pt idx="140">
                  <c:v>-6.4650209999999996E-3</c:v>
                </c:pt>
                <c:pt idx="141">
                  <c:v>-1.195566E-2</c:v>
                </c:pt>
                <c:pt idx="142">
                  <c:v>-5.7960620000000003E-3</c:v>
                </c:pt>
                <c:pt idx="143">
                  <c:v>5.5610939999999999E-3</c:v>
                </c:pt>
                <c:pt idx="144">
                  <c:v>1.6228329999999999E-2</c:v>
                </c:pt>
                <c:pt idx="145">
                  <c:v>1.9907190000000002E-2</c:v>
                </c:pt>
                <c:pt idx="146">
                  <c:v>1.2143640000000001E-2</c:v>
                </c:pt>
                <c:pt idx="147">
                  <c:v>9.1315619999999993E-3</c:v>
                </c:pt>
                <c:pt idx="148">
                  <c:v>1.643242E-2</c:v>
                </c:pt>
                <c:pt idx="149">
                  <c:v>1.2226219999999999E-2</c:v>
                </c:pt>
                <c:pt idx="150">
                  <c:v>-3.131507E-3</c:v>
                </c:pt>
                <c:pt idx="151">
                  <c:v>-6.0109070000000002E-3</c:v>
                </c:pt>
                <c:pt idx="152">
                  <c:v>5.3601789999999996E-3</c:v>
                </c:pt>
                <c:pt idx="153">
                  <c:v>8.9984660000000001E-3</c:v>
                </c:pt>
                <c:pt idx="154">
                  <c:v>-4.7636279999999998E-3</c:v>
                </c:pt>
                <c:pt idx="155">
                  <c:v>-1.502967E-2</c:v>
                </c:pt>
                <c:pt idx="156">
                  <c:v>-7.2278409999999996E-3</c:v>
                </c:pt>
                <c:pt idx="157">
                  <c:v>2.177773E-3</c:v>
                </c:pt>
                <c:pt idx="158">
                  <c:v>-1.2312590000000001E-4</c:v>
                </c:pt>
                <c:pt idx="159">
                  <c:v>-9.7752359999999996E-3</c:v>
                </c:pt>
                <c:pt idx="160">
                  <c:v>-1.5662120000000002E-2</c:v>
                </c:pt>
                <c:pt idx="161">
                  <c:v>-8.7025420000000006E-3</c:v>
                </c:pt>
                <c:pt idx="162">
                  <c:v>7.5396420000000005E-4</c:v>
                </c:pt>
                <c:pt idx="163">
                  <c:v>1.0501180000000001E-3</c:v>
                </c:pt>
                <c:pt idx="164">
                  <c:v>2.6510629999999999E-3</c:v>
                </c:pt>
                <c:pt idx="165">
                  <c:v>1.0254900000000001E-2</c:v>
                </c:pt>
                <c:pt idx="166">
                  <c:v>9.4849979999999997E-3</c:v>
                </c:pt>
                <c:pt idx="167">
                  <c:v>-3.9593450000000004E-3</c:v>
                </c:pt>
                <c:pt idx="168">
                  <c:v>-4.8194290000000001E-3</c:v>
                </c:pt>
                <c:pt idx="169">
                  <c:v>2.0519289999999999E-2</c:v>
                </c:pt>
                <c:pt idx="170">
                  <c:v>2.9253769999999998E-2</c:v>
                </c:pt>
                <c:pt idx="171">
                  <c:v>2.0806930000000002E-3</c:v>
                </c:pt>
                <c:pt idx="172">
                  <c:v>-9.0945000000000002E-3</c:v>
                </c:pt>
                <c:pt idx="173">
                  <c:v>5.5971399999999996E-3</c:v>
                </c:pt>
                <c:pt idx="174">
                  <c:v>9.0447340000000005E-3</c:v>
                </c:pt>
                <c:pt idx="175">
                  <c:v>8.4515719999999992E-3</c:v>
                </c:pt>
                <c:pt idx="176">
                  <c:v>1.7858490000000001E-2</c:v>
                </c:pt>
                <c:pt idx="177">
                  <c:v>2.3613209999999999E-2</c:v>
                </c:pt>
                <c:pt idx="178">
                  <c:v>2.3710999999999999E-2</c:v>
                </c:pt>
                <c:pt idx="179">
                  <c:v>4.2088510000000003E-2</c:v>
                </c:pt>
                <c:pt idx="180">
                  <c:v>9.8330909999999994E-2</c:v>
                </c:pt>
                <c:pt idx="181">
                  <c:v>0.1839788</c:v>
                </c:pt>
                <c:pt idx="182">
                  <c:v>0.28259200000000001</c:v>
                </c:pt>
                <c:pt idx="183">
                  <c:v>0.37785800000000003</c:v>
                </c:pt>
                <c:pt idx="184">
                  <c:v>0.45941470000000001</c:v>
                </c:pt>
                <c:pt idx="185">
                  <c:v>0.53415590000000002</c:v>
                </c:pt>
                <c:pt idx="186">
                  <c:v>0.6055471</c:v>
                </c:pt>
                <c:pt idx="187">
                  <c:v>0.66686860000000003</c:v>
                </c:pt>
                <c:pt idx="188">
                  <c:v>0.71019829999999995</c:v>
                </c:pt>
                <c:pt idx="189">
                  <c:v>0.73256770000000004</c:v>
                </c:pt>
                <c:pt idx="190">
                  <c:v>0.74325529999999995</c:v>
                </c:pt>
                <c:pt idx="191">
                  <c:v>0.75090089999999998</c:v>
                </c:pt>
                <c:pt idx="192">
                  <c:v>0.75035229999999997</c:v>
                </c:pt>
                <c:pt idx="193">
                  <c:v>0.73549940000000003</c:v>
                </c:pt>
                <c:pt idx="194">
                  <c:v>0.71211230000000003</c:v>
                </c:pt>
                <c:pt idx="195">
                  <c:v>0.69413630000000004</c:v>
                </c:pt>
                <c:pt idx="196">
                  <c:v>0.69035199999999997</c:v>
                </c:pt>
                <c:pt idx="197">
                  <c:v>0.69340749999999995</c:v>
                </c:pt>
                <c:pt idx="198">
                  <c:v>0.694276</c:v>
                </c:pt>
                <c:pt idx="199">
                  <c:v>0.69361340000000005</c:v>
                </c:pt>
                <c:pt idx="200">
                  <c:v>0.69092810000000005</c:v>
                </c:pt>
                <c:pt idx="201">
                  <c:v>0.68402560000000001</c:v>
                </c:pt>
                <c:pt idx="202">
                  <c:v>0.67492700000000005</c:v>
                </c:pt>
                <c:pt idx="203">
                  <c:v>0.66676919999999995</c:v>
                </c:pt>
                <c:pt idx="204">
                  <c:v>0.65942959999999995</c:v>
                </c:pt>
                <c:pt idx="205">
                  <c:v>0.654671</c:v>
                </c:pt>
                <c:pt idx="206">
                  <c:v>0.6563158</c:v>
                </c:pt>
                <c:pt idx="207">
                  <c:v>0.65565070000000003</c:v>
                </c:pt>
                <c:pt idx="208">
                  <c:v>0.64218719999999996</c:v>
                </c:pt>
                <c:pt idx="209">
                  <c:v>0.62318340000000005</c:v>
                </c:pt>
                <c:pt idx="210">
                  <c:v>0.60614820000000003</c:v>
                </c:pt>
                <c:pt idx="211">
                  <c:v>0.59919</c:v>
                </c:pt>
                <c:pt idx="212">
                  <c:v>0.60631360000000001</c:v>
                </c:pt>
                <c:pt idx="213">
                  <c:v>0.60234489999999996</c:v>
                </c:pt>
                <c:pt idx="214">
                  <c:v>0.58523060000000005</c:v>
                </c:pt>
                <c:pt idx="215">
                  <c:v>0.58682999999999996</c:v>
                </c:pt>
                <c:pt idx="216">
                  <c:v>0.59476260000000003</c:v>
                </c:pt>
                <c:pt idx="217">
                  <c:v>0.58488499999999999</c:v>
                </c:pt>
                <c:pt idx="218">
                  <c:v>0.57664970000000004</c:v>
                </c:pt>
                <c:pt idx="219">
                  <c:v>0.58151870000000006</c:v>
                </c:pt>
                <c:pt idx="220">
                  <c:v>0.58543630000000002</c:v>
                </c:pt>
                <c:pt idx="221">
                  <c:v>0.57920300000000002</c:v>
                </c:pt>
                <c:pt idx="222">
                  <c:v>0.56821600000000005</c:v>
                </c:pt>
                <c:pt idx="223">
                  <c:v>0.56363419999999997</c:v>
                </c:pt>
                <c:pt idx="224">
                  <c:v>0.56092180000000003</c:v>
                </c:pt>
                <c:pt idx="225">
                  <c:v>0.55100210000000005</c:v>
                </c:pt>
                <c:pt idx="226">
                  <c:v>0.53915809999999997</c:v>
                </c:pt>
                <c:pt idx="227">
                  <c:v>0.53843470000000004</c:v>
                </c:pt>
                <c:pt idx="228">
                  <c:v>0.54891829999999997</c:v>
                </c:pt>
                <c:pt idx="229">
                  <c:v>0.54723730000000004</c:v>
                </c:pt>
                <c:pt idx="230">
                  <c:v>0.53314220000000001</c:v>
                </c:pt>
                <c:pt idx="231">
                  <c:v>0.53408469999999997</c:v>
                </c:pt>
                <c:pt idx="232">
                  <c:v>0.54481259999999998</c:v>
                </c:pt>
                <c:pt idx="233">
                  <c:v>0.54073590000000005</c:v>
                </c:pt>
                <c:pt idx="234">
                  <c:v>0.52612599999999998</c:v>
                </c:pt>
                <c:pt idx="235">
                  <c:v>0.52372490000000005</c:v>
                </c:pt>
                <c:pt idx="236">
                  <c:v>0.53176699999999999</c:v>
                </c:pt>
                <c:pt idx="237">
                  <c:v>0.52554489999999998</c:v>
                </c:pt>
                <c:pt idx="238">
                  <c:v>0.50762339999999995</c:v>
                </c:pt>
                <c:pt idx="239">
                  <c:v>0.49887749999999997</c:v>
                </c:pt>
                <c:pt idx="240">
                  <c:v>0.49615860000000001</c:v>
                </c:pt>
                <c:pt idx="241">
                  <c:v>0.49091370000000001</c:v>
                </c:pt>
                <c:pt idx="242">
                  <c:v>0.4896972</c:v>
                </c:pt>
                <c:pt idx="243">
                  <c:v>0.49790099999999998</c:v>
                </c:pt>
                <c:pt idx="244">
                  <c:v>0.50344829999999996</c:v>
                </c:pt>
                <c:pt idx="245">
                  <c:v>0.49300179999999999</c:v>
                </c:pt>
                <c:pt idx="246">
                  <c:v>0.48351749999999999</c:v>
                </c:pt>
                <c:pt idx="247">
                  <c:v>0.49127019999999999</c:v>
                </c:pt>
                <c:pt idx="248">
                  <c:v>0.49601529999999999</c:v>
                </c:pt>
                <c:pt idx="249">
                  <c:v>0.48036519999999999</c:v>
                </c:pt>
                <c:pt idx="250">
                  <c:v>0.46331080000000002</c:v>
                </c:pt>
                <c:pt idx="251">
                  <c:v>0.46927180000000002</c:v>
                </c:pt>
                <c:pt idx="252">
                  <c:v>0.4824872</c:v>
                </c:pt>
                <c:pt idx="253">
                  <c:v>0.47582029999999997</c:v>
                </c:pt>
                <c:pt idx="254">
                  <c:v>0.46022059999999998</c:v>
                </c:pt>
                <c:pt idx="255">
                  <c:v>0.45621200000000001</c:v>
                </c:pt>
                <c:pt idx="256">
                  <c:v>0.4591829</c:v>
                </c:pt>
                <c:pt idx="257">
                  <c:v>0.45665280000000003</c:v>
                </c:pt>
                <c:pt idx="258">
                  <c:v>0.45275460000000001</c:v>
                </c:pt>
                <c:pt idx="259">
                  <c:v>0.4559339</c:v>
                </c:pt>
                <c:pt idx="260">
                  <c:v>0.46206190000000003</c:v>
                </c:pt>
                <c:pt idx="261">
                  <c:v>0.46076650000000002</c:v>
                </c:pt>
                <c:pt idx="262">
                  <c:v>0.44534230000000002</c:v>
                </c:pt>
                <c:pt idx="263">
                  <c:v>0.4308592</c:v>
                </c:pt>
                <c:pt idx="264">
                  <c:v>0.43445109999999998</c:v>
                </c:pt>
                <c:pt idx="265">
                  <c:v>0.44244099999999997</c:v>
                </c:pt>
                <c:pt idx="266">
                  <c:v>0.44112030000000002</c:v>
                </c:pt>
                <c:pt idx="267">
                  <c:v>0.4404883</c:v>
                </c:pt>
                <c:pt idx="268">
                  <c:v>0.4461193</c:v>
                </c:pt>
                <c:pt idx="269">
                  <c:v>0.44451629999999998</c:v>
                </c:pt>
                <c:pt idx="270">
                  <c:v>0.43411369999999999</c:v>
                </c:pt>
                <c:pt idx="271">
                  <c:v>0.42743589999999998</c:v>
                </c:pt>
                <c:pt idx="272">
                  <c:v>0.42050359999999998</c:v>
                </c:pt>
                <c:pt idx="273">
                  <c:v>0.41290670000000002</c:v>
                </c:pt>
                <c:pt idx="274">
                  <c:v>0.41225200000000001</c:v>
                </c:pt>
                <c:pt idx="275">
                  <c:v>0.41025719999999999</c:v>
                </c:pt>
                <c:pt idx="276">
                  <c:v>0.40791640000000001</c:v>
                </c:pt>
                <c:pt idx="277">
                  <c:v>0.41346040000000001</c:v>
                </c:pt>
                <c:pt idx="278">
                  <c:v>0.41665000000000002</c:v>
                </c:pt>
                <c:pt idx="279">
                  <c:v>0.41068749999999998</c:v>
                </c:pt>
                <c:pt idx="280">
                  <c:v>0.4018466</c:v>
                </c:pt>
                <c:pt idx="281">
                  <c:v>0.4000647</c:v>
                </c:pt>
                <c:pt idx="282">
                  <c:v>0.4042171</c:v>
                </c:pt>
                <c:pt idx="283">
                  <c:v>0.4005032</c:v>
                </c:pt>
                <c:pt idx="284">
                  <c:v>0.39160420000000001</c:v>
                </c:pt>
                <c:pt idx="285">
                  <c:v>0.38698199999999999</c:v>
                </c:pt>
                <c:pt idx="286">
                  <c:v>0.38293250000000001</c:v>
                </c:pt>
                <c:pt idx="287">
                  <c:v>0.37496610000000002</c:v>
                </c:pt>
                <c:pt idx="288">
                  <c:v>0.3666818</c:v>
                </c:pt>
                <c:pt idx="289">
                  <c:v>0.36609000000000003</c:v>
                </c:pt>
                <c:pt idx="290">
                  <c:v>0.36934800000000001</c:v>
                </c:pt>
                <c:pt idx="291">
                  <c:v>0.37037789999999998</c:v>
                </c:pt>
                <c:pt idx="292">
                  <c:v>0.3738764</c:v>
                </c:pt>
                <c:pt idx="293">
                  <c:v>0.3751737</c:v>
                </c:pt>
                <c:pt idx="294">
                  <c:v>0.37248789999999998</c:v>
                </c:pt>
                <c:pt idx="295">
                  <c:v>0.3704113</c:v>
                </c:pt>
                <c:pt idx="296">
                  <c:v>0.36459589999999997</c:v>
                </c:pt>
                <c:pt idx="297">
                  <c:v>0.36220059999999998</c:v>
                </c:pt>
                <c:pt idx="298">
                  <c:v>0.36269620000000002</c:v>
                </c:pt>
                <c:pt idx="299">
                  <c:v>0.35334149999999998</c:v>
                </c:pt>
                <c:pt idx="300">
                  <c:v>0.34860780000000002</c:v>
                </c:pt>
                <c:pt idx="301">
                  <c:v>0.35589359999999998</c:v>
                </c:pt>
                <c:pt idx="302">
                  <c:v>0.35651509999999997</c:v>
                </c:pt>
                <c:pt idx="303">
                  <c:v>0.35595670000000001</c:v>
                </c:pt>
                <c:pt idx="304">
                  <c:v>0.36355209999999999</c:v>
                </c:pt>
                <c:pt idx="305">
                  <c:v>0.35930089999999998</c:v>
                </c:pt>
                <c:pt idx="306">
                  <c:v>0.3436845</c:v>
                </c:pt>
                <c:pt idx="307">
                  <c:v>0.33863589999999999</c:v>
                </c:pt>
                <c:pt idx="308">
                  <c:v>0.34144219999999997</c:v>
                </c:pt>
                <c:pt idx="309">
                  <c:v>0.3422133</c:v>
                </c:pt>
                <c:pt idx="310">
                  <c:v>0.33836300000000002</c:v>
                </c:pt>
                <c:pt idx="311">
                  <c:v>0.33020969999999999</c:v>
                </c:pt>
                <c:pt idx="312">
                  <c:v>0.33150429999999997</c:v>
                </c:pt>
                <c:pt idx="313">
                  <c:v>0.34044600000000003</c:v>
                </c:pt>
                <c:pt idx="314">
                  <c:v>0.33613510000000002</c:v>
                </c:pt>
                <c:pt idx="315">
                  <c:v>0.32449529999999999</c:v>
                </c:pt>
                <c:pt idx="316">
                  <c:v>0.32408510000000001</c:v>
                </c:pt>
                <c:pt idx="317">
                  <c:v>0.33021499999999998</c:v>
                </c:pt>
                <c:pt idx="318">
                  <c:v>0.33033810000000002</c:v>
                </c:pt>
                <c:pt idx="319">
                  <c:v>0.32267639999999997</c:v>
                </c:pt>
                <c:pt idx="320">
                  <c:v>0.309116</c:v>
                </c:pt>
                <c:pt idx="321">
                  <c:v>0.29724780000000001</c:v>
                </c:pt>
                <c:pt idx="322">
                  <c:v>0.2967687</c:v>
                </c:pt>
                <c:pt idx="323">
                  <c:v>0.30990060000000003</c:v>
                </c:pt>
                <c:pt idx="324">
                  <c:v>0.32797670000000001</c:v>
                </c:pt>
                <c:pt idx="325">
                  <c:v>0.32643260000000002</c:v>
                </c:pt>
                <c:pt idx="326">
                  <c:v>0.30314249999999998</c:v>
                </c:pt>
                <c:pt idx="327">
                  <c:v>0.29191309999999998</c:v>
                </c:pt>
                <c:pt idx="328">
                  <c:v>0.30121979999999998</c:v>
                </c:pt>
                <c:pt idx="329">
                  <c:v>0.306564</c:v>
                </c:pt>
                <c:pt idx="330">
                  <c:v>0.3007997</c:v>
                </c:pt>
                <c:pt idx="331">
                  <c:v>0.297628</c:v>
                </c:pt>
                <c:pt idx="332">
                  <c:v>0.29738029999999999</c:v>
                </c:pt>
                <c:pt idx="333">
                  <c:v>0.29212009999999999</c:v>
                </c:pt>
                <c:pt idx="334">
                  <c:v>0.29012359999999998</c:v>
                </c:pt>
                <c:pt idx="335">
                  <c:v>0.29088540000000002</c:v>
                </c:pt>
                <c:pt idx="336">
                  <c:v>0.2932052</c:v>
                </c:pt>
                <c:pt idx="337">
                  <c:v>0.30445030000000001</c:v>
                </c:pt>
                <c:pt idx="338">
                  <c:v>0.30158249999999998</c:v>
                </c:pt>
                <c:pt idx="339">
                  <c:v>0.27884510000000001</c:v>
                </c:pt>
                <c:pt idx="340">
                  <c:v>0.26908100000000001</c:v>
                </c:pt>
                <c:pt idx="341">
                  <c:v>0.27664280000000002</c:v>
                </c:pt>
                <c:pt idx="342">
                  <c:v>0.28067449999999999</c:v>
                </c:pt>
                <c:pt idx="343">
                  <c:v>0.27499649999999998</c:v>
                </c:pt>
                <c:pt idx="344">
                  <c:v>0.26878649999999998</c:v>
                </c:pt>
                <c:pt idx="345">
                  <c:v>0.27174290000000001</c:v>
                </c:pt>
                <c:pt idx="346">
                  <c:v>0.28017839999999999</c:v>
                </c:pt>
                <c:pt idx="347">
                  <c:v>0.27720539999999999</c:v>
                </c:pt>
                <c:pt idx="348">
                  <c:v>0.26459909999999998</c:v>
                </c:pt>
                <c:pt idx="349">
                  <c:v>0.26328750000000001</c:v>
                </c:pt>
                <c:pt idx="350">
                  <c:v>0.2668201</c:v>
                </c:pt>
                <c:pt idx="351">
                  <c:v>0.2603355</c:v>
                </c:pt>
                <c:pt idx="352">
                  <c:v>0.25887270000000001</c:v>
                </c:pt>
                <c:pt idx="353">
                  <c:v>0.26478220000000002</c:v>
                </c:pt>
                <c:pt idx="354">
                  <c:v>0.25755339999999999</c:v>
                </c:pt>
                <c:pt idx="355">
                  <c:v>0.24423410000000001</c:v>
                </c:pt>
                <c:pt idx="356">
                  <c:v>0.24327570000000001</c:v>
                </c:pt>
                <c:pt idx="357">
                  <c:v>0.2481112</c:v>
                </c:pt>
                <c:pt idx="358">
                  <c:v>0.24880579999999999</c:v>
                </c:pt>
                <c:pt idx="359">
                  <c:v>0.247973</c:v>
                </c:pt>
                <c:pt idx="360">
                  <c:v>0.24981619999999999</c:v>
                </c:pt>
                <c:pt idx="361">
                  <c:v>0.2495038</c:v>
                </c:pt>
                <c:pt idx="362">
                  <c:v>0.2433795</c:v>
                </c:pt>
                <c:pt idx="363">
                  <c:v>0.2404268</c:v>
                </c:pt>
                <c:pt idx="364">
                  <c:v>0.24069409999999999</c:v>
                </c:pt>
                <c:pt idx="365">
                  <c:v>0.2343141</c:v>
                </c:pt>
                <c:pt idx="366">
                  <c:v>0.22994239999999999</c:v>
                </c:pt>
                <c:pt idx="367">
                  <c:v>0.23640929999999999</c:v>
                </c:pt>
                <c:pt idx="368">
                  <c:v>0.2408092</c:v>
                </c:pt>
                <c:pt idx="369">
                  <c:v>0.2395794</c:v>
                </c:pt>
                <c:pt idx="370">
                  <c:v>0.2333384</c:v>
                </c:pt>
                <c:pt idx="371">
                  <c:v>0.22274869999999999</c:v>
                </c:pt>
                <c:pt idx="372">
                  <c:v>0.2265123</c:v>
                </c:pt>
                <c:pt idx="373">
                  <c:v>0.23492160000000001</c:v>
                </c:pt>
                <c:pt idx="374">
                  <c:v>0.22577340000000001</c:v>
                </c:pt>
                <c:pt idx="375">
                  <c:v>0.21663679999999999</c:v>
                </c:pt>
                <c:pt idx="376">
                  <c:v>0.22235189999999999</c:v>
                </c:pt>
                <c:pt idx="377">
                  <c:v>0.22943720000000001</c:v>
                </c:pt>
                <c:pt idx="378">
                  <c:v>0.22647539999999999</c:v>
                </c:pt>
                <c:pt idx="379">
                  <c:v>0.22255</c:v>
                </c:pt>
                <c:pt idx="380">
                  <c:v>0.21928030000000001</c:v>
                </c:pt>
                <c:pt idx="381">
                  <c:v>0.20886060000000001</c:v>
                </c:pt>
                <c:pt idx="382">
                  <c:v>0.20518639999999999</c:v>
                </c:pt>
                <c:pt idx="383">
                  <c:v>0.21197089999999999</c:v>
                </c:pt>
                <c:pt idx="384">
                  <c:v>0.2173158</c:v>
                </c:pt>
                <c:pt idx="385">
                  <c:v>0.2182153</c:v>
                </c:pt>
                <c:pt idx="386">
                  <c:v>0.2034765</c:v>
                </c:pt>
                <c:pt idx="387">
                  <c:v>0.18191099999999999</c:v>
                </c:pt>
                <c:pt idx="388">
                  <c:v>0.18496280000000001</c:v>
                </c:pt>
                <c:pt idx="389">
                  <c:v>0.19997390000000001</c:v>
                </c:pt>
                <c:pt idx="390">
                  <c:v>0.19787469999999999</c:v>
                </c:pt>
                <c:pt idx="391">
                  <c:v>0.18712719999999999</c:v>
                </c:pt>
                <c:pt idx="392">
                  <c:v>0.1847317</c:v>
                </c:pt>
                <c:pt idx="393">
                  <c:v>0.18889629999999999</c:v>
                </c:pt>
                <c:pt idx="394">
                  <c:v>0.19330330000000001</c:v>
                </c:pt>
                <c:pt idx="395">
                  <c:v>0.20395530000000001</c:v>
                </c:pt>
                <c:pt idx="396">
                  <c:v>0.21312010000000001</c:v>
                </c:pt>
                <c:pt idx="397">
                  <c:v>0.20339460000000001</c:v>
                </c:pt>
                <c:pt idx="398">
                  <c:v>0.18692320000000001</c:v>
                </c:pt>
                <c:pt idx="399">
                  <c:v>0.1817568</c:v>
                </c:pt>
                <c:pt idx="400">
                  <c:v>0.1838352</c:v>
                </c:pt>
                <c:pt idx="401">
                  <c:v>0.1857442</c:v>
                </c:pt>
                <c:pt idx="402">
                  <c:v>0.1819838</c:v>
                </c:pt>
                <c:pt idx="403">
                  <c:v>0.17496059999999999</c:v>
                </c:pt>
                <c:pt idx="404">
                  <c:v>0.1815975</c:v>
                </c:pt>
                <c:pt idx="405">
                  <c:v>0.19251309999999999</c:v>
                </c:pt>
                <c:pt idx="406">
                  <c:v>0.18438299999999999</c:v>
                </c:pt>
                <c:pt idx="407">
                  <c:v>0.16954440000000001</c:v>
                </c:pt>
                <c:pt idx="408">
                  <c:v>0.16765730000000001</c:v>
                </c:pt>
                <c:pt idx="409">
                  <c:v>0.1731481</c:v>
                </c:pt>
                <c:pt idx="410">
                  <c:v>0.1721502</c:v>
                </c:pt>
                <c:pt idx="411">
                  <c:v>0.16808960000000001</c:v>
                </c:pt>
                <c:pt idx="412">
                  <c:v>0.16908400000000001</c:v>
                </c:pt>
                <c:pt idx="413">
                  <c:v>0.17192969999999999</c:v>
                </c:pt>
                <c:pt idx="414">
                  <c:v>0.1751769</c:v>
                </c:pt>
                <c:pt idx="415">
                  <c:v>0.176536</c:v>
                </c:pt>
                <c:pt idx="416">
                  <c:v>0.1728867</c:v>
                </c:pt>
                <c:pt idx="417">
                  <c:v>0.16666510000000001</c:v>
                </c:pt>
                <c:pt idx="418">
                  <c:v>0.1603155</c:v>
                </c:pt>
                <c:pt idx="419">
                  <c:v>0.1588214</c:v>
                </c:pt>
                <c:pt idx="420">
                  <c:v>0.16140119999999999</c:v>
                </c:pt>
                <c:pt idx="421">
                  <c:v>0.1589352</c:v>
                </c:pt>
                <c:pt idx="422">
                  <c:v>0.15590300000000001</c:v>
                </c:pt>
                <c:pt idx="423">
                  <c:v>0.15880130000000001</c:v>
                </c:pt>
                <c:pt idx="424">
                  <c:v>0.1617181</c:v>
                </c:pt>
                <c:pt idx="425">
                  <c:v>0.1593513</c:v>
                </c:pt>
                <c:pt idx="426">
                  <c:v>0.15184990000000001</c:v>
                </c:pt>
                <c:pt idx="427">
                  <c:v>0.14701420000000001</c:v>
                </c:pt>
                <c:pt idx="428">
                  <c:v>0.14883479999999999</c:v>
                </c:pt>
                <c:pt idx="429">
                  <c:v>0.1492356</c:v>
                </c:pt>
                <c:pt idx="430">
                  <c:v>0.14460149999999999</c:v>
                </c:pt>
                <c:pt idx="431">
                  <c:v>0.14715780000000001</c:v>
                </c:pt>
                <c:pt idx="432">
                  <c:v>0.15826580000000001</c:v>
                </c:pt>
                <c:pt idx="433">
                  <c:v>0.15637329999999999</c:v>
                </c:pt>
                <c:pt idx="434">
                  <c:v>0.14417820000000001</c:v>
                </c:pt>
                <c:pt idx="435">
                  <c:v>0.14311389999999999</c:v>
                </c:pt>
                <c:pt idx="436">
                  <c:v>0.1488158</c:v>
                </c:pt>
                <c:pt idx="437">
                  <c:v>0.15060319999999999</c:v>
                </c:pt>
                <c:pt idx="438">
                  <c:v>0.15243709999999999</c:v>
                </c:pt>
                <c:pt idx="439">
                  <c:v>0.15354509999999999</c:v>
                </c:pt>
                <c:pt idx="440">
                  <c:v>0.14611479999999999</c:v>
                </c:pt>
                <c:pt idx="441">
                  <c:v>0.14050219999999999</c:v>
                </c:pt>
                <c:pt idx="442">
                  <c:v>0.14666770000000001</c:v>
                </c:pt>
                <c:pt idx="443">
                  <c:v>0.14799619999999999</c:v>
                </c:pt>
                <c:pt idx="444">
                  <c:v>0.13889399999999999</c:v>
                </c:pt>
                <c:pt idx="445">
                  <c:v>0.1328973</c:v>
                </c:pt>
                <c:pt idx="446">
                  <c:v>0.12956809999999999</c:v>
                </c:pt>
                <c:pt idx="447">
                  <c:v>0.12531909999999999</c:v>
                </c:pt>
                <c:pt idx="448">
                  <c:v>0.1246844</c:v>
                </c:pt>
                <c:pt idx="449">
                  <c:v>0.12934290000000001</c:v>
                </c:pt>
                <c:pt idx="450">
                  <c:v>0.135771</c:v>
                </c:pt>
                <c:pt idx="451">
                  <c:v>0.13827220000000001</c:v>
                </c:pt>
                <c:pt idx="452">
                  <c:v>0.13814000000000001</c:v>
                </c:pt>
                <c:pt idx="453">
                  <c:v>0.13274269999999999</c:v>
                </c:pt>
                <c:pt idx="454">
                  <c:v>0.1196887</c:v>
                </c:pt>
                <c:pt idx="455">
                  <c:v>0.1165701</c:v>
                </c:pt>
                <c:pt idx="456">
                  <c:v>0.12728249999999999</c:v>
                </c:pt>
                <c:pt idx="457">
                  <c:v>0.12708929999999999</c:v>
                </c:pt>
                <c:pt idx="458">
                  <c:v>0.1103823</c:v>
                </c:pt>
                <c:pt idx="459">
                  <c:v>0.1041813</c:v>
                </c:pt>
                <c:pt idx="460">
                  <c:v>0.1124011</c:v>
                </c:pt>
                <c:pt idx="461">
                  <c:v>0.11346349999999999</c:v>
                </c:pt>
                <c:pt idx="462">
                  <c:v>0.110212</c:v>
                </c:pt>
                <c:pt idx="463">
                  <c:v>0.10924689999999999</c:v>
                </c:pt>
                <c:pt idx="464">
                  <c:v>0.1100105</c:v>
                </c:pt>
                <c:pt idx="465">
                  <c:v>0.1166243</c:v>
                </c:pt>
                <c:pt idx="466">
                  <c:v>0.1166828</c:v>
                </c:pt>
                <c:pt idx="467">
                  <c:v>0.1097419</c:v>
                </c:pt>
                <c:pt idx="468">
                  <c:v>0.11523940000000001</c:v>
                </c:pt>
                <c:pt idx="469">
                  <c:v>0.1240884</c:v>
                </c:pt>
                <c:pt idx="470">
                  <c:v>0.1190474</c:v>
                </c:pt>
                <c:pt idx="471">
                  <c:v>0.1112143</c:v>
                </c:pt>
                <c:pt idx="472">
                  <c:v>0.1123542</c:v>
                </c:pt>
                <c:pt idx="473">
                  <c:v>0.1072978</c:v>
                </c:pt>
                <c:pt idx="474">
                  <c:v>9.3253119999999995E-2</c:v>
                </c:pt>
                <c:pt idx="475">
                  <c:v>9.5581890000000003E-2</c:v>
                </c:pt>
                <c:pt idx="476">
                  <c:v>0.10754909999999999</c:v>
                </c:pt>
                <c:pt idx="477">
                  <c:v>0.1091587</c:v>
                </c:pt>
                <c:pt idx="478">
                  <c:v>0.1098654</c:v>
                </c:pt>
                <c:pt idx="479">
                  <c:v>0.109649</c:v>
                </c:pt>
                <c:pt idx="480">
                  <c:v>0.1000231</c:v>
                </c:pt>
                <c:pt idx="481">
                  <c:v>8.8368360000000007E-2</c:v>
                </c:pt>
                <c:pt idx="482">
                  <c:v>8.2417030000000002E-2</c:v>
                </c:pt>
                <c:pt idx="483">
                  <c:v>8.3170380000000002E-2</c:v>
                </c:pt>
                <c:pt idx="484">
                  <c:v>8.9365379999999994E-2</c:v>
                </c:pt>
                <c:pt idx="485">
                  <c:v>9.4661159999999994E-2</c:v>
                </c:pt>
                <c:pt idx="486">
                  <c:v>8.7958350000000005E-2</c:v>
                </c:pt>
                <c:pt idx="487">
                  <c:v>7.5216569999999996E-2</c:v>
                </c:pt>
                <c:pt idx="488">
                  <c:v>8.1079479999999995E-2</c:v>
                </c:pt>
                <c:pt idx="489">
                  <c:v>0.10206170000000001</c:v>
                </c:pt>
                <c:pt idx="490">
                  <c:v>0.10855330000000001</c:v>
                </c:pt>
                <c:pt idx="491">
                  <c:v>9.95196E-2</c:v>
                </c:pt>
                <c:pt idx="492">
                  <c:v>9.3833089999999994E-2</c:v>
                </c:pt>
                <c:pt idx="493">
                  <c:v>9.2215729999999996E-2</c:v>
                </c:pt>
                <c:pt idx="494">
                  <c:v>8.3111879999999999E-2</c:v>
                </c:pt>
                <c:pt idx="495">
                  <c:v>6.9970060000000001E-2</c:v>
                </c:pt>
                <c:pt idx="496">
                  <c:v>7.1327340000000003E-2</c:v>
                </c:pt>
                <c:pt idx="497">
                  <c:v>8.4872139999999999E-2</c:v>
                </c:pt>
                <c:pt idx="498">
                  <c:v>8.9157760000000003E-2</c:v>
                </c:pt>
                <c:pt idx="499">
                  <c:v>8.0890680000000006E-2</c:v>
                </c:pt>
                <c:pt idx="500">
                  <c:v>7.7072189999999999E-2</c:v>
                </c:pt>
                <c:pt idx="501">
                  <c:v>8.4071279999999998E-2</c:v>
                </c:pt>
                <c:pt idx="502">
                  <c:v>8.6309200000000003E-2</c:v>
                </c:pt>
                <c:pt idx="503">
                  <c:v>7.9814419999999997E-2</c:v>
                </c:pt>
                <c:pt idx="504">
                  <c:v>7.8388330000000006E-2</c:v>
                </c:pt>
                <c:pt idx="505">
                  <c:v>7.8353320000000004E-2</c:v>
                </c:pt>
                <c:pt idx="506">
                  <c:v>6.9178790000000004E-2</c:v>
                </c:pt>
                <c:pt idx="507">
                  <c:v>6.3005030000000004E-2</c:v>
                </c:pt>
                <c:pt idx="508">
                  <c:v>7.206709E-2</c:v>
                </c:pt>
                <c:pt idx="509">
                  <c:v>8.1979819999999995E-2</c:v>
                </c:pt>
                <c:pt idx="510">
                  <c:v>7.6629180000000005E-2</c:v>
                </c:pt>
                <c:pt idx="511">
                  <c:v>6.6521830000000004E-2</c:v>
                </c:pt>
                <c:pt idx="512">
                  <c:v>6.8540539999999997E-2</c:v>
                </c:pt>
                <c:pt idx="513">
                  <c:v>7.5983800000000004E-2</c:v>
                </c:pt>
                <c:pt idx="514">
                  <c:v>7.1435499999999999E-2</c:v>
                </c:pt>
                <c:pt idx="515">
                  <c:v>5.7611339999999997E-2</c:v>
                </c:pt>
                <c:pt idx="516">
                  <c:v>5.6565579999999997E-2</c:v>
                </c:pt>
                <c:pt idx="517">
                  <c:v>7.2938619999999996E-2</c:v>
                </c:pt>
                <c:pt idx="518">
                  <c:v>8.0129539999999999E-2</c:v>
                </c:pt>
                <c:pt idx="519">
                  <c:v>7.2399030000000003E-2</c:v>
                </c:pt>
                <c:pt idx="520">
                  <c:v>7.4639689999999995E-2</c:v>
                </c:pt>
                <c:pt idx="521">
                  <c:v>8.4361259999999993E-2</c:v>
                </c:pt>
                <c:pt idx="522">
                  <c:v>7.9900260000000001E-2</c:v>
                </c:pt>
                <c:pt idx="523">
                  <c:v>6.7044969999999995E-2</c:v>
                </c:pt>
                <c:pt idx="524">
                  <c:v>6.8002060000000003E-2</c:v>
                </c:pt>
                <c:pt idx="525">
                  <c:v>7.762579E-2</c:v>
                </c:pt>
                <c:pt idx="526">
                  <c:v>7.2051489999999996E-2</c:v>
                </c:pt>
                <c:pt idx="527">
                  <c:v>6.30159E-2</c:v>
                </c:pt>
                <c:pt idx="528">
                  <c:v>7.3876170000000005E-2</c:v>
                </c:pt>
                <c:pt idx="529">
                  <c:v>8.5607849999999999E-2</c:v>
                </c:pt>
                <c:pt idx="530">
                  <c:v>7.4105089999999998E-2</c:v>
                </c:pt>
                <c:pt idx="531">
                  <c:v>5.7818590000000003E-2</c:v>
                </c:pt>
                <c:pt idx="532">
                  <c:v>6.2323389999999999E-2</c:v>
                </c:pt>
                <c:pt idx="533">
                  <c:v>6.8397490000000005E-2</c:v>
                </c:pt>
                <c:pt idx="534">
                  <c:v>5.8871050000000001E-2</c:v>
                </c:pt>
                <c:pt idx="535">
                  <c:v>5.6092210000000003E-2</c:v>
                </c:pt>
                <c:pt idx="536">
                  <c:v>6.6288239999999998E-2</c:v>
                </c:pt>
                <c:pt idx="537">
                  <c:v>7.4510670000000001E-2</c:v>
                </c:pt>
                <c:pt idx="538">
                  <c:v>7.2383829999999996E-2</c:v>
                </c:pt>
                <c:pt idx="539">
                  <c:v>6.2383920000000002E-2</c:v>
                </c:pt>
                <c:pt idx="540">
                  <c:v>5.7073520000000003E-2</c:v>
                </c:pt>
                <c:pt idx="541">
                  <c:v>5.7561609999999999E-2</c:v>
                </c:pt>
                <c:pt idx="542">
                  <c:v>4.9917870000000003E-2</c:v>
                </c:pt>
                <c:pt idx="543">
                  <c:v>4.0421369999999998E-2</c:v>
                </c:pt>
                <c:pt idx="544">
                  <c:v>5.2599060000000003E-2</c:v>
                </c:pt>
                <c:pt idx="545">
                  <c:v>7.0377129999999996E-2</c:v>
                </c:pt>
                <c:pt idx="546">
                  <c:v>6.6072560000000002E-2</c:v>
                </c:pt>
                <c:pt idx="547">
                  <c:v>5.9560210000000002E-2</c:v>
                </c:pt>
                <c:pt idx="548">
                  <c:v>7.1720939999999997E-2</c:v>
                </c:pt>
                <c:pt idx="549">
                  <c:v>8.1269900000000006E-2</c:v>
                </c:pt>
                <c:pt idx="550">
                  <c:v>6.8148600000000004E-2</c:v>
                </c:pt>
                <c:pt idx="551">
                  <c:v>5.5026899999999997E-2</c:v>
                </c:pt>
                <c:pt idx="552">
                  <c:v>5.956852E-2</c:v>
                </c:pt>
                <c:pt idx="553">
                  <c:v>5.5735100000000003E-2</c:v>
                </c:pt>
                <c:pt idx="554">
                  <c:v>3.7087179999999997E-2</c:v>
                </c:pt>
                <c:pt idx="555">
                  <c:v>3.5551409999999999E-2</c:v>
                </c:pt>
                <c:pt idx="556">
                  <c:v>5.277954E-2</c:v>
                </c:pt>
                <c:pt idx="557">
                  <c:v>6.4706760000000002E-2</c:v>
                </c:pt>
                <c:pt idx="558">
                  <c:v>6.6764160000000003E-2</c:v>
                </c:pt>
                <c:pt idx="559">
                  <c:v>5.9529110000000003E-2</c:v>
                </c:pt>
                <c:pt idx="560">
                  <c:v>4.8195580000000002E-2</c:v>
                </c:pt>
                <c:pt idx="561">
                  <c:v>4.5386030000000001E-2</c:v>
                </c:pt>
                <c:pt idx="562">
                  <c:v>4.4402499999999998E-2</c:v>
                </c:pt>
                <c:pt idx="563">
                  <c:v>4.1267440000000002E-2</c:v>
                </c:pt>
                <c:pt idx="564">
                  <c:v>4.5523090000000002E-2</c:v>
                </c:pt>
                <c:pt idx="565">
                  <c:v>5.0796220000000003E-2</c:v>
                </c:pt>
                <c:pt idx="566">
                  <c:v>5.0272669999999998E-2</c:v>
                </c:pt>
                <c:pt idx="567">
                  <c:v>4.3872609999999999E-2</c:v>
                </c:pt>
                <c:pt idx="568">
                  <c:v>3.7783839999999999E-2</c:v>
                </c:pt>
                <c:pt idx="569">
                  <c:v>4.2551690000000003E-2</c:v>
                </c:pt>
                <c:pt idx="570">
                  <c:v>4.5035539999999999E-2</c:v>
                </c:pt>
                <c:pt idx="571">
                  <c:v>3.7769049999999998E-2</c:v>
                </c:pt>
                <c:pt idx="572">
                  <c:v>4.1152300000000003E-2</c:v>
                </c:pt>
                <c:pt idx="573">
                  <c:v>5.4173939999999997E-2</c:v>
                </c:pt>
                <c:pt idx="574">
                  <c:v>5.2867629999999999E-2</c:v>
                </c:pt>
                <c:pt idx="575">
                  <c:v>3.752283E-2</c:v>
                </c:pt>
                <c:pt idx="576">
                  <c:v>3.1657690000000002E-2</c:v>
                </c:pt>
                <c:pt idx="577">
                  <c:v>4.1720010000000002E-2</c:v>
                </c:pt>
                <c:pt idx="578">
                  <c:v>4.8327580000000002E-2</c:v>
                </c:pt>
                <c:pt idx="579">
                  <c:v>4.8219949999999998E-2</c:v>
                </c:pt>
                <c:pt idx="580">
                  <c:v>5.2130660000000002E-2</c:v>
                </c:pt>
                <c:pt idx="581">
                  <c:v>5.1426260000000001E-2</c:v>
                </c:pt>
                <c:pt idx="582">
                  <c:v>4.3524750000000001E-2</c:v>
                </c:pt>
                <c:pt idx="583">
                  <c:v>4.1214979999999998E-2</c:v>
                </c:pt>
                <c:pt idx="584">
                  <c:v>4.6390010000000002E-2</c:v>
                </c:pt>
                <c:pt idx="585">
                  <c:v>5.2199660000000002E-2</c:v>
                </c:pt>
                <c:pt idx="586">
                  <c:v>5.5297140000000002E-2</c:v>
                </c:pt>
                <c:pt idx="587">
                  <c:v>5.011169E-2</c:v>
                </c:pt>
                <c:pt idx="588">
                  <c:v>3.5052739999999999E-2</c:v>
                </c:pt>
                <c:pt idx="589">
                  <c:v>2.668102E-2</c:v>
                </c:pt>
                <c:pt idx="590">
                  <c:v>3.3850600000000002E-2</c:v>
                </c:pt>
                <c:pt idx="591">
                  <c:v>4.5283570000000002E-2</c:v>
                </c:pt>
                <c:pt idx="592">
                  <c:v>5.0813740000000003E-2</c:v>
                </c:pt>
                <c:pt idx="593">
                  <c:v>4.4528199999999997E-2</c:v>
                </c:pt>
                <c:pt idx="594">
                  <c:v>3.1785470000000003E-2</c:v>
                </c:pt>
                <c:pt idx="595">
                  <c:v>2.5016969999999999E-2</c:v>
                </c:pt>
                <c:pt idx="596">
                  <c:v>2.7310310000000001E-2</c:v>
                </c:pt>
                <c:pt idx="597">
                  <c:v>3.7287319999999999E-2</c:v>
                </c:pt>
                <c:pt idx="598">
                  <c:v>4.5929440000000002E-2</c:v>
                </c:pt>
                <c:pt idx="599">
                  <c:v>4.1551650000000002E-2</c:v>
                </c:pt>
                <c:pt idx="600">
                  <c:v>3.483108E-2</c:v>
                </c:pt>
                <c:pt idx="601">
                  <c:v>3.9156120000000003E-2</c:v>
                </c:pt>
                <c:pt idx="602">
                  <c:v>3.9054230000000002E-2</c:v>
                </c:pt>
                <c:pt idx="603">
                  <c:v>2.9619619999999999E-2</c:v>
                </c:pt>
                <c:pt idx="604">
                  <c:v>3.0047170000000002E-2</c:v>
                </c:pt>
                <c:pt idx="605">
                  <c:v>3.2942979999999997E-2</c:v>
                </c:pt>
                <c:pt idx="606">
                  <c:v>2.58058E-2</c:v>
                </c:pt>
                <c:pt idx="607">
                  <c:v>2.717988E-2</c:v>
                </c:pt>
                <c:pt idx="608">
                  <c:v>4.0433110000000001E-2</c:v>
                </c:pt>
                <c:pt idx="609">
                  <c:v>4.7029550000000003E-2</c:v>
                </c:pt>
                <c:pt idx="610">
                  <c:v>4.2419279999999997E-2</c:v>
                </c:pt>
                <c:pt idx="611">
                  <c:v>3.2557950000000002E-2</c:v>
                </c:pt>
                <c:pt idx="612">
                  <c:v>3.145891E-2</c:v>
                </c:pt>
                <c:pt idx="613">
                  <c:v>4.394315E-2</c:v>
                </c:pt>
                <c:pt idx="614">
                  <c:v>4.6488519999999998E-2</c:v>
                </c:pt>
                <c:pt idx="615">
                  <c:v>3.3875370000000002E-2</c:v>
                </c:pt>
                <c:pt idx="616">
                  <c:v>3.2232770000000001E-2</c:v>
                </c:pt>
                <c:pt idx="617">
                  <c:v>3.7960359999999999E-2</c:v>
                </c:pt>
                <c:pt idx="618">
                  <c:v>3.0675919999999999E-2</c:v>
                </c:pt>
                <c:pt idx="619">
                  <c:v>2.063854E-2</c:v>
                </c:pt>
                <c:pt idx="620">
                  <c:v>2.3138530000000001E-2</c:v>
                </c:pt>
                <c:pt idx="621">
                  <c:v>3.3315900000000002E-2</c:v>
                </c:pt>
                <c:pt idx="622">
                  <c:v>3.3357449999999997E-2</c:v>
                </c:pt>
                <c:pt idx="623">
                  <c:v>1.825703E-2</c:v>
                </c:pt>
                <c:pt idx="624">
                  <c:v>1.4533509999999999E-2</c:v>
                </c:pt>
                <c:pt idx="625">
                  <c:v>3.077154E-2</c:v>
                </c:pt>
                <c:pt idx="626">
                  <c:v>3.211936E-2</c:v>
                </c:pt>
                <c:pt idx="627">
                  <c:v>1.3852059999999999E-2</c:v>
                </c:pt>
                <c:pt idx="628">
                  <c:v>1.297802E-2</c:v>
                </c:pt>
                <c:pt idx="629">
                  <c:v>2.9353420000000002E-2</c:v>
                </c:pt>
                <c:pt idx="630">
                  <c:v>3.2504320000000003E-2</c:v>
                </c:pt>
                <c:pt idx="631">
                  <c:v>2.930783E-2</c:v>
                </c:pt>
                <c:pt idx="632">
                  <c:v>3.7750560000000002E-2</c:v>
                </c:pt>
                <c:pt idx="633">
                  <c:v>3.9221399999999997E-2</c:v>
                </c:pt>
                <c:pt idx="634">
                  <c:v>2.6123710000000001E-2</c:v>
                </c:pt>
                <c:pt idx="635">
                  <c:v>2.3319929999999999E-2</c:v>
                </c:pt>
                <c:pt idx="636">
                  <c:v>3.2770199999999999E-2</c:v>
                </c:pt>
                <c:pt idx="637">
                  <c:v>3.5458870000000003E-2</c:v>
                </c:pt>
                <c:pt idx="638">
                  <c:v>3.1393919999999999E-2</c:v>
                </c:pt>
                <c:pt idx="639">
                  <c:v>3.0897460000000002E-2</c:v>
                </c:pt>
                <c:pt idx="640">
                  <c:v>3.4533420000000002E-2</c:v>
                </c:pt>
                <c:pt idx="641">
                  <c:v>3.5603759999999998E-2</c:v>
                </c:pt>
                <c:pt idx="642">
                  <c:v>2.8300889999999999E-2</c:v>
                </c:pt>
                <c:pt idx="643">
                  <c:v>1.435204E-2</c:v>
                </c:pt>
                <c:pt idx="644">
                  <c:v>1.260147E-2</c:v>
                </c:pt>
                <c:pt idx="645">
                  <c:v>3.2571830000000003E-2</c:v>
                </c:pt>
                <c:pt idx="646">
                  <c:v>4.4316979999999999E-2</c:v>
                </c:pt>
                <c:pt idx="647">
                  <c:v>3.5405869999999999E-2</c:v>
                </c:pt>
                <c:pt idx="648">
                  <c:v>3.672164E-2</c:v>
                </c:pt>
                <c:pt idx="649">
                  <c:v>4.6039799999999999E-2</c:v>
                </c:pt>
                <c:pt idx="650">
                  <c:v>3.5618570000000002E-2</c:v>
                </c:pt>
                <c:pt idx="651">
                  <c:v>1.8300819999999999E-2</c:v>
                </c:pt>
                <c:pt idx="652">
                  <c:v>1.837971E-2</c:v>
                </c:pt>
                <c:pt idx="653">
                  <c:v>2.5943609999999999E-2</c:v>
                </c:pt>
                <c:pt idx="654">
                  <c:v>2.0279149999999999E-2</c:v>
                </c:pt>
                <c:pt idx="655">
                  <c:v>8.4597820000000008E-3</c:v>
                </c:pt>
                <c:pt idx="656">
                  <c:v>7.8291460000000004E-3</c:v>
                </c:pt>
                <c:pt idx="657">
                  <c:v>1.6412429999999999E-2</c:v>
                </c:pt>
                <c:pt idx="658">
                  <c:v>2.0488619999999999E-2</c:v>
                </c:pt>
                <c:pt idx="659">
                  <c:v>1.206316E-2</c:v>
                </c:pt>
                <c:pt idx="660">
                  <c:v>5.3907E-3</c:v>
                </c:pt>
                <c:pt idx="661">
                  <c:v>1.455073E-2</c:v>
                </c:pt>
                <c:pt idx="662">
                  <c:v>2.1484840000000002E-2</c:v>
                </c:pt>
                <c:pt idx="663">
                  <c:v>1.577483E-2</c:v>
                </c:pt>
                <c:pt idx="664">
                  <c:v>1.5842680000000001E-2</c:v>
                </c:pt>
                <c:pt idx="665">
                  <c:v>2.7514759999999999E-2</c:v>
                </c:pt>
                <c:pt idx="666">
                  <c:v>3.4152589999999997E-2</c:v>
                </c:pt>
                <c:pt idx="667">
                  <c:v>2.6077920000000001E-2</c:v>
                </c:pt>
                <c:pt idx="668">
                  <c:v>2.1161760000000002E-2</c:v>
                </c:pt>
                <c:pt idx="669">
                  <c:v>2.694889E-2</c:v>
                </c:pt>
                <c:pt idx="670">
                  <c:v>2.386955E-2</c:v>
                </c:pt>
                <c:pt idx="671">
                  <c:v>1.9399030000000001E-2</c:v>
                </c:pt>
                <c:pt idx="672">
                  <c:v>3.4189990000000003E-2</c:v>
                </c:pt>
                <c:pt idx="673">
                  <c:v>4.7749380000000001E-2</c:v>
                </c:pt>
                <c:pt idx="674">
                  <c:v>3.1552080000000003E-2</c:v>
                </c:pt>
                <c:pt idx="675">
                  <c:v>9.46286E-3</c:v>
                </c:pt>
                <c:pt idx="676">
                  <c:v>1.7849739999999999E-2</c:v>
                </c:pt>
                <c:pt idx="677">
                  <c:v>3.6938159999999998E-2</c:v>
                </c:pt>
                <c:pt idx="678">
                  <c:v>3.466064E-2</c:v>
                </c:pt>
                <c:pt idx="679">
                  <c:v>2.289387E-2</c:v>
                </c:pt>
                <c:pt idx="680">
                  <c:v>2.3636299999999999E-2</c:v>
                </c:pt>
                <c:pt idx="681">
                  <c:v>2.9670820000000001E-2</c:v>
                </c:pt>
                <c:pt idx="682">
                  <c:v>2.7216400000000002E-2</c:v>
                </c:pt>
                <c:pt idx="683">
                  <c:v>2.173214E-2</c:v>
                </c:pt>
                <c:pt idx="684">
                  <c:v>2.2418489999999999E-2</c:v>
                </c:pt>
                <c:pt idx="685">
                  <c:v>2.878903E-2</c:v>
                </c:pt>
                <c:pt idx="686">
                  <c:v>2.8397660000000002E-2</c:v>
                </c:pt>
                <c:pt idx="687">
                  <c:v>1.49088E-2</c:v>
                </c:pt>
                <c:pt idx="688">
                  <c:v>8.7774870000000005E-3</c:v>
                </c:pt>
                <c:pt idx="689">
                  <c:v>2.3830560000000001E-2</c:v>
                </c:pt>
                <c:pt idx="690">
                  <c:v>3.6497349999999998E-2</c:v>
                </c:pt>
                <c:pt idx="691">
                  <c:v>2.8920310000000001E-2</c:v>
                </c:pt>
                <c:pt idx="692">
                  <c:v>2.385075E-2</c:v>
                </c:pt>
                <c:pt idx="693">
                  <c:v>3.5108819999999999E-2</c:v>
                </c:pt>
                <c:pt idx="694">
                  <c:v>3.6263789999999997E-2</c:v>
                </c:pt>
                <c:pt idx="695">
                  <c:v>1.7241840000000001E-2</c:v>
                </c:pt>
                <c:pt idx="696">
                  <c:v>9.4074229999999998E-3</c:v>
                </c:pt>
                <c:pt idx="697">
                  <c:v>2.3808090000000001E-2</c:v>
                </c:pt>
                <c:pt idx="698">
                  <c:v>3.1319029999999998E-2</c:v>
                </c:pt>
                <c:pt idx="699">
                  <c:v>2.1927350000000002E-2</c:v>
                </c:pt>
                <c:pt idx="700">
                  <c:v>1.5326569999999999E-2</c:v>
                </c:pt>
                <c:pt idx="701">
                  <c:v>1.688887E-2</c:v>
                </c:pt>
                <c:pt idx="702">
                  <c:v>1.9616649999999999E-2</c:v>
                </c:pt>
                <c:pt idx="703">
                  <c:v>1.892361E-2</c:v>
                </c:pt>
                <c:pt idx="704">
                  <c:v>1.0962110000000001E-2</c:v>
                </c:pt>
                <c:pt idx="705">
                  <c:v>4.3699020000000002E-3</c:v>
                </c:pt>
                <c:pt idx="706">
                  <c:v>6.1192140000000004E-3</c:v>
                </c:pt>
                <c:pt idx="707">
                  <c:v>9.1119229999999992E-3</c:v>
                </c:pt>
                <c:pt idx="708">
                  <c:v>1.4818410000000001E-2</c:v>
                </c:pt>
                <c:pt idx="709">
                  <c:v>2.3744230000000002E-2</c:v>
                </c:pt>
                <c:pt idx="710">
                  <c:v>2.4182080000000002E-2</c:v>
                </c:pt>
                <c:pt idx="711">
                  <c:v>1.707297E-2</c:v>
                </c:pt>
                <c:pt idx="712">
                  <c:v>1.7775409999999998E-2</c:v>
                </c:pt>
                <c:pt idx="713">
                  <c:v>3.1511379999999999E-2</c:v>
                </c:pt>
                <c:pt idx="714">
                  <c:v>3.6155670000000001E-2</c:v>
                </c:pt>
                <c:pt idx="715">
                  <c:v>2.018325E-2</c:v>
                </c:pt>
                <c:pt idx="716">
                  <c:v>1.383566E-2</c:v>
                </c:pt>
                <c:pt idx="717">
                  <c:v>2.1794839999999999E-2</c:v>
                </c:pt>
                <c:pt idx="718">
                  <c:v>1.3109640000000001E-2</c:v>
                </c:pt>
                <c:pt idx="719">
                  <c:v>-1.434926E-3</c:v>
                </c:pt>
                <c:pt idx="720">
                  <c:v>6.0243429999999997E-3</c:v>
                </c:pt>
                <c:pt idx="721">
                  <c:v>2.121145E-2</c:v>
                </c:pt>
                <c:pt idx="722">
                  <c:v>2.3476509999999999E-2</c:v>
                </c:pt>
                <c:pt idx="723">
                  <c:v>1.408829E-2</c:v>
                </c:pt>
                <c:pt idx="724">
                  <c:v>1.0222709999999999E-3</c:v>
                </c:pt>
                <c:pt idx="725">
                  <c:v>-9.0333399999999999E-4</c:v>
                </c:pt>
                <c:pt idx="726">
                  <c:v>9.8716450000000001E-3</c:v>
                </c:pt>
                <c:pt idx="727">
                  <c:v>1.2793179999999999E-2</c:v>
                </c:pt>
                <c:pt idx="728">
                  <c:v>6.2302640000000001E-3</c:v>
                </c:pt>
                <c:pt idx="729">
                  <c:v>1.077871E-2</c:v>
                </c:pt>
                <c:pt idx="730">
                  <c:v>2.6354579999999999E-2</c:v>
                </c:pt>
                <c:pt idx="731">
                  <c:v>3.0888450000000001E-2</c:v>
                </c:pt>
                <c:pt idx="732">
                  <c:v>2.2865090000000001E-2</c:v>
                </c:pt>
                <c:pt idx="733">
                  <c:v>1.9117559999999999E-2</c:v>
                </c:pt>
                <c:pt idx="734">
                  <c:v>1.701544E-2</c:v>
                </c:pt>
                <c:pt idx="735">
                  <c:v>1.169954E-2</c:v>
                </c:pt>
                <c:pt idx="736">
                  <c:v>1.504986E-2</c:v>
                </c:pt>
                <c:pt idx="737">
                  <c:v>2.0236839999999999E-2</c:v>
                </c:pt>
                <c:pt idx="738">
                  <c:v>1.0303980000000001E-2</c:v>
                </c:pt>
                <c:pt idx="739">
                  <c:v>-3.2460140000000002E-3</c:v>
                </c:pt>
                <c:pt idx="740">
                  <c:v>-2.8212979999999999E-3</c:v>
                </c:pt>
                <c:pt idx="741">
                  <c:v>7.418539E-3</c:v>
                </c:pt>
                <c:pt idx="742">
                  <c:v>1.307032E-2</c:v>
                </c:pt>
                <c:pt idx="743">
                  <c:v>7.3107800000000002E-3</c:v>
                </c:pt>
                <c:pt idx="744">
                  <c:v>2.8646079999999998E-3</c:v>
                </c:pt>
                <c:pt idx="745">
                  <c:v>1.374074E-2</c:v>
                </c:pt>
                <c:pt idx="746">
                  <c:v>2.5433819999999999E-2</c:v>
                </c:pt>
                <c:pt idx="747">
                  <c:v>2.1197150000000001E-2</c:v>
                </c:pt>
                <c:pt idx="748">
                  <c:v>1.330199E-2</c:v>
                </c:pt>
                <c:pt idx="749">
                  <c:v>1.7578940000000001E-2</c:v>
                </c:pt>
                <c:pt idx="750">
                  <c:v>2.3467289999999998E-2</c:v>
                </c:pt>
                <c:pt idx="751">
                  <c:v>1.7621109999999999E-2</c:v>
                </c:pt>
                <c:pt idx="752">
                  <c:v>1.361442E-2</c:v>
                </c:pt>
                <c:pt idx="753">
                  <c:v>1.946498E-2</c:v>
                </c:pt>
                <c:pt idx="754">
                  <c:v>1.8130500000000001E-2</c:v>
                </c:pt>
                <c:pt idx="755">
                  <c:v>9.2314979999999994E-3</c:v>
                </c:pt>
                <c:pt idx="756">
                  <c:v>1.25267E-2</c:v>
                </c:pt>
                <c:pt idx="757">
                  <c:v>2.0699559999999999E-2</c:v>
                </c:pt>
                <c:pt idx="758">
                  <c:v>1.1739370000000001E-2</c:v>
                </c:pt>
                <c:pt idx="759">
                  <c:v>-2.3735079999999999E-3</c:v>
                </c:pt>
                <c:pt idx="760">
                  <c:v>1.2170760000000001E-3</c:v>
                </c:pt>
                <c:pt idx="761">
                  <c:v>1.026527E-2</c:v>
                </c:pt>
                <c:pt idx="762">
                  <c:v>8.749616E-3</c:v>
                </c:pt>
                <c:pt idx="763">
                  <c:v>7.8005790000000002E-3</c:v>
                </c:pt>
                <c:pt idx="764">
                  <c:v>1.0421420000000001E-2</c:v>
                </c:pt>
                <c:pt idx="765">
                  <c:v>1.019508E-2</c:v>
                </c:pt>
                <c:pt idx="766">
                  <c:v>9.1811870000000004E-3</c:v>
                </c:pt>
                <c:pt idx="767">
                  <c:v>2.828297E-3</c:v>
                </c:pt>
                <c:pt idx="768">
                  <c:v>-4.5551990000000002E-3</c:v>
                </c:pt>
                <c:pt idx="769">
                  <c:v>4.7373729999999999E-5</c:v>
                </c:pt>
                <c:pt idx="770">
                  <c:v>4.4091770000000002E-3</c:v>
                </c:pt>
                <c:pt idx="771">
                  <c:v>8.5791510000000001E-3</c:v>
                </c:pt>
                <c:pt idx="772">
                  <c:v>2.5685800000000002E-2</c:v>
                </c:pt>
                <c:pt idx="773">
                  <c:v>2.5585429999999999E-2</c:v>
                </c:pt>
                <c:pt idx="774">
                  <c:v>2.147665E-3</c:v>
                </c:pt>
                <c:pt idx="775">
                  <c:v>-1.1251500000000001E-3</c:v>
                </c:pt>
                <c:pt idx="776">
                  <c:v>1.8794470000000001E-2</c:v>
                </c:pt>
                <c:pt idx="777">
                  <c:v>2.566856E-2</c:v>
                </c:pt>
                <c:pt idx="778">
                  <c:v>1.0524199999999999E-2</c:v>
                </c:pt>
                <c:pt idx="779">
                  <c:v>1.9971139999999999E-3</c:v>
                </c:pt>
                <c:pt idx="780">
                  <c:v>1.2688349999999999E-2</c:v>
                </c:pt>
                <c:pt idx="781">
                  <c:v>2.092596E-2</c:v>
                </c:pt>
                <c:pt idx="782">
                  <c:v>1.586512E-2</c:v>
                </c:pt>
                <c:pt idx="783">
                  <c:v>1.000886E-2</c:v>
                </c:pt>
                <c:pt idx="784">
                  <c:v>1.149786E-2</c:v>
                </c:pt>
                <c:pt idx="785">
                  <c:v>1.5166229999999999E-2</c:v>
                </c:pt>
                <c:pt idx="786">
                  <c:v>1.024949E-2</c:v>
                </c:pt>
                <c:pt idx="787">
                  <c:v>-5.2029530000000004E-4</c:v>
                </c:pt>
                <c:pt idx="788">
                  <c:v>1.667721E-3</c:v>
                </c:pt>
                <c:pt idx="789">
                  <c:v>8.8919859999999993E-3</c:v>
                </c:pt>
                <c:pt idx="790">
                  <c:v>1.158428E-3</c:v>
                </c:pt>
                <c:pt idx="791">
                  <c:v>-7.6094099999999996E-3</c:v>
                </c:pt>
                <c:pt idx="792">
                  <c:v>-6.9405630000000003E-3</c:v>
                </c:pt>
                <c:pt idx="793">
                  <c:v>-4.1582190000000003E-3</c:v>
                </c:pt>
                <c:pt idx="794">
                  <c:v>2.6186130000000001E-3</c:v>
                </c:pt>
                <c:pt idx="795">
                  <c:v>9.4683760000000006E-3</c:v>
                </c:pt>
                <c:pt idx="796">
                  <c:v>1.390854E-2</c:v>
                </c:pt>
                <c:pt idx="797">
                  <c:v>1.729845E-2</c:v>
                </c:pt>
                <c:pt idx="798">
                  <c:v>1.012366E-2</c:v>
                </c:pt>
                <c:pt idx="799">
                  <c:v>1.625692E-3</c:v>
                </c:pt>
                <c:pt idx="800">
                  <c:v>5.8520480000000003E-3</c:v>
                </c:pt>
                <c:pt idx="801">
                  <c:v>1.2169950000000001E-2</c:v>
                </c:pt>
                <c:pt idx="802">
                  <c:v>1.315937E-2</c:v>
                </c:pt>
                <c:pt idx="803">
                  <c:v>9.1992440000000005E-3</c:v>
                </c:pt>
                <c:pt idx="804">
                  <c:v>3.5008399999999999E-3</c:v>
                </c:pt>
                <c:pt idx="805">
                  <c:v>3.4428430000000001E-3</c:v>
                </c:pt>
                <c:pt idx="806">
                  <c:v>3.6918939999999998E-3</c:v>
                </c:pt>
                <c:pt idx="807">
                  <c:v>1.0705370000000001E-3</c:v>
                </c:pt>
                <c:pt idx="808">
                  <c:v>5.3362610000000001E-3</c:v>
                </c:pt>
                <c:pt idx="809">
                  <c:v>1.598434E-2</c:v>
                </c:pt>
                <c:pt idx="810">
                  <c:v>2.226653E-2</c:v>
                </c:pt>
                <c:pt idx="811">
                  <c:v>1.798953E-2</c:v>
                </c:pt>
                <c:pt idx="812">
                  <c:v>8.5426900000000004E-3</c:v>
                </c:pt>
                <c:pt idx="813">
                  <c:v>4.4000649999999999E-3</c:v>
                </c:pt>
                <c:pt idx="814">
                  <c:v>9.8255939999999996E-4</c:v>
                </c:pt>
                <c:pt idx="815">
                  <c:v>-4.0834679999999998E-3</c:v>
                </c:pt>
                <c:pt idx="816">
                  <c:v>-2.347652E-3</c:v>
                </c:pt>
                <c:pt idx="817">
                  <c:v>-4.3082229999999999E-3</c:v>
                </c:pt>
                <c:pt idx="818">
                  <c:v>-1.373591E-2</c:v>
                </c:pt>
                <c:pt idx="819">
                  <c:v>-1.065312E-2</c:v>
                </c:pt>
                <c:pt idx="820">
                  <c:v>7.2504889999999997E-3</c:v>
                </c:pt>
                <c:pt idx="821">
                  <c:v>1.7653950000000002E-2</c:v>
                </c:pt>
                <c:pt idx="822">
                  <c:v>9.4662659999999992E-3</c:v>
                </c:pt>
                <c:pt idx="823">
                  <c:v>1.623731E-3</c:v>
                </c:pt>
                <c:pt idx="824">
                  <c:v>1.0515399999999999E-2</c:v>
                </c:pt>
                <c:pt idx="825">
                  <c:v>1.9829090000000001E-2</c:v>
                </c:pt>
                <c:pt idx="826">
                  <c:v>9.0639899999999992E-3</c:v>
                </c:pt>
                <c:pt idx="827">
                  <c:v>-5.3826450000000001E-3</c:v>
                </c:pt>
                <c:pt idx="828">
                  <c:v>1.9166090000000001E-3</c:v>
                </c:pt>
                <c:pt idx="829">
                  <c:v>1.335827E-2</c:v>
                </c:pt>
                <c:pt idx="830">
                  <c:v>2.3200199999999999E-3</c:v>
                </c:pt>
                <c:pt idx="831">
                  <c:v>-1.6600030000000002E-2</c:v>
                </c:pt>
                <c:pt idx="832">
                  <c:v>-1.4698309999999999E-2</c:v>
                </c:pt>
                <c:pt idx="833">
                  <c:v>-8.8756239999999997E-4</c:v>
                </c:pt>
                <c:pt idx="834">
                  <c:v>-4.8577070000000002E-3</c:v>
                </c:pt>
                <c:pt idx="835">
                  <c:v>-1.7475330000000001E-2</c:v>
                </c:pt>
                <c:pt idx="836">
                  <c:v>-1.124385E-2</c:v>
                </c:pt>
                <c:pt idx="837">
                  <c:v>6.7846019999999998E-3</c:v>
                </c:pt>
                <c:pt idx="838">
                  <c:v>7.2597429999999999E-3</c:v>
                </c:pt>
                <c:pt idx="839">
                  <c:v>-1.175707E-2</c:v>
                </c:pt>
                <c:pt idx="840">
                  <c:v>-1.587245E-2</c:v>
                </c:pt>
                <c:pt idx="841">
                  <c:v>-1.080601E-3</c:v>
                </c:pt>
                <c:pt idx="842">
                  <c:v>-7.5636279999999995E-4</c:v>
                </c:pt>
                <c:pt idx="843">
                  <c:v>-9.0065800000000001E-3</c:v>
                </c:pt>
                <c:pt idx="844">
                  <c:v>8.0135700000000005E-4</c:v>
                </c:pt>
                <c:pt idx="845">
                  <c:v>1.28585E-2</c:v>
                </c:pt>
                <c:pt idx="846">
                  <c:v>6.088886E-3</c:v>
                </c:pt>
                <c:pt idx="847">
                  <c:v>-9.1658950000000003E-3</c:v>
                </c:pt>
                <c:pt idx="848">
                  <c:v>-1.7842759999999999E-2</c:v>
                </c:pt>
                <c:pt idx="849">
                  <c:v>-1.506968E-2</c:v>
                </c:pt>
                <c:pt idx="850">
                  <c:v>-6.454731E-3</c:v>
                </c:pt>
                <c:pt idx="851">
                  <c:v>-7.3244349999999998E-3</c:v>
                </c:pt>
                <c:pt idx="852">
                  <c:v>-1.7085909999999999E-2</c:v>
                </c:pt>
                <c:pt idx="853">
                  <c:v>-1.374215E-2</c:v>
                </c:pt>
                <c:pt idx="854">
                  <c:v>-3.3071659999999998E-3</c:v>
                </c:pt>
                <c:pt idx="855">
                  <c:v>4.153634E-4</c:v>
                </c:pt>
                <c:pt idx="856">
                  <c:v>1.051625E-2</c:v>
                </c:pt>
                <c:pt idx="857">
                  <c:v>1.9028050000000001E-2</c:v>
                </c:pt>
                <c:pt idx="858">
                  <c:v>1.588318E-2</c:v>
                </c:pt>
                <c:pt idx="859">
                  <c:v>1.392036E-2</c:v>
                </c:pt>
                <c:pt idx="860">
                  <c:v>1.070426E-2</c:v>
                </c:pt>
                <c:pt idx="861">
                  <c:v>-4.3760780000000002E-5</c:v>
                </c:pt>
                <c:pt idx="862">
                  <c:v>-6.032422E-3</c:v>
                </c:pt>
                <c:pt idx="863">
                  <c:v>1.3692960000000001E-3</c:v>
                </c:pt>
                <c:pt idx="864">
                  <c:v>1.123086E-2</c:v>
                </c:pt>
                <c:pt idx="865">
                  <c:v>1.136566E-2</c:v>
                </c:pt>
                <c:pt idx="866">
                  <c:v>4.0165319999999997E-3</c:v>
                </c:pt>
                <c:pt idx="867">
                  <c:v>-9.8161600000000004E-4</c:v>
                </c:pt>
                <c:pt idx="868">
                  <c:v>1.692603E-3</c:v>
                </c:pt>
                <c:pt idx="869">
                  <c:v>9.0434109999999995E-3</c:v>
                </c:pt>
                <c:pt idx="870">
                  <c:v>6.6484500000000002E-3</c:v>
                </c:pt>
                <c:pt idx="871">
                  <c:v>-8.2998710000000003E-3</c:v>
                </c:pt>
                <c:pt idx="872">
                  <c:v>-9.4943110000000001E-3</c:v>
                </c:pt>
                <c:pt idx="873">
                  <c:v>6.0012900000000003E-3</c:v>
                </c:pt>
                <c:pt idx="874">
                  <c:v>1.134577E-2</c:v>
                </c:pt>
                <c:pt idx="875">
                  <c:v>5.4489949999999999E-3</c:v>
                </c:pt>
                <c:pt idx="876">
                  <c:v>2.0004419999999998E-3</c:v>
                </c:pt>
                <c:pt idx="877">
                  <c:v>-5.2586450000000002E-3</c:v>
                </c:pt>
                <c:pt idx="878">
                  <c:v>-1.8191639999999999E-2</c:v>
                </c:pt>
                <c:pt idx="879">
                  <c:v>-1.6378210000000001E-2</c:v>
                </c:pt>
                <c:pt idx="880">
                  <c:v>8.2690170000000003E-4</c:v>
                </c:pt>
                <c:pt idx="881">
                  <c:v>9.4499089999999994E-3</c:v>
                </c:pt>
                <c:pt idx="882">
                  <c:v>3.3630330000000001E-3</c:v>
                </c:pt>
                <c:pt idx="883">
                  <c:v>-1.080889E-3</c:v>
                </c:pt>
                <c:pt idx="884">
                  <c:v>1.442156E-3</c:v>
                </c:pt>
                <c:pt idx="885">
                  <c:v>-2.5005700000000001E-3</c:v>
                </c:pt>
                <c:pt idx="886">
                  <c:v>-9.2861109999999997E-3</c:v>
                </c:pt>
                <c:pt idx="887">
                  <c:v>-6.2609420000000002E-3</c:v>
                </c:pt>
                <c:pt idx="888">
                  <c:v>3.3093210000000001E-3</c:v>
                </c:pt>
                <c:pt idx="889">
                  <c:v>7.2213499999999996E-3</c:v>
                </c:pt>
                <c:pt idx="890">
                  <c:v>-3.1576870000000002E-3</c:v>
                </c:pt>
                <c:pt idx="891">
                  <c:v>-1.1078920000000001E-2</c:v>
                </c:pt>
                <c:pt idx="892">
                  <c:v>-1.6515080000000001E-3</c:v>
                </c:pt>
                <c:pt idx="893">
                  <c:v>8.4897219999999999E-3</c:v>
                </c:pt>
                <c:pt idx="894">
                  <c:v>3.323234E-3</c:v>
                </c:pt>
                <c:pt idx="895">
                  <c:v>-6.2050339999999999E-3</c:v>
                </c:pt>
                <c:pt idx="896">
                  <c:v>9.2538080000000006E-5</c:v>
                </c:pt>
                <c:pt idx="897">
                  <c:v>9.5286280000000008E-3</c:v>
                </c:pt>
                <c:pt idx="898">
                  <c:v>-1.507256E-3</c:v>
                </c:pt>
                <c:pt idx="899">
                  <c:v>-1.274103E-2</c:v>
                </c:pt>
                <c:pt idx="900">
                  <c:v>-6.2751889999999996E-4</c:v>
                </c:pt>
                <c:pt idx="901">
                  <c:v>1.376528E-2</c:v>
                </c:pt>
                <c:pt idx="902">
                  <c:v>1.257845E-2</c:v>
                </c:pt>
                <c:pt idx="903">
                  <c:v>4.3798919999999998E-3</c:v>
                </c:pt>
                <c:pt idx="904">
                  <c:v>1.860607E-3</c:v>
                </c:pt>
                <c:pt idx="905">
                  <c:v>1.127619E-2</c:v>
                </c:pt>
                <c:pt idx="906">
                  <c:v>1.6213450000000001E-2</c:v>
                </c:pt>
                <c:pt idx="907">
                  <c:v>9.3577509999999992E-3</c:v>
                </c:pt>
                <c:pt idx="908">
                  <c:v>7.7907779999999999E-3</c:v>
                </c:pt>
                <c:pt idx="909">
                  <c:v>7.7349139999999999E-3</c:v>
                </c:pt>
                <c:pt idx="910">
                  <c:v>-1.4951330000000001E-3</c:v>
                </c:pt>
                <c:pt idx="911">
                  <c:v>-7.6041069999999997E-3</c:v>
                </c:pt>
                <c:pt idx="912">
                  <c:v>-1.3894949999999999E-3</c:v>
                </c:pt>
                <c:pt idx="913">
                  <c:v>2.6074150000000001E-3</c:v>
                </c:pt>
                <c:pt idx="914">
                  <c:v>-6.5595310000000004E-3</c:v>
                </c:pt>
                <c:pt idx="915">
                  <c:v>-6.1789039999999998E-3</c:v>
                </c:pt>
                <c:pt idx="916">
                  <c:v>1.5440199999999999E-2</c:v>
                </c:pt>
                <c:pt idx="917">
                  <c:v>2.976061E-2</c:v>
                </c:pt>
                <c:pt idx="918">
                  <c:v>2.6117100000000001E-2</c:v>
                </c:pt>
                <c:pt idx="919">
                  <c:v>2.2253950000000002E-2</c:v>
                </c:pt>
                <c:pt idx="920">
                  <c:v>1.8459550000000002E-2</c:v>
                </c:pt>
                <c:pt idx="921">
                  <c:v>7.417501E-3</c:v>
                </c:pt>
                <c:pt idx="922">
                  <c:v>2.6770259999999999E-3</c:v>
                </c:pt>
                <c:pt idx="923">
                  <c:v>1.081675E-2</c:v>
                </c:pt>
                <c:pt idx="924">
                  <c:v>1.5381290000000001E-2</c:v>
                </c:pt>
                <c:pt idx="925">
                  <c:v>1.001879E-2</c:v>
                </c:pt>
                <c:pt idx="926">
                  <c:v>6.770229E-3</c:v>
                </c:pt>
                <c:pt idx="927">
                  <c:v>8.4130650000000008E-3</c:v>
                </c:pt>
                <c:pt idx="928">
                  <c:v>3.3713020000000001E-3</c:v>
                </c:pt>
                <c:pt idx="929">
                  <c:v>-2.1215919999999998E-3</c:v>
                </c:pt>
                <c:pt idx="930">
                  <c:v>2.383156E-3</c:v>
                </c:pt>
                <c:pt idx="931">
                  <c:v>3.097921E-3</c:v>
                </c:pt>
                <c:pt idx="932">
                  <c:v>3.5248900000000001E-3</c:v>
                </c:pt>
                <c:pt idx="933">
                  <c:v>1.0968779999999999E-2</c:v>
                </c:pt>
                <c:pt idx="934">
                  <c:v>8.4786189999999997E-3</c:v>
                </c:pt>
                <c:pt idx="935">
                  <c:v>3.0264150000000002E-3</c:v>
                </c:pt>
                <c:pt idx="936">
                  <c:v>4.4747859999999997E-3</c:v>
                </c:pt>
                <c:pt idx="937">
                  <c:v>-8.9125990000000002E-4</c:v>
                </c:pt>
                <c:pt idx="938">
                  <c:v>-9.6047679999999996E-3</c:v>
                </c:pt>
                <c:pt idx="939">
                  <c:v>-6.5141030000000003E-3</c:v>
                </c:pt>
                <c:pt idx="940">
                  <c:v>1.5105439999999999E-3</c:v>
                </c:pt>
                <c:pt idx="941">
                  <c:v>2.6447570000000002E-3</c:v>
                </c:pt>
                <c:pt idx="942">
                  <c:v>5.0424049999999998E-3</c:v>
                </c:pt>
                <c:pt idx="943">
                  <c:v>1.058834E-2</c:v>
                </c:pt>
                <c:pt idx="944">
                  <c:v>1.3069290000000001E-2</c:v>
                </c:pt>
                <c:pt idx="945">
                  <c:v>1.394128E-2</c:v>
                </c:pt>
                <c:pt idx="946">
                  <c:v>6.8500699999999998E-3</c:v>
                </c:pt>
                <c:pt idx="947">
                  <c:v>-6.0838719999999997E-3</c:v>
                </c:pt>
                <c:pt idx="948">
                  <c:v>-7.0983110000000004E-3</c:v>
                </c:pt>
                <c:pt idx="949">
                  <c:v>-2.683431E-3</c:v>
                </c:pt>
                <c:pt idx="950">
                  <c:v>-6.588104E-3</c:v>
                </c:pt>
                <c:pt idx="951">
                  <c:v>-7.8693879999999997E-3</c:v>
                </c:pt>
                <c:pt idx="952">
                  <c:v>-3.4193650000000002E-3</c:v>
                </c:pt>
                <c:pt idx="953">
                  <c:v>2.3145000000000002E-3</c:v>
                </c:pt>
                <c:pt idx="954">
                  <c:v>9.5024740000000003E-3</c:v>
                </c:pt>
                <c:pt idx="955">
                  <c:v>1.358467E-2</c:v>
                </c:pt>
                <c:pt idx="956">
                  <c:v>1.672183E-2</c:v>
                </c:pt>
                <c:pt idx="957">
                  <c:v>1.331155E-2</c:v>
                </c:pt>
                <c:pt idx="958">
                  <c:v>-2.5659569999999998E-3</c:v>
                </c:pt>
                <c:pt idx="959">
                  <c:v>-6.513118E-3</c:v>
                </c:pt>
                <c:pt idx="960">
                  <c:v>9.9901490000000003E-3</c:v>
                </c:pt>
                <c:pt idx="961">
                  <c:v>1.1976550000000001E-2</c:v>
                </c:pt>
                <c:pt idx="962">
                  <c:v>-8.8477260000000002E-3</c:v>
                </c:pt>
                <c:pt idx="963">
                  <c:v>-1.4938659999999999E-2</c:v>
                </c:pt>
                <c:pt idx="964">
                  <c:v>-1.6831890000000001E-3</c:v>
                </c:pt>
                <c:pt idx="965">
                  <c:v>-1.049337E-3</c:v>
                </c:pt>
                <c:pt idx="966">
                  <c:v>-1.3757790000000001E-2</c:v>
                </c:pt>
                <c:pt idx="967">
                  <c:v>-1.968456E-2</c:v>
                </c:pt>
                <c:pt idx="968">
                  <c:v>-1.603545E-2</c:v>
                </c:pt>
                <c:pt idx="969">
                  <c:v>-8.2294619999999999E-3</c:v>
                </c:pt>
                <c:pt idx="970">
                  <c:v>-4.256989E-4</c:v>
                </c:pt>
                <c:pt idx="971">
                  <c:v>-8.6370719999999998E-4</c:v>
                </c:pt>
                <c:pt idx="972">
                  <c:v>-8.2280010000000004E-3</c:v>
                </c:pt>
                <c:pt idx="973">
                  <c:v>-8.9839640000000005E-3</c:v>
                </c:pt>
                <c:pt idx="974">
                  <c:v>-4.0017999999999998E-3</c:v>
                </c:pt>
                <c:pt idx="975">
                  <c:v>-1.137418E-4</c:v>
                </c:pt>
                <c:pt idx="976">
                  <c:v>4.0231379999999999E-3</c:v>
                </c:pt>
                <c:pt idx="977">
                  <c:v>-1.1977240000000001E-3</c:v>
                </c:pt>
                <c:pt idx="978">
                  <c:v>-1.6837009999999999E-2</c:v>
                </c:pt>
                <c:pt idx="979">
                  <c:v>-1.9427960000000001E-2</c:v>
                </c:pt>
                <c:pt idx="980">
                  <c:v>-6.3707820000000002E-3</c:v>
                </c:pt>
                <c:pt idx="981">
                  <c:v>-6.2141360000000001E-4</c:v>
                </c:pt>
                <c:pt idx="982">
                  <c:v>-8.216358E-3</c:v>
                </c:pt>
                <c:pt idx="983">
                  <c:v>-1.5843400000000001E-2</c:v>
                </c:pt>
                <c:pt idx="984">
                  <c:v>-1.5956720000000001E-2</c:v>
                </c:pt>
                <c:pt idx="985">
                  <c:v>-1.181403E-2</c:v>
                </c:pt>
                <c:pt idx="986">
                  <c:v>-5.9053480000000004E-3</c:v>
                </c:pt>
                <c:pt idx="987">
                  <c:v>-2.8458120000000001E-3</c:v>
                </c:pt>
                <c:pt idx="988">
                  <c:v>-3.6861239999999998E-3</c:v>
                </c:pt>
                <c:pt idx="989">
                  <c:v>-4.482922E-4</c:v>
                </c:pt>
                <c:pt idx="990">
                  <c:v>1.823861E-3</c:v>
                </c:pt>
                <c:pt idx="991">
                  <c:v>-3.030531E-5</c:v>
                </c:pt>
                <c:pt idx="992">
                  <c:v>-2.4690110000000001E-3</c:v>
                </c:pt>
                <c:pt idx="993">
                  <c:v>-9.6432740000000003E-3</c:v>
                </c:pt>
                <c:pt idx="994">
                  <c:v>-7.4850669999999998E-3</c:v>
                </c:pt>
                <c:pt idx="995">
                  <c:v>7.4270059999999999E-3</c:v>
                </c:pt>
                <c:pt idx="996">
                  <c:v>1.5629810000000001E-2</c:v>
                </c:pt>
                <c:pt idx="997">
                  <c:v>1.647703E-2</c:v>
                </c:pt>
                <c:pt idx="998">
                  <c:v>8.7859840000000002E-3</c:v>
                </c:pt>
                <c:pt idx="999">
                  <c:v>-3.4510560000000001E-3</c:v>
                </c:pt>
              </c:numCache>
            </c:numRef>
          </c:yVal>
          <c:smooth val="0"/>
        </c:ser>
        <c:ser>
          <c:idx val="6"/>
          <c:order val="6"/>
          <c:tx>
            <c:v>+1000V (#7)</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Data'!$H$5:$H$1004</c:f>
              <c:numCache>
                <c:formatCode>General</c:formatCode>
                <c:ptCount val="1000"/>
                <c:pt idx="0">
                  <c:v>8.148499E-3</c:v>
                </c:pt>
                <c:pt idx="1">
                  <c:v>4.7765860000000002E-3</c:v>
                </c:pt>
                <c:pt idx="2">
                  <c:v>8.9218760000000005E-3</c:v>
                </c:pt>
                <c:pt idx="3">
                  <c:v>1.1127919999999999E-2</c:v>
                </c:pt>
                <c:pt idx="4">
                  <c:v>-4.4015859999999999E-3</c:v>
                </c:pt>
                <c:pt idx="5">
                  <c:v>-1.753716E-2</c:v>
                </c:pt>
                <c:pt idx="6">
                  <c:v>-5.2137859999999998E-3</c:v>
                </c:pt>
                <c:pt idx="7">
                  <c:v>1.3049379999999999E-2</c:v>
                </c:pt>
                <c:pt idx="8">
                  <c:v>1.135363E-2</c:v>
                </c:pt>
                <c:pt idx="9">
                  <c:v>-1.954576E-4</c:v>
                </c:pt>
                <c:pt idx="10">
                  <c:v>-2.4078580000000001E-3</c:v>
                </c:pt>
                <c:pt idx="11">
                  <c:v>1.0155019999999999E-3</c:v>
                </c:pt>
                <c:pt idx="12">
                  <c:v>4.6180240000000001E-4</c:v>
                </c:pt>
                <c:pt idx="13">
                  <c:v>-2.7732949999999999E-4</c:v>
                </c:pt>
                <c:pt idx="14">
                  <c:v>-9.590992E-4</c:v>
                </c:pt>
                <c:pt idx="15">
                  <c:v>-8.4722170000000006E-3</c:v>
                </c:pt>
                <c:pt idx="16">
                  <c:v>-1.374099E-2</c:v>
                </c:pt>
                <c:pt idx="17">
                  <c:v>-8.4329550000000007E-3</c:v>
                </c:pt>
                <c:pt idx="18">
                  <c:v>-3.3494779999999999E-3</c:v>
                </c:pt>
                <c:pt idx="19">
                  <c:v>-8.4573649999999997E-3</c:v>
                </c:pt>
                <c:pt idx="20">
                  <c:v>-1.4879689999999999E-2</c:v>
                </c:pt>
                <c:pt idx="21">
                  <c:v>-1.10107E-2</c:v>
                </c:pt>
                <c:pt idx="22">
                  <c:v>-2.9572370000000001E-3</c:v>
                </c:pt>
                <c:pt idx="23">
                  <c:v>2.65468E-3</c:v>
                </c:pt>
                <c:pt idx="24">
                  <c:v>4.5036759999999999E-3</c:v>
                </c:pt>
                <c:pt idx="25">
                  <c:v>1.8187940000000001E-3</c:v>
                </c:pt>
                <c:pt idx="26">
                  <c:v>-2.9539459999999998E-3</c:v>
                </c:pt>
                <c:pt idx="27">
                  <c:v>-1.082696E-2</c:v>
                </c:pt>
                <c:pt idx="28">
                  <c:v>-1.9405439999999999E-2</c:v>
                </c:pt>
                <c:pt idx="29">
                  <c:v>-2.0472310000000001E-2</c:v>
                </c:pt>
                <c:pt idx="30">
                  <c:v>-1.426497E-2</c:v>
                </c:pt>
                <c:pt idx="31">
                  <c:v>-1.077289E-2</c:v>
                </c:pt>
                <c:pt idx="32">
                  <c:v>-1.539975E-2</c:v>
                </c:pt>
                <c:pt idx="33">
                  <c:v>-1.8403909999999999E-2</c:v>
                </c:pt>
                <c:pt idx="34">
                  <c:v>-8.2794719999999995E-3</c:v>
                </c:pt>
                <c:pt idx="35">
                  <c:v>3.696866E-3</c:v>
                </c:pt>
                <c:pt idx="36">
                  <c:v>-8.6523280000000001E-4</c:v>
                </c:pt>
                <c:pt idx="37">
                  <c:v>-1.1861429999999999E-2</c:v>
                </c:pt>
                <c:pt idx="38">
                  <c:v>-7.3340389999999997E-3</c:v>
                </c:pt>
                <c:pt idx="39">
                  <c:v>3.100312E-3</c:v>
                </c:pt>
                <c:pt idx="40">
                  <c:v>-3.7172129999999998E-4</c:v>
                </c:pt>
                <c:pt idx="41">
                  <c:v>-5.0406640000000003E-3</c:v>
                </c:pt>
                <c:pt idx="42">
                  <c:v>-7.3373990000000005E-4</c:v>
                </c:pt>
                <c:pt idx="43">
                  <c:v>-1.3482489999999999E-3</c:v>
                </c:pt>
                <c:pt idx="44">
                  <c:v>-9.8840119999999993E-3</c:v>
                </c:pt>
                <c:pt idx="45">
                  <c:v>-1.129786E-2</c:v>
                </c:pt>
                <c:pt idx="46">
                  <c:v>2.135378E-4</c:v>
                </c:pt>
                <c:pt idx="47">
                  <c:v>1.855986E-3</c:v>
                </c:pt>
                <c:pt idx="48">
                  <c:v>-1.472738E-2</c:v>
                </c:pt>
                <c:pt idx="49">
                  <c:v>-1.7853359999999999E-2</c:v>
                </c:pt>
                <c:pt idx="50">
                  <c:v>9.8539180000000001E-4</c:v>
                </c:pt>
                <c:pt idx="51">
                  <c:v>1.325165E-2</c:v>
                </c:pt>
                <c:pt idx="52">
                  <c:v>8.3517060000000004E-3</c:v>
                </c:pt>
                <c:pt idx="53">
                  <c:v>4.0108979999999997E-3</c:v>
                </c:pt>
                <c:pt idx="54">
                  <c:v>6.2622440000000001E-3</c:v>
                </c:pt>
                <c:pt idx="55">
                  <c:v>-3.1230510000000001E-4</c:v>
                </c:pt>
                <c:pt idx="56">
                  <c:v>-7.535099E-3</c:v>
                </c:pt>
                <c:pt idx="57">
                  <c:v>2.4172429999999999E-3</c:v>
                </c:pt>
                <c:pt idx="58">
                  <c:v>1.26479E-2</c:v>
                </c:pt>
                <c:pt idx="59">
                  <c:v>6.1980059999999998E-3</c:v>
                </c:pt>
                <c:pt idx="60">
                  <c:v>-8.2896059999999997E-3</c:v>
                </c:pt>
                <c:pt idx="61">
                  <c:v>-1.62851E-2</c:v>
                </c:pt>
                <c:pt idx="62">
                  <c:v>-1.323563E-2</c:v>
                </c:pt>
                <c:pt idx="63">
                  <c:v>-8.8137709999999998E-3</c:v>
                </c:pt>
                <c:pt idx="64">
                  <c:v>-8.6012520000000002E-3</c:v>
                </c:pt>
                <c:pt idx="65">
                  <c:v>-5.4338160000000002E-3</c:v>
                </c:pt>
                <c:pt idx="66">
                  <c:v>7.252461E-3</c:v>
                </c:pt>
                <c:pt idx="67">
                  <c:v>2.354055E-2</c:v>
                </c:pt>
                <c:pt idx="68">
                  <c:v>2.005964E-2</c:v>
                </c:pt>
                <c:pt idx="69">
                  <c:v>-2.6142349999999999E-3</c:v>
                </c:pt>
                <c:pt idx="70">
                  <c:v>-7.410781E-3</c:v>
                </c:pt>
                <c:pt idx="71">
                  <c:v>6.2909730000000001E-3</c:v>
                </c:pt>
                <c:pt idx="72">
                  <c:v>8.7237440000000003E-3</c:v>
                </c:pt>
                <c:pt idx="73">
                  <c:v>4.8492550000000002E-3</c:v>
                </c:pt>
                <c:pt idx="74">
                  <c:v>1.2775969999999999E-2</c:v>
                </c:pt>
                <c:pt idx="75">
                  <c:v>2.0008629999999999E-2</c:v>
                </c:pt>
                <c:pt idx="76">
                  <c:v>6.499688E-3</c:v>
                </c:pt>
                <c:pt idx="77">
                  <c:v>-1.421395E-2</c:v>
                </c:pt>
                <c:pt idx="78">
                  <c:v>-1.651712E-2</c:v>
                </c:pt>
                <c:pt idx="79">
                  <c:v>-4.5451170000000004E-3</c:v>
                </c:pt>
                <c:pt idx="80">
                  <c:v>3.472134E-4</c:v>
                </c:pt>
                <c:pt idx="81">
                  <c:v>1.084773E-3</c:v>
                </c:pt>
                <c:pt idx="82">
                  <c:v>1.238799E-2</c:v>
                </c:pt>
                <c:pt idx="83">
                  <c:v>1.998896E-2</c:v>
                </c:pt>
                <c:pt idx="84">
                  <c:v>7.9070630000000006E-3</c:v>
                </c:pt>
                <c:pt idx="85">
                  <c:v>-2.9290900000000001E-3</c:v>
                </c:pt>
                <c:pt idx="86">
                  <c:v>7.2894329999999997E-3</c:v>
                </c:pt>
                <c:pt idx="87">
                  <c:v>2.008385E-2</c:v>
                </c:pt>
                <c:pt idx="88">
                  <c:v>1.7511889999999999E-2</c:v>
                </c:pt>
                <c:pt idx="89">
                  <c:v>1.076676E-2</c:v>
                </c:pt>
                <c:pt idx="90">
                  <c:v>1.466198E-2</c:v>
                </c:pt>
                <c:pt idx="91">
                  <c:v>2.135774E-2</c:v>
                </c:pt>
                <c:pt idx="92">
                  <c:v>1.6812089999999998E-2</c:v>
                </c:pt>
                <c:pt idx="93">
                  <c:v>7.2819010000000003E-3</c:v>
                </c:pt>
                <c:pt idx="94">
                  <c:v>-1.1730569999999999E-3</c:v>
                </c:pt>
                <c:pt idx="95">
                  <c:v>-8.654765E-3</c:v>
                </c:pt>
                <c:pt idx="96">
                  <c:v>-1.206785E-2</c:v>
                </c:pt>
                <c:pt idx="97">
                  <c:v>-9.9662090000000002E-3</c:v>
                </c:pt>
                <c:pt idx="98">
                  <c:v>3.0875360000000001E-3</c:v>
                </c:pt>
                <c:pt idx="99">
                  <c:v>1.8913570000000001E-2</c:v>
                </c:pt>
                <c:pt idx="100">
                  <c:v>2.337291E-2</c:v>
                </c:pt>
                <c:pt idx="101">
                  <c:v>2.5831360000000001E-2</c:v>
                </c:pt>
                <c:pt idx="102">
                  <c:v>2.4428760000000001E-2</c:v>
                </c:pt>
                <c:pt idx="103">
                  <c:v>8.9090999999999997E-3</c:v>
                </c:pt>
                <c:pt idx="104">
                  <c:v>-4.4323260000000003E-3</c:v>
                </c:pt>
                <c:pt idx="105">
                  <c:v>-4.0102760000000001E-3</c:v>
                </c:pt>
                <c:pt idx="106">
                  <c:v>3.4232749999999999E-3</c:v>
                </c:pt>
                <c:pt idx="107">
                  <c:v>3.324666E-3</c:v>
                </c:pt>
                <c:pt idx="108">
                  <c:v>-7.3819649999999999E-3</c:v>
                </c:pt>
                <c:pt idx="109">
                  <c:v>-8.7365789999999995E-3</c:v>
                </c:pt>
                <c:pt idx="110">
                  <c:v>4.1431899999999997E-3</c:v>
                </c:pt>
                <c:pt idx="111">
                  <c:v>1.1621080000000001E-2</c:v>
                </c:pt>
                <c:pt idx="112">
                  <c:v>1.066195E-3</c:v>
                </c:pt>
                <c:pt idx="113">
                  <c:v>-1.169279E-2</c:v>
                </c:pt>
                <c:pt idx="114">
                  <c:v>-5.0181829999999998E-3</c:v>
                </c:pt>
                <c:pt idx="115">
                  <c:v>8.4884030000000003E-3</c:v>
                </c:pt>
                <c:pt idx="116">
                  <c:v>6.969233E-3</c:v>
                </c:pt>
                <c:pt idx="117">
                  <c:v>-3.3622349999999998E-4</c:v>
                </c:pt>
                <c:pt idx="118">
                  <c:v>3.157647E-3</c:v>
                </c:pt>
                <c:pt idx="119">
                  <c:v>9.8662369999999999E-3</c:v>
                </c:pt>
                <c:pt idx="120">
                  <c:v>1.0079950000000001E-2</c:v>
                </c:pt>
                <c:pt idx="121">
                  <c:v>9.0762069999999993E-3</c:v>
                </c:pt>
                <c:pt idx="122">
                  <c:v>7.8472650000000008E-3</c:v>
                </c:pt>
                <c:pt idx="123">
                  <c:v>-1.231525E-3</c:v>
                </c:pt>
                <c:pt idx="124">
                  <c:v>-1.4782969999999999E-2</c:v>
                </c:pt>
                <c:pt idx="125">
                  <c:v>-1.363675E-2</c:v>
                </c:pt>
                <c:pt idx="126">
                  <c:v>3.2210120000000001E-3</c:v>
                </c:pt>
                <c:pt idx="127">
                  <c:v>1.2356560000000001E-2</c:v>
                </c:pt>
                <c:pt idx="128">
                  <c:v>6.7335759999999998E-3</c:v>
                </c:pt>
                <c:pt idx="129">
                  <c:v>-1.8842710000000001E-3</c:v>
                </c:pt>
                <c:pt idx="130">
                  <c:v>-7.8666139999999992E-3</c:v>
                </c:pt>
                <c:pt idx="131">
                  <c:v>-1.2291160000000001E-2</c:v>
                </c:pt>
                <c:pt idx="132">
                  <c:v>-1.764607E-2</c:v>
                </c:pt>
                <c:pt idx="133">
                  <c:v>-2.0561030000000001E-2</c:v>
                </c:pt>
                <c:pt idx="134">
                  <c:v>-1.083312E-2</c:v>
                </c:pt>
                <c:pt idx="135">
                  <c:v>4.9907909999999996E-3</c:v>
                </c:pt>
                <c:pt idx="136">
                  <c:v>6.5771459999999999E-3</c:v>
                </c:pt>
                <c:pt idx="137">
                  <c:v>-7.3258630000000002E-3</c:v>
                </c:pt>
                <c:pt idx="138">
                  <c:v>-1.67571E-2</c:v>
                </c:pt>
                <c:pt idx="139">
                  <c:v>-1.1251590000000001E-2</c:v>
                </c:pt>
                <c:pt idx="140">
                  <c:v>-1.780588E-3</c:v>
                </c:pt>
                <c:pt idx="141">
                  <c:v>5.5881020000000002E-3</c:v>
                </c:pt>
                <c:pt idx="142">
                  <c:v>1.5236990000000001E-2</c:v>
                </c:pt>
                <c:pt idx="143">
                  <c:v>1.826467E-2</c:v>
                </c:pt>
                <c:pt idx="144">
                  <c:v>5.6859550000000003E-3</c:v>
                </c:pt>
                <c:pt idx="145">
                  <c:v>-2.07142E-3</c:v>
                </c:pt>
                <c:pt idx="146">
                  <c:v>6.8318789999999999E-3</c:v>
                </c:pt>
                <c:pt idx="147">
                  <c:v>9.7823920000000009E-3</c:v>
                </c:pt>
                <c:pt idx="148">
                  <c:v>4.7120959999999998E-3</c:v>
                </c:pt>
                <c:pt idx="149">
                  <c:v>4.1809860000000003E-3</c:v>
                </c:pt>
                <c:pt idx="150">
                  <c:v>-1.1701249999999999E-3</c:v>
                </c:pt>
                <c:pt idx="151">
                  <c:v>-5.9328649999999998E-3</c:v>
                </c:pt>
                <c:pt idx="152">
                  <c:v>-5.8065390000000003E-3</c:v>
                </c:pt>
                <c:pt idx="153">
                  <c:v>-1.4958239999999999E-2</c:v>
                </c:pt>
                <c:pt idx="154">
                  <c:v>-1.7541660000000001E-2</c:v>
                </c:pt>
                <c:pt idx="155">
                  <c:v>-5.9798580000000002E-3</c:v>
                </c:pt>
                <c:pt idx="156">
                  <c:v>-1.9281369999999999E-3</c:v>
                </c:pt>
                <c:pt idx="157">
                  <c:v>-7.2587110000000004E-4</c:v>
                </c:pt>
                <c:pt idx="158">
                  <c:v>7.4143680000000002E-3</c:v>
                </c:pt>
                <c:pt idx="159">
                  <c:v>9.2783469999999993E-3</c:v>
                </c:pt>
                <c:pt idx="160">
                  <c:v>-5.1192689999999999E-4</c:v>
                </c:pt>
                <c:pt idx="161">
                  <c:v>-8.7815440000000005E-3</c:v>
                </c:pt>
                <c:pt idx="162">
                  <c:v>-4.8649820000000003E-3</c:v>
                </c:pt>
                <c:pt idx="163">
                  <c:v>5.3435540000000004E-3</c:v>
                </c:pt>
                <c:pt idx="164">
                  <c:v>7.8136739999999996E-3</c:v>
                </c:pt>
                <c:pt idx="165">
                  <c:v>-7.4716029999999996E-4</c:v>
                </c:pt>
                <c:pt idx="166">
                  <c:v>-2.840422E-3</c:v>
                </c:pt>
                <c:pt idx="167">
                  <c:v>1.0190289999999999E-2</c:v>
                </c:pt>
                <c:pt idx="168">
                  <c:v>1.222621E-2</c:v>
                </c:pt>
                <c:pt idx="169">
                  <c:v>-4.3693819999999998E-3</c:v>
                </c:pt>
                <c:pt idx="170">
                  <c:v>-1.317378E-2</c:v>
                </c:pt>
                <c:pt idx="171">
                  <c:v>-6.5643580000000002E-3</c:v>
                </c:pt>
                <c:pt idx="172">
                  <c:v>6.0451979999999999E-3</c:v>
                </c:pt>
                <c:pt idx="173">
                  <c:v>1.3258610000000001E-2</c:v>
                </c:pt>
                <c:pt idx="174">
                  <c:v>6.4342690000000003E-3</c:v>
                </c:pt>
                <c:pt idx="175">
                  <c:v>-1.927174E-3</c:v>
                </c:pt>
                <c:pt idx="176">
                  <c:v>3.3826730000000001E-3</c:v>
                </c:pt>
                <c:pt idx="177">
                  <c:v>1.7012960000000001E-2</c:v>
                </c:pt>
                <c:pt idx="178">
                  <c:v>4.2349379999999999E-2</c:v>
                </c:pt>
                <c:pt idx="179">
                  <c:v>8.7767250000000005E-2</c:v>
                </c:pt>
                <c:pt idx="180">
                  <c:v>0.1413162</c:v>
                </c:pt>
                <c:pt idx="181">
                  <c:v>0.20706060000000001</c:v>
                </c:pt>
                <c:pt idx="182">
                  <c:v>0.2933366</c:v>
                </c:pt>
                <c:pt idx="183">
                  <c:v>0.38452190000000003</c:v>
                </c:pt>
                <c:pt idx="184">
                  <c:v>0.47951490000000002</c:v>
                </c:pt>
                <c:pt idx="185">
                  <c:v>0.57714989999999999</c:v>
                </c:pt>
                <c:pt idx="186">
                  <c:v>0.65073689999999995</c:v>
                </c:pt>
                <c:pt idx="187">
                  <c:v>0.69079800000000002</c:v>
                </c:pt>
                <c:pt idx="188">
                  <c:v>0.71429480000000001</c:v>
                </c:pt>
                <c:pt idx="189">
                  <c:v>0.73041029999999996</c:v>
                </c:pt>
                <c:pt idx="190">
                  <c:v>0.73529180000000005</c:v>
                </c:pt>
                <c:pt idx="191">
                  <c:v>0.7296918</c:v>
                </c:pt>
                <c:pt idx="192">
                  <c:v>0.71899559999999996</c:v>
                </c:pt>
                <c:pt idx="193">
                  <c:v>0.70915870000000003</c:v>
                </c:pt>
                <c:pt idx="194">
                  <c:v>0.7109647</c:v>
                </c:pt>
                <c:pt idx="195">
                  <c:v>0.71632379999999996</c:v>
                </c:pt>
                <c:pt idx="196">
                  <c:v>0.70775220000000005</c:v>
                </c:pt>
                <c:pt idx="197">
                  <c:v>0.69750279999999998</c:v>
                </c:pt>
                <c:pt idx="198">
                  <c:v>0.69621440000000001</c:v>
                </c:pt>
                <c:pt idx="199">
                  <c:v>0.68951110000000004</c:v>
                </c:pt>
                <c:pt idx="200">
                  <c:v>0.67268620000000001</c:v>
                </c:pt>
                <c:pt idx="201">
                  <c:v>0.66174560000000004</c:v>
                </c:pt>
                <c:pt idx="202">
                  <c:v>0.66391900000000004</c:v>
                </c:pt>
                <c:pt idx="203">
                  <c:v>0.66147800000000001</c:v>
                </c:pt>
                <c:pt idx="204">
                  <c:v>0.64689419999999997</c:v>
                </c:pt>
                <c:pt idx="205">
                  <c:v>0.64318419999999998</c:v>
                </c:pt>
                <c:pt idx="206">
                  <c:v>0.65147809999999995</c:v>
                </c:pt>
                <c:pt idx="207">
                  <c:v>0.64494459999999998</c:v>
                </c:pt>
                <c:pt idx="208">
                  <c:v>0.62833249999999996</c:v>
                </c:pt>
                <c:pt idx="209">
                  <c:v>0.61903969999999997</c:v>
                </c:pt>
                <c:pt idx="210">
                  <c:v>0.61510370000000003</c:v>
                </c:pt>
                <c:pt idx="211">
                  <c:v>0.61346080000000003</c:v>
                </c:pt>
                <c:pt idx="212">
                  <c:v>0.60551460000000001</c:v>
                </c:pt>
                <c:pt idx="213">
                  <c:v>0.58960349999999995</c:v>
                </c:pt>
                <c:pt idx="214">
                  <c:v>0.58828590000000003</c:v>
                </c:pt>
                <c:pt idx="215">
                  <c:v>0.60217730000000003</c:v>
                </c:pt>
                <c:pt idx="216">
                  <c:v>0.5945298</c:v>
                </c:pt>
                <c:pt idx="217">
                  <c:v>0.56301400000000001</c:v>
                </c:pt>
                <c:pt idx="218">
                  <c:v>0.55100579999999999</c:v>
                </c:pt>
                <c:pt idx="219">
                  <c:v>0.56227150000000004</c:v>
                </c:pt>
                <c:pt idx="220">
                  <c:v>0.56045739999999999</c:v>
                </c:pt>
                <c:pt idx="221">
                  <c:v>0.54921249999999999</c:v>
                </c:pt>
                <c:pt idx="222">
                  <c:v>0.54959950000000002</c:v>
                </c:pt>
                <c:pt idx="223">
                  <c:v>0.55166020000000004</c:v>
                </c:pt>
                <c:pt idx="224">
                  <c:v>0.55056830000000001</c:v>
                </c:pt>
                <c:pt idx="225">
                  <c:v>0.55354250000000005</c:v>
                </c:pt>
                <c:pt idx="226">
                  <c:v>0.55631609999999998</c:v>
                </c:pt>
                <c:pt idx="227">
                  <c:v>0.55289410000000005</c:v>
                </c:pt>
                <c:pt idx="228">
                  <c:v>0.54613789999999995</c:v>
                </c:pt>
                <c:pt idx="229">
                  <c:v>0.54169860000000003</c:v>
                </c:pt>
                <c:pt idx="230">
                  <c:v>0.53582419999999997</c:v>
                </c:pt>
                <c:pt idx="231">
                  <c:v>0.5236537</c:v>
                </c:pt>
                <c:pt idx="232">
                  <c:v>0.51594370000000001</c:v>
                </c:pt>
                <c:pt idx="233">
                  <c:v>0.52273130000000001</c:v>
                </c:pt>
                <c:pt idx="234">
                  <c:v>0.53043390000000001</c:v>
                </c:pt>
                <c:pt idx="235">
                  <c:v>0.52301120000000001</c:v>
                </c:pt>
                <c:pt idx="236">
                  <c:v>0.50640320000000005</c:v>
                </c:pt>
                <c:pt idx="237">
                  <c:v>0.4863555</c:v>
                </c:pt>
                <c:pt idx="238">
                  <c:v>0.47117140000000002</c:v>
                </c:pt>
                <c:pt idx="239">
                  <c:v>0.47663090000000002</c:v>
                </c:pt>
                <c:pt idx="240">
                  <c:v>0.48890709999999998</c:v>
                </c:pt>
                <c:pt idx="241">
                  <c:v>0.49175770000000002</c:v>
                </c:pt>
                <c:pt idx="242">
                  <c:v>0.49353950000000002</c:v>
                </c:pt>
                <c:pt idx="243">
                  <c:v>0.49341590000000002</c:v>
                </c:pt>
                <c:pt idx="244">
                  <c:v>0.48798429999999998</c:v>
                </c:pt>
                <c:pt idx="245">
                  <c:v>0.48567359999999998</c:v>
                </c:pt>
                <c:pt idx="246">
                  <c:v>0.48652319999999999</c:v>
                </c:pt>
                <c:pt idx="247">
                  <c:v>0.4813769</c:v>
                </c:pt>
                <c:pt idx="248">
                  <c:v>0.47338219999999998</c:v>
                </c:pt>
                <c:pt idx="249">
                  <c:v>0.4708619</c:v>
                </c:pt>
                <c:pt idx="250">
                  <c:v>0.46800140000000001</c:v>
                </c:pt>
                <c:pt idx="251">
                  <c:v>0.4617329</c:v>
                </c:pt>
                <c:pt idx="252">
                  <c:v>0.4626902</c:v>
                </c:pt>
                <c:pt idx="253">
                  <c:v>0.47137669999999998</c:v>
                </c:pt>
                <c:pt idx="254">
                  <c:v>0.474412</c:v>
                </c:pt>
                <c:pt idx="255">
                  <c:v>0.46912009999999998</c:v>
                </c:pt>
                <c:pt idx="256">
                  <c:v>0.4629027</c:v>
                </c:pt>
                <c:pt idx="257">
                  <c:v>0.46023039999999998</c:v>
                </c:pt>
                <c:pt idx="258">
                  <c:v>0.46626509999999999</c:v>
                </c:pt>
                <c:pt idx="259">
                  <c:v>0.46922419999999998</c:v>
                </c:pt>
                <c:pt idx="260">
                  <c:v>0.45443860000000003</c:v>
                </c:pt>
                <c:pt idx="261">
                  <c:v>0.44464120000000001</c:v>
                </c:pt>
                <c:pt idx="262">
                  <c:v>0.4502466</c:v>
                </c:pt>
                <c:pt idx="263">
                  <c:v>0.4511365</c:v>
                </c:pt>
                <c:pt idx="264">
                  <c:v>0.44316420000000001</c:v>
                </c:pt>
                <c:pt idx="265">
                  <c:v>0.43042390000000003</c:v>
                </c:pt>
                <c:pt idx="266">
                  <c:v>0.4255237</c:v>
                </c:pt>
                <c:pt idx="267">
                  <c:v>0.43659320000000001</c:v>
                </c:pt>
                <c:pt idx="268">
                  <c:v>0.442245</c:v>
                </c:pt>
                <c:pt idx="269">
                  <c:v>0.434253</c:v>
                </c:pt>
                <c:pt idx="270">
                  <c:v>0.42696719999999999</c:v>
                </c:pt>
                <c:pt idx="271">
                  <c:v>0.42304910000000001</c:v>
                </c:pt>
                <c:pt idx="272">
                  <c:v>0.422182</c:v>
                </c:pt>
                <c:pt idx="273">
                  <c:v>0.4240138</c:v>
                </c:pt>
                <c:pt idx="274">
                  <c:v>0.42238369999999997</c:v>
                </c:pt>
                <c:pt idx="275">
                  <c:v>0.41284880000000002</c:v>
                </c:pt>
                <c:pt idx="276">
                  <c:v>0.39797769999999999</c:v>
                </c:pt>
                <c:pt idx="277">
                  <c:v>0.38971109999999998</c:v>
                </c:pt>
                <c:pt idx="278">
                  <c:v>0.3871658</c:v>
                </c:pt>
                <c:pt idx="279">
                  <c:v>0.3794208</c:v>
                </c:pt>
                <c:pt idx="280">
                  <c:v>0.37608130000000001</c:v>
                </c:pt>
                <c:pt idx="281">
                  <c:v>0.38589099999999998</c:v>
                </c:pt>
                <c:pt idx="282">
                  <c:v>0.39457029999999998</c:v>
                </c:pt>
                <c:pt idx="283">
                  <c:v>0.39272190000000001</c:v>
                </c:pt>
                <c:pt idx="284">
                  <c:v>0.38575660000000001</c:v>
                </c:pt>
                <c:pt idx="285">
                  <c:v>0.38309189999999999</c:v>
                </c:pt>
                <c:pt idx="286">
                  <c:v>0.39045809999999997</c:v>
                </c:pt>
                <c:pt idx="287">
                  <c:v>0.39512530000000001</c:v>
                </c:pt>
                <c:pt idx="288">
                  <c:v>0.38421440000000001</c:v>
                </c:pt>
                <c:pt idx="289">
                  <c:v>0.37007210000000001</c:v>
                </c:pt>
                <c:pt idx="290">
                  <c:v>0.36960749999999998</c:v>
                </c:pt>
                <c:pt idx="291">
                  <c:v>0.378527</c:v>
                </c:pt>
                <c:pt idx="292">
                  <c:v>0.38197350000000002</c:v>
                </c:pt>
                <c:pt idx="293">
                  <c:v>0.37934319999999999</c:v>
                </c:pt>
                <c:pt idx="294">
                  <c:v>0.380826</c:v>
                </c:pt>
                <c:pt idx="295">
                  <c:v>0.38631599999999999</c:v>
                </c:pt>
                <c:pt idx="296">
                  <c:v>0.38195580000000001</c:v>
                </c:pt>
                <c:pt idx="297">
                  <c:v>0.36445159999999999</c:v>
                </c:pt>
                <c:pt idx="298">
                  <c:v>0.35138849999999999</c:v>
                </c:pt>
                <c:pt idx="299">
                  <c:v>0.35212850000000001</c:v>
                </c:pt>
                <c:pt idx="300">
                  <c:v>0.35602060000000002</c:v>
                </c:pt>
                <c:pt idx="301">
                  <c:v>0.35444900000000001</c:v>
                </c:pt>
                <c:pt idx="302">
                  <c:v>0.35113480000000002</c:v>
                </c:pt>
                <c:pt idx="303">
                  <c:v>0.34513169999999999</c:v>
                </c:pt>
                <c:pt idx="304">
                  <c:v>0.33445550000000002</c:v>
                </c:pt>
                <c:pt idx="305">
                  <c:v>0.33241939999999998</c:v>
                </c:pt>
                <c:pt idx="306">
                  <c:v>0.34434550000000003</c:v>
                </c:pt>
                <c:pt idx="307">
                  <c:v>0.35326020000000002</c:v>
                </c:pt>
                <c:pt idx="308">
                  <c:v>0.34550140000000001</c:v>
                </c:pt>
                <c:pt idx="309">
                  <c:v>0.33115260000000002</c:v>
                </c:pt>
                <c:pt idx="310">
                  <c:v>0.3274357</c:v>
                </c:pt>
                <c:pt idx="311">
                  <c:v>0.33073269999999999</c:v>
                </c:pt>
                <c:pt idx="312">
                  <c:v>0.32926490000000003</c:v>
                </c:pt>
                <c:pt idx="313">
                  <c:v>0.3293026</c:v>
                </c:pt>
                <c:pt idx="314">
                  <c:v>0.33577980000000002</c:v>
                </c:pt>
                <c:pt idx="315">
                  <c:v>0.33518710000000002</c:v>
                </c:pt>
                <c:pt idx="316">
                  <c:v>0.32334540000000001</c:v>
                </c:pt>
                <c:pt idx="317">
                  <c:v>0.31552750000000002</c:v>
                </c:pt>
                <c:pt idx="318">
                  <c:v>0.31656719999999999</c:v>
                </c:pt>
                <c:pt idx="319">
                  <c:v>0.3140693</c:v>
                </c:pt>
                <c:pt idx="320">
                  <c:v>0.3073168</c:v>
                </c:pt>
                <c:pt idx="321">
                  <c:v>0.30623220000000001</c:v>
                </c:pt>
                <c:pt idx="322">
                  <c:v>0.31053999999999998</c:v>
                </c:pt>
                <c:pt idx="323">
                  <c:v>0.3118012</c:v>
                </c:pt>
                <c:pt idx="324">
                  <c:v>0.30607299999999998</c:v>
                </c:pt>
                <c:pt idx="325">
                  <c:v>0.29782910000000001</c:v>
                </c:pt>
                <c:pt idx="326">
                  <c:v>0.29711609999999999</c:v>
                </c:pt>
                <c:pt idx="327">
                  <c:v>0.3088631</c:v>
                </c:pt>
                <c:pt idx="328">
                  <c:v>0.30920199999999998</c:v>
                </c:pt>
                <c:pt idx="329">
                  <c:v>0.28794209999999998</c:v>
                </c:pt>
                <c:pt idx="330">
                  <c:v>0.28318890000000002</c:v>
                </c:pt>
                <c:pt idx="331">
                  <c:v>0.29769709999999999</c:v>
                </c:pt>
                <c:pt idx="332">
                  <c:v>0.2916397</c:v>
                </c:pt>
                <c:pt idx="333">
                  <c:v>0.2718429</c:v>
                </c:pt>
                <c:pt idx="334">
                  <c:v>0.27267839999999999</c:v>
                </c:pt>
                <c:pt idx="335">
                  <c:v>0.2868926</c:v>
                </c:pt>
                <c:pt idx="336">
                  <c:v>0.29244559999999997</c:v>
                </c:pt>
                <c:pt idx="337">
                  <c:v>0.29600670000000001</c:v>
                </c:pt>
                <c:pt idx="338">
                  <c:v>0.3033402</c:v>
                </c:pt>
                <c:pt idx="339">
                  <c:v>0.30299540000000003</c:v>
                </c:pt>
                <c:pt idx="340">
                  <c:v>0.29282639999999999</c:v>
                </c:pt>
                <c:pt idx="341">
                  <c:v>0.28134500000000001</c:v>
                </c:pt>
                <c:pt idx="342">
                  <c:v>0.27723639999999999</c:v>
                </c:pt>
                <c:pt idx="343">
                  <c:v>0.28273599999999999</c:v>
                </c:pt>
                <c:pt idx="344">
                  <c:v>0.28462270000000001</c:v>
                </c:pt>
                <c:pt idx="345">
                  <c:v>0.28000589999999997</c:v>
                </c:pt>
                <c:pt idx="346">
                  <c:v>0.27886040000000001</c:v>
                </c:pt>
                <c:pt idx="347">
                  <c:v>0.27607480000000001</c:v>
                </c:pt>
                <c:pt idx="348">
                  <c:v>0.26594869999999998</c:v>
                </c:pt>
                <c:pt idx="349">
                  <c:v>0.25807989999999997</c:v>
                </c:pt>
                <c:pt idx="350">
                  <c:v>0.26372600000000002</c:v>
                </c:pt>
                <c:pt idx="351">
                  <c:v>0.27361429999999998</c:v>
                </c:pt>
                <c:pt idx="352">
                  <c:v>0.27277659999999998</c:v>
                </c:pt>
                <c:pt idx="353">
                  <c:v>0.26354270000000002</c:v>
                </c:pt>
                <c:pt idx="354">
                  <c:v>0.25940340000000001</c:v>
                </c:pt>
                <c:pt idx="355">
                  <c:v>0.26530700000000002</c:v>
                </c:pt>
                <c:pt idx="356">
                  <c:v>0.26315899999999998</c:v>
                </c:pt>
                <c:pt idx="357">
                  <c:v>0.24980920000000001</c:v>
                </c:pt>
                <c:pt idx="358">
                  <c:v>0.24755260000000001</c:v>
                </c:pt>
                <c:pt idx="359">
                  <c:v>0.25547150000000002</c:v>
                </c:pt>
                <c:pt idx="360">
                  <c:v>0.25422549999999999</c:v>
                </c:pt>
                <c:pt idx="361">
                  <c:v>0.2470599</c:v>
                </c:pt>
                <c:pt idx="362">
                  <c:v>0.2455263</c:v>
                </c:pt>
                <c:pt idx="363">
                  <c:v>0.24527779999999999</c:v>
                </c:pt>
                <c:pt idx="364">
                  <c:v>0.24303830000000001</c:v>
                </c:pt>
                <c:pt idx="365">
                  <c:v>0.24010570000000001</c:v>
                </c:pt>
                <c:pt idx="366">
                  <c:v>0.2359474</c:v>
                </c:pt>
                <c:pt idx="367">
                  <c:v>0.23169000000000001</c:v>
                </c:pt>
                <c:pt idx="368">
                  <c:v>0.2305884</c:v>
                </c:pt>
                <c:pt idx="369">
                  <c:v>0.23427149999999999</c:v>
                </c:pt>
                <c:pt idx="370">
                  <c:v>0.2350148</c:v>
                </c:pt>
                <c:pt idx="371">
                  <c:v>0.22778080000000001</c:v>
                </c:pt>
                <c:pt idx="372">
                  <c:v>0.2237817</c:v>
                </c:pt>
                <c:pt idx="373">
                  <c:v>0.22999269999999999</c:v>
                </c:pt>
                <c:pt idx="374">
                  <c:v>0.23534430000000001</c:v>
                </c:pt>
                <c:pt idx="375">
                  <c:v>0.23010369999999999</c:v>
                </c:pt>
                <c:pt idx="376">
                  <c:v>0.21596679999999999</c:v>
                </c:pt>
                <c:pt idx="377">
                  <c:v>0.20565700000000001</c:v>
                </c:pt>
                <c:pt idx="378">
                  <c:v>0.2114481</c:v>
                </c:pt>
                <c:pt idx="379">
                  <c:v>0.21758140000000001</c:v>
                </c:pt>
                <c:pt idx="380">
                  <c:v>0.21021190000000001</c:v>
                </c:pt>
                <c:pt idx="381">
                  <c:v>0.20528250000000001</c:v>
                </c:pt>
                <c:pt idx="382">
                  <c:v>0.20774049999999999</c:v>
                </c:pt>
                <c:pt idx="383">
                  <c:v>0.20887910000000001</c:v>
                </c:pt>
                <c:pt idx="384">
                  <c:v>0.20974419999999999</c:v>
                </c:pt>
                <c:pt idx="385">
                  <c:v>0.21660380000000001</c:v>
                </c:pt>
                <c:pt idx="386">
                  <c:v>0.22502230000000001</c:v>
                </c:pt>
                <c:pt idx="387">
                  <c:v>0.21810789999999999</c:v>
                </c:pt>
                <c:pt idx="388">
                  <c:v>0.2005951</c:v>
                </c:pt>
                <c:pt idx="389">
                  <c:v>0.19571340000000001</c:v>
                </c:pt>
                <c:pt idx="390">
                  <c:v>0.20432120000000001</c:v>
                </c:pt>
                <c:pt idx="391">
                  <c:v>0.20970620000000001</c:v>
                </c:pt>
                <c:pt idx="392">
                  <c:v>0.20127239999999999</c:v>
                </c:pt>
                <c:pt idx="393">
                  <c:v>0.1861884</c:v>
                </c:pt>
                <c:pt idx="394">
                  <c:v>0.18058250000000001</c:v>
                </c:pt>
                <c:pt idx="395">
                  <c:v>0.1812589</c:v>
                </c:pt>
                <c:pt idx="396">
                  <c:v>0.18225089999999999</c:v>
                </c:pt>
                <c:pt idx="397">
                  <c:v>0.19233910000000001</c:v>
                </c:pt>
                <c:pt idx="398">
                  <c:v>0.2073496</c:v>
                </c:pt>
                <c:pt idx="399">
                  <c:v>0.2129355</c:v>
                </c:pt>
                <c:pt idx="400">
                  <c:v>0.20117270000000001</c:v>
                </c:pt>
                <c:pt idx="401">
                  <c:v>0.1800649</c:v>
                </c:pt>
                <c:pt idx="402">
                  <c:v>0.1800744</c:v>
                </c:pt>
                <c:pt idx="403">
                  <c:v>0.19862070000000001</c:v>
                </c:pt>
                <c:pt idx="404">
                  <c:v>0.19340640000000001</c:v>
                </c:pt>
                <c:pt idx="405">
                  <c:v>0.1703441</c:v>
                </c:pt>
                <c:pt idx="406">
                  <c:v>0.1658917</c:v>
                </c:pt>
                <c:pt idx="407">
                  <c:v>0.1767859</c:v>
                </c:pt>
                <c:pt idx="408">
                  <c:v>0.1795398</c:v>
                </c:pt>
                <c:pt idx="409">
                  <c:v>0.17081669999999999</c:v>
                </c:pt>
                <c:pt idx="410">
                  <c:v>0.16575509999999999</c:v>
                </c:pt>
                <c:pt idx="411">
                  <c:v>0.1656656</c:v>
                </c:pt>
                <c:pt idx="412">
                  <c:v>0.1639311</c:v>
                </c:pt>
                <c:pt idx="413">
                  <c:v>0.16549330000000001</c:v>
                </c:pt>
                <c:pt idx="414">
                  <c:v>0.16980680000000001</c:v>
                </c:pt>
                <c:pt idx="415">
                  <c:v>0.17647289999999999</c:v>
                </c:pt>
                <c:pt idx="416">
                  <c:v>0.1823948</c:v>
                </c:pt>
                <c:pt idx="417">
                  <c:v>0.1704223</c:v>
                </c:pt>
                <c:pt idx="418">
                  <c:v>0.15328530000000001</c:v>
                </c:pt>
                <c:pt idx="419">
                  <c:v>0.1549808</c:v>
                </c:pt>
                <c:pt idx="420">
                  <c:v>0.1603716</c:v>
                </c:pt>
                <c:pt idx="421">
                  <c:v>0.15961919999999999</c:v>
                </c:pt>
                <c:pt idx="422">
                  <c:v>0.16214480000000001</c:v>
                </c:pt>
                <c:pt idx="423">
                  <c:v>0.16734540000000001</c:v>
                </c:pt>
                <c:pt idx="424">
                  <c:v>0.1677603</c:v>
                </c:pt>
                <c:pt idx="425">
                  <c:v>0.15868840000000001</c:v>
                </c:pt>
                <c:pt idx="426">
                  <c:v>0.1510735</c:v>
                </c:pt>
                <c:pt idx="427">
                  <c:v>0.15486910000000001</c:v>
                </c:pt>
                <c:pt idx="428">
                  <c:v>0.15743770000000001</c:v>
                </c:pt>
                <c:pt idx="429">
                  <c:v>0.14834320000000001</c:v>
                </c:pt>
                <c:pt idx="430">
                  <c:v>0.1376163</c:v>
                </c:pt>
                <c:pt idx="431">
                  <c:v>0.1334745</c:v>
                </c:pt>
                <c:pt idx="432">
                  <c:v>0.1245506</c:v>
                </c:pt>
                <c:pt idx="433">
                  <c:v>0.1106776</c:v>
                </c:pt>
                <c:pt idx="434">
                  <c:v>0.1125492</c:v>
                </c:pt>
                <c:pt idx="435">
                  <c:v>0.12537280000000001</c:v>
                </c:pt>
                <c:pt idx="436">
                  <c:v>0.13001409999999999</c:v>
                </c:pt>
                <c:pt idx="437">
                  <c:v>0.1311765</c:v>
                </c:pt>
                <c:pt idx="438">
                  <c:v>0.13749790000000001</c:v>
                </c:pt>
                <c:pt idx="439">
                  <c:v>0.1441499</c:v>
                </c:pt>
                <c:pt idx="440">
                  <c:v>0.14161009999999999</c:v>
                </c:pt>
                <c:pt idx="441">
                  <c:v>0.1317064</c:v>
                </c:pt>
                <c:pt idx="442">
                  <c:v>0.12670719999999999</c:v>
                </c:pt>
                <c:pt idx="443">
                  <c:v>0.1279256</c:v>
                </c:pt>
                <c:pt idx="444">
                  <c:v>0.13036120000000001</c:v>
                </c:pt>
                <c:pt idx="445">
                  <c:v>0.1312815</c:v>
                </c:pt>
                <c:pt idx="446">
                  <c:v>0.1263572</c:v>
                </c:pt>
                <c:pt idx="447">
                  <c:v>0.12138790000000001</c:v>
                </c:pt>
                <c:pt idx="448">
                  <c:v>0.1179624</c:v>
                </c:pt>
                <c:pt idx="449">
                  <c:v>0.11021350000000001</c:v>
                </c:pt>
                <c:pt idx="450">
                  <c:v>0.1125118</c:v>
                </c:pt>
                <c:pt idx="451">
                  <c:v>0.12735179999999999</c:v>
                </c:pt>
                <c:pt idx="452">
                  <c:v>0.1325897</c:v>
                </c:pt>
                <c:pt idx="453">
                  <c:v>0.12799340000000001</c:v>
                </c:pt>
                <c:pt idx="454">
                  <c:v>0.1280297</c:v>
                </c:pt>
                <c:pt idx="455">
                  <c:v>0.12956570000000001</c:v>
                </c:pt>
                <c:pt idx="456">
                  <c:v>0.1179871</c:v>
                </c:pt>
                <c:pt idx="457">
                  <c:v>9.5905859999999996E-2</c:v>
                </c:pt>
                <c:pt idx="458">
                  <c:v>9.3245030000000007E-2</c:v>
                </c:pt>
                <c:pt idx="459">
                  <c:v>0.11403489999999999</c:v>
                </c:pt>
                <c:pt idx="460">
                  <c:v>0.1213496</c:v>
                </c:pt>
                <c:pt idx="461">
                  <c:v>0.109374</c:v>
                </c:pt>
                <c:pt idx="462">
                  <c:v>0.1020404</c:v>
                </c:pt>
                <c:pt idx="463">
                  <c:v>0.10534930000000001</c:v>
                </c:pt>
                <c:pt idx="464">
                  <c:v>0.11410389999999999</c:v>
                </c:pt>
                <c:pt idx="465">
                  <c:v>0.1164076</c:v>
                </c:pt>
                <c:pt idx="466">
                  <c:v>0.11195339999999999</c:v>
                </c:pt>
                <c:pt idx="467">
                  <c:v>0.1139936</c:v>
                </c:pt>
                <c:pt idx="468">
                  <c:v>0.1167947</c:v>
                </c:pt>
                <c:pt idx="469">
                  <c:v>0.1115111</c:v>
                </c:pt>
                <c:pt idx="470">
                  <c:v>0.105931</c:v>
                </c:pt>
                <c:pt idx="471">
                  <c:v>0.10776819999999999</c:v>
                </c:pt>
                <c:pt idx="472">
                  <c:v>0.10761610000000001</c:v>
                </c:pt>
                <c:pt idx="473">
                  <c:v>0.10169549999999999</c:v>
                </c:pt>
                <c:pt idx="474">
                  <c:v>0.1004753</c:v>
                </c:pt>
                <c:pt idx="475">
                  <c:v>0.1022991</c:v>
                </c:pt>
                <c:pt idx="476">
                  <c:v>0.1053123</c:v>
                </c:pt>
                <c:pt idx="477">
                  <c:v>0.1040338</c:v>
                </c:pt>
                <c:pt idx="478">
                  <c:v>9.5802120000000004E-2</c:v>
                </c:pt>
                <c:pt idx="479">
                  <c:v>9.6035380000000004E-2</c:v>
                </c:pt>
                <c:pt idx="480">
                  <c:v>9.826153E-2</c:v>
                </c:pt>
                <c:pt idx="481">
                  <c:v>9.1179159999999995E-2</c:v>
                </c:pt>
                <c:pt idx="482">
                  <c:v>9.1241130000000004E-2</c:v>
                </c:pt>
                <c:pt idx="483">
                  <c:v>0.10231990000000001</c:v>
                </c:pt>
                <c:pt idx="484">
                  <c:v>0.10705870000000001</c:v>
                </c:pt>
                <c:pt idx="485">
                  <c:v>0.1003954</c:v>
                </c:pt>
                <c:pt idx="486">
                  <c:v>9.4982269999999994E-2</c:v>
                </c:pt>
                <c:pt idx="487">
                  <c:v>9.7622470000000003E-2</c:v>
                </c:pt>
                <c:pt idx="488">
                  <c:v>9.6870319999999996E-2</c:v>
                </c:pt>
                <c:pt idx="489">
                  <c:v>8.3801840000000002E-2</c:v>
                </c:pt>
                <c:pt idx="490">
                  <c:v>7.4323319999999998E-2</c:v>
                </c:pt>
                <c:pt idx="491">
                  <c:v>8.504167E-2</c:v>
                </c:pt>
                <c:pt idx="492">
                  <c:v>0.10204009999999999</c:v>
                </c:pt>
                <c:pt idx="493">
                  <c:v>0.1063959</c:v>
                </c:pt>
                <c:pt idx="494">
                  <c:v>9.8503480000000004E-2</c:v>
                </c:pt>
                <c:pt idx="495">
                  <c:v>8.9665079999999994E-2</c:v>
                </c:pt>
                <c:pt idx="496">
                  <c:v>8.769333E-2</c:v>
                </c:pt>
                <c:pt idx="497">
                  <c:v>8.7674950000000001E-2</c:v>
                </c:pt>
                <c:pt idx="498">
                  <c:v>8.6324990000000004E-2</c:v>
                </c:pt>
                <c:pt idx="499">
                  <c:v>9.0927830000000001E-2</c:v>
                </c:pt>
                <c:pt idx="500">
                  <c:v>0.101048</c:v>
                </c:pt>
                <c:pt idx="501">
                  <c:v>0.1040436</c:v>
                </c:pt>
                <c:pt idx="502">
                  <c:v>9.8242910000000003E-2</c:v>
                </c:pt>
                <c:pt idx="503">
                  <c:v>8.9232210000000006E-2</c:v>
                </c:pt>
                <c:pt idx="504">
                  <c:v>7.5289239999999993E-2</c:v>
                </c:pt>
                <c:pt idx="505">
                  <c:v>6.5876610000000002E-2</c:v>
                </c:pt>
                <c:pt idx="506">
                  <c:v>7.3382840000000005E-2</c:v>
                </c:pt>
                <c:pt idx="507">
                  <c:v>8.855267E-2</c:v>
                </c:pt>
                <c:pt idx="508">
                  <c:v>9.8043909999999998E-2</c:v>
                </c:pt>
                <c:pt idx="509">
                  <c:v>0.1017188</c:v>
                </c:pt>
                <c:pt idx="510">
                  <c:v>0.1012916</c:v>
                </c:pt>
                <c:pt idx="511">
                  <c:v>9.5620220000000006E-2</c:v>
                </c:pt>
                <c:pt idx="512">
                  <c:v>8.66619E-2</c:v>
                </c:pt>
                <c:pt idx="513">
                  <c:v>7.4809879999999995E-2</c:v>
                </c:pt>
                <c:pt idx="514">
                  <c:v>6.7875400000000002E-2</c:v>
                </c:pt>
                <c:pt idx="515">
                  <c:v>7.7614299999999997E-2</c:v>
                </c:pt>
                <c:pt idx="516">
                  <c:v>8.2515989999999997E-2</c:v>
                </c:pt>
                <c:pt idx="517">
                  <c:v>6.9221950000000004E-2</c:v>
                </c:pt>
                <c:pt idx="518">
                  <c:v>7.3438680000000006E-2</c:v>
                </c:pt>
                <c:pt idx="519">
                  <c:v>9.3728480000000003E-2</c:v>
                </c:pt>
                <c:pt idx="520">
                  <c:v>8.9436840000000004E-2</c:v>
                </c:pt>
                <c:pt idx="521">
                  <c:v>6.5490960000000001E-2</c:v>
                </c:pt>
                <c:pt idx="522">
                  <c:v>4.9375330000000002E-2</c:v>
                </c:pt>
                <c:pt idx="523">
                  <c:v>5.3827119999999999E-2</c:v>
                </c:pt>
                <c:pt idx="524">
                  <c:v>6.8986049999999993E-2</c:v>
                </c:pt>
                <c:pt idx="525">
                  <c:v>6.9893159999999996E-2</c:v>
                </c:pt>
                <c:pt idx="526">
                  <c:v>6.1457709999999999E-2</c:v>
                </c:pt>
                <c:pt idx="527">
                  <c:v>6.2114519999999999E-2</c:v>
                </c:pt>
                <c:pt idx="528">
                  <c:v>6.4035170000000002E-2</c:v>
                </c:pt>
                <c:pt idx="529">
                  <c:v>6.0694289999999998E-2</c:v>
                </c:pt>
                <c:pt idx="530">
                  <c:v>6.1292399999999997E-2</c:v>
                </c:pt>
                <c:pt idx="531">
                  <c:v>6.3462000000000005E-2</c:v>
                </c:pt>
                <c:pt idx="532">
                  <c:v>5.7080239999999997E-2</c:v>
                </c:pt>
                <c:pt idx="533">
                  <c:v>5.0162770000000002E-2</c:v>
                </c:pt>
                <c:pt idx="534">
                  <c:v>5.4953399999999999E-2</c:v>
                </c:pt>
                <c:pt idx="535">
                  <c:v>6.727168E-2</c:v>
                </c:pt>
                <c:pt idx="536">
                  <c:v>7.3033070000000005E-2</c:v>
                </c:pt>
                <c:pt idx="537">
                  <c:v>6.5973879999999999E-2</c:v>
                </c:pt>
                <c:pt idx="538">
                  <c:v>5.8008079999999997E-2</c:v>
                </c:pt>
                <c:pt idx="539">
                  <c:v>5.6298250000000001E-2</c:v>
                </c:pt>
                <c:pt idx="540">
                  <c:v>5.5869969999999998E-2</c:v>
                </c:pt>
                <c:pt idx="541">
                  <c:v>5.3914070000000001E-2</c:v>
                </c:pt>
                <c:pt idx="542">
                  <c:v>5.0586279999999997E-2</c:v>
                </c:pt>
                <c:pt idx="543">
                  <c:v>5.409506E-2</c:v>
                </c:pt>
                <c:pt idx="544">
                  <c:v>5.905121E-2</c:v>
                </c:pt>
                <c:pt idx="545">
                  <c:v>4.7957840000000002E-2</c:v>
                </c:pt>
                <c:pt idx="546">
                  <c:v>3.9653750000000001E-2</c:v>
                </c:pt>
                <c:pt idx="547">
                  <c:v>4.9560130000000001E-2</c:v>
                </c:pt>
                <c:pt idx="548">
                  <c:v>5.824766E-2</c:v>
                </c:pt>
                <c:pt idx="549">
                  <c:v>6.1701499999999999E-2</c:v>
                </c:pt>
                <c:pt idx="550">
                  <c:v>5.8244770000000001E-2</c:v>
                </c:pt>
                <c:pt idx="551">
                  <c:v>5.193735E-2</c:v>
                </c:pt>
                <c:pt idx="552">
                  <c:v>5.6967080000000003E-2</c:v>
                </c:pt>
                <c:pt idx="553">
                  <c:v>6.0746229999999998E-2</c:v>
                </c:pt>
                <c:pt idx="554">
                  <c:v>5.8813749999999998E-2</c:v>
                </c:pt>
                <c:pt idx="555">
                  <c:v>5.724257E-2</c:v>
                </c:pt>
                <c:pt idx="556">
                  <c:v>5.3796389999999999E-2</c:v>
                </c:pt>
                <c:pt idx="557">
                  <c:v>5.3370679999999997E-2</c:v>
                </c:pt>
                <c:pt idx="558">
                  <c:v>5.4058500000000002E-2</c:v>
                </c:pt>
                <c:pt idx="559">
                  <c:v>5.0942330000000001E-2</c:v>
                </c:pt>
                <c:pt idx="560">
                  <c:v>4.2939970000000001E-2</c:v>
                </c:pt>
                <c:pt idx="561">
                  <c:v>3.8457360000000003E-2</c:v>
                </c:pt>
                <c:pt idx="562">
                  <c:v>5.0776969999999998E-2</c:v>
                </c:pt>
                <c:pt idx="563">
                  <c:v>5.9352960000000003E-2</c:v>
                </c:pt>
                <c:pt idx="564">
                  <c:v>4.5368829999999999E-2</c:v>
                </c:pt>
                <c:pt idx="565">
                  <c:v>3.704735E-2</c:v>
                </c:pt>
                <c:pt idx="566">
                  <c:v>5.1994119999999998E-2</c:v>
                </c:pt>
                <c:pt idx="567">
                  <c:v>6.9334530000000005E-2</c:v>
                </c:pt>
                <c:pt idx="568">
                  <c:v>6.7996630000000002E-2</c:v>
                </c:pt>
                <c:pt idx="569">
                  <c:v>5.0568349999999998E-2</c:v>
                </c:pt>
                <c:pt idx="570">
                  <c:v>4.0708729999999999E-2</c:v>
                </c:pt>
                <c:pt idx="571">
                  <c:v>4.3115420000000002E-2</c:v>
                </c:pt>
                <c:pt idx="572">
                  <c:v>3.8180779999999997E-2</c:v>
                </c:pt>
                <c:pt idx="573">
                  <c:v>3.683753E-2</c:v>
                </c:pt>
                <c:pt idx="574">
                  <c:v>5.2991690000000001E-2</c:v>
                </c:pt>
                <c:pt idx="575">
                  <c:v>6.0643620000000002E-2</c:v>
                </c:pt>
                <c:pt idx="576">
                  <c:v>5.1557739999999998E-2</c:v>
                </c:pt>
                <c:pt idx="577">
                  <c:v>4.319804E-2</c:v>
                </c:pt>
                <c:pt idx="578">
                  <c:v>4.5786899999999998E-2</c:v>
                </c:pt>
                <c:pt idx="579">
                  <c:v>5.7082380000000002E-2</c:v>
                </c:pt>
                <c:pt idx="580">
                  <c:v>5.5601690000000002E-2</c:v>
                </c:pt>
                <c:pt idx="581">
                  <c:v>3.8872570000000002E-2</c:v>
                </c:pt>
                <c:pt idx="582">
                  <c:v>3.4111219999999998E-2</c:v>
                </c:pt>
                <c:pt idx="583">
                  <c:v>4.4303809999999999E-2</c:v>
                </c:pt>
                <c:pt idx="584">
                  <c:v>4.3942179999999997E-2</c:v>
                </c:pt>
                <c:pt idx="585">
                  <c:v>3.2205350000000001E-2</c:v>
                </c:pt>
                <c:pt idx="586">
                  <c:v>3.1141640000000002E-2</c:v>
                </c:pt>
                <c:pt idx="587">
                  <c:v>3.8314090000000002E-2</c:v>
                </c:pt>
                <c:pt idx="588">
                  <c:v>3.8061820000000003E-2</c:v>
                </c:pt>
                <c:pt idx="589">
                  <c:v>3.1680239999999998E-2</c:v>
                </c:pt>
                <c:pt idx="590">
                  <c:v>3.1087670000000001E-2</c:v>
                </c:pt>
                <c:pt idx="591">
                  <c:v>4.2800869999999998E-2</c:v>
                </c:pt>
                <c:pt idx="592">
                  <c:v>5.333558E-2</c:v>
                </c:pt>
                <c:pt idx="593">
                  <c:v>4.6822870000000003E-2</c:v>
                </c:pt>
                <c:pt idx="594">
                  <c:v>4.0093999999999998E-2</c:v>
                </c:pt>
                <c:pt idx="595">
                  <c:v>4.4671080000000002E-2</c:v>
                </c:pt>
                <c:pt idx="596">
                  <c:v>4.2378510000000001E-2</c:v>
                </c:pt>
                <c:pt idx="597">
                  <c:v>3.8041320000000003E-2</c:v>
                </c:pt>
                <c:pt idx="598">
                  <c:v>4.8256970000000003E-2</c:v>
                </c:pt>
                <c:pt idx="599">
                  <c:v>5.7587630000000001E-2</c:v>
                </c:pt>
                <c:pt idx="600">
                  <c:v>4.9269029999999998E-2</c:v>
                </c:pt>
                <c:pt idx="601">
                  <c:v>3.8530420000000003E-2</c:v>
                </c:pt>
                <c:pt idx="602">
                  <c:v>3.8781030000000001E-2</c:v>
                </c:pt>
                <c:pt idx="603">
                  <c:v>4.009977E-2</c:v>
                </c:pt>
                <c:pt idx="604">
                  <c:v>3.4715059999999999E-2</c:v>
                </c:pt>
                <c:pt idx="605">
                  <c:v>2.7642960000000001E-2</c:v>
                </c:pt>
                <c:pt idx="606">
                  <c:v>2.7977390000000001E-2</c:v>
                </c:pt>
                <c:pt idx="607">
                  <c:v>3.0165460000000002E-2</c:v>
                </c:pt>
                <c:pt idx="608">
                  <c:v>2.2495379999999999E-2</c:v>
                </c:pt>
                <c:pt idx="609">
                  <c:v>1.9404000000000001E-2</c:v>
                </c:pt>
                <c:pt idx="610">
                  <c:v>3.3038190000000002E-2</c:v>
                </c:pt>
                <c:pt idx="611">
                  <c:v>4.5119180000000002E-2</c:v>
                </c:pt>
                <c:pt idx="612">
                  <c:v>4.066405E-2</c:v>
                </c:pt>
                <c:pt idx="613">
                  <c:v>3.1875500000000001E-2</c:v>
                </c:pt>
                <c:pt idx="614">
                  <c:v>4.075927E-2</c:v>
                </c:pt>
                <c:pt idx="615">
                  <c:v>5.5791569999999999E-2</c:v>
                </c:pt>
                <c:pt idx="616">
                  <c:v>5.2806220000000001E-2</c:v>
                </c:pt>
                <c:pt idx="617">
                  <c:v>4.1101220000000001E-2</c:v>
                </c:pt>
                <c:pt idx="618">
                  <c:v>3.6204010000000002E-2</c:v>
                </c:pt>
                <c:pt idx="619">
                  <c:v>3.792011E-2</c:v>
                </c:pt>
                <c:pt idx="620">
                  <c:v>3.5162699999999998E-2</c:v>
                </c:pt>
                <c:pt idx="621">
                  <c:v>2.575156E-2</c:v>
                </c:pt>
                <c:pt idx="622">
                  <c:v>2.6675040000000001E-2</c:v>
                </c:pt>
                <c:pt idx="623">
                  <c:v>3.5067649999999999E-2</c:v>
                </c:pt>
                <c:pt idx="624">
                  <c:v>3.1670009999999998E-2</c:v>
                </c:pt>
                <c:pt idx="625">
                  <c:v>2.3754049999999999E-2</c:v>
                </c:pt>
                <c:pt idx="626">
                  <c:v>2.2568060000000001E-2</c:v>
                </c:pt>
                <c:pt idx="627">
                  <c:v>2.399691E-2</c:v>
                </c:pt>
                <c:pt idx="628">
                  <c:v>2.4135810000000001E-2</c:v>
                </c:pt>
                <c:pt idx="629">
                  <c:v>2.233539E-2</c:v>
                </c:pt>
                <c:pt idx="630">
                  <c:v>2.372606E-2</c:v>
                </c:pt>
                <c:pt idx="631">
                  <c:v>2.6733650000000001E-2</c:v>
                </c:pt>
                <c:pt idx="632">
                  <c:v>2.662544E-2</c:v>
                </c:pt>
                <c:pt idx="633">
                  <c:v>2.3933039999999999E-2</c:v>
                </c:pt>
                <c:pt idx="634">
                  <c:v>2.0663399999999998E-2</c:v>
                </c:pt>
                <c:pt idx="635">
                  <c:v>2.561248E-2</c:v>
                </c:pt>
                <c:pt idx="636">
                  <c:v>3.057901E-2</c:v>
                </c:pt>
                <c:pt idx="637">
                  <c:v>2.3821200000000001E-2</c:v>
                </c:pt>
                <c:pt idx="638">
                  <c:v>2.303529E-2</c:v>
                </c:pt>
                <c:pt idx="639">
                  <c:v>3.4285969999999999E-2</c:v>
                </c:pt>
                <c:pt idx="640">
                  <c:v>3.954622E-2</c:v>
                </c:pt>
                <c:pt idx="641">
                  <c:v>3.5557770000000002E-2</c:v>
                </c:pt>
                <c:pt idx="642">
                  <c:v>2.8560039999999998E-2</c:v>
                </c:pt>
                <c:pt idx="643">
                  <c:v>2.1064030000000001E-2</c:v>
                </c:pt>
                <c:pt idx="644">
                  <c:v>2.2668689999999998E-2</c:v>
                </c:pt>
                <c:pt idx="645">
                  <c:v>2.7987000000000001E-2</c:v>
                </c:pt>
                <c:pt idx="646">
                  <c:v>2.0885040000000001E-2</c:v>
                </c:pt>
                <c:pt idx="647">
                  <c:v>1.0722199999999999E-2</c:v>
                </c:pt>
                <c:pt idx="648">
                  <c:v>7.3216970000000003E-3</c:v>
                </c:pt>
                <c:pt idx="649">
                  <c:v>1.007691E-2</c:v>
                </c:pt>
                <c:pt idx="650">
                  <c:v>2.1738150000000001E-2</c:v>
                </c:pt>
                <c:pt idx="651">
                  <c:v>3.124424E-2</c:v>
                </c:pt>
                <c:pt idx="652">
                  <c:v>2.663105E-2</c:v>
                </c:pt>
                <c:pt idx="653">
                  <c:v>1.708252E-2</c:v>
                </c:pt>
                <c:pt idx="654">
                  <c:v>1.6853750000000001E-2</c:v>
                </c:pt>
                <c:pt idx="655">
                  <c:v>2.4231140000000002E-2</c:v>
                </c:pt>
                <c:pt idx="656">
                  <c:v>2.3210979999999999E-2</c:v>
                </c:pt>
                <c:pt idx="657">
                  <c:v>1.339252E-2</c:v>
                </c:pt>
                <c:pt idx="658">
                  <c:v>1.6504580000000001E-2</c:v>
                </c:pt>
                <c:pt idx="659">
                  <c:v>3.2353880000000002E-2</c:v>
                </c:pt>
                <c:pt idx="660">
                  <c:v>3.758943E-2</c:v>
                </c:pt>
                <c:pt idx="661">
                  <c:v>3.2251769999999999E-2</c:v>
                </c:pt>
                <c:pt idx="662">
                  <c:v>2.734489E-2</c:v>
                </c:pt>
                <c:pt idx="663">
                  <c:v>2.3793689999999999E-2</c:v>
                </c:pt>
                <c:pt idx="664">
                  <c:v>3.1860979999999997E-2</c:v>
                </c:pt>
                <c:pt idx="665">
                  <c:v>4.8252620000000003E-2</c:v>
                </c:pt>
                <c:pt idx="666">
                  <c:v>4.8678979999999997E-2</c:v>
                </c:pt>
                <c:pt idx="667">
                  <c:v>3.4007540000000003E-2</c:v>
                </c:pt>
                <c:pt idx="668">
                  <c:v>2.3221439999999999E-2</c:v>
                </c:pt>
                <c:pt idx="669">
                  <c:v>2.1338200000000002E-2</c:v>
                </c:pt>
                <c:pt idx="670">
                  <c:v>2.1937729999999999E-2</c:v>
                </c:pt>
                <c:pt idx="671">
                  <c:v>2.0388119999999999E-2</c:v>
                </c:pt>
                <c:pt idx="672">
                  <c:v>1.213148E-2</c:v>
                </c:pt>
                <c:pt idx="673">
                  <c:v>1.6167950000000001E-3</c:v>
                </c:pt>
                <c:pt idx="674">
                  <c:v>6.7834100000000001E-3</c:v>
                </c:pt>
                <c:pt idx="675">
                  <c:v>2.1951160000000001E-2</c:v>
                </c:pt>
                <c:pt idx="676">
                  <c:v>3.1185419999999998E-2</c:v>
                </c:pt>
                <c:pt idx="677">
                  <c:v>2.9606830000000001E-2</c:v>
                </c:pt>
                <c:pt idx="678">
                  <c:v>1.98015E-2</c:v>
                </c:pt>
                <c:pt idx="679">
                  <c:v>1.7847600000000002E-2</c:v>
                </c:pt>
                <c:pt idx="680">
                  <c:v>2.063297E-2</c:v>
                </c:pt>
                <c:pt idx="681">
                  <c:v>1.6787110000000001E-2</c:v>
                </c:pt>
                <c:pt idx="682">
                  <c:v>1.438645E-2</c:v>
                </c:pt>
                <c:pt idx="683">
                  <c:v>1.470847E-2</c:v>
                </c:pt>
                <c:pt idx="684">
                  <c:v>1.0549269999999999E-2</c:v>
                </c:pt>
                <c:pt idx="685">
                  <c:v>8.651677E-3</c:v>
                </c:pt>
                <c:pt idx="686">
                  <c:v>1.5203009999999999E-2</c:v>
                </c:pt>
                <c:pt idx="687">
                  <c:v>2.0454360000000001E-2</c:v>
                </c:pt>
                <c:pt idx="688">
                  <c:v>1.923097E-2</c:v>
                </c:pt>
                <c:pt idx="689">
                  <c:v>1.653833E-2</c:v>
                </c:pt>
                <c:pt idx="690">
                  <c:v>1.9860920000000001E-2</c:v>
                </c:pt>
                <c:pt idx="691">
                  <c:v>2.6568810000000002E-2</c:v>
                </c:pt>
                <c:pt idx="692">
                  <c:v>2.3944050000000001E-2</c:v>
                </c:pt>
                <c:pt idx="693">
                  <c:v>1.5707470000000001E-2</c:v>
                </c:pt>
                <c:pt idx="694">
                  <c:v>1.890818E-2</c:v>
                </c:pt>
                <c:pt idx="695">
                  <c:v>2.9888189999999999E-2</c:v>
                </c:pt>
                <c:pt idx="696">
                  <c:v>2.914404E-2</c:v>
                </c:pt>
                <c:pt idx="697">
                  <c:v>2.1033E-2</c:v>
                </c:pt>
                <c:pt idx="698">
                  <c:v>2.3912039999999999E-2</c:v>
                </c:pt>
                <c:pt idx="699">
                  <c:v>3.7095749999999997E-2</c:v>
                </c:pt>
                <c:pt idx="700">
                  <c:v>4.3008919999999999E-2</c:v>
                </c:pt>
                <c:pt idx="701">
                  <c:v>2.913265E-2</c:v>
                </c:pt>
                <c:pt idx="702">
                  <c:v>5.8669830000000001E-3</c:v>
                </c:pt>
                <c:pt idx="703">
                  <c:v>-2.6480090000000002E-3</c:v>
                </c:pt>
                <c:pt idx="704">
                  <c:v>8.410931E-3</c:v>
                </c:pt>
                <c:pt idx="705">
                  <c:v>1.8276799999999999E-2</c:v>
                </c:pt>
                <c:pt idx="706">
                  <c:v>1.803683E-2</c:v>
                </c:pt>
                <c:pt idx="707">
                  <c:v>1.6710599999999999E-2</c:v>
                </c:pt>
                <c:pt idx="708">
                  <c:v>1.5720189999999998E-2</c:v>
                </c:pt>
                <c:pt idx="709">
                  <c:v>1.5219649999999999E-2</c:v>
                </c:pt>
                <c:pt idx="710">
                  <c:v>2.043122E-2</c:v>
                </c:pt>
                <c:pt idx="711">
                  <c:v>2.2099629999999999E-2</c:v>
                </c:pt>
                <c:pt idx="712">
                  <c:v>1.5720040000000001E-2</c:v>
                </c:pt>
                <c:pt idx="713">
                  <c:v>1.8247559999999999E-2</c:v>
                </c:pt>
                <c:pt idx="714">
                  <c:v>2.849237E-2</c:v>
                </c:pt>
                <c:pt idx="715">
                  <c:v>3.109058E-2</c:v>
                </c:pt>
                <c:pt idx="716">
                  <c:v>1.8892809999999999E-2</c:v>
                </c:pt>
                <c:pt idx="717">
                  <c:v>-5.106221E-4</c:v>
                </c:pt>
                <c:pt idx="718">
                  <c:v>3.488232E-3</c:v>
                </c:pt>
                <c:pt idx="719">
                  <c:v>2.6438469999999999E-2</c:v>
                </c:pt>
                <c:pt idx="720">
                  <c:v>2.8941189999999999E-2</c:v>
                </c:pt>
                <c:pt idx="721">
                  <c:v>1.6337399999999998E-2</c:v>
                </c:pt>
                <c:pt idx="722">
                  <c:v>9.0810620000000009E-3</c:v>
                </c:pt>
                <c:pt idx="723">
                  <c:v>6.364036E-3</c:v>
                </c:pt>
                <c:pt idx="724">
                  <c:v>6.3186170000000003E-3</c:v>
                </c:pt>
                <c:pt idx="725">
                  <c:v>5.1297679999999998E-3</c:v>
                </c:pt>
                <c:pt idx="726">
                  <c:v>7.2062539999999996E-3</c:v>
                </c:pt>
                <c:pt idx="727">
                  <c:v>1.236902E-2</c:v>
                </c:pt>
                <c:pt idx="728">
                  <c:v>1.339065E-2</c:v>
                </c:pt>
                <c:pt idx="729">
                  <c:v>1.298674E-2</c:v>
                </c:pt>
                <c:pt idx="730">
                  <c:v>1.4006040000000001E-2</c:v>
                </c:pt>
                <c:pt idx="731">
                  <c:v>2.0148409999999999E-2</c:v>
                </c:pt>
                <c:pt idx="732">
                  <c:v>2.2095589999999998E-2</c:v>
                </c:pt>
                <c:pt idx="733">
                  <c:v>1.2127829999999999E-2</c:v>
                </c:pt>
                <c:pt idx="734">
                  <c:v>1.335093E-2</c:v>
                </c:pt>
                <c:pt idx="735">
                  <c:v>2.85685E-2</c:v>
                </c:pt>
                <c:pt idx="736">
                  <c:v>2.5706130000000001E-2</c:v>
                </c:pt>
                <c:pt idx="737">
                  <c:v>1.008441E-2</c:v>
                </c:pt>
                <c:pt idx="738">
                  <c:v>1.2425479999999999E-2</c:v>
                </c:pt>
                <c:pt idx="739">
                  <c:v>2.526397E-2</c:v>
                </c:pt>
                <c:pt idx="740">
                  <c:v>3.3099139999999999E-2</c:v>
                </c:pt>
                <c:pt idx="741">
                  <c:v>2.8752449999999999E-2</c:v>
                </c:pt>
                <c:pt idx="742">
                  <c:v>1.2101509999999999E-2</c:v>
                </c:pt>
                <c:pt idx="743">
                  <c:v>6.6277530000000001E-3</c:v>
                </c:pt>
                <c:pt idx="744">
                  <c:v>1.5284259999999999E-2</c:v>
                </c:pt>
                <c:pt idx="745">
                  <c:v>1.963225E-2</c:v>
                </c:pt>
                <c:pt idx="746">
                  <c:v>1.843943E-2</c:v>
                </c:pt>
                <c:pt idx="747">
                  <c:v>1.468354E-2</c:v>
                </c:pt>
                <c:pt idx="748">
                  <c:v>7.1921609999999999E-3</c:v>
                </c:pt>
                <c:pt idx="749">
                  <c:v>3.7930780000000001E-3</c:v>
                </c:pt>
                <c:pt idx="750">
                  <c:v>1.1830459999999999E-2</c:v>
                </c:pt>
                <c:pt idx="751">
                  <c:v>2.2244070000000001E-2</c:v>
                </c:pt>
                <c:pt idx="752">
                  <c:v>2.6549340000000001E-2</c:v>
                </c:pt>
                <c:pt idx="753">
                  <c:v>2.4983109999999999E-2</c:v>
                </c:pt>
                <c:pt idx="754">
                  <c:v>2.3127729999999999E-2</c:v>
                </c:pt>
                <c:pt idx="755">
                  <c:v>2.755148E-2</c:v>
                </c:pt>
                <c:pt idx="756">
                  <c:v>2.8768809999999999E-2</c:v>
                </c:pt>
                <c:pt idx="757">
                  <c:v>2.0827950000000001E-2</c:v>
                </c:pt>
                <c:pt idx="758">
                  <c:v>1.6454070000000001E-2</c:v>
                </c:pt>
                <c:pt idx="759">
                  <c:v>1.8718140000000001E-2</c:v>
                </c:pt>
                <c:pt idx="760">
                  <c:v>2.0864270000000001E-2</c:v>
                </c:pt>
                <c:pt idx="761">
                  <c:v>1.7790710000000001E-2</c:v>
                </c:pt>
                <c:pt idx="762">
                  <c:v>8.4386259999999994E-3</c:v>
                </c:pt>
                <c:pt idx="763">
                  <c:v>6.4952229999999996E-3</c:v>
                </c:pt>
                <c:pt idx="764">
                  <c:v>1.0532710000000001E-2</c:v>
                </c:pt>
                <c:pt idx="765">
                  <c:v>7.7648020000000003E-3</c:v>
                </c:pt>
                <c:pt idx="766">
                  <c:v>8.998097E-3</c:v>
                </c:pt>
                <c:pt idx="767">
                  <c:v>1.4581459999999999E-2</c:v>
                </c:pt>
                <c:pt idx="768">
                  <c:v>1.5588090000000001E-2</c:v>
                </c:pt>
                <c:pt idx="769">
                  <c:v>1.472335E-2</c:v>
                </c:pt>
                <c:pt idx="770">
                  <c:v>1.288654E-2</c:v>
                </c:pt>
                <c:pt idx="771">
                  <c:v>1.2582009999999999E-2</c:v>
                </c:pt>
                <c:pt idx="772">
                  <c:v>7.8584320000000003E-3</c:v>
                </c:pt>
                <c:pt idx="773">
                  <c:v>-2.8472020000000001E-3</c:v>
                </c:pt>
                <c:pt idx="774">
                  <c:v>-1.1957849999999999E-4</c:v>
                </c:pt>
                <c:pt idx="775">
                  <c:v>1.236934E-2</c:v>
                </c:pt>
                <c:pt idx="776">
                  <c:v>8.9900199999999996E-3</c:v>
                </c:pt>
                <c:pt idx="777">
                  <c:v>-1.9692609999999999E-3</c:v>
                </c:pt>
                <c:pt idx="778">
                  <c:v>8.333228E-4</c:v>
                </c:pt>
                <c:pt idx="779">
                  <c:v>1.163402E-2</c:v>
                </c:pt>
                <c:pt idx="780">
                  <c:v>1.7833600000000002E-2</c:v>
                </c:pt>
                <c:pt idx="781">
                  <c:v>1.5039769999999999E-2</c:v>
                </c:pt>
                <c:pt idx="782">
                  <c:v>9.0754240000000003E-3</c:v>
                </c:pt>
                <c:pt idx="783">
                  <c:v>7.0172070000000001E-3</c:v>
                </c:pt>
                <c:pt idx="784">
                  <c:v>8.0531779999999994E-3</c:v>
                </c:pt>
                <c:pt idx="785">
                  <c:v>1.3863240000000001E-2</c:v>
                </c:pt>
                <c:pt idx="786">
                  <c:v>2.190829E-2</c:v>
                </c:pt>
                <c:pt idx="787">
                  <c:v>2.125469E-2</c:v>
                </c:pt>
                <c:pt idx="788">
                  <c:v>1.073405E-2</c:v>
                </c:pt>
                <c:pt idx="789">
                  <c:v>1.115853E-5</c:v>
                </c:pt>
                <c:pt idx="790">
                  <c:v>-1.8273300000000001E-3</c:v>
                </c:pt>
                <c:pt idx="791">
                  <c:v>3.8954860000000001E-3</c:v>
                </c:pt>
                <c:pt idx="792">
                  <c:v>3.4617670000000001E-3</c:v>
                </c:pt>
                <c:pt idx="793">
                  <c:v>2.181283E-3</c:v>
                </c:pt>
                <c:pt idx="794">
                  <c:v>9.0897540000000002E-3</c:v>
                </c:pt>
                <c:pt idx="795">
                  <c:v>1.015568E-2</c:v>
                </c:pt>
                <c:pt idx="796">
                  <c:v>5.6950639999999997E-3</c:v>
                </c:pt>
                <c:pt idx="797">
                  <c:v>2.3813010000000002E-3</c:v>
                </c:pt>
                <c:pt idx="798">
                  <c:v>3.497745E-3</c:v>
                </c:pt>
                <c:pt idx="799">
                  <c:v>1.5845270000000002E-2</c:v>
                </c:pt>
                <c:pt idx="800">
                  <c:v>2.3584979999999998E-2</c:v>
                </c:pt>
                <c:pt idx="801">
                  <c:v>1.2210530000000001E-2</c:v>
                </c:pt>
                <c:pt idx="802">
                  <c:v>5.0943799999999997E-4</c:v>
                </c:pt>
                <c:pt idx="803">
                  <c:v>9.9675539999999991E-4</c:v>
                </c:pt>
                <c:pt idx="804">
                  <c:v>4.3061030000000004E-3</c:v>
                </c:pt>
                <c:pt idx="805">
                  <c:v>1.020067E-2</c:v>
                </c:pt>
                <c:pt idx="806">
                  <c:v>1.549362E-2</c:v>
                </c:pt>
                <c:pt idx="807">
                  <c:v>1.210729E-2</c:v>
                </c:pt>
                <c:pt idx="808">
                  <c:v>6.1665599999999997E-3</c:v>
                </c:pt>
                <c:pt idx="809">
                  <c:v>1.9640450000000002E-3</c:v>
                </c:pt>
                <c:pt idx="810">
                  <c:v>-3.5148369999999998E-3</c:v>
                </c:pt>
                <c:pt idx="811">
                  <c:v>-6.6964360000000001E-3</c:v>
                </c:pt>
                <c:pt idx="812">
                  <c:v>-7.3572959999999995E-4</c:v>
                </c:pt>
                <c:pt idx="813">
                  <c:v>5.6478880000000002E-3</c:v>
                </c:pt>
                <c:pt idx="814">
                  <c:v>2.9082069999999999E-3</c:v>
                </c:pt>
                <c:pt idx="815">
                  <c:v>1.570435E-3</c:v>
                </c:pt>
                <c:pt idx="816">
                  <c:v>2.6961110000000002E-3</c:v>
                </c:pt>
                <c:pt idx="817">
                  <c:v>-2.2073560000000002E-3</c:v>
                </c:pt>
                <c:pt idx="818">
                  <c:v>-6.5422669999999996E-4</c:v>
                </c:pt>
                <c:pt idx="819">
                  <c:v>1.2638730000000001E-2</c:v>
                </c:pt>
                <c:pt idx="820">
                  <c:v>1.607751E-2</c:v>
                </c:pt>
                <c:pt idx="821">
                  <c:v>8.9568200000000008E-3</c:v>
                </c:pt>
                <c:pt idx="822">
                  <c:v>8.8981430000000007E-3</c:v>
                </c:pt>
                <c:pt idx="823">
                  <c:v>1.093125E-2</c:v>
                </c:pt>
                <c:pt idx="824">
                  <c:v>1.2650130000000001E-2</c:v>
                </c:pt>
                <c:pt idx="825">
                  <c:v>1.8480010000000002E-2</c:v>
                </c:pt>
                <c:pt idx="826">
                  <c:v>1.756216E-2</c:v>
                </c:pt>
                <c:pt idx="827">
                  <c:v>7.3001009999999998E-3</c:v>
                </c:pt>
                <c:pt idx="828">
                  <c:v>6.0360350000000004E-4</c:v>
                </c:pt>
                <c:pt idx="829">
                  <c:v>6.0797669999999998E-3</c:v>
                </c:pt>
                <c:pt idx="830">
                  <c:v>1.6623499999999999E-2</c:v>
                </c:pt>
                <c:pt idx="831">
                  <c:v>1.5836220000000002E-2</c:v>
                </c:pt>
                <c:pt idx="832">
                  <c:v>7.0000440000000004E-3</c:v>
                </c:pt>
                <c:pt idx="833">
                  <c:v>4.1751940000000001E-3</c:v>
                </c:pt>
                <c:pt idx="834">
                  <c:v>5.897546E-3</c:v>
                </c:pt>
                <c:pt idx="835">
                  <c:v>6.194494E-3</c:v>
                </c:pt>
                <c:pt idx="836">
                  <c:v>2.2619649999999999E-3</c:v>
                </c:pt>
                <c:pt idx="837">
                  <c:v>5.6082319999999998E-5</c:v>
                </c:pt>
                <c:pt idx="838">
                  <c:v>3.8577490000000002E-3</c:v>
                </c:pt>
                <c:pt idx="839">
                  <c:v>8.2702650000000006E-3</c:v>
                </c:pt>
                <c:pt idx="840">
                  <c:v>1.520059E-2</c:v>
                </c:pt>
                <c:pt idx="841">
                  <c:v>2.2869629999999998E-2</c:v>
                </c:pt>
                <c:pt idx="842">
                  <c:v>1.9447590000000001E-2</c:v>
                </c:pt>
                <c:pt idx="843">
                  <c:v>3.9967049999999997E-3</c:v>
                </c:pt>
                <c:pt idx="844">
                  <c:v>-7.0416070000000001E-3</c:v>
                </c:pt>
                <c:pt idx="845">
                  <c:v>-2.2197620000000001E-3</c:v>
                </c:pt>
                <c:pt idx="846">
                  <c:v>8.602373E-3</c:v>
                </c:pt>
                <c:pt idx="847">
                  <c:v>1.0751760000000001E-2</c:v>
                </c:pt>
                <c:pt idx="848">
                  <c:v>5.3503609999999997E-3</c:v>
                </c:pt>
                <c:pt idx="849">
                  <c:v>3.7978600000000001E-3</c:v>
                </c:pt>
                <c:pt idx="850">
                  <c:v>7.0052170000000002E-3</c:v>
                </c:pt>
                <c:pt idx="851">
                  <c:v>7.3303040000000002E-3</c:v>
                </c:pt>
                <c:pt idx="852">
                  <c:v>4.5603990000000002E-4</c:v>
                </c:pt>
                <c:pt idx="853">
                  <c:v>-5.2038650000000002E-3</c:v>
                </c:pt>
                <c:pt idx="854">
                  <c:v>1.756542E-3</c:v>
                </c:pt>
                <c:pt idx="855">
                  <c:v>5.8815270000000001E-3</c:v>
                </c:pt>
                <c:pt idx="856">
                  <c:v>-7.770964E-3</c:v>
                </c:pt>
                <c:pt idx="857">
                  <c:v>-1.8070429999999998E-2</c:v>
                </c:pt>
                <c:pt idx="858">
                  <c:v>-1.059703E-2</c:v>
                </c:pt>
                <c:pt idx="859">
                  <c:v>-2.0695000000000002E-3</c:v>
                </c:pt>
                <c:pt idx="860">
                  <c:v>-2.051869E-3</c:v>
                </c:pt>
                <c:pt idx="861">
                  <c:v>-2.9375830000000001E-3</c:v>
                </c:pt>
                <c:pt idx="862">
                  <c:v>6.0243000000000004E-4</c:v>
                </c:pt>
                <c:pt idx="863">
                  <c:v>6.4701999999999997E-3</c:v>
                </c:pt>
                <c:pt idx="864">
                  <c:v>5.9466739999999999E-3</c:v>
                </c:pt>
                <c:pt idx="865">
                  <c:v>-2.848686E-3</c:v>
                </c:pt>
                <c:pt idx="866">
                  <c:v>-4.4413439999999998E-3</c:v>
                </c:pt>
                <c:pt idx="867">
                  <c:v>6.0131120000000001E-3</c:v>
                </c:pt>
                <c:pt idx="868">
                  <c:v>1.2798159999999999E-2</c:v>
                </c:pt>
                <c:pt idx="869">
                  <c:v>8.8007859999999997E-3</c:v>
                </c:pt>
                <c:pt idx="870">
                  <c:v>2.044176E-3</c:v>
                </c:pt>
                <c:pt idx="871">
                  <c:v>3.3544579999999998E-3</c:v>
                </c:pt>
                <c:pt idx="872">
                  <c:v>6.0236079999999997E-3</c:v>
                </c:pt>
                <c:pt idx="873">
                  <c:v>-1.4584719999999999E-3</c:v>
                </c:pt>
                <c:pt idx="874">
                  <c:v>-2.5212030000000001E-3</c:v>
                </c:pt>
                <c:pt idx="875">
                  <c:v>9.5568049999999998E-3</c:v>
                </c:pt>
                <c:pt idx="876">
                  <c:v>1.126804E-2</c:v>
                </c:pt>
                <c:pt idx="877">
                  <c:v>1.839023E-3</c:v>
                </c:pt>
                <c:pt idx="878">
                  <c:v>2.8312550000000002E-4</c:v>
                </c:pt>
                <c:pt idx="879">
                  <c:v>2.3072460000000002E-3</c:v>
                </c:pt>
                <c:pt idx="880">
                  <c:v>5.4105920000000005E-4</c:v>
                </c:pt>
                <c:pt idx="881">
                  <c:v>-6.9042889999999997E-4</c:v>
                </c:pt>
                <c:pt idx="882">
                  <c:v>8.9206820000000005E-4</c:v>
                </c:pt>
                <c:pt idx="883">
                  <c:v>6.654938E-3</c:v>
                </c:pt>
                <c:pt idx="884">
                  <c:v>4.5497560000000003E-3</c:v>
                </c:pt>
                <c:pt idx="885">
                  <c:v>-3.9678070000000003E-3</c:v>
                </c:pt>
                <c:pt idx="886">
                  <c:v>3.4427920000000001E-3</c:v>
                </c:pt>
                <c:pt idx="887">
                  <c:v>1.416329E-2</c:v>
                </c:pt>
                <c:pt idx="888">
                  <c:v>6.2050839999999996E-3</c:v>
                </c:pt>
                <c:pt idx="889">
                  <c:v>-4.9728469999999999E-3</c:v>
                </c:pt>
                <c:pt idx="890">
                  <c:v>5.3074169999999996E-4</c:v>
                </c:pt>
                <c:pt idx="891">
                  <c:v>1.1641800000000001E-2</c:v>
                </c:pt>
                <c:pt idx="892">
                  <c:v>8.6443969999999998E-3</c:v>
                </c:pt>
                <c:pt idx="893">
                  <c:v>1.53619E-3</c:v>
                </c:pt>
                <c:pt idx="894">
                  <c:v>9.3628730000000007E-3</c:v>
                </c:pt>
                <c:pt idx="895">
                  <c:v>1.495637E-2</c:v>
                </c:pt>
                <c:pt idx="896">
                  <c:v>-1.854325E-3</c:v>
                </c:pt>
                <c:pt idx="897">
                  <c:v>-1.1740799999999999E-2</c:v>
                </c:pt>
                <c:pt idx="898">
                  <c:v>3.0274199999999999E-3</c:v>
                </c:pt>
                <c:pt idx="899">
                  <c:v>7.3331719999999998E-3</c:v>
                </c:pt>
                <c:pt idx="900">
                  <c:v>-2.941286E-3</c:v>
                </c:pt>
                <c:pt idx="901">
                  <c:v>1.291078E-3</c:v>
                </c:pt>
                <c:pt idx="902">
                  <c:v>1.3526470000000001E-2</c:v>
                </c:pt>
                <c:pt idx="903">
                  <c:v>1.4059469999999999E-2</c:v>
                </c:pt>
                <c:pt idx="904">
                  <c:v>1.622776E-3</c:v>
                </c:pt>
                <c:pt idx="905">
                  <c:v>-3.9550100000000001E-3</c:v>
                </c:pt>
                <c:pt idx="906">
                  <c:v>1.089948E-2</c:v>
                </c:pt>
                <c:pt idx="907">
                  <c:v>1.7255389999999999E-2</c:v>
                </c:pt>
                <c:pt idx="908">
                  <c:v>8.983827E-4</c:v>
                </c:pt>
                <c:pt idx="909">
                  <c:v>-4.2431309999999998E-3</c:v>
                </c:pt>
                <c:pt idx="910">
                  <c:v>1.085736E-2</c:v>
                </c:pt>
                <c:pt idx="911">
                  <c:v>1.7671300000000001E-2</c:v>
                </c:pt>
                <c:pt idx="912">
                  <c:v>6.0786759999999999E-3</c:v>
                </c:pt>
                <c:pt idx="913">
                  <c:v>-3.8495090000000001E-3</c:v>
                </c:pt>
                <c:pt idx="914">
                  <c:v>6.8687710000000001E-3</c:v>
                </c:pt>
                <c:pt idx="915">
                  <c:v>2.436514E-2</c:v>
                </c:pt>
                <c:pt idx="916">
                  <c:v>2.345595E-2</c:v>
                </c:pt>
                <c:pt idx="917">
                  <c:v>8.9518879999999999E-3</c:v>
                </c:pt>
                <c:pt idx="918">
                  <c:v>2.8318060000000001E-3</c:v>
                </c:pt>
                <c:pt idx="919">
                  <c:v>8.2974659999999999E-3</c:v>
                </c:pt>
                <c:pt idx="920">
                  <c:v>6.203241E-3</c:v>
                </c:pt>
                <c:pt idx="921">
                  <c:v>-3.7412040000000001E-3</c:v>
                </c:pt>
                <c:pt idx="922">
                  <c:v>-1.9378819999999999E-3</c:v>
                </c:pt>
                <c:pt idx="923">
                  <c:v>5.6684220000000002E-3</c:v>
                </c:pt>
                <c:pt idx="924">
                  <c:v>4.4896169999999996E-3</c:v>
                </c:pt>
                <c:pt idx="925">
                  <c:v>-2.8476240000000001E-4</c:v>
                </c:pt>
                <c:pt idx="926">
                  <c:v>5.4136399999999999E-3</c:v>
                </c:pt>
                <c:pt idx="927">
                  <c:v>1.9621070000000001E-2</c:v>
                </c:pt>
                <c:pt idx="928">
                  <c:v>1.7912810000000001E-2</c:v>
                </c:pt>
                <c:pt idx="929">
                  <c:v>2.171301E-3</c:v>
                </c:pt>
                <c:pt idx="930">
                  <c:v>6.5673870000000005E-4</c:v>
                </c:pt>
                <c:pt idx="931">
                  <c:v>1.0544349999999999E-2</c:v>
                </c:pt>
                <c:pt idx="932">
                  <c:v>1.2323239999999999E-2</c:v>
                </c:pt>
                <c:pt idx="933">
                  <c:v>1.219901E-2</c:v>
                </c:pt>
                <c:pt idx="934">
                  <c:v>1.6986290000000001E-2</c:v>
                </c:pt>
                <c:pt idx="935">
                  <c:v>1.035139E-2</c:v>
                </c:pt>
                <c:pt idx="936">
                  <c:v>-4.767383E-3</c:v>
                </c:pt>
                <c:pt idx="937">
                  <c:v>-8.0467869999999997E-3</c:v>
                </c:pt>
                <c:pt idx="938">
                  <c:v>-5.4908759999999996E-4</c:v>
                </c:pt>
                <c:pt idx="939">
                  <c:v>9.2710610000000006E-3</c:v>
                </c:pt>
                <c:pt idx="940">
                  <c:v>9.0511680000000001E-3</c:v>
                </c:pt>
                <c:pt idx="941">
                  <c:v>-4.4689339999999999E-3</c:v>
                </c:pt>
                <c:pt idx="942">
                  <c:v>-8.7118930000000001E-3</c:v>
                </c:pt>
                <c:pt idx="943">
                  <c:v>4.1013129999999997E-3</c:v>
                </c:pt>
                <c:pt idx="944">
                  <c:v>1.2494669999999999E-2</c:v>
                </c:pt>
                <c:pt idx="945">
                  <c:v>9.9082779999999995E-3</c:v>
                </c:pt>
                <c:pt idx="946">
                  <c:v>1.1543350000000001E-2</c:v>
                </c:pt>
                <c:pt idx="947">
                  <c:v>1.341464E-2</c:v>
                </c:pt>
                <c:pt idx="948">
                  <c:v>7.7177640000000002E-3</c:v>
                </c:pt>
                <c:pt idx="949">
                  <c:v>3.6128599999999999E-3</c:v>
                </c:pt>
                <c:pt idx="950">
                  <c:v>3.489869E-3</c:v>
                </c:pt>
                <c:pt idx="951">
                  <c:v>6.1436449999999997E-3</c:v>
                </c:pt>
                <c:pt idx="952">
                  <c:v>6.8155919999999997E-3</c:v>
                </c:pt>
                <c:pt idx="953">
                  <c:v>2.0350659999999999E-3</c:v>
                </c:pt>
                <c:pt idx="954">
                  <c:v>2.3419930000000001E-3</c:v>
                </c:pt>
                <c:pt idx="955">
                  <c:v>5.9771410000000001E-3</c:v>
                </c:pt>
                <c:pt idx="956">
                  <c:v>-1.5159850000000001E-3</c:v>
                </c:pt>
                <c:pt idx="957">
                  <c:v>-1.159602E-2</c:v>
                </c:pt>
                <c:pt idx="958">
                  <c:v>-8.9093569999999997E-3</c:v>
                </c:pt>
                <c:pt idx="959">
                  <c:v>-1.2072999999999999E-3</c:v>
                </c:pt>
                <c:pt idx="960">
                  <c:v>1.5116249999999999E-3</c:v>
                </c:pt>
                <c:pt idx="961">
                  <c:v>2.1681320000000001E-3</c:v>
                </c:pt>
                <c:pt idx="962">
                  <c:v>4.900326E-3</c:v>
                </c:pt>
                <c:pt idx="963">
                  <c:v>4.6029E-3</c:v>
                </c:pt>
                <c:pt idx="964">
                  <c:v>3.1595419999999998E-4</c:v>
                </c:pt>
                <c:pt idx="965">
                  <c:v>-3.2780750000000001E-3</c:v>
                </c:pt>
                <c:pt idx="966">
                  <c:v>-7.4153209999999999E-3</c:v>
                </c:pt>
                <c:pt idx="967">
                  <c:v>-4.3429330000000002E-3</c:v>
                </c:pt>
                <c:pt idx="968">
                  <c:v>1.47613E-4</c:v>
                </c:pt>
                <c:pt idx="969">
                  <c:v>-7.2986309999999999E-3</c:v>
                </c:pt>
                <c:pt idx="970">
                  <c:v>-1.3250140000000001E-2</c:v>
                </c:pt>
                <c:pt idx="971">
                  <c:v>-1.5207099999999999E-2</c:v>
                </c:pt>
                <c:pt idx="972">
                  <c:v>-1.7843609999999999E-2</c:v>
                </c:pt>
                <c:pt idx="973">
                  <c:v>-9.1496649999999995E-3</c:v>
                </c:pt>
                <c:pt idx="974">
                  <c:v>7.4784250000000003E-3</c:v>
                </c:pt>
                <c:pt idx="975">
                  <c:v>1.271106E-2</c:v>
                </c:pt>
                <c:pt idx="976">
                  <c:v>2.7457079999999999E-3</c:v>
                </c:pt>
                <c:pt idx="977">
                  <c:v>-6.2944050000000003E-3</c:v>
                </c:pt>
                <c:pt idx="978">
                  <c:v>-7.2637759999999996E-3</c:v>
                </c:pt>
                <c:pt idx="979">
                  <c:v>-5.7025569999999996E-3</c:v>
                </c:pt>
                <c:pt idx="980">
                  <c:v>1.657382E-3</c:v>
                </c:pt>
                <c:pt idx="981">
                  <c:v>7.9245270000000007E-3</c:v>
                </c:pt>
                <c:pt idx="982">
                  <c:v>1.1589199999999999E-3</c:v>
                </c:pt>
                <c:pt idx="983">
                  <c:v>-4.6737849999999997E-3</c:v>
                </c:pt>
                <c:pt idx="984">
                  <c:v>6.0064190000000005E-4</c:v>
                </c:pt>
                <c:pt idx="985">
                  <c:v>6.1694200000000001E-3</c:v>
                </c:pt>
                <c:pt idx="986">
                  <c:v>7.3007100000000002E-3</c:v>
                </c:pt>
                <c:pt idx="987">
                  <c:v>3.6614109999999998E-3</c:v>
                </c:pt>
                <c:pt idx="988">
                  <c:v>-4.7429569999999999E-3</c:v>
                </c:pt>
                <c:pt idx="989">
                  <c:v>-5.9783830000000003E-3</c:v>
                </c:pt>
                <c:pt idx="990">
                  <c:v>2.1904469999999999E-3</c:v>
                </c:pt>
                <c:pt idx="991">
                  <c:v>1.0592679999999999E-3</c:v>
                </c:pt>
                <c:pt idx="992">
                  <c:v>-1.4155879999999999E-2</c:v>
                </c:pt>
                <c:pt idx="993">
                  <c:v>-1.887428E-2</c:v>
                </c:pt>
                <c:pt idx="994">
                  <c:v>1.5435150000000001E-3</c:v>
                </c:pt>
                <c:pt idx="995">
                  <c:v>1.880979E-2</c:v>
                </c:pt>
                <c:pt idx="996">
                  <c:v>5.9975230000000003E-3</c:v>
                </c:pt>
                <c:pt idx="997">
                  <c:v>-1.287349E-2</c:v>
                </c:pt>
                <c:pt idx="998">
                  <c:v>-1.0477169999999999E-2</c:v>
                </c:pt>
                <c:pt idx="999">
                  <c:v>-3.622784E-3</c:v>
                </c:pt>
              </c:numCache>
            </c:numRef>
          </c:yVal>
          <c:smooth val="0"/>
        </c:ser>
        <c:ser>
          <c:idx val="7"/>
          <c:order val="7"/>
          <c:tx>
            <c:v>+1000V (#8)</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Data'!$I$5:$I$1004</c:f>
              <c:numCache>
                <c:formatCode>General</c:formatCode>
                <c:ptCount val="1000"/>
                <c:pt idx="0">
                  <c:v>1.080019E-3</c:v>
                </c:pt>
                <c:pt idx="1">
                  <c:v>1.5882909999999999E-3</c:v>
                </c:pt>
                <c:pt idx="2">
                  <c:v>-3.9358279999999997E-3</c:v>
                </c:pt>
                <c:pt idx="3">
                  <c:v>-4.1540609999999997E-3</c:v>
                </c:pt>
                <c:pt idx="4">
                  <c:v>3.3998330000000001E-3</c:v>
                </c:pt>
                <c:pt idx="5">
                  <c:v>6.2418739999999997E-3</c:v>
                </c:pt>
                <c:pt idx="6">
                  <c:v>6.122097E-3</c:v>
                </c:pt>
                <c:pt idx="7">
                  <c:v>4.5670559999999999E-3</c:v>
                </c:pt>
                <c:pt idx="8">
                  <c:v>-1.500358E-3</c:v>
                </c:pt>
                <c:pt idx="9">
                  <c:v>-3.775858E-3</c:v>
                </c:pt>
                <c:pt idx="10">
                  <c:v>3.4591219999999999E-4</c:v>
                </c:pt>
                <c:pt idx="11">
                  <c:v>3.0649879999999998E-3</c:v>
                </c:pt>
                <c:pt idx="12">
                  <c:v>3.5846570000000002E-3</c:v>
                </c:pt>
                <c:pt idx="13">
                  <c:v>1.649005E-3</c:v>
                </c:pt>
                <c:pt idx="14">
                  <c:v>-4.8529510000000003E-3</c:v>
                </c:pt>
                <c:pt idx="15">
                  <c:v>-9.4542940000000002E-3</c:v>
                </c:pt>
                <c:pt idx="16">
                  <c:v>-4.6992839999999998E-3</c:v>
                </c:pt>
                <c:pt idx="17">
                  <c:v>3.4666419999999998E-3</c:v>
                </c:pt>
                <c:pt idx="18">
                  <c:v>-2.3989290000000002E-3</c:v>
                </c:pt>
                <c:pt idx="19">
                  <c:v>-2.1320100000000002E-2</c:v>
                </c:pt>
                <c:pt idx="20">
                  <c:v>-2.7304950000000001E-2</c:v>
                </c:pt>
                <c:pt idx="21">
                  <c:v>-1.4158840000000001E-2</c:v>
                </c:pt>
                <c:pt idx="22">
                  <c:v>-5.3468689999999998E-3</c:v>
                </c:pt>
                <c:pt idx="23">
                  <c:v>-9.1019280000000004E-3</c:v>
                </c:pt>
                <c:pt idx="24">
                  <c:v>-1.4435180000000001E-2</c:v>
                </c:pt>
                <c:pt idx="25">
                  <c:v>-1.7365769999999999E-2</c:v>
                </c:pt>
                <c:pt idx="26">
                  <c:v>-1.5895050000000001E-2</c:v>
                </c:pt>
                <c:pt idx="27">
                  <c:v>-8.6693959999999994E-3</c:v>
                </c:pt>
                <c:pt idx="28">
                  <c:v>1.1192999999999999E-3</c:v>
                </c:pt>
                <c:pt idx="29">
                  <c:v>1.0219850000000001E-2</c:v>
                </c:pt>
                <c:pt idx="30">
                  <c:v>1.004481E-2</c:v>
                </c:pt>
                <c:pt idx="31">
                  <c:v>-1.005903E-3</c:v>
                </c:pt>
                <c:pt idx="32">
                  <c:v>-5.3537510000000003E-3</c:v>
                </c:pt>
                <c:pt idx="33">
                  <c:v>4.6424600000000002E-3</c:v>
                </c:pt>
                <c:pt idx="34">
                  <c:v>1.428395E-2</c:v>
                </c:pt>
                <c:pt idx="35">
                  <c:v>1.056934E-2</c:v>
                </c:pt>
                <c:pt idx="36">
                  <c:v>-7.4418399999999995E-4</c:v>
                </c:pt>
                <c:pt idx="37">
                  <c:v>-4.8310690000000003E-3</c:v>
                </c:pt>
                <c:pt idx="38">
                  <c:v>-6.5161730000000001E-3</c:v>
                </c:pt>
                <c:pt idx="39">
                  <c:v>-1.323584E-2</c:v>
                </c:pt>
                <c:pt idx="40">
                  <c:v>-7.855084E-3</c:v>
                </c:pt>
                <c:pt idx="41">
                  <c:v>1.01672E-2</c:v>
                </c:pt>
                <c:pt idx="42">
                  <c:v>1.7246069999999999E-2</c:v>
                </c:pt>
                <c:pt idx="43">
                  <c:v>1.084864E-2</c:v>
                </c:pt>
                <c:pt idx="44">
                  <c:v>8.5158939999999995E-3</c:v>
                </c:pt>
                <c:pt idx="45">
                  <c:v>1.730723E-2</c:v>
                </c:pt>
                <c:pt idx="46">
                  <c:v>1.8213440000000001E-2</c:v>
                </c:pt>
                <c:pt idx="47">
                  <c:v>1.7407729999999999E-3</c:v>
                </c:pt>
                <c:pt idx="48">
                  <c:v>-7.2778770000000003E-3</c:v>
                </c:pt>
                <c:pt idx="49">
                  <c:v>1.1752259999999999E-3</c:v>
                </c:pt>
                <c:pt idx="50">
                  <c:v>8.51879E-3</c:v>
                </c:pt>
                <c:pt idx="51">
                  <c:v>6.4902969999999999E-3</c:v>
                </c:pt>
                <c:pt idx="52">
                  <c:v>2.2530560000000001E-4</c:v>
                </c:pt>
                <c:pt idx="53">
                  <c:v>-4.9042979999999996E-3</c:v>
                </c:pt>
                <c:pt idx="54">
                  <c:v>-1.50877E-3</c:v>
                </c:pt>
                <c:pt idx="55">
                  <c:v>5.7310800000000004E-3</c:v>
                </c:pt>
                <c:pt idx="56">
                  <c:v>2.5642799999999999E-3</c:v>
                </c:pt>
                <c:pt idx="57">
                  <c:v>-6.0678549999999996E-3</c:v>
                </c:pt>
                <c:pt idx="58">
                  <c:v>-6.4629370000000002E-3</c:v>
                </c:pt>
                <c:pt idx="59">
                  <c:v>4.9565649999999996E-3</c:v>
                </c:pt>
                <c:pt idx="60">
                  <c:v>1.952485E-2</c:v>
                </c:pt>
                <c:pt idx="61">
                  <c:v>2.029974E-2</c:v>
                </c:pt>
                <c:pt idx="62">
                  <c:v>7.1153240000000001E-3</c:v>
                </c:pt>
                <c:pt idx="63">
                  <c:v>7.7622469999999997E-4</c:v>
                </c:pt>
                <c:pt idx="64">
                  <c:v>7.1265260000000002E-3</c:v>
                </c:pt>
                <c:pt idx="65">
                  <c:v>5.8650990000000004E-3</c:v>
                </c:pt>
                <c:pt idx="66">
                  <c:v>-7.0715420000000001E-3</c:v>
                </c:pt>
                <c:pt idx="67">
                  <c:v>-1.0186590000000001E-2</c:v>
                </c:pt>
                <c:pt idx="68">
                  <c:v>2.5193030000000001E-3</c:v>
                </c:pt>
                <c:pt idx="69">
                  <c:v>1.404037E-2</c:v>
                </c:pt>
                <c:pt idx="70">
                  <c:v>1.0935540000000001E-2</c:v>
                </c:pt>
                <c:pt idx="71">
                  <c:v>6.6517399999999997E-3</c:v>
                </c:pt>
                <c:pt idx="72">
                  <c:v>1.325225E-2</c:v>
                </c:pt>
                <c:pt idx="73">
                  <c:v>7.0770499999999997E-3</c:v>
                </c:pt>
                <c:pt idx="74">
                  <c:v>-1.476943E-2</c:v>
                </c:pt>
                <c:pt idx="75">
                  <c:v>-2.0396560000000001E-2</c:v>
                </c:pt>
                <c:pt idx="76">
                  <c:v>-8.6622910000000008E-3</c:v>
                </c:pt>
                <c:pt idx="77">
                  <c:v>1.210451E-3</c:v>
                </c:pt>
                <c:pt idx="78">
                  <c:v>4.2422420000000002E-3</c:v>
                </c:pt>
                <c:pt idx="79">
                  <c:v>1.0066809999999999E-3</c:v>
                </c:pt>
                <c:pt idx="80">
                  <c:v>-2.7548E-3</c:v>
                </c:pt>
                <c:pt idx="81">
                  <c:v>-4.6314800000000003E-3</c:v>
                </c:pt>
                <c:pt idx="82">
                  <c:v>-1.089475E-2</c:v>
                </c:pt>
                <c:pt idx="83">
                  <c:v>-1.407917E-2</c:v>
                </c:pt>
                <c:pt idx="84">
                  <c:v>-6.270266E-3</c:v>
                </c:pt>
                <c:pt idx="85">
                  <c:v>1.629616E-3</c:v>
                </c:pt>
                <c:pt idx="86">
                  <c:v>3.1130679999999999E-6</c:v>
                </c:pt>
                <c:pt idx="87">
                  <c:v>-5.7707610000000001E-3</c:v>
                </c:pt>
                <c:pt idx="88">
                  <c:v>-2.650637E-3</c:v>
                </c:pt>
                <c:pt idx="89">
                  <c:v>2.1627719999999999E-3</c:v>
                </c:pt>
                <c:pt idx="90">
                  <c:v>-6.5399719999999998E-3</c:v>
                </c:pt>
                <c:pt idx="91">
                  <c:v>-1.3106970000000001E-2</c:v>
                </c:pt>
                <c:pt idx="92">
                  <c:v>-9.2805320000000004E-4</c:v>
                </c:pt>
                <c:pt idx="93">
                  <c:v>1.47736E-2</c:v>
                </c:pt>
                <c:pt idx="94">
                  <c:v>1.6484100000000002E-2</c:v>
                </c:pt>
                <c:pt idx="95">
                  <c:v>1.094085E-2</c:v>
                </c:pt>
                <c:pt idx="96">
                  <c:v>1.0080260000000001E-2</c:v>
                </c:pt>
                <c:pt idx="97">
                  <c:v>1.1507140000000001E-2</c:v>
                </c:pt>
                <c:pt idx="98">
                  <c:v>9.8117550000000001E-3</c:v>
                </c:pt>
                <c:pt idx="99">
                  <c:v>4.7875460000000002E-3</c:v>
                </c:pt>
                <c:pt idx="100">
                  <c:v>1.7789660000000001E-3</c:v>
                </c:pt>
                <c:pt idx="101">
                  <c:v>7.20815E-3</c:v>
                </c:pt>
                <c:pt idx="102">
                  <c:v>7.0986590000000002E-3</c:v>
                </c:pt>
                <c:pt idx="103">
                  <c:v>-8.7815299999999992E-3</c:v>
                </c:pt>
                <c:pt idx="104">
                  <c:v>-1.260643E-2</c:v>
                </c:pt>
                <c:pt idx="105">
                  <c:v>2.2028159999999998E-3</c:v>
                </c:pt>
                <c:pt idx="106">
                  <c:v>3.0876409999999999E-3</c:v>
                </c:pt>
                <c:pt idx="107">
                  <c:v>-9.5608529999999994E-3</c:v>
                </c:pt>
                <c:pt idx="108">
                  <c:v>-1.2725119999999999E-2</c:v>
                </c:pt>
                <c:pt idx="109">
                  <c:v>-8.2651749999999996E-3</c:v>
                </c:pt>
                <c:pt idx="110">
                  <c:v>-8.3929250000000001E-4</c:v>
                </c:pt>
                <c:pt idx="111">
                  <c:v>7.5367189999999999E-3</c:v>
                </c:pt>
                <c:pt idx="112">
                  <c:v>6.3421040000000003E-3</c:v>
                </c:pt>
                <c:pt idx="113">
                  <c:v>8.4175540000000005E-4</c:v>
                </c:pt>
                <c:pt idx="114">
                  <c:v>1.7143410000000001E-3</c:v>
                </c:pt>
                <c:pt idx="115">
                  <c:v>5.5293579999999998E-3</c:v>
                </c:pt>
                <c:pt idx="116">
                  <c:v>4.5943240000000003E-3</c:v>
                </c:pt>
                <c:pt idx="117">
                  <c:v>-5.5329660000000003E-3</c:v>
                </c:pt>
                <c:pt idx="118">
                  <c:v>-9.6565499999999999E-3</c:v>
                </c:pt>
                <c:pt idx="119">
                  <c:v>3.363331E-4</c:v>
                </c:pt>
                <c:pt idx="120">
                  <c:v>3.7564400000000002E-3</c:v>
                </c:pt>
                <c:pt idx="121">
                  <c:v>1.1799289999999999E-3</c:v>
                </c:pt>
                <c:pt idx="122">
                  <c:v>6.6366380000000003E-3</c:v>
                </c:pt>
                <c:pt idx="123">
                  <c:v>1.0309E-2</c:v>
                </c:pt>
                <c:pt idx="124">
                  <c:v>9.8842040000000006E-3</c:v>
                </c:pt>
                <c:pt idx="125">
                  <c:v>9.6477990000000003E-3</c:v>
                </c:pt>
                <c:pt idx="126">
                  <c:v>-1.000099E-3</c:v>
                </c:pt>
                <c:pt idx="127">
                  <c:v>-1.281594E-2</c:v>
                </c:pt>
                <c:pt idx="128">
                  <c:v>-4.941534E-3</c:v>
                </c:pt>
                <c:pt idx="129">
                  <c:v>8.4632509999999998E-3</c:v>
                </c:pt>
                <c:pt idx="130">
                  <c:v>3.6245869999999999E-3</c:v>
                </c:pt>
                <c:pt idx="131">
                  <c:v>-8.7738450000000006E-3</c:v>
                </c:pt>
                <c:pt idx="132">
                  <c:v>-7.0331020000000003E-3</c:v>
                </c:pt>
                <c:pt idx="133">
                  <c:v>-2.6118180000000001E-3</c:v>
                </c:pt>
                <c:pt idx="134">
                  <c:v>-1.324269E-2</c:v>
                </c:pt>
                <c:pt idx="135">
                  <c:v>-2.7096700000000001E-2</c:v>
                </c:pt>
                <c:pt idx="136">
                  <c:v>-2.8774350000000001E-2</c:v>
                </c:pt>
                <c:pt idx="137">
                  <c:v>-1.5287210000000001E-2</c:v>
                </c:pt>
                <c:pt idx="138">
                  <c:v>2.195429E-3</c:v>
                </c:pt>
                <c:pt idx="139">
                  <c:v>6.3539820000000002E-3</c:v>
                </c:pt>
                <c:pt idx="140">
                  <c:v>5.5544640000000003E-3</c:v>
                </c:pt>
                <c:pt idx="141">
                  <c:v>1.1966060000000001E-2</c:v>
                </c:pt>
                <c:pt idx="142">
                  <c:v>6.3312409999999996E-3</c:v>
                </c:pt>
                <c:pt idx="143">
                  <c:v>-1.176545E-2</c:v>
                </c:pt>
                <c:pt idx="144">
                  <c:v>-9.6548450000000004E-3</c:v>
                </c:pt>
                <c:pt idx="145">
                  <c:v>7.2159859999999998E-3</c:v>
                </c:pt>
                <c:pt idx="146">
                  <c:v>9.8382969999999993E-3</c:v>
                </c:pt>
                <c:pt idx="147">
                  <c:v>4.6861100000000003E-3</c:v>
                </c:pt>
                <c:pt idx="148">
                  <c:v>2.535856E-3</c:v>
                </c:pt>
                <c:pt idx="149">
                  <c:v>6.3006689999999996E-4</c:v>
                </c:pt>
                <c:pt idx="150">
                  <c:v>-2.1216519999999999E-3</c:v>
                </c:pt>
                <c:pt idx="151">
                  <c:v>-7.9719279999999997E-3</c:v>
                </c:pt>
                <c:pt idx="152">
                  <c:v>-7.5959900000000004E-3</c:v>
                </c:pt>
                <c:pt idx="153">
                  <c:v>5.4570510000000001E-3</c:v>
                </c:pt>
                <c:pt idx="154">
                  <c:v>1.6178330000000001E-2</c:v>
                </c:pt>
                <c:pt idx="155">
                  <c:v>1.246544E-2</c:v>
                </c:pt>
                <c:pt idx="156">
                  <c:v>7.4585490000000001E-3</c:v>
                </c:pt>
                <c:pt idx="157">
                  <c:v>1.1130660000000001E-2</c:v>
                </c:pt>
                <c:pt idx="158">
                  <c:v>6.9453049999999997E-3</c:v>
                </c:pt>
                <c:pt idx="159">
                  <c:v>-7.098455E-3</c:v>
                </c:pt>
                <c:pt idx="160">
                  <c:v>-1.2461059999999999E-2</c:v>
                </c:pt>
                <c:pt idx="161">
                  <c:v>-6.7210359999999995E-4</c:v>
                </c:pt>
                <c:pt idx="162">
                  <c:v>1.089947E-2</c:v>
                </c:pt>
                <c:pt idx="163">
                  <c:v>-2.4550119999999999E-3</c:v>
                </c:pt>
                <c:pt idx="164">
                  <c:v>-1.9579699999999998E-2</c:v>
                </c:pt>
                <c:pt idx="165">
                  <c:v>-7.7724930000000001E-3</c:v>
                </c:pt>
                <c:pt idx="166">
                  <c:v>1.2135409999999999E-2</c:v>
                </c:pt>
                <c:pt idx="167">
                  <c:v>6.5760920000000004E-3</c:v>
                </c:pt>
                <c:pt idx="168">
                  <c:v>-1.240049E-2</c:v>
                </c:pt>
                <c:pt idx="169">
                  <c:v>-1.224476E-2</c:v>
                </c:pt>
                <c:pt idx="170">
                  <c:v>4.2299169999999997E-3</c:v>
                </c:pt>
                <c:pt idx="171">
                  <c:v>1.040749E-2</c:v>
                </c:pt>
                <c:pt idx="172">
                  <c:v>8.6353690000000004E-3</c:v>
                </c:pt>
                <c:pt idx="173">
                  <c:v>1.332421E-2</c:v>
                </c:pt>
                <c:pt idx="174">
                  <c:v>1.455177E-2</c:v>
                </c:pt>
                <c:pt idx="175">
                  <c:v>1.120314E-2</c:v>
                </c:pt>
                <c:pt idx="176">
                  <c:v>1.414253E-2</c:v>
                </c:pt>
                <c:pt idx="177">
                  <c:v>2.2487E-2</c:v>
                </c:pt>
                <c:pt idx="178">
                  <c:v>4.558682E-2</c:v>
                </c:pt>
                <c:pt idx="179">
                  <c:v>9.5837099999999995E-2</c:v>
                </c:pt>
                <c:pt idx="180">
                  <c:v>0.16743350000000001</c:v>
                </c:pt>
                <c:pt idx="181">
                  <c:v>0.24992010000000001</c:v>
                </c:pt>
                <c:pt idx="182">
                  <c:v>0.33146049999999999</c:v>
                </c:pt>
                <c:pt idx="183">
                  <c:v>0.4116668</c:v>
                </c:pt>
                <c:pt idx="184">
                  <c:v>0.50034940000000006</c:v>
                </c:pt>
                <c:pt idx="185">
                  <c:v>0.58685580000000004</c:v>
                </c:pt>
                <c:pt idx="186">
                  <c:v>0.65689189999999997</c:v>
                </c:pt>
                <c:pt idx="187">
                  <c:v>0.70259919999999998</c:v>
                </c:pt>
                <c:pt idx="188">
                  <c:v>0.72524440000000001</c:v>
                </c:pt>
                <c:pt idx="189">
                  <c:v>0.74208649999999998</c:v>
                </c:pt>
                <c:pt idx="190">
                  <c:v>0.74923680000000004</c:v>
                </c:pt>
                <c:pt idx="191">
                  <c:v>0.73725350000000001</c:v>
                </c:pt>
                <c:pt idx="192">
                  <c:v>0.72513179999999999</c:v>
                </c:pt>
                <c:pt idx="193">
                  <c:v>0.72195069999999995</c:v>
                </c:pt>
                <c:pt idx="194">
                  <c:v>0.71251310000000001</c:v>
                </c:pt>
                <c:pt idx="195">
                  <c:v>0.69987049999999995</c:v>
                </c:pt>
                <c:pt idx="196">
                  <c:v>0.6994011</c:v>
                </c:pt>
                <c:pt idx="197">
                  <c:v>0.70076459999999996</c:v>
                </c:pt>
                <c:pt idx="198">
                  <c:v>0.69356870000000004</c:v>
                </c:pt>
                <c:pt idx="199">
                  <c:v>0.68802430000000003</c:v>
                </c:pt>
                <c:pt idx="200">
                  <c:v>0.68520080000000005</c:v>
                </c:pt>
                <c:pt idx="201">
                  <c:v>0.6794287</c:v>
                </c:pt>
                <c:pt idx="202">
                  <c:v>0.67994489999999996</c:v>
                </c:pt>
                <c:pt idx="203">
                  <c:v>0.68447820000000004</c:v>
                </c:pt>
                <c:pt idx="204">
                  <c:v>0.67604719999999996</c:v>
                </c:pt>
                <c:pt idx="205">
                  <c:v>0.66195190000000004</c:v>
                </c:pt>
                <c:pt idx="206">
                  <c:v>0.65562319999999996</c:v>
                </c:pt>
                <c:pt idx="207">
                  <c:v>0.64776670000000003</c:v>
                </c:pt>
                <c:pt idx="208">
                  <c:v>0.62852260000000004</c:v>
                </c:pt>
                <c:pt idx="209">
                  <c:v>0.61001450000000002</c:v>
                </c:pt>
                <c:pt idx="210">
                  <c:v>0.60618760000000005</c:v>
                </c:pt>
                <c:pt idx="211">
                  <c:v>0.60504599999999997</c:v>
                </c:pt>
                <c:pt idx="212">
                  <c:v>0.59424540000000003</c:v>
                </c:pt>
                <c:pt idx="213">
                  <c:v>0.58648389999999995</c:v>
                </c:pt>
                <c:pt idx="214">
                  <c:v>0.58858140000000003</c:v>
                </c:pt>
                <c:pt idx="215">
                  <c:v>0.58806890000000001</c:v>
                </c:pt>
                <c:pt idx="216">
                  <c:v>0.58015640000000002</c:v>
                </c:pt>
                <c:pt idx="217">
                  <c:v>0.56861870000000003</c:v>
                </c:pt>
                <c:pt idx="218">
                  <c:v>0.55744850000000001</c:v>
                </c:pt>
                <c:pt idx="219">
                  <c:v>0.55415300000000001</c:v>
                </c:pt>
                <c:pt idx="220">
                  <c:v>0.55489350000000004</c:v>
                </c:pt>
                <c:pt idx="221">
                  <c:v>0.55228699999999997</c:v>
                </c:pt>
                <c:pt idx="222">
                  <c:v>0.55717139999999998</c:v>
                </c:pt>
                <c:pt idx="223">
                  <c:v>0.5655715</c:v>
                </c:pt>
                <c:pt idx="224">
                  <c:v>0.56447270000000005</c:v>
                </c:pt>
                <c:pt idx="225">
                  <c:v>0.56405459999999996</c:v>
                </c:pt>
                <c:pt idx="226">
                  <c:v>0.5632663</c:v>
                </c:pt>
                <c:pt idx="227">
                  <c:v>0.55574009999999996</c:v>
                </c:pt>
                <c:pt idx="228">
                  <c:v>0.54596869999999997</c:v>
                </c:pt>
                <c:pt idx="229">
                  <c:v>0.53343940000000001</c:v>
                </c:pt>
                <c:pt idx="230">
                  <c:v>0.52598279999999997</c:v>
                </c:pt>
                <c:pt idx="231">
                  <c:v>0.52732809999999997</c:v>
                </c:pt>
                <c:pt idx="232">
                  <c:v>0.52838010000000002</c:v>
                </c:pt>
                <c:pt idx="233">
                  <c:v>0.52696799999999999</c:v>
                </c:pt>
                <c:pt idx="234">
                  <c:v>0.52270209999999995</c:v>
                </c:pt>
                <c:pt idx="235">
                  <c:v>0.51874810000000005</c:v>
                </c:pt>
                <c:pt idx="236">
                  <c:v>0.52247690000000002</c:v>
                </c:pt>
                <c:pt idx="237">
                  <c:v>0.52442140000000004</c:v>
                </c:pt>
                <c:pt idx="238">
                  <c:v>0.51122290000000004</c:v>
                </c:pt>
                <c:pt idx="239">
                  <c:v>0.49581449999999999</c:v>
                </c:pt>
                <c:pt idx="240">
                  <c:v>0.49629069999999997</c:v>
                </c:pt>
                <c:pt idx="241">
                  <c:v>0.50431400000000004</c:v>
                </c:pt>
                <c:pt idx="242">
                  <c:v>0.49885230000000003</c:v>
                </c:pt>
                <c:pt idx="243">
                  <c:v>0.48434719999999998</c:v>
                </c:pt>
                <c:pt idx="244">
                  <c:v>0.48492499999999999</c:v>
                </c:pt>
                <c:pt idx="245">
                  <c:v>0.49284270000000002</c:v>
                </c:pt>
                <c:pt idx="246">
                  <c:v>0.48538750000000003</c:v>
                </c:pt>
                <c:pt idx="247">
                  <c:v>0.46970070000000003</c:v>
                </c:pt>
                <c:pt idx="248">
                  <c:v>0.46154319999999999</c:v>
                </c:pt>
                <c:pt idx="249">
                  <c:v>0.46208009999999999</c:v>
                </c:pt>
                <c:pt idx="250">
                  <c:v>0.4653003</c:v>
                </c:pt>
                <c:pt idx="251">
                  <c:v>0.4658349</c:v>
                </c:pt>
                <c:pt idx="252">
                  <c:v>0.46221129999999999</c:v>
                </c:pt>
                <c:pt idx="253">
                  <c:v>0.45824209999999999</c:v>
                </c:pt>
                <c:pt idx="254">
                  <c:v>0.45836090000000002</c:v>
                </c:pt>
                <c:pt idx="255">
                  <c:v>0.46131</c:v>
                </c:pt>
                <c:pt idx="256">
                  <c:v>0.46184269999999999</c:v>
                </c:pt>
                <c:pt idx="257">
                  <c:v>0.459839</c:v>
                </c:pt>
                <c:pt idx="258">
                  <c:v>0.4550536</c:v>
                </c:pt>
                <c:pt idx="259">
                  <c:v>0.45093470000000002</c:v>
                </c:pt>
                <c:pt idx="260">
                  <c:v>0.45566839999999997</c:v>
                </c:pt>
                <c:pt idx="261">
                  <c:v>0.45795740000000001</c:v>
                </c:pt>
                <c:pt idx="262">
                  <c:v>0.44801180000000002</c:v>
                </c:pt>
                <c:pt idx="263">
                  <c:v>0.43824689999999999</c:v>
                </c:pt>
                <c:pt idx="264">
                  <c:v>0.43913370000000002</c:v>
                </c:pt>
                <c:pt idx="265">
                  <c:v>0.4451348</c:v>
                </c:pt>
                <c:pt idx="266">
                  <c:v>0.44479269999999999</c:v>
                </c:pt>
                <c:pt idx="267">
                  <c:v>0.43762790000000001</c:v>
                </c:pt>
                <c:pt idx="268">
                  <c:v>0.43035869999999998</c:v>
                </c:pt>
                <c:pt idx="269">
                  <c:v>0.43175390000000002</c:v>
                </c:pt>
                <c:pt idx="270">
                  <c:v>0.43995410000000001</c:v>
                </c:pt>
                <c:pt idx="271">
                  <c:v>0.43828519999999999</c:v>
                </c:pt>
                <c:pt idx="272">
                  <c:v>0.42840139999999999</c:v>
                </c:pt>
                <c:pt idx="273">
                  <c:v>0.42168050000000001</c:v>
                </c:pt>
                <c:pt idx="274">
                  <c:v>0.41735909999999998</c:v>
                </c:pt>
                <c:pt idx="275">
                  <c:v>0.4170567</c:v>
                </c:pt>
                <c:pt idx="276">
                  <c:v>0.41439680000000001</c:v>
                </c:pt>
                <c:pt idx="277">
                  <c:v>0.40209109999999998</c:v>
                </c:pt>
                <c:pt idx="278">
                  <c:v>0.39684999999999998</c:v>
                </c:pt>
                <c:pt idx="279">
                  <c:v>0.40820590000000001</c:v>
                </c:pt>
                <c:pt idx="280">
                  <c:v>0.41676819999999998</c:v>
                </c:pt>
                <c:pt idx="281">
                  <c:v>0.41314400000000001</c:v>
                </c:pt>
                <c:pt idx="282">
                  <c:v>0.41026629999999997</c:v>
                </c:pt>
                <c:pt idx="283">
                  <c:v>0.40625689999999998</c:v>
                </c:pt>
                <c:pt idx="284">
                  <c:v>0.39173089999999999</c:v>
                </c:pt>
                <c:pt idx="285">
                  <c:v>0.37768689999999999</c:v>
                </c:pt>
                <c:pt idx="286">
                  <c:v>0.37657040000000003</c:v>
                </c:pt>
                <c:pt idx="287">
                  <c:v>0.38205119999999998</c:v>
                </c:pt>
                <c:pt idx="288">
                  <c:v>0.38170100000000001</c:v>
                </c:pt>
                <c:pt idx="289">
                  <c:v>0.37758960000000003</c:v>
                </c:pt>
                <c:pt idx="290">
                  <c:v>0.37891269999999999</c:v>
                </c:pt>
                <c:pt idx="291">
                  <c:v>0.38605889999999998</c:v>
                </c:pt>
                <c:pt idx="292">
                  <c:v>0.38932329999999998</c:v>
                </c:pt>
                <c:pt idx="293">
                  <c:v>0.3782606</c:v>
                </c:pt>
                <c:pt idx="294">
                  <c:v>0.36275200000000002</c:v>
                </c:pt>
                <c:pt idx="295">
                  <c:v>0.35815259999999999</c:v>
                </c:pt>
                <c:pt idx="296">
                  <c:v>0.36106090000000002</c:v>
                </c:pt>
                <c:pt idx="297">
                  <c:v>0.36360629999999999</c:v>
                </c:pt>
                <c:pt idx="298">
                  <c:v>0.35879100000000003</c:v>
                </c:pt>
                <c:pt idx="299">
                  <c:v>0.34945939999999998</c:v>
                </c:pt>
                <c:pt idx="300">
                  <c:v>0.3515451</c:v>
                </c:pt>
                <c:pt idx="301">
                  <c:v>0.36032769999999997</c:v>
                </c:pt>
                <c:pt idx="302">
                  <c:v>0.35434789999999999</c:v>
                </c:pt>
                <c:pt idx="303">
                  <c:v>0.34118389999999998</c:v>
                </c:pt>
                <c:pt idx="304">
                  <c:v>0.34392270000000003</c:v>
                </c:pt>
                <c:pt idx="305">
                  <c:v>0.35690769999999999</c:v>
                </c:pt>
                <c:pt idx="306">
                  <c:v>0.35972110000000002</c:v>
                </c:pt>
                <c:pt idx="307">
                  <c:v>0.34825499999999998</c:v>
                </c:pt>
                <c:pt idx="308">
                  <c:v>0.33729619999999999</c:v>
                </c:pt>
                <c:pt idx="309">
                  <c:v>0.33790609999999999</c:v>
                </c:pt>
                <c:pt idx="310">
                  <c:v>0.34231990000000001</c:v>
                </c:pt>
                <c:pt idx="311">
                  <c:v>0.345244</c:v>
                </c:pt>
                <c:pt idx="312">
                  <c:v>0.3475471</c:v>
                </c:pt>
                <c:pt idx="313">
                  <c:v>0.34262710000000002</c:v>
                </c:pt>
                <c:pt idx="314">
                  <c:v>0.3325823</c:v>
                </c:pt>
                <c:pt idx="315">
                  <c:v>0.32573489999999999</c:v>
                </c:pt>
                <c:pt idx="316">
                  <c:v>0.32088990000000001</c:v>
                </c:pt>
                <c:pt idx="317">
                  <c:v>0.32117129999999999</c:v>
                </c:pt>
                <c:pt idx="318">
                  <c:v>0.32626090000000002</c:v>
                </c:pt>
                <c:pt idx="319">
                  <c:v>0.32601859999999999</c:v>
                </c:pt>
                <c:pt idx="320">
                  <c:v>0.32664670000000001</c:v>
                </c:pt>
                <c:pt idx="321">
                  <c:v>0.3313181</c:v>
                </c:pt>
                <c:pt idx="322">
                  <c:v>0.32381989999999999</c:v>
                </c:pt>
                <c:pt idx="323">
                  <c:v>0.31210520000000003</c:v>
                </c:pt>
                <c:pt idx="324">
                  <c:v>0.31306620000000002</c:v>
                </c:pt>
                <c:pt idx="325">
                  <c:v>0.31555909999999998</c:v>
                </c:pt>
                <c:pt idx="326">
                  <c:v>0.31606050000000002</c:v>
                </c:pt>
                <c:pt idx="327">
                  <c:v>0.31618059999999998</c:v>
                </c:pt>
                <c:pt idx="328">
                  <c:v>0.30698370000000003</c:v>
                </c:pt>
                <c:pt idx="329">
                  <c:v>0.29958489999999999</c:v>
                </c:pt>
                <c:pt idx="330">
                  <c:v>0.30365429999999999</c:v>
                </c:pt>
                <c:pt idx="331">
                  <c:v>0.30592930000000002</c:v>
                </c:pt>
                <c:pt idx="332">
                  <c:v>0.29838389999999998</c:v>
                </c:pt>
                <c:pt idx="333">
                  <c:v>0.29423090000000002</c:v>
                </c:pt>
                <c:pt idx="334">
                  <c:v>0.30138409999999999</c:v>
                </c:pt>
                <c:pt idx="335">
                  <c:v>0.30207909999999999</c:v>
                </c:pt>
                <c:pt idx="336">
                  <c:v>0.29475170000000001</c:v>
                </c:pt>
                <c:pt idx="337">
                  <c:v>0.2923289</c:v>
                </c:pt>
                <c:pt idx="338">
                  <c:v>0.29304629999999998</c:v>
                </c:pt>
                <c:pt idx="339">
                  <c:v>0.29319709999999999</c:v>
                </c:pt>
                <c:pt idx="340">
                  <c:v>0.28748079999999998</c:v>
                </c:pt>
                <c:pt idx="341">
                  <c:v>0.2796804</c:v>
                </c:pt>
                <c:pt idx="342">
                  <c:v>0.27454909999999999</c:v>
                </c:pt>
                <c:pt idx="343">
                  <c:v>0.2647641</c:v>
                </c:pt>
                <c:pt idx="344">
                  <c:v>0.26064540000000003</c:v>
                </c:pt>
                <c:pt idx="345">
                  <c:v>0.27378219999999998</c:v>
                </c:pt>
                <c:pt idx="346">
                  <c:v>0.28468919999999998</c:v>
                </c:pt>
                <c:pt idx="347">
                  <c:v>0.27787240000000002</c:v>
                </c:pt>
                <c:pt idx="348">
                  <c:v>0.26448139999999998</c:v>
                </c:pt>
                <c:pt idx="349">
                  <c:v>0.25951350000000001</c:v>
                </c:pt>
                <c:pt idx="350">
                  <c:v>0.26384429999999998</c:v>
                </c:pt>
                <c:pt idx="351">
                  <c:v>0.26907199999999998</c:v>
                </c:pt>
                <c:pt idx="352">
                  <c:v>0.27017580000000002</c:v>
                </c:pt>
                <c:pt idx="353">
                  <c:v>0.26031979999999999</c:v>
                </c:pt>
                <c:pt idx="354">
                  <c:v>0.2454384</c:v>
                </c:pt>
                <c:pt idx="355">
                  <c:v>0.24334020000000001</c:v>
                </c:pt>
                <c:pt idx="356">
                  <c:v>0.24893309999999999</c:v>
                </c:pt>
                <c:pt idx="357">
                  <c:v>0.25026280000000001</c:v>
                </c:pt>
                <c:pt idx="358">
                  <c:v>0.25001889999999999</c:v>
                </c:pt>
                <c:pt idx="359">
                  <c:v>0.2499323</c:v>
                </c:pt>
                <c:pt idx="360">
                  <c:v>0.2476361</c:v>
                </c:pt>
                <c:pt idx="361">
                  <c:v>0.2449469</c:v>
                </c:pt>
                <c:pt idx="362">
                  <c:v>0.2450022</c:v>
                </c:pt>
                <c:pt idx="363">
                  <c:v>0.2491698</c:v>
                </c:pt>
                <c:pt idx="364">
                  <c:v>0.25636629999999999</c:v>
                </c:pt>
                <c:pt idx="365">
                  <c:v>0.25512629999999997</c:v>
                </c:pt>
                <c:pt idx="366">
                  <c:v>0.23679210000000001</c:v>
                </c:pt>
                <c:pt idx="367">
                  <c:v>0.22199179999999999</c:v>
                </c:pt>
                <c:pt idx="368">
                  <c:v>0.2279678</c:v>
                </c:pt>
                <c:pt idx="369">
                  <c:v>0.23954059999999999</c:v>
                </c:pt>
                <c:pt idx="370">
                  <c:v>0.24404029999999999</c:v>
                </c:pt>
                <c:pt idx="371">
                  <c:v>0.2434162</c:v>
                </c:pt>
                <c:pt idx="372">
                  <c:v>0.24703720000000001</c:v>
                </c:pt>
                <c:pt idx="373">
                  <c:v>0.2546195</c:v>
                </c:pt>
                <c:pt idx="374">
                  <c:v>0.25171670000000002</c:v>
                </c:pt>
                <c:pt idx="375">
                  <c:v>0.24216869999999999</c:v>
                </c:pt>
                <c:pt idx="376">
                  <c:v>0.2326299</c:v>
                </c:pt>
                <c:pt idx="377">
                  <c:v>0.21894379999999999</c:v>
                </c:pt>
                <c:pt idx="378">
                  <c:v>0.20727180000000001</c:v>
                </c:pt>
                <c:pt idx="379">
                  <c:v>0.20526920000000001</c:v>
                </c:pt>
                <c:pt idx="380">
                  <c:v>0.21293290000000001</c:v>
                </c:pt>
                <c:pt idx="381">
                  <c:v>0.2177694</c:v>
                </c:pt>
                <c:pt idx="382">
                  <c:v>0.20952889999999999</c:v>
                </c:pt>
                <c:pt idx="383">
                  <c:v>0.20159820000000001</c:v>
                </c:pt>
                <c:pt idx="384">
                  <c:v>0.20750469999999999</c:v>
                </c:pt>
                <c:pt idx="385">
                  <c:v>0.21678919999999999</c:v>
                </c:pt>
                <c:pt idx="386">
                  <c:v>0.20858199999999999</c:v>
                </c:pt>
                <c:pt idx="387">
                  <c:v>0.1923493</c:v>
                </c:pt>
                <c:pt idx="388">
                  <c:v>0.19166169999999999</c:v>
                </c:pt>
                <c:pt idx="389">
                  <c:v>0.195993</c:v>
                </c:pt>
                <c:pt idx="390">
                  <c:v>0.1913474</c:v>
                </c:pt>
                <c:pt idx="391">
                  <c:v>0.18999559999999999</c:v>
                </c:pt>
                <c:pt idx="392">
                  <c:v>0.2010062</c:v>
                </c:pt>
                <c:pt idx="393">
                  <c:v>0.20455909999999999</c:v>
                </c:pt>
                <c:pt idx="394">
                  <c:v>0.1905491</c:v>
                </c:pt>
                <c:pt idx="395">
                  <c:v>0.18478140000000001</c:v>
                </c:pt>
                <c:pt idx="396">
                  <c:v>0.1921679</c:v>
                </c:pt>
                <c:pt idx="397">
                  <c:v>0.1945346</c:v>
                </c:pt>
                <c:pt idx="398">
                  <c:v>0.1914151</c:v>
                </c:pt>
                <c:pt idx="399">
                  <c:v>0.18319940000000001</c:v>
                </c:pt>
                <c:pt idx="400">
                  <c:v>0.17241690000000001</c:v>
                </c:pt>
                <c:pt idx="401">
                  <c:v>0.1782128</c:v>
                </c:pt>
                <c:pt idx="402">
                  <c:v>0.19740340000000001</c:v>
                </c:pt>
                <c:pt idx="403">
                  <c:v>0.20028480000000001</c:v>
                </c:pt>
                <c:pt idx="404">
                  <c:v>0.18978519999999999</c:v>
                </c:pt>
                <c:pt idx="405">
                  <c:v>0.18966620000000001</c:v>
                </c:pt>
                <c:pt idx="406">
                  <c:v>0.1909969</c:v>
                </c:pt>
                <c:pt idx="407">
                  <c:v>0.18282080000000001</c:v>
                </c:pt>
                <c:pt idx="408">
                  <c:v>0.1841518</c:v>
                </c:pt>
                <c:pt idx="409">
                  <c:v>0.19534750000000001</c:v>
                </c:pt>
                <c:pt idx="410">
                  <c:v>0.1913859</c:v>
                </c:pt>
                <c:pt idx="411">
                  <c:v>0.1767966</c:v>
                </c:pt>
                <c:pt idx="412">
                  <c:v>0.16897509999999999</c:v>
                </c:pt>
                <c:pt idx="413">
                  <c:v>0.16452369999999999</c:v>
                </c:pt>
                <c:pt idx="414">
                  <c:v>0.16265399999999999</c:v>
                </c:pt>
                <c:pt idx="415">
                  <c:v>0.16909940000000001</c:v>
                </c:pt>
                <c:pt idx="416">
                  <c:v>0.18135680000000001</c:v>
                </c:pt>
                <c:pt idx="417">
                  <c:v>0.18817809999999999</c:v>
                </c:pt>
                <c:pt idx="418">
                  <c:v>0.18060590000000001</c:v>
                </c:pt>
                <c:pt idx="419">
                  <c:v>0.16435040000000001</c:v>
                </c:pt>
                <c:pt idx="420">
                  <c:v>0.15271589999999999</c:v>
                </c:pt>
                <c:pt idx="421">
                  <c:v>0.1537287</c:v>
                </c:pt>
                <c:pt idx="422">
                  <c:v>0.15699740000000001</c:v>
                </c:pt>
                <c:pt idx="423">
                  <c:v>0.15001120000000001</c:v>
                </c:pt>
                <c:pt idx="424">
                  <c:v>0.145396</c:v>
                </c:pt>
                <c:pt idx="425">
                  <c:v>0.15502679999999999</c:v>
                </c:pt>
                <c:pt idx="426">
                  <c:v>0.1666417</c:v>
                </c:pt>
                <c:pt idx="427">
                  <c:v>0.16151889999999999</c:v>
                </c:pt>
                <c:pt idx="428">
                  <c:v>0.14272660000000001</c:v>
                </c:pt>
                <c:pt idx="429">
                  <c:v>0.13456419999999999</c:v>
                </c:pt>
                <c:pt idx="430">
                  <c:v>0.14015620000000001</c:v>
                </c:pt>
                <c:pt idx="431">
                  <c:v>0.14362910000000001</c:v>
                </c:pt>
                <c:pt idx="432">
                  <c:v>0.14682410000000001</c:v>
                </c:pt>
                <c:pt idx="433">
                  <c:v>0.14823720000000001</c:v>
                </c:pt>
                <c:pt idx="434">
                  <c:v>0.14846590000000001</c:v>
                </c:pt>
                <c:pt idx="435">
                  <c:v>0.16250429999999999</c:v>
                </c:pt>
                <c:pt idx="436">
                  <c:v>0.171519</c:v>
                </c:pt>
                <c:pt idx="437">
                  <c:v>0.15896460000000001</c:v>
                </c:pt>
                <c:pt idx="438">
                  <c:v>0.14788760000000001</c:v>
                </c:pt>
                <c:pt idx="439">
                  <c:v>0.14578540000000001</c:v>
                </c:pt>
                <c:pt idx="440">
                  <c:v>0.14526330000000001</c:v>
                </c:pt>
                <c:pt idx="441">
                  <c:v>0.14489079999999999</c:v>
                </c:pt>
                <c:pt idx="442">
                  <c:v>0.1392206</c:v>
                </c:pt>
                <c:pt idx="443">
                  <c:v>0.1333568</c:v>
                </c:pt>
                <c:pt idx="444">
                  <c:v>0.14174700000000001</c:v>
                </c:pt>
                <c:pt idx="445">
                  <c:v>0.15635679999999999</c:v>
                </c:pt>
                <c:pt idx="446">
                  <c:v>0.15418119999999999</c:v>
                </c:pt>
                <c:pt idx="447">
                  <c:v>0.13689009999999999</c:v>
                </c:pt>
                <c:pt idx="448">
                  <c:v>0.12513920000000001</c:v>
                </c:pt>
                <c:pt idx="449">
                  <c:v>0.1218958</c:v>
                </c:pt>
                <c:pt idx="450">
                  <c:v>0.11891359999999999</c:v>
                </c:pt>
                <c:pt idx="451">
                  <c:v>0.12528590000000001</c:v>
                </c:pt>
                <c:pt idx="452">
                  <c:v>0.13922200000000001</c:v>
                </c:pt>
                <c:pt idx="453">
                  <c:v>0.13271279999999999</c:v>
                </c:pt>
                <c:pt idx="454">
                  <c:v>0.11141710000000001</c:v>
                </c:pt>
                <c:pt idx="455">
                  <c:v>0.1095122</c:v>
                </c:pt>
                <c:pt idx="456">
                  <c:v>0.1221221</c:v>
                </c:pt>
                <c:pt idx="457">
                  <c:v>0.12763849999999999</c:v>
                </c:pt>
                <c:pt idx="458">
                  <c:v>0.13015769999999999</c:v>
                </c:pt>
                <c:pt idx="459">
                  <c:v>0.12702859999999999</c:v>
                </c:pt>
                <c:pt idx="460">
                  <c:v>0.1113661</c:v>
                </c:pt>
                <c:pt idx="461">
                  <c:v>0.10018299999999999</c:v>
                </c:pt>
                <c:pt idx="462">
                  <c:v>9.9974160000000006E-2</c:v>
                </c:pt>
                <c:pt idx="463">
                  <c:v>0.1021112</c:v>
                </c:pt>
                <c:pt idx="464">
                  <c:v>0.1116304</c:v>
                </c:pt>
                <c:pt idx="465">
                  <c:v>0.12070069999999999</c:v>
                </c:pt>
                <c:pt idx="466">
                  <c:v>0.10992449999999999</c:v>
                </c:pt>
                <c:pt idx="467">
                  <c:v>0.1012506</c:v>
                </c:pt>
                <c:pt idx="468">
                  <c:v>0.11064069999999999</c:v>
                </c:pt>
                <c:pt idx="469">
                  <c:v>0.1100223</c:v>
                </c:pt>
                <c:pt idx="470">
                  <c:v>0.103007</c:v>
                </c:pt>
                <c:pt idx="471">
                  <c:v>0.1072499</c:v>
                </c:pt>
                <c:pt idx="472">
                  <c:v>0.1103928</c:v>
                </c:pt>
                <c:pt idx="473">
                  <c:v>0.1084232</c:v>
                </c:pt>
                <c:pt idx="474">
                  <c:v>0.1028797</c:v>
                </c:pt>
                <c:pt idx="475">
                  <c:v>8.9526499999999995E-2</c:v>
                </c:pt>
                <c:pt idx="476">
                  <c:v>8.1942680000000004E-2</c:v>
                </c:pt>
                <c:pt idx="477">
                  <c:v>8.7818889999999997E-2</c:v>
                </c:pt>
                <c:pt idx="478">
                  <c:v>8.5662589999999997E-2</c:v>
                </c:pt>
                <c:pt idx="479">
                  <c:v>7.5868370000000004E-2</c:v>
                </c:pt>
                <c:pt idx="480">
                  <c:v>8.1741110000000006E-2</c:v>
                </c:pt>
                <c:pt idx="481">
                  <c:v>0.1011189</c:v>
                </c:pt>
                <c:pt idx="482">
                  <c:v>0.11141570000000001</c:v>
                </c:pt>
                <c:pt idx="483">
                  <c:v>0.1046489</c:v>
                </c:pt>
                <c:pt idx="484">
                  <c:v>9.8808229999999997E-2</c:v>
                </c:pt>
                <c:pt idx="485">
                  <c:v>0.1011407</c:v>
                </c:pt>
                <c:pt idx="486">
                  <c:v>0.10257810000000001</c:v>
                </c:pt>
                <c:pt idx="487">
                  <c:v>0.1030155</c:v>
                </c:pt>
                <c:pt idx="488">
                  <c:v>0.1007921</c:v>
                </c:pt>
                <c:pt idx="489">
                  <c:v>9.3975669999999997E-2</c:v>
                </c:pt>
                <c:pt idx="490">
                  <c:v>8.9539789999999994E-2</c:v>
                </c:pt>
                <c:pt idx="491">
                  <c:v>8.7706880000000001E-2</c:v>
                </c:pt>
                <c:pt idx="492">
                  <c:v>8.4744630000000001E-2</c:v>
                </c:pt>
                <c:pt idx="493">
                  <c:v>8.2080920000000002E-2</c:v>
                </c:pt>
                <c:pt idx="494">
                  <c:v>7.695594E-2</c:v>
                </c:pt>
                <c:pt idx="495">
                  <c:v>7.3084949999999996E-2</c:v>
                </c:pt>
                <c:pt idx="496">
                  <c:v>8.2119440000000002E-2</c:v>
                </c:pt>
                <c:pt idx="497">
                  <c:v>9.5219150000000002E-2</c:v>
                </c:pt>
                <c:pt idx="498">
                  <c:v>9.2610910000000005E-2</c:v>
                </c:pt>
                <c:pt idx="499">
                  <c:v>8.0301300000000006E-2</c:v>
                </c:pt>
                <c:pt idx="500">
                  <c:v>7.9048460000000001E-2</c:v>
                </c:pt>
                <c:pt idx="501">
                  <c:v>8.7896340000000003E-2</c:v>
                </c:pt>
                <c:pt idx="502">
                  <c:v>8.9845919999999996E-2</c:v>
                </c:pt>
                <c:pt idx="503">
                  <c:v>8.4900779999999995E-2</c:v>
                </c:pt>
                <c:pt idx="504">
                  <c:v>8.6018769999999994E-2</c:v>
                </c:pt>
                <c:pt idx="505">
                  <c:v>9.1891180000000003E-2</c:v>
                </c:pt>
                <c:pt idx="506">
                  <c:v>9.2240680000000005E-2</c:v>
                </c:pt>
                <c:pt idx="507">
                  <c:v>8.3038520000000005E-2</c:v>
                </c:pt>
                <c:pt idx="508">
                  <c:v>7.3292659999999996E-2</c:v>
                </c:pt>
                <c:pt idx="509">
                  <c:v>7.68118E-2</c:v>
                </c:pt>
                <c:pt idx="510">
                  <c:v>8.9153159999999995E-2</c:v>
                </c:pt>
                <c:pt idx="511">
                  <c:v>9.4399640000000007E-2</c:v>
                </c:pt>
                <c:pt idx="512">
                  <c:v>9.1066949999999994E-2</c:v>
                </c:pt>
                <c:pt idx="513">
                  <c:v>8.6643349999999994E-2</c:v>
                </c:pt>
                <c:pt idx="514">
                  <c:v>8.1581619999999994E-2</c:v>
                </c:pt>
                <c:pt idx="515">
                  <c:v>7.7103809999999995E-2</c:v>
                </c:pt>
                <c:pt idx="516">
                  <c:v>7.5917299999999993E-2</c:v>
                </c:pt>
                <c:pt idx="517">
                  <c:v>8.0601220000000001E-2</c:v>
                </c:pt>
                <c:pt idx="518">
                  <c:v>8.8057170000000004E-2</c:v>
                </c:pt>
                <c:pt idx="519">
                  <c:v>8.5157849999999993E-2</c:v>
                </c:pt>
                <c:pt idx="520">
                  <c:v>7.5893290000000002E-2</c:v>
                </c:pt>
                <c:pt idx="521">
                  <c:v>7.4616979999999999E-2</c:v>
                </c:pt>
                <c:pt idx="522">
                  <c:v>7.6657970000000006E-2</c:v>
                </c:pt>
                <c:pt idx="523">
                  <c:v>7.4153689999999994E-2</c:v>
                </c:pt>
                <c:pt idx="524">
                  <c:v>7.2282550000000001E-2</c:v>
                </c:pt>
                <c:pt idx="525">
                  <c:v>7.4067569999999999E-2</c:v>
                </c:pt>
                <c:pt idx="526">
                  <c:v>7.1026539999999999E-2</c:v>
                </c:pt>
                <c:pt idx="527">
                  <c:v>6.0791329999999998E-2</c:v>
                </c:pt>
                <c:pt idx="528">
                  <c:v>5.8532050000000002E-2</c:v>
                </c:pt>
                <c:pt idx="529">
                  <c:v>6.7991259999999998E-2</c:v>
                </c:pt>
                <c:pt idx="530">
                  <c:v>7.2786110000000001E-2</c:v>
                </c:pt>
                <c:pt idx="531">
                  <c:v>7.1003789999999997E-2</c:v>
                </c:pt>
                <c:pt idx="532">
                  <c:v>6.6102149999999998E-2</c:v>
                </c:pt>
                <c:pt idx="533">
                  <c:v>5.6183820000000002E-2</c:v>
                </c:pt>
                <c:pt idx="534">
                  <c:v>5.1849550000000001E-2</c:v>
                </c:pt>
                <c:pt idx="535">
                  <c:v>5.6010280000000003E-2</c:v>
                </c:pt>
                <c:pt idx="536">
                  <c:v>5.7864270000000002E-2</c:v>
                </c:pt>
                <c:pt idx="537">
                  <c:v>5.4929230000000002E-2</c:v>
                </c:pt>
                <c:pt idx="538">
                  <c:v>4.6290949999999997E-2</c:v>
                </c:pt>
                <c:pt idx="539">
                  <c:v>3.7570390000000002E-2</c:v>
                </c:pt>
                <c:pt idx="540">
                  <c:v>4.5479400000000003E-2</c:v>
                </c:pt>
                <c:pt idx="541">
                  <c:v>6.0540030000000002E-2</c:v>
                </c:pt>
                <c:pt idx="542">
                  <c:v>6.005539E-2</c:v>
                </c:pt>
                <c:pt idx="543">
                  <c:v>5.622767E-2</c:v>
                </c:pt>
                <c:pt idx="544">
                  <c:v>6.571101E-2</c:v>
                </c:pt>
                <c:pt idx="545">
                  <c:v>6.9481039999999994E-2</c:v>
                </c:pt>
                <c:pt idx="546">
                  <c:v>5.7790580000000001E-2</c:v>
                </c:pt>
                <c:pt idx="547">
                  <c:v>5.4472590000000001E-2</c:v>
                </c:pt>
                <c:pt idx="548">
                  <c:v>6.7206429999999998E-2</c:v>
                </c:pt>
                <c:pt idx="549">
                  <c:v>7.4830339999999995E-2</c:v>
                </c:pt>
                <c:pt idx="550">
                  <c:v>5.9514650000000002E-2</c:v>
                </c:pt>
                <c:pt idx="551">
                  <c:v>3.7715039999999998E-2</c:v>
                </c:pt>
                <c:pt idx="552">
                  <c:v>4.6098130000000001E-2</c:v>
                </c:pt>
                <c:pt idx="553">
                  <c:v>7.0799929999999997E-2</c:v>
                </c:pt>
                <c:pt idx="554">
                  <c:v>6.7177509999999996E-2</c:v>
                </c:pt>
                <c:pt idx="555">
                  <c:v>4.9099879999999999E-2</c:v>
                </c:pt>
                <c:pt idx="556">
                  <c:v>5.190587E-2</c:v>
                </c:pt>
                <c:pt idx="557">
                  <c:v>6.2104430000000002E-2</c:v>
                </c:pt>
                <c:pt idx="558">
                  <c:v>6.1108269999999999E-2</c:v>
                </c:pt>
                <c:pt idx="559">
                  <c:v>5.5449489999999997E-2</c:v>
                </c:pt>
                <c:pt idx="560">
                  <c:v>5.0965339999999998E-2</c:v>
                </c:pt>
                <c:pt idx="561">
                  <c:v>5.6011360000000003E-2</c:v>
                </c:pt>
                <c:pt idx="562">
                  <c:v>6.4281489999999997E-2</c:v>
                </c:pt>
                <c:pt idx="563">
                  <c:v>5.8069919999999997E-2</c:v>
                </c:pt>
                <c:pt idx="564">
                  <c:v>5.1171019999999998E-2</c:v>
                </c:pt>
                <c:pt idx="565">
                  <c:v>5.3395350000000001E-2</c:v>
                </c:pt>
                <c:pt idx="566">
                  <c:v>5.0250660000000003E-2</c:v>
                </c:pt>
                <c:pt idx="567">
                  <c:v>4.772941E-2</c:v>
                </c:pt>
                <c:pt idx="568">
                  <c:v>5.857134E-2</c:v>
                </c:pt>
                <c:pt idx="569">
                  <c:v>6.7784990000000003E-2</c:v>
                </c:pt>
                <c:pt idx="570">
                  <c:v>5.9938400000000003E-2</c:v>
                </c:pt>
                <c:pt idx="571">
                  <c:v>4.1910990000000002E-2</c:v>
                </c:pt>
                <c:pt idx="572">
                  <c:v>2.8008959999999999E-2</c:v>
                </c:pt>
                <c:pt idx="573">
                  <c:v>3.2394869999999999E-2</c:v>
                </c:pt>
                <c:pt idx="574">
                  <c:v>4.4322859999999999E-2</c:v>
                </c:pt>
                <c:pt idx="575">
                  <c:v>4.168496E-2</c:v>
                </c:pt>
                <c:pt idx="576">
                  <c:v>4.1173120000000001E-2</c:v>
                </c:pt>
                <c:pt idx="577">
                  <c:v>5.2706259999999998E-2</c:v>
                </c:pt>
                <c:pt idx="578">
                  <c:v>5.0962420000000001E-2</c:v>
                </c:pt>
                <c:pt idx="579">
                  <c:v>3.6810240000000001E-2</c:v>
                </c:pt>
                <c:pt idx="580">
                  <c:v>3.1251069999999999E-2</c:v>
                </c:pt>
                <c:pt idx="581">
                  <c:v>2.840057E-2</c:v>
                </c:pt>
                <c:pt idx="582">
                  <c:v>2.067921E-2</c:v>
                </c:pt>
                <c:pt idx="583">
                  <c:v>2.4959450000000001E-2</c:v>
                </c:pt>
                <c:pt idx="584">
                  <c:v>4.4077119999999997E-2</c:v>
                </c:pt>
                <c:pt idx="585">
                  <c:v>5.3883149999999998E-2</c:v>
                </c:pt>
                <c:pt idx="586">
                  <c:v>4.6759460000000003E-2</c:v>
                </c:pt>
                <c:pt idx="587">
                  <c:v>3.444506E-2</c:v>
                </c:pt>
                <c:pt idx="588">
                  <c:v>2.5022659999999999E-2</c:v>
                </c:pt>
                <c:pt idx="589">
                  <c:v>2.5787529999999999E-2</c:v>
                </c:pt>
                <c:pt idx="590">
                  <c:v>3.2546800000000001E-2</c:v>
                </c:pt>
                <c:pt idx="591">
                  <c:v>3.5850529999999999E-2</c:v>
                </c:pt>
                <c:pt idx="592">
                  <c:v>4.4078649999999997E-2</c:v>
                </c:pt>
                <c:pt idx="593">
                  <c:v>5.8075870000000002E-2</c:v>
                </c:pt>
                <c:pt idx="594">
                  <c:v>6.0279359999999997E-2</c:v>
                </c:pt>
                <c:pt idx="595">
                  <c:v>4.607493E-2</c:v>
                </c:pt>
                <c:pt idx="596">
                  <c:v>3.2722920000000003E-2</c:v>
                </c:pt>
                <c:pt idx="597">
                  <c:v>3.1610939999999997E-2</c:v>
                </c:pt>
                <c:pt idx="598">
                  <c:v>3.1397050000000003E-2</c:v>
                </c:pt>
                <c:pt idx="599">
                  <c:v>3.0927710000000001E-2</c:v>
                </c:pt>
                <c:pt idx="600">
                  <c:v>3.507333E-2</c:v>
                </c:pt>
                <c:pt idx="601">
                  <c:v>3.3615899999999997E-2</c:v>
                </c:pt>
                <c:pt idx="602">
                  <c:v>2.6296440000000001E-2</c:v>
                </c:pt>
                <c:pt idx="603">
                  <c:v>2.2370060000000001E-2</c:v>
                </c:pt>
                <c:pt idx="604">
                  <c:v>3.0536190000000001E-2</c:v>
                </c:pt>
                <c:pt idx="605">
                  <c:v>4.760677E-2</c:v>
                </c:pt>
                <c:pt idx="606">
                  <c:v>5.6652769999999998E-2</c:v>
                </c:pt>
                <c:pt idx="607">
                  <c:v>5.187336E-2</c:v>
                </c:pt>
                <c:pt idx="608">
                  <c:v>3.8465720000000002E-2</c:v>
                </c:pt>
                <c:pt idx="609">
                  <c:v>2.7542959999999998E-2</c:v>
                </c:pt>
                <c:pt idx="610">
                  <c:v>2.475602E-2</c:v>
                </c:pt>
                <c:pt idx="611">
                  <c:v>2.3085540000000002E-2</c:v>
                </c:pt>
                <c:pt idx="612">
                  <c:v>2.6235060000000001E-2</c:v>
                </c:pt>
                <c:pt idx="613">
                  <c:v>3.7395060000000001E-2</c:v>
                </c:pt>
                <c:pt idx="614">
                  <c:v>4.4520259999999999E-2</c:v>
                </c:pt>
                <c:pt idx="615">
                  <c:v>4.1870400000000002E-2</c:v>
                </c:pt>
                <c:pt idx="616">
                  <c:v>3.6533610000000001E-2</c:v>
                </c:pt>
                <c:pt idx="617">
                  <c:v>3.4066529999999998E-2</c:v>
                </c:pt>
                <c:pt idx="618">
                  <c:v>3.314781E-2</c:v>
                </c:pt>
                <c:pt idx="619">
                  <c:v>3.622011E-2</c:v>
                </c:pt>
                <c:pt idx="620">
                  <c:v>4.1926959999999999E-2</c:v>
                </c:pt>
                <c:pt idx="621">
                  <c:v>4.0901609999999998E-2</c:v>
                </c:pt>
                <c:pt idx="622">
                  <c:v>3.3820290000000003E-2</c:v>
                </c:pt>
                <c:pt idx="623">
                  <c:v>2.7507750000000001E-2</c:v>
                </c:pt>
                <c:pt idx="624">
                  <c:v>2.6932049999999999E-2</c:v>
                </c:pt>
                <c:pt idx="625">
                  <c:v>3.3513759999999997E-2</c:v>
                </c:pt>
                <c:pt idx="626">
                  <c:v>3.9325640000000002E-2</c:v>
                </c:pt>
                <c:pt idx="627">
                  <c:v>4.0234489999999998E-2</c:v>
                </c:pt>
                <c:pt idx="628">
                  <c:v>3.8033339999999999E-2</c:v>
                </c:pt>
                <c:pt idx="629">
                  <c:v>3.4292299999999998E-2</c:v>
                </c:pt>
                <c:pt idx="630">
                  <c:v>3.246081E-2</c:v>
                </c:pt>
                <c:pt idx="631">
                  <c:v>3.036442E-2</c:v>
                </c:pt>
                <c:pt idx="632">
                  <c:v>2.8834660000000002E-2</c:v>
                </c:pt>
                <c:pt idx="633">
                  <c:v>3.1745089999999997E-2</c:v>
                </c:pt>
                <c:pt idx="634">
                  <c:v>3.5259110000000003E-2</c:v>
                </c:pt>
                <c:pt idx="635">
                  <c:v>3.7596589999999999E-2</c:v>
                </c:pt>
                <c:pt idx="636">
                  <c:v>3.7186940000000002E-2</c:v>
                </c:pt>
                <c:pt idx="637">
                  <c:v>3.2949689999999997E-2</c:v>
                </c:pt>
                <c:pt idx="638">
                  <c:v>3.0401350000000001E-2</c:v>
                </c:pt>
                <c:pt idx="639">
                  <c:v>2.8770339999999998E-2</c:v>
                </c:pt>
                <c:pt idx="640">
                  <c:v>3.056886E-2</c:v>
                </c:pt>
                <c:pt idx="641">
                  <c:v>4.0514479999999999E-2</c:v>
                </c:pt>
                <c:pt idx="642">
                  <c:v>4.3704229999999997E-2</c:v>
                </c:pt>
                <c:pt idx="643">
                  <c:v>3.7517519999999999E-2</c:v>
                </c:pt>
                <c:pt idx="644">
                  <c:v>3.4977580000000001E-2</c:v>
                </c:pt>
                <c:pt idx="645">
                  <c:v>3.5241219999999997E-2</c:v>
                </c:pt>
                <c:pt idx="646">
                  <c:v>3.2769449999999999E-2</c:v>
                </c:pt>
                <c:pt idx="647">
                  <c:v>2.2346910000000001E-2</c:v>
                </c:pt>
                <c:pt idx="648">
                  <c:v>1.5872239999999999E-2</c:v>
                </c:pt>
                <c:pt idx="649">
                  <c:v>2.655107E-2</c:v>
                </c:pt>
                <c:pt idx="650">
                  <c:v>3.2698190000000002E-2</c:v>
                </c:pt>
                <c:pt idx="651">
                  <c:v>2.5993510000000001E-2</c:v>
                </c:pt>
                <c:pt idx="652">
                  <c:v>2.867484E-2</c:v>
                </c:pt>
                <c:pt idx="653">
                  <c:v>3.5501730000000002E-2</c:v>
                </c:pt>
                <c:pt idx="654">
                  <c:v>3.1635259999999998E-2</c:v>
                </c:pt>
                <c:pt idx="655">
                  <c:v>2.8454770000000001E-2</c:v>
                </c:pt>
                <c:pt idx="656">
                  <c:v>3.2089300000000001E-2</c:v>
                </c:pt>
                <c:pt idx="657">
                  <c:v>3.8206209999999997E-2</c:v>
                </c:pt>
                <c:pt idx="658">
                  <c:v>3.9216429999999997E-2</c:v>
                </c:pt>
                <c:pt idx="659">
                  <c:v>2.5848900000000001E-2</c:v>
                </c:pt>
                <c:pt idx="660">
                  <c:v>1.476066E-2</c:v>
                </c:pt>
                <c:pt idx="661">
                  <c:v>2.3281779999999998E-2</c:v>
                </c:pt>
                <c:pt idx="662">
                  <c:v>2.9421570000000001E-2</c:v>
                </c:pt>
                <c:pt idx="663">
                  <c:v>2.2605070000000001E-2</c:v>
                </c:pt>
                <c:pt idx="664">
                  <c:v>2.249696E-2</c:v>
                </c:pt>
                <c:pt idx="665">
                  <c:v>2.8385670000000002E-2</c:v>
                </c:pt>
                <c:pt idx="666">
                  <c:v>2.7684429999999999E-2</c:v>
                </c:pt>
                <c:pt idx="667">
                  <c:v>2.0028379999999998E-2</c:v>
                </c:pt>
                <c:pt idx="668">
                  <c:v>1.8091469999999998E-2</c:v>
                </c:pt>
                <c:pt idx="669">
                  <c:v>2.603376E-2</c:v>
                </c:pt>
                <c:pt idx="670">
                  <c:v>2.6863629999999999E-2</c:v>
                </c:pt>
                <c:pt idx="671">
                  <c:v>2.284839E-2</c:v>
                </c:pt>
                <c:pt idx="672">
                  <c:v>2.4566729999999998E-2</c:v>
                </c:pt>
                <c:pt idx="673">
                  <c:v>2.703641E-2</c:v>
                </c:pt>
                <c:pt idx="674">
                  <c:v>2.4307680000000002E-2</c:v>
                </c:pt>
                <c:pt idx="675">
                  <c:v>1.6039270000000001E-2</c:v>
                </c:pt>
                <c:pt idx="676">
                  <c:v>1.5951219999999999E-2</c:v>
                </c:pt>
                <c:pt idx="677">
                  <c:v>2.7060069999999999E-2</c:v>
                </c:pt>
                <c:pt idx="678">
                  <c:v>3.3924650000000001E-2</c:v>
                </c:pt>
                <c:pt idx="679">
                  <c:v>2.9459849999999999E-2</c:v>
                </c:pt>
                <c:pt idx="680">
                  <c:v>2.182916E-2</c:v>
                </c:pt>
                <c:pt idx="681">
                  <c:v>2.2115650000000001E-2</c:v>
                </c:pt>
                <c:pt idx="682">
                  <c:v>2.2255250000000001E-2</c:v>
                </c:pt>
                <c:pt idx="683">
                  <c:v>1.561746E-2</c:v>
                </c:pt>
                <c:pt idx="684">
                  <c:v>1.497399E-2</c:v>
                </c:pt>
                <c:pt idx="685">
                  <c:v>2.1681260000000001E-2</c:v>
                </c:pt>
                <c:pt idx="686">
                  <c:v>2.326377E-2</c:v>
                </c:pt>
                <c:pt idx="687">
                  <c:v>1.9385159999999999E-2</c:v>
                </c:pt>
                <c:pt idx="688">
                  <c:v>2.1915250000000001E-2</c:v>
                </c:pt>
                <c:pt idx="689">
                  <c:v>3.0125320000000001E-2</c:v>
                </c:pt>
                <c:pt idx="690">
                  <c:v>2.934341E-2</c:v>
                </c:pt>
                <c:pt idx="691">
                  <c:v>1.7314650000000001E-2</c:v>
                </c:pt>
                <c:pt idx="692">
                  <c:v>7.3673310000000004E-3</c:v>
                </c:pt>
                <c:pt idx="693">
                  <c:v>6.0084889999999997E-3</c:v>
                </c:pt>
                <c:pt idx="694">
                  <c:v>3.5695309999999999E-3</c:v>
                </c:pt>
                <c:pt idx="695">
                  <c:v>-1.6312950000000001E-3</c:v>
                </c:pt>
                <c:pt idx="696">
                  <c:v>3.9126580000000003E-3</c:v>
                </c:pt>
                <c:pt idx="697">
                  <c:v>1.43772E-2</c:v>
                </c:pt>
                <c:pt idx="698">
                  <c:v>1.0583759999999999E-2</c:v>
                </c:pt>
                <c:pt idx="699">
                  <c:v>2.1365949999999998E-3</c:v>
                </c:pt>
                <c:pt idx="700">
                  <c:v>8.5235629999999996E-3</c:v>
                </c:pt>
                <c:pt idx="701">
                  <c:v>2.029191E-2</c:v>
                </c:pt>
                <c:pt idx="702">
                  <c:v>1.9715489999999999E-2</c:v>
                </c:pt>
                <c:pt idx="703">
                  <c:v>1.5082969999999999E-2</c:v>
                </c:pt>
                <c:pt idx="704">
                  <c:v>2.313432E-2</c:v>
                </c:pt>
                <c:pt idx="705">
                  <c:v>2.8758450000000001E-2</c:v>
                </c:pt>
                <c:pt idx="706">
                  <c:v>1.9947960000000001E-2</c:v>
                </c:pt>
                <c:pt idx="707">
                  <c:v>1.6468719999999999E-2</c:v>
                </c:pt>
                <c:pt idx="708">
                  <c:v>1.9559569999999998E-2</c:v>
                </c:pt>
                <c:pt idx="709">
                  <c:v>2.02729E-2</c:v>
                </c:pt>
                <c:pt idx="710">
                  <c:v>2.4356909999999999E-2</c:v>
                </c:pt>
                <c:pt idx="711">
                  <c:v>2.410992E-2</c:v>
                </c:pt>
                <c:pt idx="712">
                  <c:v>1.5119779999999999E-2</c:v>
                </c:pt>
                <c:pt idx="713">
                  <c:v>1.721702E-2</c:v>
                </c:pt>
                <c:pt idx="714">
                  <c:v>2.8209379999999999E-2</c:v>
                </c:pt>
                <c:pt idx="715">
                  <c:v>2.6413550000000001E-2</c:v>
                </c:pt>
                <c:pt idx="716">
                  <c:v>2.0811900000000001E-2</c:v>
                </c:pt>
                <c:pt idx="717">
                  <c:v>2.1903450000000001E-2</c:v>
                </c:pt>
                <c:pt idx="718">
                  <c:v>2.004067E-2</c:v>
                </c:pt>
                <c:pt idx="719">
                  <c:v>1.583828E-2</c:v>
                </c:pt>
                <c:pt idx="720">
                  <c:v>1.627205E-2</c:v>
                </c:pt>
                <c:pt idx="721">
                  <c:v>2.0121489999999999E-2</c:v>
                </c:pt>
                <c:pt idx="722">
                  <c:v>2.2283520000000001E-2</c:v>
                </c:pt>
                <c:pt idx="723">
                  <c:v>1.963171E-2</c:v>
                </c:pt>
                <c:pt idx="724">
                  <c:v>1.7073060000000001E-2</c:v>
                </c:pt>
                <c:pt idx="725">
                  <c:v>1.897735E-2</c:v>
                </c:pt>
                <c:pt idx="726">
                  <c:v>1.330692E-2</c:v>
                </c:pt>
                <c:pt idx="727">
                  <c:v>1.876059E-3</c:v>
                </c:pt>
                <c:pt idx="728">
                  <c:v>8.0771939999999993E-3</c:v>
                </c:pt>
                <c:pt idx="729">
                  <c:v>2.6395749999999999E-2</c:v>
                </c:pt>
                <c:pt idx="730">
                  <c:v>3.3663569999999997E-2</c:v>
                </c:pt>
                <c:pt idx="731">
                  <c:v>2.9180359999999999E-2</c:v>
                </c:pt>
                <c:pt idx="732">
                  <c:v>2.5319009999999999E-2</c:v>
                </c:pt>
                <c:pt idx="733">
                  <c:v>2.3910219999999999E-2</c:v>
                </c:pt>
                <c:pt idx="734">
                  <c:v>1.813091E-2</c:v>
                </c:pt>
                <c:pt idx="735">
                  <c:v>1.0032660000000001E-2</c:v>
                </c:pt>
                <c:pt idx="736">
                  <c:v>3.373006E-3</c:v>
                </c:pt>
                <c:pt idx="737">
                  <c:v>-2.75219E-4</c:v>
                </c:pt>
                <c:pt idx="738">
                  <c:v>-1.2979339999999999E-3</c:v>
                </c:pt>
                <c:pt idx="739">
                  <c:v>-1.7155460000000001E-3</c:v>
                </c:pt>
                <c:pt idx="740">
                  <c:v>6.3114299999999998E-3</c:v>
                </c:pt>
                <c:pt idx="741">
                  <c:v>1.9792690000000002E-2</c:v>
                </c:pt>
                <c:pt idx="742">
                  <c:v>2.2807299999999999E-2</c:v>
                </c:pt>
                <c:pt idx="743">
                  <c:v>1.749554E-2</c:v>
                </c:pt>
                <c:pt idx="744">
                  <c:v>1.740251E-2</c:v>
                </c:pt>
                <c:pt idx="745">
                  <c:v>2.0168390000000001E-2</c:v>
                </c:pt>
                <c:pt idx="746">
                  <c:v>1.318047E-2</c:v>
                </c:pt>
                <c:pt idx="747">
                  <c:v>6.1739459999999996E-3</c:v>
                </c:pt>
                <c:pt idx="748">
                  <c:v>1.2432449999999999E-2</c:v>
                </c:pt>
                <c:pt idx="749">
                  <c:v>1.6058369999999999E-2</c:v>
                </c:pt>
                <c:pt idx="750">
                  <c:v>7.4965020000000004E-3</c:v>
                </c:pt>
                <c:pt idx="751">
                  <c:v>-2.5874409999999998E-3</c:v>
                </c:pt>
                <c:pt idx="752">
                  <c:v>-3.9342429999999996E-3</c:v>
                </c:pt>
                <c:pt idx="753">
                  <c:v>4.691822E-3</c:v>
                </c:pt>
                <c:pt idx="754">
                  <c:v>7.7658129999999999E-3</c:v>
                </c:pt>
                <c:pt idx="755">
                  <c:v>3.0962619999999998E-3</c:v>
                </c:pt>
                <c:pt idx="756">
                  <c:v>6.8291020000000001E-3</c:v>
                </c:pt>
                <c:pt idx="757">
                  <c:v>1.7129019999999998E-2</c:v>
                </c:pt>
                <c:pt idx="758">
                  <c:v>1.8339620000000001E-2</c:v>
                </c:pt>
                <c:pt idx="759">
                  <c:v>6.0112300000000002E-3</c:v>
                </c:pt>
                <c:pt idx="760">
                  <c:v>-2.1117050000000002E-3</c:v>
                </c:pt>
                <c:pt idx="761">
                  <c:v>7.5786559999999996E-3</c:v>
                </c:pt>
                <c:pt idx="762">
                  <c:v>1.795685E-2</c:v>
                </c:pt>
                <c:pt idx="763">
                  <c:v>1.0548159999999999E-2</c:v>
                </c:pt>
                <c:pt idx="764">
                  <c:v>1.371573E-4</c:v>
                </c:pt>
                <c:pt idx="765">
                  <c:v>8.1966379999999991E-3</c:v>
                </c:pt>
                <c:pt idx="766">
                  <c:v>1.9760460000000001E-2</c:v>
                </c:pt>
                <c:pt idx="767">
                  <c:v>1.7597479999999999E-2</c:v>
                </c:pt>
                <c:pt idx="768">
                  <c:v>1.8108450000000002E-2</c:v>
                </c:pt>
                <c:pt idx="769">
                  <c:v>2.3841370000000001E-2</c:v>
                </c:pt>
                <c:pt idx="770">
                  <c:v>1.6700159999999999E-2</c:v>
                </c:pt>
                <c:pt idx="771">
                  <c:v>3.4838170000000002E-3</c:v>
                </c:pt>
                <c:pt idx="772">
                  <c:v>-2.2773089999999999E-3</c:v>
                </c:pt>
                <c:pt idx="773">
                  <c:v>-3.2130650000000002E-3</c:v>
                </c:pt>
                <c:pt idx="774">
                  <c:v>-5.152055E-3</c:v>
                </c:pt>
                <c:pt idx="775">
                  <c:v>-1.193846E-2</c:v>
                </c:pt>
                <c:pt idx="776">
                  <c:v>-8.5812670000000001E-3</c:v>
                </c:pt>
                <c:pt idx="777">
                  <c:v>1.2433619999999999E-2</c:v>
                </c:pt>
                <c:pt idx="778">
                  <c:v>2.347633E-2</c:v>
                </c:pt>
                <c:pt idx="779">
                  <c:v>1.8188989999999999E-2</c:v>
                </c:pt>
                <c:pt idx="780">
                  <c:v>1.7307940000000001E-2</c:v>
                </c:pt>
                <c:pt idx="781">
                  <c:v>1.808214E-2</c:v>
                </c:pt>
                <c:pt idx="782">
                  <c:v>1.086991E-2</c:v>
                </c:pt>
                <c:pt idx="783">
                  <c:v>6.6711269999999998E-3</c:v>
                </c:pt>
                <c:pt idx="784">
                  <c:v>1.404591E-2</c:v>
                </c:pt>
                <c:pt idx="785">
                  <c:v>2.6218539999999999E-2</c:v>
                </c:pt>
                <c:pt idx="786">
                  <c:v>2.8102869999999999E-2</c:v>
                </c:pt>
                <c:pt idx="787">
                  <c:v>9.7203629999999992E-3</c:v>
                </c:pt>
                <c:pt idx="788">
                  <c:v>-1.282004E-2</c:v>
                </c:pt>
                <c:pt idx="789">
                  <c:v>-1.264118E-2</c:v>
                </c:pt>
                <c:pt idx="790">
                  <c:v>5.084374E-3</c:v>
                </c:pt>
                <c:pt idx="791">
                  <c:v>1.146146E-2</c:v>
                </c:pt>
                <c:pt idx="792">
                  <c:v>5.910813E-3</c:v>
                </c:pt>
                <c:pt idx="793">
                  <c:v>4.6934960000000001E-3</c:v>
                </c:pt>
                <c:pt idx="794">
                  <c:v>3.9151029999999996E-3</c:v>
                </c:pt>
                <c:pt idx="795">
                  <c:v>6.377167E-4</c:v>
                </c:pt>
                <c:pt idx="796">
                  <c:v>2.4238179999999999E-3</c:v>
                </c:pt>
                <c:pt idx="797">
                  <c:v>3.0794260000000001E-3</c:v>
                </c:pt>
                <c:pt idx="798">
                  <c:v>-4.8140989999999996E-3</c:v>
                </c:pt>
                <c:pt idx="799">
                  <c:v>-5.8662339999999997E-3</c:v>
                </c:pt>
                <c:pt idx="800">
                  <c:v>9.5487739999999995E-3</c:v>
                </c:pt>
                <c:pt idx="801">
                  <c:v>2.186776E-2</c:v>
                </c:pt>
                <c:pt idx="802">
                  <c:v>1.30344E-2</c:v>
                </c:pt>
                <c:pt idx="803">
                  <c:v>-6.3754580000000005E-4</c:v>
                </c:pt>
                <c:pt idx="804">
                  <c:v>2.7586799999999999E-3</c:v>
                </c:pt>
                <c:pt idx="805">
                  <c:v>5.7439379999999996E-3</c:v>
                </c:pt>
                <c:pt idx="806">
                  <c:v>-7.3951319999999996E-3</c:v>
                </c:pt>
                <c:pt idx="807">
                  <c:v>-9.1915580000000007E-3</c:v>
                </c:pt>
                <c:pt idx="808">
                  <c:v>9.2407710000000001E-3</c:v>
                </c:pt>
                <c:pt idx="809">
                  <c:v>1.5198349999999999E-2</c:v>
                </c:pt>
                <c:pt idx="810">
                  <c:v>5.2415430000000004E-3</c:v>
                </c:pt>
                <c:pt idx="811">
                  <c:v>5.357489E-3</c:v>
                </c:pt>
                <c:pt idx="812">
                  <c:v>1.8519250000000001E-2</c:v>
                </c:pt>
                <c:pt idx="813">
                  <c:v>2.827563E-2</c:v>
                </c:pt>
                <c:pt idx="814">
                  <c:v>2.7244319999999999E-2</c:v>
                </c:pt>
                <c:pt idx="815">
                  <c:v>2.104232E-2</c:v>
                </c:pt>
                <c:pt idx="816">
                  <c:v>9.904665E-3</c:v>
                </c:pt>
                <c:pt idx="817">
                  <c:v>1.5677099999999999E-5</c:v>
                </c:pt>
                <c:pt idx="818">
                  <c:v>2.2659099999999999E-3</c:v>
                </c:pt>
                <c:pt idx="819">
                  <c:v>1.0525319999999999E-2</c:v>
                </c:pt>
                <c:pt idx="820">
                  <c:v>1.6618979999999998E-2</c:v>
                </c:pt>
                <c:pt idx="821">
                  <c:v>1.490009E-2</c:v>
                </c:pt>
                <c:pt idx="822">
                  <c:v>6.5871259999999996E-3</c:v>
                </c:pt>
                <c:pt idx="823">
                  <c:v>1.9284009999999999E-3</c:v>
                </c:pt>
                <c:pt idx="824">
                  <c:v>6.0614279999999998E-3</c:v>
                </c:pt>
                <c:pt idx="825">
                  <c:v>1.469403E-2</c:v>
                </c:pt>
                <c:pt idx="826">
                  <c:v>1.3903E-2</c:v>
                </c:pt>
                <c:pt idx="827">
                  <c:v>6.9011380000000002E-3</c:v>
                </c:pt>
                <c:pt idx="828">
                  <c:v>8.5121139999999994E-3</c:v>
                </c:pt>
                <c:pt idx="829">
                  <c:v>6.987793E-3</c:v>
                </c:pt>
                <c:pt idx="830">
                  <c:v>-9.5460110000000001E-3</c:v>
                </c:pt>
                <c:pt idx="831">
                  <c:v>-2.1731839999999999E-2</c:v>
                </c:pt>
                <c:pt idx="832">
                  <c:v>-1.073989E-2</c:v>
                </c:pt>
                <c:pt idx="833">
                  <c:v>6.914669E-3</c:v>
                </c:pt>
                <c:pt idx="834">
                  <c:v>7.3797469999999999E-3</c:v>
                </c:pt>
                <c:pt idx="835">
                  <c:v>-5.4106360000000004E-4</c:v>
                </c:pt>
                <c:pt idx="836">
                  <c:v>2.1945599999999999E-3</c:v>
                </c:pt>
                <c:pt idx="837">
                  <c:v>1.2620060000000001E-2</c:v>
                </c:pt>
                <c:pt idx="838">
                  <c:v>1.498184E-2</c:v>
                </c:pt>
                <c:pt idx="839">
                  <c:v>8.4127420000000008E-3</c:v>
                </c:pt>
                <c:pt idx="840">
                  <c:v>7.1241350000000002E-3</c:v>
                </c:pt>
                <c:pt idx="841">
                  <c:v>9.7585950000000001E-3</c:v>
                </c:pt>
                <c:pt idx="842">
                  <c:v>9.3397280000000003E-3</c:v>
                </c:pt>
                <c:pt idx="843">
                  <c:v>9.9406670000000003E-3</c:v>
                </c:pt>
                <c:pt idx="844">
                  <c:v>1.2891430000000001E-2</c:v>
                </c:pt>
                <c:pt idx="845">
                  <c:v>1.7906419999999999E-2</c:v>
                </c:pt>
                <c:pt idx="846">
                  <c:v>1.497182E-2</c:v>
                </c:pt>
                <c:pt idx="847">
                  <c:v>5.2207190000000004E-3</c:v>
                </c:pt>
                <c:pt idx="848">
                  <c:v>7.4692070000000003E-3</c:v>
                </c:pt>
                <c:pt idx="849">
                  <c:v>1.455556E-2</c:v>
                </c:pt>
                <c:pt idx="850">
                  <c:v>1.365501E-2</c:v>
                </c:pt>
                <c:pt idx="851">
                  <c:v>6.3576489999999999E-3</c:v>
                </c:pt>
                <c:pt idx="852">
                  <c:v>2.0011989999999999E-3</c:v>
                </c:pt>
                <c:pt idx="853">
                  <c:v>9.9311839999999992E-3</c:v>
                </c:pt>
                <c:pt idx="854">
                  <c:v>1.3181450000000001E-2</c:v>
                </c:pt>
                <c:pt idx="855">
                  <c:v>1.916079E-3</c:v>
                </c:pt>
                <c:pt idx="856">
                  <c:v>-2.9478920000000001E-3</c:v>
                </c:pt>
                <c:pt idx="857">
                  <c:v>6.1214590000000001E-3</c:v>
                </c:pt>
                <c:pt idx="858">
                  <c:v>1.448209E-2</c:v>
                </c:pt>
                <c:pt idx="859">
                  <c:v>1.3342110000000001E-2</c:v>
                </c:pt>
                <c:pt idx="860">
                  <c:v>1.2443269999999999E-2</c:v>
                </c:pt>
                <c:pt idx="861">
                  <c:v>1.5977060000000001E-2</c:v>
                </c:pt>
                <c:pt idx="862">
                  <c:v>5.4590029999999996E-3</c:v>
                </c:pt>
                <c:pt idx="863">
                  <c:v>-1.211778E-2</c:v>
                </c:pt>
                <c:pt idx="864">
                  <c:v>-3.2106779999999998E-3</c:v>
                </c:pt>
                <c:pt idx="865">
                  <c:v>2.365898E-2</c:v>
                </c:pt>
                <c:pt idx="866">
                  <c:v>3.181755E-2</c:v>
                </c:pt>
                <c:pt idx="867">
                  <c:v>1.6809609999999999E-2</c:v>
                </c:pt>
                <c:pt idx="868">
                  <c:v>3.2861309999999999E-3</c:v>
                </c:pt>
                <c:pt idx="869">
                  <c:v>6.1382989999999998E-3</c:v>
                </c:pt>
                <c:pt idx="870">
                  <c:v>1.310529E-2</c:v>
                </c:pt>
                <c:pt idx="871">
                  <c:v>1.1757109999999999E-2</c:v>
                </c:pt>
                <c:pt idx="872">
                  <c:v>8.5172310000000001E-3</c:v>
                </c:pt>
                <c:pt idx="873">
                  <c:v>3.67177E-3</c:v>
                </c:pt>
                <c:pt idx="874">
                  <c:v>-5.3570839999999998E-3</c:v>
                </c:pt>
                <c:pt idx="875">
                  <c:v>-8.1705570000000002E-3</c:v>
                </c:pt>
                <c:pt idx="876">
                  <c:v>-1.664621E-3</c:v>
                </c:pt>
                <c:pt idx="877">
                  <c:v>3.5907930000000001E-3</c:v>
                </c:pt>
                <c:pt idx="878">
                  <c:v>-2.0181399999999999E-3</c:v>
                </c:pt>
                <c:pt idx="879">
                  <c:v>-9.1679020000000003E-3</c:v>
                </c:pt>
                <c:pt idx="880">
                  <c:v>-3.2239090000000001E-3</c:v>
                </c:pt>
                <c:pt idx="881">
                  <c:v>5.9069559999999997E-3</c:v>
                </c:pt>
                <c:pt idx="882">
                  <c:v>6.1110299999999999E-3</c:v>
                </c:pt>
                <c:pt idx="883">
                  <c:v>3.2909559999999998E-3</c:v>
                </c:pt>
                <c:pt idx="884">
                  <c:v>6.0829689999999997E-3</c:v>
                </c:pt>
                <c:pt idx="885">
                  <c:v>9.0532070000000006E-3</c:v>
                </c:pt>
                <c:pt idx="886">
                  <c:v>4.5670150000000001E-4</c:v>
                </c:pt>
                <c:pt idx="887">
                  <c:v>-6.5051170000000004E-3</c:v>
                </c:pt>
                <c:pt idx="888">
                  <c:v>4.9758900000000002E-3</c:v>
                </c:pt>
                <c:pt idx="889">
                  <c:v>2.0403399999999999E-2</c:v>
                </c:pt>
                <c:pt idx="890">
                  <c:v>2.1427970000000001E-2</c:v>
                </c:pt>
                <c:pt idx="891">
                  <c:v>9.417557E-3</c:v>
                </c:pt>
                <c:pt idx="892">
                  <c:v>5.0972829999999998E-4</c:v>
                </c:pt>
                <c:pt idx="893">
                  <c:v>6.3480799999999999E-3</c:v>
                </c:pt>
                <c:pt idx="894">
                  <c:v>1.236985E-2</c:v>
                </c:pt>
                <c:pt idx="895">
                  <c:v>2.2136339999999999E-3</c:v>
                </c:pt>
                <c:pt idx="896">
                  <c:v>-8.4171620000000006E-3</c:v>
                </c:pt>
                <c:pt idx="897">
                  <c:v>-2.284637E-3</c:v>
                </c:pt>
                <c:pt idx="898">
                  <c:v>4.7213189999999999E-3</c:v>
                </c:pt>
                <c:pt idx="899">
                  <c:v>5.7052030000000003E-4</c:v>
                </c:pt>
                <c:pt idx="900">
                  <c:v>6.8113080000000003E-3</c:v>
                </c:pt>
                <c:pt idx="901">
                  <c:v>2.731913E-2</c:v>
                </c:pt>
                <c:pt idx="902">
                  <c:v>2.5297670000000001E-2</c:v>
                </c:pt>
                <c:pt idx="903">
                  <c:v>-5.5296499999999997E-3</c:v>
                </c:pt>
                <c:pt idx="904">
                  <c:v>-2.507945E-2</c:v>
                </c:pt>
                <c:pt idx="905">
                  <c:v>-1.608267E-2</c:v>
                </c:pt>
                <c:pt idx="906">
                  <c:v>1.190633E-3</c:v>
                </c:pt>
                <c:pt idx="907">
                  <c:v>8.2500339999999998E-3</c:v>
                </c:pt>
                <c:pt idx="908">
                  <c:v>3.7357779999999999E-3</c:v>
                </c:pt>
                <c:pt idx="909">
                  <c:v>-5.4104640000000002E-3</c:v>
                </c:pt>
                <c:pt idx="910">
                  <c:v>-1.2784439999999999E-2</c:v>
                </c:pt>
                <c:pt idx="911">
                  <c:v>-1.21426E-2</c:v>
                </c:pt>
                <c:pt idx="912">
                  <c:v>1.7609930000000001E-5</c:v>
                </c:pt>
                <c:pt idx="913">
                  <c:v>1.290143E-2</c:v>
                </c:pt>
                <c:pt idx="914">
                  <c:v>1.5990009999999999E-2</c:v>
                </c:pt>
                <c:pt idx="915">
                  <c:v>1.3691679999999999E-2</c:v>
                </c:pt>
                <c:pt idx="916">
                  <c:v>9.5479229999999998E-3</c:v>
                </c:pt>
                <c:pt idx="917">
                  <c:v>2.6685469999999998E-3</c:v>
                </c:pt>
                <c:pt idx="918">
                  <c:v>-2.9159749999999999E-3</c:v>
                </c:pt>
                <c:pt idx="919">
                  <c:v>-3.048107E-3</c:v>
                </c:pt>
                <c:pt idx="920">
                  <c:v>1.673534E-3</c:v>
                </c:pt>
                <c:pt idx="921">
                  <c:v>7.1032329999999996E-3</c:v>
                </c:pt>
                <c:pt idx="922">
                  <c:v>5.1282059999999997E-3</c:v>
                </c:pt>
                <c:pt idx="923">
                  <c:v>-6.169885E-3</c:v>
                </c:pt>
                <c:pt idx="924">
                  <c:v>-1.080295E-2</c:v>
                </c:pt>
                <c:pt idx="925">
                  <c:v>3.6307589999999999E-3</c:v>
                </c:pt>
                <c:pt idx="926">
                  <c:v>1.3256159999999999E-2</c:v>
                </c:pt>
                <c:pt idx="927">
                  <c:v>1.758751E-3</c:v>
                </c:pt>
                <c:pt idx="928">
                  <c:v>-4.3096799999999998E-3</c:v>
                </c:pt>
                <c:pt idx="929">
                  <c:v>-2.5212010000000003E-4</c:v>
                </c:pt>
                <c:pt idx="930">
                  <c:v>-4.9590499999999996E-3</c:v>
                </c:pt>
                <c:pt idx="931">
                  <c:v>-1.1855009999999999E-2</c:v>
                </c:pt>
                <c:pt idx="932">
                  <c:v>-8.9136460000000008E-3</c:v>
                </c:pt>
                <c:pt idx="933">
                  <c:v>1.19501E-3</c:v>
                </c:pt>
                <c:pt idx="934">
                  <c:v>4.6570209999999999E-3</c:v>
                </c:pt>
                <c:pt idx="935">
                  <c:v>-2.6742390000000001E-3</c:v>
                </c:pt>
                <c:pt idx="936">
                  <c:v>-6.4889229999999997E-3</c:v>
                </c:pt>
                <c:pt idx="937">
                  <c:v>8.8670470000000001E-4</c:v>
                </c:pt>
                <c:pt idx="938">
                  <c:v>1.109402E-2</c:v>
                </c:pt>
                <c:pt idx="939">
                  <c:v>1.106821E-2</c:v>
                </c:pt>
                <c:pt idx="940">
                  <c:v>9.5567489999999998E-3</c:v>
                </c:pt>
                <c:pt idx="941">
                  <c:v>1.530571E-2</c:v>
                </c:pt>
                <c:pt idx="942">
                  <c:v>8.0816480000000003E-3</c:v>
                </c:pt>
                <c:pt idx="943">
                  <c:v>-3.6822830000000002E-3</c:v>
                </c:pt>
                <c:pt idx="944">
                  <c:v>5.8762509999999999E-3</c:v>
                </c:pt>
                <c:pt idx="945">
                  <c:v>1.7581090000000001E-2</c:v>
                </c:pt>
                <c:pt idx="946">
                  <c:v>1.5691630000000002E-2</c:v>
                </c:pt>
                <c:pt idx="947">
                  <c:v>1.269899E-2</c:v>
                </c:pt>
                <c:pt idx="948">
                  <c:v>9.5174879999999993E-3</c:v>
                </c:pt>
                <c:pt idx="949">
                  <c:v>4.399264E-3</c:v>
                </c:pt>
                <c:pt idx="950">
                  <c:v>1.306946E-3</c:v>
                </c:pt>
                <c:pt idx="951">
                  <c:v>-7.5380879999999996E-4</c:v>
                </c:pt>
                <c:pt idx="952">
                  <c:v>1.8327529999999999E-3</c:v>
                </c:pt>
                <c:pt idx="953">
                  <c:v>9.9203380000000008E-3</c:v>
                </c:pt>
                <c:pt idx="954">
                  <c:v>1.049362E-2</c:v>
                </c:pt>
                <c:pt idx="955">
                  <c:v>5.5980350000000003E-3</c:v>
                </c:pt>
                <c:pt idx="956">
                  <c:v>8.6319959999999994E-3</c:v>
                </c:pt>
                <c:pt idx="957">
                  <c:v>1.1217639999999999E-2</c:v>
                </c:pt>
                <c:pt idx="958">
                  <c:v>3.4841519999999999E-3</c:v>
                </c:pt>
                <c:pt idx="959">
                  <c:v>-7.2348430000000004E-3</c:v>
                </c:pt>
                <c:pt idx="960">
                  <c:v>-1.297798E-2</c:v>
                </c:pt>
                <c:pt idx="961">
                  <c:v>-9.1578690000000008E-3</c:v>
                </c:pt>
                <c:pt idx="962">
                  <c:v>2.9215840000000001E-3</c:v>
                </c:pt>
                <c:pt idx="963">
                  <c:v>1.0315339999999999E-2</c:v>
                </c:pt>
                <c:pt idx="964">
                  <c:v>1.037599E-2</c:v>
                </c:pt>
                <c:pt idx="965">
                  <c:v>9.0361650000000005E-3</c:v>
                </c:pt>
                <c:pt idx="966">
                  <c:v>-2.5372229999999999E-3</c:v>
                </c:pt>
                <c:pt idx="967">
                  <c:v>-1.929107E-2</c:v>
                </c:pt>
                <c:pt idx="968">
                  <c:v>-1.379178E-2</c:v>
                </c:pt>
                <c:pt idx="969">
                  <c:v>8.1141600000000005E-3</c:v>
                </c:pt>
                <c:pt idx="970">
                  <c:v>1.057228E-2</c:v>
                </c:pt>
                <c:pt idx="971">
                  <c:v>-7.0336469999999996E-3</c:v>
                </c:pt>
                <c:pt idx="972">
                  <c:v>-1.634008E-2</c:v>
                </c:pt>
                <c:pt idx="973">
                  <c:v>-1.427279E-2</c:v>
                </c:pt>
                <c:pt idx="974">
                  <c:v>-1.2368550000000001E-2</c:v>
                </c:pt>
                <c:pt idx="975">
                  <c:v>-4.2829799999999996E-3</c:v>
                </c:pt>
                <c:pt idx="976">
                  <c:v>1.001809E-2</c:v>
                </c:pt>
                <c:pt idx="977">
                  <c:v>1.5249230000000001E-2</c:v>
                </c:pt>
                <c:pt idx="978">
                  <c:v>4.5991390000000004E-3</c:v>
                </c:pt>
                <c:pt idx="979">
                  <c:v>-6.8690940000000001E-3</c:v>
                </c:pt>
                <c:pt idx="980">
                  <c:v>-7.2939429999999996E-4</c:v>
                </c:pt>
                <c:pt idx="981">
                  <c:v>2.7360399999999999E-3</c:v>
                </c:pt>
                <c:pt idx="982">
                  <c:v>-1.064989E-2</c:v>
                </c:pt>
                <c:pt idx="983">
                  <c:v>-1.621015E-2</c:v>
                </c:pt>
                <c:pt idx="984">
                  <c:v>-1.1435849999999999E-2</c:v>
                </c:pt>
                <c:pt idx="985">
                  <c:v>-9.9884599999999994E-3</c:v>
                </c:pt>
                <c:pt idx="986">
                  <c:v>-8.6858349999999994E-3</c:v>
                </c:pt>
                <c:pt idx="987">
                  <c:v>-7.0935670000000003E-3</c:v>
                </c:pt>
                <c:pt idx="988">
                  <c:v>-1.015866E-2</c:v>
                </c:pt>
                <c:pt idx="989">
                  <c:v>-9.9409670000000002E-3</c:v>
                </c:pt>
                <c:pt idx="990">
                  <c:v>6.8774920000000005E-4</c:v>
                </c:pt>
                <c:pt idx="991">
                  <c:v>7.7090040000000002E-3</c:v>
                </c:pt>
                <c:pt idx="992">
                  <c:v>3.7850330000000001E-3</c:v>
                </c:pt>
                <c:pt idx="993">
                  <c:v>4.0017589999999997E-3</c:v>
                </c:pt>
                <c:pt idx="994">
                  <c:v>1.0960269999999999E-2</c:v>
                </c:pt>
                <c:pt idx="995">
                  <c:v>1.30527E-2</c:v>
                </c:pt>
                <c:pt idx="996">
                  <c:v>1.059915E-2</c:v>
                </c:pt>
                <c:pt idx="997">
                  <c:v>3.4191809999999999E-3</c:v>
                </c:pt>
                <c:pt idx="998">
                  <c:v>-4.5673509999999999E-3</c:v>
                </c:pt>
                <c:pt idx="999">
                  <c:v>-1.197425E-3</c:v>
                </c:pt>
              </c:numCache>
            </c:numRef>
          </c:yVal>
          <c:smooth val="0"/>
        </c:ser>
        <c:ser>
          <c:idx val="8"/>
          <c:order val="8"/>
          <c:tx>
            <c:v>+1000V (#9)</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Data'!$J$5:$J$1004</c:f>
              <c:numCache>
                <c:formatCode>General</c:formatCode>
                <c:ptCount val="1000"/>
                <c:pt idx="0">
                  <c:v>-3.2438060000000002E-4</c:v>
                </c:pt>
                <c:pt idx="1">
                  <c:v>2.815957E-3</c:v>
                </c:pt>
                <c:pt idx="2">
                  <c:v>1.80707E-5</c:v>
                </c:pt>
                <c:pt idx="3">
                  <c:v>-9.1024599999999997E-3</c:v>
                </c:pt>
                <c:pt idx="4">
                  <c:v>-1.083871E-2</c:v>
                </c:pt>
                <c:pt idx="5">
                  <c:v>2.6961310000000002E-4</c:v>
                </c:pt>
                <c:pt idx="6">
                  <c:v>7.4248400000000003E-3</c:v>
                </c:pt>
                <c:pt idx="7">
                  <c:v>9.8632199999999998E-4</c:v>
                </c:pt>
                <c:pt idx="8">
                  <c:v>-5.2609070000000004E-3</c:v>
                </c:pt>
                <c:pt idx="9">
                  <c:v>-2.1086770000000002E-3</c:v>
                </c:pt>
                <c:pt idx="10">
                  <c:v>1.661086E-3</c:v>
                </c:pt>
                <c:pt idx="11">
                  <c:v>9.5564740000000003E-4</c:v>
                </c:pt>
                <c:pt idx="12">
                  <c:v>3.694619E-4</c:v>
                </c:pt>
                <c:pt idx="13">
                  <c:v>3.729305E-3</c:v>
                </c:pt>
                <c:pt idx="14">
                  <c:v>1.0782E-2</c:v>
                </c:pt>
                <c:pt idx="15">
                  <c:v>1.0636899999999999E-2</c:v>
                </c:pt>
                <c:pt idx="16">
                  <c:v>6.7258739999999997E-3</c:v>
                </c:pt>
                <c:pt idx="17">
                  <c:v>1.0419009999999999E-2</c:v>
                </c:pt>
                <c:pt idx="18">
                  <c:v>9.6071509999999995E-3</c:v>
                </c:pt>
                <c:pt idx="19">
                  <c:v>7.3502519999999998E-3</c:v>
                </c:pt>
                <c:pt idx="20">
                  <c:v>1.3755740000000001E-2</c:v>
                </c:pt>
                <c:pt idx="21">
                  <c:v>1.6986129999999999E-2</c:v>
                </c:pt>
                <c:pt idx="22">
                  <c:v>1.6221579999999999E-2</c:v>
                </c:pt>
                <c:pt idx="23">
                  <c:v>1.586282E-2</c:v>
                </c:pt>
                <c:pt idx="24">
                  <c:v>1.4542029999999999E-2</c:v>
                </c:pt>
                <c:pt idx="25">
                  <c:v>1.252034E-2</c:v>
                </c:pt>
                <c:pt idx="26">
                  <c:v>7.7224809999999998E-3</c:v>
                </c:pt>
                <c:pt idx="27">
                  <c:v>4.5124429999999997E-3</c:v>
                </c:pt>
                <c:pt idx="28">
                  <c:v>4.912876E-3</c:v>
                </c:pt>
                <c:pt idx="29">
                  <c:v>7.271787E-3</c:v>
                </c:pt>
                <c:pt idx="30">
                  <c:v>1.1609609999999999E-2</c:v>
                </c:pt>
                <c:pt idx="31">
                  <c:v>9.0491410000000001E-3</c:v>
                </c:pt>
                <c:pt idx="32">
                  <c:v>3.7198790000000002E-3</c:v>
                </c:pt>
                <c:pt idx="33">
                  <c:v>2.6008860000000002E-3</c:v>
                </c:pt>
                <c:pt idx="34">
                  <c:v>-3.1221220000000002E-3</c:v>
                </c:pt>
                <c:pt idx="35">
                  <c:v>-2.0459229999999998E-3</c:v>
                </c:pt>
                <c:pt idx="36">
                  <c:v>8.3771420000000006E-3</c:v>
                </c:pt>
                <c:pt idx="37">
                  <c:v>7.8766749999999996E-3</c:v>
                </c:pt>
                <c:pt idx="38">
                  <c:v>3.1344630000000001E-3</c:v>
                </c:pt>
                <c:pt idx="39">
                  <c:v>2.8185049999999998E-3</c:v>
                </c:pt>
                <c:pt idx="40">
                  <c:v>2.7982950000000001E-3</c:v>
                </c:pt>
                <c:pt idx="41">
                  <c:v>2.439943E-3</c:v>
                </c:pt>
                <c:pt idx="42">
                  <c:v>-6.708889E-3</c:v>
                </c:pt>
                <c:pt idx="43">
                  <c:v>-1.6849610000000001E-2</c:v>
                </c:pt>
                <c:pt idx="44">
                  <c:v>-1.0935429999999999E-2</c:v>
                </c:pt>
                <c:pt idx="45">
                  <c:v>-1.826697E-3</c:v>
                </c:pt>
                <c:pt idx="46">
                  <c:v>2.9364399999999998E-3</c:v>
                </c:pt>
                <c:pt idx="47">
                  <c:v>1.1454310000000001E-2</c:v>
                </c:pt>
                <c:pt idx="48">
                  <c:v>1.336625E-2</c:v>
                </c:pt>
                <c:pt idx="49">
                  <c:v>6.4835079999999998E-3</c:v>
                </c:pt>
                <c:pt idx="50">
                  <c:v>-2.7804570000000001E-3</c:v>
                </c:pt>
                <c:pt idx="51">
                  <c:v>-1.726132E-2</c:v>
                </c:pt>
                <c:pt idx="52">
                  <c:v>-1.9369689999999998E-2</c:v>
                </c:pt>
                <c:pt idx="53">
                  <c:v>-6.2513890000000004E-3</c:v>
                </c:pt>
                <c:pt idx="54">
                  <c:v>-6.0582270000000002E-3</c:v>
                </c:pt>
                <c:pt idx="55">
                  <c:v>-9.3169829999999992E-3</c:v>
                </c:pt>
                <c:pt idx="56">
                  <c:v>-3.1384339999999998E-4</c:v>
                </c:pt>
                <c:pt idx="57">
                  <c:v>-1.8135600000000001E-3</c:v>
                </c:pt>
                <c:pt idx="58">
                  <c:v>-1.6075570000000001E-2</c:v>
                </c:pt>
                <c:pt idx="59">
                  <c:v>-1.950818E-2</c:v>
                </c:pt>
                <c:pt idx="60">
                  <c:v>-4.2510839999999996E-3</c:v>
                </c:pt>
                <c:pt idx="61">
                  <c:v>1.517259E-2</c:v>
                </c:pt>
                <c:pt idx="62">
                  <c:v>1.5832929999999999E-2</c:v>
                </c:pt>
                <c:pt idx="63">
                  <c:v>3.9196579999999998E-4</c:v>
                </c:pt>
                <c:pt idx="64">
                  <c:v>-3.4474470000000002E-3</c:v>
                </c:pt>
                <c:pt idx="65">
                  <c:v>6.8242219999999996E-3</c:v>
                </c:pt>
                <c:pt idx="66">
                  <c:v>7.0364529999999998E-3</c:v>
                </c:pt>
                <c:pt idx="67">
                  <c:v>1.516145E-3</c:v>
                </c:pt>
                <c:pt idx="68">
                  <c:v>1.021798E-2</c:v>
                </c:pt>
                <c:pt idx="69">
                  <c:v>1.8369940000000001E-2</c:v>
                </c:pt>
                <c:pt idx="70">
                  <c:v>5.5449569999999997E-3</c:v>
                </c:pt>
                <c:pt idx="71">
                  <c:v>-9.1210790000000007E-3</c:v>
                </c:pt>
                <c:pt idx="72">
                  <c:v>-2.0854269999999999E-3</c:v>
                </c:pt>
                <c:pt idx="73">
                  <c:v>4.0369969999999996E-3</c:v>
                </c:pt>
                <c:pt idx="74">
                  <c:v>-1.2001619999999999E-2</c:v>
                </c:pt>
                <c:pt idx="75">
                  <c:v>-2.6290129999999998E-2</c:v>
                </c:pt>
                <c:pt idx="76">
                  <c:v>-2.2147509999999999E-2</c:v>
                </c:pt>
                <c:pt idx="77">
                  <c:v>-1.532056E-2</c:v>
                </c:pt>
                <c:pt idx="78">
                  <c:v>-1.9630209999999999E-2</c:v>
                </c:pt>
                <c:pt idx="79">
                  <c:v>-1.8554580000000001E-2</c:v>
                </c:pt>
                <c:pt idx="80">
                  <c:v>2.162686E-3</c:v>
                </c:pt>
                <c:pt idx="81">
                  <c:v>1.363438E-2</c:v>
                </c:pt>
                <c:pt idx="82">
                  <c:v>3.4132590000000001E-3</c:v>
                </c:pt>
                <c:pt idx="83">
                  <c:v>-5.8332560000000002E-3</c:v>
                </c:pt>
                <c:pt idx="84">
                  <c:v>-1.049894E-2</c:v>
                </c:pt>
                <c:pt idx="85">
                  <c:v>-1.0197080000000001E-2</c:v>
                </c:pt>
                <c:pt idx="86">
                  <c:v>-5.8737800000000003E-3</c:v>
                </c:pt>
                <c:pt idx="87">
                  <c:v>-6.1996509999999996E-3</c:v>
                </c:pt>
                <c:pt idx="88">
                  <c:v>-6.0733710000000002E-3</c:v>
                </c:pt>
                <c:pt idx="89">
                  <c:v>-6.2633159999999997E-3</c:v>
                </c:pt>
                <c:pt idx="90">
                  <c:v>-1.2178960000000001E-2</c:v>
                </c:pt>
                <c:pt idx="91">
                  <c:v>-1.4202630000000001E-2</c:v>
                </c:pt>
                <c:pt idx="92">
                  <c:v>-2.6817400000000002E-3</c:v>
                </c:pt>
                <c:pt idx="93">
                  <c:v>1.1440479999999999E-2</c:v>
                </c:pt>
                <c:pt idx="94">
                  <c:v>1.1882469999999999E-2</c:v>
                </c:pt>
                <c:pt idx="95">
                  <c:v>5.3954989999999998E-3</c:v>
                </c:pt>
                <c:pt idx="96">
                  <c:v>2.3934490000000002E-3</c:v>
                </c:pt>
                <c:pt idx="97">
                  <c:v>-1.033106E-3</c:v>
                </c:pt>
                <c:pt idx="98">
                  <c:v>-7.1800509999999998E-3</c:v>
                </c:pt>
                <c:pt idx="99">
                  <c:v>-9.742255E-3</c:v>
                </c:pt>
                <c:pt idx="100">
                  <c:v>-7.6773529999999996E-4</c:v>
                </c:pt>
                <c:pt idx="101">
                  <c:v>8.4671899999999994E-3</c:v>
                </c:pt>
                <c:pt idx="102">
                  <c:v>5.7153089999999998E-4</c:v>
                </c:pt>
                <c:pt idx="103">
                  <c:v>-8.3791539999999998E-3</c:v>
                </c:pt>
                <c:pt idx="104">
                  <c:v>2.0767149999999998E-3</c:v>
                </c:pt>
                <c:pt idx="105">
                  <c:v>1.430503E-2</c:v>
                </c:pt>
                <c:pt idx="106">
                  <c:v>7.9937289999999998E-3</c:v>
                </c:pt>
                <c:pt idx="107">
                  <c:v>-3.3954440000000001E-3</c:v>
                </c:pt>
                <c:pt idx="108">
                  <c:v>-2.040093E-4</c:v>
                </c:pt>
                <c:pt idx="109">
                  <c:v>9.9297889999999996E-3</c:v>
                </c:pt>
                <c:pt idx="110">
                  <c:v>4.4405E-3</c:v>
                </c:pt>
                <c:pt idx="111">
                  <c:v>-8.4857279999999997E-3</c:v>
                </c:pt>
                <c:pt idx="112">
                  <c:v>-4.3092110000000003E-3</c:v>
                </c:pt>
                <c:pt idx="113">
                  <c:v>2.8972289999999999E-3</c:v>
                </c:pt>
                <c:pt idx="114">
                  <c:v>-7.6645619999999998E-3</c:v>
                </c:pt>
                <c:pt idx="115">
                  <c:v>-1.634677E-2</c:v>
                </c:pt>
                <c:pt idx="116">
                  <c:v>3.2754159999999997E-4</c:v>
                </c:pt>
                <c:pt idx="117">
                  <c:v>1.856331E-2</c:v>
                </c:pt>
                <c:pt idx="118">
                  <c:v>1.053961E-2</c:v>
                </c:pt>
                <c:pt idx="119">
                  <c:v>1.7246049999999999E-3</c:v>
                </c:pt>
                <c:pt idx="120">
                  <c:v>1.011485E-2</c:v>
                </c:pt>
                <c:pt idx="121">
                  <c:v>1.473009E-2</c:v>
                </c:pt>
                <c:pt idx="122">
                  <c:v>7.6361320000000003E-3</c:v>
                </c:pt>
                <c:pt idx="123">
                  <c:v>-4.5352290000000002E-4</c:v>
                </c:pt>
                <c:pt idx="124">
                  <c:v>2.8366519999999998E-3</c:v>
                </c:pt>
                <c:pt idx="125">
                  <c:v>1.368277E-2</c:v>
                </c:pt>
                <c:pt idx="126">
                  <c:v>1.2666989999999999E-2</c:v>
                </c:pt>
                <c:pt idx="127">
                  <c:v>3.9576230000000004E-3</c:v>
                </c:pt>
                <c:pt idx="128">
                  <c:v>-1.685401E-3</c:v>
                </c:pt>
                <c:pt idx="129">
                  <c:v>-9.5898949999999993E-3</c:v>
                </c:pt>
                <c:pt idx="130">
                  <c:v>-9.7161620000000004E-3</c:v>
                </c:pt>
                <c:pt idx="131">
                  <c:v>2.3516159999999999E-3</c:v>
                </c:pt>
                <c:pt idx="132">
                  <c:v>9.4673110000000008E-3</c:v>
                </c:pt>
                <c:pt idx="133">
                  <c:v>7.436163E-3</c:v>
                </c:pt>
                <c:pt idx="134">
                  <c:v>6.7833640000000001E-3</c:v>
                </c:pt>
                <c:pt idx="135">
                  <c:v>1.0529790000000001E-2</c:v>
                </c:pt>
                <c:pt idx="136">
                  <c:v>5.5672459999999997E-3</c:v>
                </c:pt>
                <c:pt idx="137">
                  <c:v>-9.7592340000000003E-3</c:v>
                </c:pt>
                <c:pt idx="138">
                  <c:v>-1.8426100000000001E-2</c:v>
                </c:pt>
                <c:pt idx="139">
                  <c:v>-1.4097220000000001E-2</c:v>
                </c:pt>
                <c:pt idx="140">
                  <c:v>-3.9664269999999998E-3</c:v>
                </c:pt>
                <c:pt idx="141">
                  <c:v>3.2834299999999999E-3</c:v>
                </c:pt>
                <c:pt idx="142">
                  <c:v>4.3261610000000002E-3</c:v>
                </c:pt>
                <c:pt idx="143">
                  <c:v>-1.6725780000000001E-3</c:v>
                </c:pt>
                <c:pt idx="144">
                  <c:v>-9.1594180000000008E-3</c:v>
                </c:pt>
                <c:pt idx="145">
                  <c:v>-9.5812650000000003E-3</c:v>
                </c:pt>
                <c:pt idx="146">
                  <c:v>-8.6712400000000002E-3</c:v>
                </c:pt>
                <c:pt idx="147">
                  <c:v>-6.4875239999999997E-3</c:v>
                </c:pt>
                <c:pt idx="148">
                  <c:v>4.6036740000000003E-3</c:v>
                </c:pt>
                <c:pt idx="149">
                  <c:v>1.017596E-2</c:v>
                </c:pt>
                <c:pt idx="150">
                  <c:v>-6.0269990000000003E-4</c:v>
                </c:pt>
                <c:pt idx="151">
                  <c:v>-6.0616919999999996E-3</c:v>
                </c:pt>
                <c:pt idx="152">
                  <c:v>6.9406049999999999E-3</c:v>
                </c:pt>
                <c:pt idx="153">
                  <c:v>1.141504E-2</c:v>
                </c:pt>
                <c:pt idx="154">
                  <c:v>-7.9823719999999997E-3</c:v>
                </c:pt>
                <c:pt idx="155">
                  <c:v>-1.9808619999999999E-2</c:v>
                </c:pt>
                <c:pt idx="156">
                  <c:v>-1.3911679999999999E-2</c:v>
                </c:pt>
                <c:pt idx="157">
                  <c:v>-1.8694019999999999E-2</c:v>
                </c:pt>
                <c:pt idx="158">
                  <c:v>-2.747136E-2</c:v>
                </c:pt>
                <c:pt idx="159">
                  <c:v>-1.6613180000000002E-2</c:v>
                </c:pt>
                <c:pt idx="160">
                  <c:v>5.1561389999999997E-3</c:v>
                </c:pt>
                <c:pt idx="161">
                  <c:v>1.605792E-2</c:v>
                </c:pt>
                <c:pt idx="162">
                  <c:v>6.379399E-3</c:v>
                </c:pt>
                <c:pt idx="163">
                  <c:v>-5.5786350000000002E-3</c:v>
                </c:pt>
                <c:pt idx="164">
                  <c:v>-2.3212649999999999E-3</c:v>
                </c:pt>
                <c:pt idx="165">
                  <c:v>6.6769129999999996E-3</c:v>
                </c:pt>
                <c:pt idx="166">
                  <c:v>8.2444649999999994E-3</c:v>
                </c:pt>
                <c:pt idx="167">
                  <c:v>2.2227660000000002E-3</c:v>
                </c:pt>
                <c:pt idx="168">
                  <c:v>-3.5306140000000001E-3</c:v>
                </c:pt>
                <c:pt idx="169">
                  <c:v>-7.9944070000000002E-3</c:v>
                </c:pt>
                <c:pt idx="170">
                  <c:v>-3.7091619999999998E-3</c:v>
                </c:pt>
                <c:pt idx="171">
                  <c:v>8.7075739999999992E-3</c:v>
                </c:pt>
                <c:pt idx="172">
                  <c:v>7.3222970000000002E-3</c:v>
                </c:pt>
                <c:pt idx="173">
                  <c:v>9.4620689999999998E-4</c:v>
                </c:pt>
                <c:pt idx="174">
                  <c:v>4.5376490000000004E-3</c:v>
                </c:pt>
                <c:pt idx="175">
                  <c:v>3.1785149999999998E-3</c:v>
                </c:pt>
                <c:pt idx="176">
                  <c:v>-3.3680649999999999E-4</c:v>
                </c:pt>
                <c:pt idx="177">
                  <c:v>9.3839379999999997E-3</c:v>
                </c:pt>
                <c:pt idx="178">
                  <c:v>2.8840020000000001E-2</c:v>
                </c:pt>
                <c:pt idx="179">
                  <c:v>6.3774330000000004E-2</c:v>
                </c:pt>
                <c:pt idx="180">
                  <c:v>0.1292999</c:v>
                </c:pt>
                <c:pt idx="181">
                  <c:v>0.20518529999999999</c:v>
                </c:pt>
                <c:pt idx="182">
                  <c:v>0.26913910000000002</c:v>
                </c:pt>
                <c:pt idx="183">
                  <c:v>0.34517690000000001</c:v>
                </c:pt>
                <c:pt idx="184">
                  <c:v>0.44750570000000001</c:v>
                </c:pt>
                <c:pt idx="185">
                  <c:v>0.54894030000000005</c:v>
                </c:pt>
                <c:pt idx="186">
                  <c:v>0.62339750000000005</c:v>
                </c:pt>
                <c:pt idx="187">
                  <c:v>0.66650169999999997</c:v>
                </c:pt>
                <c:pt idx="188">
                  <c:v>0.6962623</c:v>
                </c:pt>
                <c:pt idx="189">
                  <c:v>0.72056600000000004</c:v>
                </c:pt>
                <c:pt idx="190">
                  <c:v>0.72533789999999998</c:v>
                </c:pt>
                <c:pt idx="191">
                  <c:v>0.72306400000000004</c:v>
                </c:pt>
                <c:pt idx="192">
                  <c:v>0.72821329999999995</c:v>
                </c:pt>
                <c:pt idx="193">
                  <c:v>0.72596970000000005</c:v>
                </c:pt>
                <c:pt idx="194">
                  <c:v>0.71669150000000004</c:v>
                </c:pt>
                <c:pt idx="195">
                  <c:v>0.716194</c:v>
                </c:pt>
                <c:pt idx="196">
                  <c:v>0.72173229999999999</c:v>
                </c:pt>
                <c:pt idx="197">
                  <c:v>0.71452789999999999</c:v>
                </c:pt>
                <c:pt idx="198">
                  <c:v>0.69515320000000003</c:v>
                </c:pt>
                <c:pt idx="199">
                  <c:v>0.68336129999999995</c:v>
                </c:pt>
                <c:pt idx="200">
                  <c:v>0.68131790000000003</c:v>
                </c:pt>
                <c:pt idx="201">
                  <c:v>0.68065299999999995</c:v>
                </c:pt>
                <c:pt idx="202">
                  <c:v>0.68320270000000005</c:v>
                </c:pt>
                <c:pt idx="203">
                  <c:v>0.68679279999999998</c:v>
                </c:pt>
                <c:pt idx="204">
                  <c:v>0.68147519999999995</c:v>
                </c:pt>
                <c:pt idx="205">
                  <c:v>0.66773360000000004</c:v>
                </c:pt>
                <c:pt idx="206">
                  <c:v>0.64741360000000003</c:v>
                </c:pt>
                <c:pt idx="207">
                  <c:v>0.62951460000000004</c:v>
                </c:pt>
                <c:pt idx="208">
                  <c:v>0.63092130000000002</c:v>
                </c:pt>
                <c:pt idx="209">
                  <c:v>0.63802289999999995</c:v>
                </c:pt>
                <c:pt idx="210">
                  <c:v>0.63075479999999995</c:v>
                </c:pt>
                <c:pt idx="211">
                  <c:v>0.61596770000000001</c:v>
                </c:pt>
                <c:pt idx="212">
                  <c:v>0.60544509999999996</c:v>
                </c:pt>
                <c:pt idx="213">
                  <c:v>0.60243089999999999</c:v>
                </c:pt>
                <c:pt idx="214">
                  <c:v>0.59857320000000003</c:v>
                </c:pt>
                <c:pt idx="215">
                  <c:v>0.58806610000000004</c:v>
                </c:pt>
                <c:pt idx="216">
                  <c:v>0.5794899</c:v>
                </c:pt>
                <c:pt idx="217">
                  <c:v>0.57687770000000005</c:v>
                </c:pt>
                <c:pt idx="218">
                  <c:v>0.57869539999999997</c:v>
                </c:pt>
                <c:pt idx="219">
                  <c:v>0.58266689999999999</c:v>
                </c:pt>
                <c:pt idx="220">
                  <c:v>0.58137779999999994</c:v>
                </c:pt>
                <c:pt idx="221">
                  <c:v>0.57163370000000002</c:v>
                </c:pt>
                <c:pt idx="222">
                  <c:v>0.56224529999999995</c:v>
                </c:pt>
                <c:pt idx="223">
                  <c:v>0.56628619999999996</c:v>
                </c:pt>
                <c:pt idx="224">
                  <c:v>0.57199529999999998</c:v>
                </c:pt>
                <c:pt idx="225">
                  <c:v>0.56323069999999997</c:v>
                </c:pt>
                <c:pt idx="226">
                  <c:v>0.55314620000000003</c:v>
                </c:pt>
                <c:pt idx="227">
                  <c:v>0.54706630000000001</c:v>
                </c:pt>
                <c:pt idx="228">
                  <c:v>0.54167160000000003</c:v>
                </c:pt>
                <c:pt idx="229">
                  <c:v>0.54039320000000002</c:v>
                </c:pt>
                <c:pt idx="230">
                  <c:v>0.53541059999999996</c:v>
                </c:pt>
                <c:pt idx="231">
                  <c:v>0.52506549999999996</c:v>
                </c:pt>
                <c:pt idx="232">
                  <c:v>0.5243989</c:v>
                </c:pt>
                <c:pt idx="233">
                  <c:v>0.5316206</c:v>
                </c:pt>
                <c:pt idx="234">
                  <c:v>0.52588970000000002</c:v>
                </c:pt>
                <c:pt idx="235">
                  <c:v>0.50913489999999995</c:v>
                </c:pt>
                <c:pt idx="236">
                  <c:v>0.50155959999999999</c:v>
                </c:pt>
                <c:pt idx="237">
                  <c:v>0.50528030000000002</c:v>
                </c:pt>
                <c:pt idx="238">
                  <c:v>0.50698410000000005</c:v>
                </c:pt>
                <c:pt idx="239">
                  <c:v>0.50189159999999999</c:v>
                </c:pt>
                <c:pt idx="240">
                  <c:v>0.4976892</c:v>
                </c:pt>
                <c:pt idx="241">
                  <c:v>0.50003969999999998</c:v>
                </c:pt>
                <c:pt idx="242">
                  <c:v>0.50469529999999996</c:v>
                </c:pt>
                <c:pt idx="243">
                  <c:v>0.50156230000000002</c:v>
                </c:pt>
                <c:pt idx="244">
                  <c:v>0.49199090000000001</c:v>
                </c:pt>
                <c:pt idx="245">
                  <c:v>0.48846879999999998</c:v>
                </c:pt>
                <c:pt idx="246">
                  <c:v>0.4882842</c:v>
                </c:pt>
                <c:pt idx="247">
                  <c:v>0.48602070000000003</c:v>
                </c:pt>
                <c:pt idx="248">
                  <c:v>0.48911460000000001</c:v>
                </c:pt>
                <c:pt idx="249">
                  <c:v>0.4872108</c:v>
                </c:pt>
                <c:pt idx="250">
                  <c:v>0.4708792</c:v>
                </c:pt>
                <c:pt idx="251">
                  <c:v>0.46352910000000003</c:v>
                </c:pt>
                <c:pt idx="252">
                  <c:v>0.47588150000000001</c:v>
                </c:pt>
                <c:pt idx="253">
                  <c:v>0.4849656</c:v>
                </c:pt>
                <c:pt idx="254">
                  <c:v>0.47814299999999998</c:v>
                </c:pt>
                <c:pt idx="255">
                  <c:v>0.47244000000000003</c:v>
                </c:pt>
                <c:pt idx="256">
                  <c:v>0.4770373</c:v>
                </c:pt>
                <c:pt idx="257">
                  <c:v>0.47280689999999997</c:v>
                </c:pt>
                <c:pt idx="258">
                  <c:v>0.45820539999999998</c:v>
                </c:pt>
                <c:pt idx="259">
                  <c:v>0.45620339999999998</c:v>
                </c:pt>
                <c:pt idx="260">
                  <c:v>0.46068409999999999</c:v>
                </c:pt>
                <c:pt idx="261">
                  <c:v>0.4532928</c:v>
                </c:pt>
                <c:pt idx="262">
                  <c:v>0.44350250000000002</c:v>
                </c:pt>
                <c:pt idx="263">
                  <c:v>0.44475999999999999</c:v>
                </c:pt>
                <c:pt idx="264">
                  <c:v>0.45258179999999998</c:v>
                </c:pt>
                <c:pt idx="265">
                  <c:v>0.45207710000000001</c:v>
                </c:pt>
                <c:pt idx="266">
                  <c:v>0.4411504</c:v>
                </c:pt>
                <c:pt idx="267">
                  <c:v>0.43602760000000002</c:v>
                </c:pt>
                <c:pt idx="268">
                  <c:v>0.43895980000000001</c:v>
                </c:pt>
                <c:pt idx="269">
                  <c:v>0.43507630000000003</c:v>
                </c:pt>
                <c:pt idx="270">
                  <c:v>0.42164380000000001</c:v>
                </c:pt>
                <c:pt idx="271">
                  <c:v>0.41407339999999998</c:v>
                </c:pt>
                <c:pt idx="272">
                  <c:v>0.42122510000000002</c:v>
                </c:pt>
                <c:pt idx="273">
                  <c:v>0.42450650000000001</c:v>
                </c:pt>
                <c:pt idx="274">
                  <c:v>0.41693989999999997</c:v>
                </c:pt>
                <c:pt idx="275">
                  <c:v>0.41512300000000002</c:v>
                </c:pt>
                <c:pt idx="276">
                  <c:v>0.41077750000000002</c:v>
                </c:pt>
                <c:pt idx="277">
                  <c:v>0.39316570000000001</c:v>
                </c:pt>
                <c:pt idx="278">
                  <c:v>0.38648769999999999</c:v>
                </c:pt>
                <c:pt idx="279">
                  <c:v>0.40124910000000003</c:v>
                </c:pt>
                <c:pt idx="280">
                  <c:v>0.40865240000000003</c:v>
                </c:pt>
                <c:pt idx="281">
                  <c:v>0.40273999999999999</c:v>
                </c:pt>
                <c:pt idx="282">
                  <c:v>0.39935799999999999</c:v>
                </c:pt>
                <c:pt idx="283">
                  <c:v>0.39163930000000002</c:v>
                </c:pt>
                <c:pt idx="284">
                  <c:v>0.38264890000000001</c:v>
                </c:pt>
                <c:pt idx="285">
                  <c:v>0.38203189999999998</c:v>
                </c:pt>
                <c:pt idx="286">
                  <c:v>0.3794401</c:v>
                </c:pt>
                <c:pt idx="287">
                  <c:v>0.37413259999999998</c:v>
                </c:pt>
                <c:pt idx="288">
                  <c:v>0.37424800000000003</c:v>
                </c:pt>
                <c:pt idx="289">
                  <c:v>0.37993359999999998</c:v>
                </c:pt>
                <c:pt idx="290">
                  <c:v>0.38714009999999999</c:v>
                </c:pt>
                <c:pt idx="291">
                  <c:v>0.38414219999999999</c:v>
                </c:pt>
                <c:pt idx="292">
                  <c:v>0.37449729999999998</c:v>
                </c:pt>
                <c:pt idx="293">
                  <c:v>0.37483430000000001</c:v>
                </c:pt>
                <c:pt idx="294">
                  <c:v>0.3784901</c:v>
                </c:pt>
                <c:pt idx="295">
                  <c:v>0.37409249999999999</c:v>
                </c:pt>
                <c:pt idx="296">
                  <c:v>0.36748150000000002</c:v>
                </c:pt>
                <c:pt idx="297">
                  <c:v>0.36902239999999997</c:v>
                </c:pt>
                <c:pt idx="298">
                  <c:v>0.3723185</c:v>
                </c:pt>
                <c:pt idx="299">
                  <c:v>0.36552580000000001</c:v>
                </c:pt>
                <c:pt idx="300">
                  <c:v>0.35820809999999997</c:v>
                </c:pt>
                <c:pt idx="301">
                  <c:v>0.35560399999999998</c:v>
                </c:pt>
                <c:pt idx="302">
                  <c:v>0.3511242</c:v>
                </c:pt>
                <c:pt idx="303">
                  <c:v>0.34967609999999999</c:v>
                </c:pt>
                <c:pt idx="304">
                  <c:v>0.35500579999999998</c:v>
                </c:pt>
                <c:pt idx="305">
                  <c:v>0.35550409999999999</c:v>
                </c:pt>
                <c:pt idx="306">
                  <c:v>0.34621930000000001</c:v>
                </c:pt>
                <c:pt idx="307">
                  <c:v>0.3433988</c:v>
                </c:pt>
                <c:pt idx="308">
                  <c:v>0.35069509999999998</c:v>
                </c:pt>
                <c:pt idx="309">
                  <c:v>0.35195490000000001</c:v>
                </c:pt>
                <c:pt idx="310">
                  <c:v>0.34917399999999998</c:v>
                </c:pt>
                <c:pt idx="311">
                  <c:v>0.34728959999999998</c:v>
                </c:pt>
                <c:pt idx="312">
                  <c:v>0.33900469999999999</c:v>
                </c:pt>
                <c:pt idx="313">
                  <c:v>0.33506900000000001</c:v>
                </c:pt>
                <c:pt idx="314">
                  <c:v>0.33703250000000001</c:v>
                </c:pt>
                <c:pt idx="315">
                  <c:v>0.32811050000000003</c:v>
                </c:pt>
                <c:pt idx="316">
                  <c:v>0.32036229999999999</c:v>
                </c:pt>
                <c:pt idx="317">
                  <c:v>0.32333729999999999</c:v>
                </c:pt>
                <c:pt idx="318">
                  <c:v>0.32413360000000002</c:v>
                </c:pt>
                <c:pt idx="319">
                  <c:v>0.32460939999999999</c:v>
                </c:pt>
                <c:pt idx="320">
                  <c:v>0.32170320000000002</c:v>
                </c:pt>
                <c:pt idx="321">
                  <c:v>0.30866250000000001</c:v>
                </c:pt>
                <c:pt idx="322">
                  <c:v>0.3042357</c:v>
                </c:pt>
                <c:pt idx="323">
                  <c:v>0.31232409999999999</c:v>
                </c:pt>
                <c:pt idx="324">
                  <c:v>0.3129613</c:v>
                </c:pt>
                <c:pt idx="325">
                  <c:v>0.30988139999999997</c:v>
                </c:pt>
                <c:pt idx="326">
                  <c:v>0.31051909999999999</c:v>
                </c:pt>
                <c:pt idx="327">
                  <c:v>0.3053322</c:v>
                </c:pt>
                <c:pt idx="328">
                  <c:v>0.29852089999999998</c:v>
                </c:pt>
                <c:pt idx="329">
                  <c:v>0.29703049999999998</c:v>
                </c:pt>
                <c:pt idx="330">
                  <c:v>0.29789139999999997</c:v>
                </c:pt>
                <c:pt idx="331">
                  <c:v>0.30171120000000001</c:v>
                </c:pt>
                <c:pt idx="332">
                  <c:v>0.3046664</c:v>
                </c:pt>
                <c:pt idx="333">
                  <c:v>0.30254589999999998</c:v>
                </c:pt>
                <c:pt idx="334">
                  <c:v>0.29873719999999998</c:v>
                </c:pt>
                <c:pt idx="335">
                  <c:v>0.29460700000000001</c:v>
                </c:pt>
                <c:pt idx="336">
                  <c:v>0.28982849999999999</c:v>
                </c:pt>
                <c:pt idx="337">
                  <c:v>0.28476839999999998</c:v>
                </c:pt>
                <c:pt idx="338">
                  <c:v>0.28100209999999998</c:v>
                </c:pt>
                <c:pt idx="339">
                  <c:v>0.27770689999999998</c:v>
                </c:pt>
                <c:pt idx="340">
                  <c:v>0.27840510000000002</c:v>
                </c:pt>
                <c:pt idx="341">
                  <c:v>0.28852689999999998</c:v>
                </c:pt>
                <c:pt idx="342">
                  <c:v>0.29058050000000002</c:v>
                </c:pt>
                <c:pt idx="343">
                  <c:v>0.2760688</c:v>
                </c:pt>
                <c:pt idx="344">
                  <c:v>0.27174969999999998</c:v>
                </c:pt>
                <c:pt idx="345">
                  <c:v>0.28414600000000001</c:v>
                </c:pt>
                <c:pt idx="346">
                  <c:v>0.28621750000000001</c:v>
                </c:pt>
                <c:pt idx="347">
                  <c:v>0.27524900000000002</c:v>
                </c:pt>
                <c:pt idx="348">
                  <c:v>0.27286529999999998</c:v>
                </c:pt>
                <c:pt idx="349">
                  <c:v>0.27857520000000002</c:v>
                </c:pt>
                <c:pt idx="350">
                  <c:v>0.2796418</c:v>
                </c:pt>
                <c:pt idx="351">
                  <c:v>0.276173</c:v>
                </c:pt>
                <c:pt idx="352">
                  <c:v>0.27235979999999999</c:v>
                </c:pt>
                <c:pt idx="353">
                  <c:v>0.27168150000000002</c:v>
                </c:pt>
                <c:pt idx="354">
                  <c:v>0.27377040000000002</c:v>
                </c:pt>
                <c:pt idx="355">
                  <c:v>0.2696114</c:v>
                </c:pt>
                <c:pt idx="356">
                  <c:v>0.25887260000000001</c:v>
                </c:pt>
                <c:pt idx="357">
                  <c:v>0.25237490000000001</c:v>
                </c:pt>
                <c:pt idx="358">
                  <c:v>0.25048949999999998</c:v>
                </c:pt>
                <c:pt idx="359">
                  <c:v>0.25023980000000001</c:v>
                </c:pt>
                <c:pt idx="360">
                  <c:v>0.25353320000000001</c:v>
                </c:pt>
                <c:pt idx="361">
                  <c:v>0.2526988</c:v>
                </c:pt>
                <c:pt idx="362">
                  <c:v>0.24070800000000001</c:v>
                </c:pt>
                <c:pt idx="363">
                  <c:v>0.23019899999999999</c:v>
                </c:pt>
                <c:pt idx="364">
                  <c:v>0.23554629999999999</c:v>
                </c:pt>
                <c:pt idx="365">
                  <c:v>0.24636720000000001</c:v>
                </c:pt>
                <c:pt idx="366">
                  <c:v>0.24573600000000001</c:v>
                </c:pt>
                <c:pt idx="367">
                  <c:v>0.23741979999999999</c:v>
                </c:pt>
                <c:pt idx="368">
                  <c:v>0.2323664</c:v>
                </c:pt>
                <c:pt idx="369">
                  <c:v>0.23254739999999999</c:v>
                </c:pt>
                <c:pt idx="370">
                  <c:v>0.2375708</c:v>
                </c:pt>
                <c:pt idx="371">
                  <c:v>0.24610199999999999</c:v>
                </c:pt>
                <c:pt idx="372">
                  <c:v>0.24963160000000001</c:v>
                </c:pt>
                <c:pt idx="373">
                  <c:v>0.24487539999999999</c:v>
                </c:pt>
                <c:pt idx="374">
                  <c:v>0.23559649999999999</c:v>
                </c:pt>
                <c:pt idx="375">
                  <c:v>0.22554759999999999</c:v>
                </c:pt>
                <c:pt idx="376">
                  <c:v>0.22424240000000001</c:v>
                </c:pt>
                <c:pt idx="377">
                  <c:v>0.23059689999999999</c:v>
                </c:pt>
                <c:pt idx="378">
                  <c:v>0.2286542</c:v>
                </c:pt>
                <c:pt idx="379">
                  <c:v>0.2189836</c:v>
                </c:pt>
                <c:pt idx="380">
                  <c:v>0.2199362</c:v>
                </c:pt>
                <c:pt idx="381">
                  <c:v>0.2276726</c:v>
                </c:pt>
                <c:pt idx="382">
                  <c:v>0.2271455</c:v>
                </c:pt>
                <c:pt idx="383">
                  <c:v>0.22725600000000001</c:v>
                </c:pt>
                <c:pt idx="384">
                  <c:v>0.23102739999999999</c:v>
                </c:pt>
                <c:pt idx="385">
                  <c:v>0.2252265</c:v>
                </c:pt>
                <c:pt idx="386">
                  <c:v>0.2082724</c:v>
                </c:pt>
                <c:pt idx="387">
                  <c:v>0.19346150000000001</c:v>
                </c:pt>
                <c:pt idx="388">
                  <c:v>0.1928347</c:v>
                </c:pt>
                <c:pt idx="389">
                  <c:v>0.19690250000000001</c:v>
                </c:pt>
                <c:pt idx="390">
                  <c:v>0.1911592</c:v>
                </c:pt>
                <c:pt idx="391">
                  <c:v>0.18534110000000001</c:v>
                </c:pt>
                <c:pt idx="392">
                  <c:v>0.19380030000000001</c:v>
                </c:pt>
                <c:pt idx="393">
                  <c:v>0.20929629999999999</c:v>
                </c:pt>
                <c:pt idx="394">
                  <c:v>0.21211679999999999</c:v>
                </c:pt>
                <c:pt idx="395">
                  <c:v>0.19768859999999999</c:v>
                </c:pt>
                <c:pt idx="396">
                  <c:v>0.18746669999999999</c:v>
                </c:pt>
                <c:pt idx="397">
                  <c:v>0.18815709999999999</c:v>
                </c:pt>
                <c:pt idx="398">
                  <c:v>0.1850088</c:v>
                </c:pt>
                <c:pt idx="399">
                  <c:v>0.18620049999999999</c:v>
                </c:pt>
                <c:pt idx="400">
                  <c:v>0.1935239</c:v>
                </c:pt>
                <c:pt idx="401">
                  <c:v>0.18321509999999999</c:v>
                </c:pt>
                <c:pt idx="402">
                  <c:v>0.16215350000000001</c:v>
                </c:pt>
                <c:pt idx="403">
                  <c:v>0.16054779999999999</c:v>
                </c:pt>
                <c:pt idx="404">
                  <c:v>0.17671529999999999</c:v>
                </c:pt>
                <c:pt idx="405">
                  <c:v>0.18862419999999999</c:v>
                </c:pt>
                <c:pt idx="406">
                  <c:v>0.18950990000000001</c:v>
                </c:pt>
                <c:pt idx="407">
                  <c:v>0.1813874</c:v>
                </c:pt>
                <c:pt idx="408">
                  <c:v>0.16992570000000001</c:v>
                </c:pt>
                <c:pt idx="409">
                  <c:v>0.16804520000000001</c:v>
                </c:pt>
                <c:pt idx="410">
                  <c:v>0.17436450000000001</c:v>
                </c:pt>
                <c:pt idx="411">
                  <c:v>0.1756752</c:v>
                </c:pt>
                <c:pt idx="412">
                  <c:v>0.1715872</c:v>
                </c:pt>
                <c:pt idx="413">
                  <c:v>0.1624119</c:v>
                </c:pt>
                <c:pt idx="414">
                  <c:v>0.1513158</c:v>
                </c:pt>
                <c:pt idx="415">
                  <c:v>0.15251990000000001</c:v>
                </c:pt>
                <c:pt idx="416">
                  <c:v>0.16530410000000001</c:v>
                </c:pt>
                <c:pt idx="417">
                  <c:v>0.17480180000000001</c:v>
                </c:pt>
                <c:pt idx="418">
                  <c:v>0.17198569999999999</c:v>
                </c:pt>
                <c:pt idx="419">
                  <c:v>0.16562379999999999</c:v>
                </c:pt>
                <c:pt idx="420">
                  <c:v>0.16716600000000001</c:v>
                </c:pt>
                <c:pt idx="421">
                  <c:v>0.16583139999999999</c:v>
                </c:pt>
                <c:pt idx="422">
                  <c:v>0.16016849999999999</c:v>
                </c:pt>
                <c:pt idx="423">
                  <c:v>0.1637701</c:v>
                </c:pt>
                <c:pt idx="424">
                  <c:v>0.16605900000000001</c:v>
                </c:pt>
                <c:pt idx="425">
                  <c:v>0.15643290000000001</c:v>
                </c:pt>
                <c:pt idx="426">
                  <c:v>0.15087739999999999</c:v>
                </c:pt>
                <c:pt idx="427">
                  <c:v>0.1551901</c:v>
                </c:pt>
                <c:pt idx="428">
                  <c:v>0.1546227</c:v>
                </c:pt>
                <c:pt idx="429">
                  <c:v>0.1487588</c:v>
                </c:pt>
                <c:pt idx="430">
                  <c:v>0.14752999999999999</c:v>
                </c:pt>
                <c:pt idx="431">
                  <c:v>0.14754790000000001</c:v>
                </c:pt>
                <c:pt idx="432">
                  <c:v>0.14550160000000001</c:v>
                </c:pt>
                <c:pt idx="433">
                  <c:v>0.14524519999999999</c:v>
                </c:pt>
                <c:pt idx="434">
                  <c:v>0.1432544</c:v>
                </c:pt>
                <c:pt idx="435">
                  <c:v>0.13928979999999999</c:v>
                </c:pt>
                <c:pt idx="436">
                  <c:v>0.14080329999999999</c:v>
                </c:pt>
                <c:pt idx="437">
                  <c:v>0.14191010000000001</c:v>
                </c:pt>
                <c:pt idx="438">
                  <c:v>0.13695109999999999</c:v>
                </c:pt>
                <c:pt idx="439">
                  <c:v>0.1364805</c:v>
                </c:pt>
                <c:pt idx="440">
                  <c:v>0.1400979</c:v>
                </c:pt>
                <c:pt idx="441">
                  <c:v>0.133294</c:v>
                </c:pt>
                <c:pt idx="442">
                  <c:v>0.1202532</c:v>
                </c:pt>
                <c:pt idx="443">
                  <c:v>0.12073879999999999</c:v>
                </c:pt>
                <c:pt idx="444">
                  <c:v>0.13377359999999999</c:v>
                </c:pt>
                <c:pt idx="445">
                  <c:v>0.13637779999999999</c:v>
                </c:pt>
                <c:pt idx="446">
                  <c:v>0.12893569999999999</c:v>
                </c:pt>
                <c:pt idx="447">
                  <c:v>0.13049830000000001</c:v>
                </c:pt>
                <c:pt idx="448">
                  <c:v>0.1347168</c:v>
                </c:pt>
                <c:pt idx="449">
                  <c:v>0.1312112</c:v>
                </c:pt>
                <c:pt idx="450">
                  <c:v>0.12748590000000001</c:v>
                </c:pt>
                <c:pt idx="451">
                  <c:v>0.13058239999999999</c:v>
                </c:pt>
                <c:pt idx="452">
                  <c:v>0.13396050000000001</c:v>
                </c:pt>
                <c:pt idx="453">
                  <c:v>0.12652189999999999</c:v>
                </c:pt>
                <c:pt idx="454">
                  <c:v>0.1171591</c:v>
                </c:pt>
                <c:pt idx="455">
                  <c:v>0.1177556</c:v>
                </c:pt>
                <c:pt idx="456">
                  <c:v>0.12224450000000001</c:v>
                </c:pt>
                <c:pt idx="457">
                  <c:v>0.12574669999999999</c:v>
                </c:pt>
                <c:pt idx="458">
                  <c:v>0.12842780000000001</c:v>
                </c:pt>
                <c:pt idx="459">
                  <c:v>0.12870509999999999</c:v>
                </c:pt>
                <c:pt idx="460">
                  <c:v>0.1235646</c:v>
                </c:pt>
                <c:pt idx="461">
                  <c:v>0.115713</c:v>
                </c:pt>
                <c:pt idx="462">
                  <c:v>0.1166836</c:v>
                </c:pt>
                <c:pt idx="463">
                  <c:v>0.1242766</c:v>
                </c:pt>
                <c:pt idx="464">
                  <c:v>0.125802</c:v>
                </c:pt>
                <c:pt idx="465">
                  <c:v>0.1251331</c:v>
                </c:pt>
                <c:pt idx="466">
                  <c:v>0.12613469999999999</c:v>
                </c:pt>
                <c:pt idx="467">
                  <c:v>0.1197323</c:v>
                </c:pt>
                <c:pt idx="468">
                  <c:v>0.10800800000000001</c:v>
                </c:pt>
                <c:pt idx="469">
                  <c:v>0.1016166</c:v>
                </c:pt>
                <c:pt idx="470">
                  <c:v>0.1026475</c:v>
                </c:pt>
                <c:pt idx="471">
                  <c:v>0.1063798</c:v>
                </c:pt>
                <c:pt idx="472">
                  <c:v>0.10686909999999999</c:v>
                </c:pt>
                <c:pt idx="473">
                  <c:v>0.1061135</c:v>
                </c:pt>
                <c:pt idx="474">
                  <c:v>0.10369780000000001</c:v>
                </c:pt>
                <c:pt idx="475">
                  <c:v>9.7455899999999998E-2</c:v>
                </c:pt>
                <c:pt idx="476">
                  <c:v>0.1012125</c:v>
                </c:pt>
                <c:pt idx="477">
                  <c:v>0.1126088</c:v>
                </c:pt>
                <c:pt idx="478">
                  <c:v>0.11424339999999999</c:v>
                </c:pt>
                <c:pt idx="479">
                  <c:v>0.10884439999999999</c:v>
                </c:pt>
                <c:pt idx="480">
                  <c:v>0.10104680000000001</c:v>
                </c:pt>
                <c:pt idx="481">
                  <c:v>9.5582559999999997E-2</c:v>
                </c:pt>
                <c:pt idx="482">
                  <c:v>9.6849560000000001E-2</c:v>
                </c:pt>
                <c:pt idx="483">
                  <c:v>9.7290539999999995E-2</c:v>
                </c:pt>
                <c:pt idx="484">
                  <c:v>9.4124990000000006E-2</c:v>
                </c:pt>
                <c:pt idx="485">
                  <c:v>9.0212500000000001E-2</c:v>
                </c:pt>
                <c:pt idx="486">
                  <c:v>9.3315490000000001E-2</c:v>
                </c:pt>
                <c:pt idx="487">
                  <c:v>0.10417410000000001</c:v>
                </c:pt>
                <c:pt idx="488">
                  <c:v>0.1064732</c:v>
                </c:pt>
                <c:pt idx="489">
                  <c:v>0.1018406</c:v>
                </c:pt>
                <c:pt idx="490">
                  <c:v>0.10146570000000001</c:v>
                </c:pt>
                <c:pt idx="491">
                  <c:v>9.8492860000000002E-2</c:v>
                </c:pt>
                <c:pt idx="492">
                  <c:v>9.4382629999999995E-2</c:v>
                </c:pt>
                <c:pt idx="493">
                  <c:v>9.6180890000000005E-2</c:v>
                </c:pt>
                <c:pt idx="494">
                  <c:v>9.2213840000000005E-2</c:v>
                </c:pt>
                <c:pt idx="495">
                  <c:v>8.1568829999999995E-2</c:v>
                </c:pt>
                <c:pt idx="496">
                  <c:v>8.729365E-2</c:v>
                </c:pt>
                <c:pt idx="497">
                  <c:v>9.9291939999999995E-2</c:v>
                </c:pt>
                <c:pt idx="498">
                  <c:v>8.8750049999999997E-2</c:v>
                </c:pt>
                <c:pt idx="499">
                  <c:v>7.7656520000000007E-2</c:v>
                </c:pt>
                <c:pt idx="500">
                  <c:v>8.4987400000000005E-2</c:v>
                </c:pt>
                <c:pt idx="501">
                  <c:v>8.9889179999999999E-2</c:v>
                </c:pt>
                <c:pt idx="502">
                  <c:v>8.5988209999999995E-2</c:v>
                </c:pt>
                <c:pt idx="503">
                  <c:v>7.8954150000000001E-2</c:v>
                </c:pt>
                <c:pt idx="504">
                  <c:v>7.5565170000000001E-2</c:v>
                </c:pt>
                <c:pt idx="505">
                  <c:v>8.469699E-2</c:v>
                </c:pt>
                <c:pt idx="506">
                  <c:v>9.2958479999999996E-2</c:v>
                </c:pt>
                <c:pt idx="507">
                  <c:v>8.4179160000000003E-2</c:v>
                </c:pt>
                <c:pt idx="508">
                  <c:v>7.230201E-2</c:v>
                </c:pt>
                <c:pt idx="509">
                  <c:v>6.9248299999999999E-2</c:v>
                </c:pt>
                <c:pt idx="510">
                  <c:v>6.5063129999999997E-2</c:v>
                </c:pt>
                <c:pt idx="511">
                  <c:v>6.5388070000000006E-2</c:v>
                </c:pt>
                <c:pt idx="512">
                  <c:v>7.9478800000000002E-2</c:v>
                </c:pt>
                <c:pt idx="513">
                  <c:v>8.471099E-2</c:v>
                </c:pt>
                <c:pt idx="514">
                  <c:v>7.1347339999999995E-2</c:v>
                </c:pt>
                <c:pt idx="515">
                  <c:v>6.5956580000000001E-2</c:v>
                </c:pt>
                <c:pt idx="516">
                  <c:v>7.4900980000000006E-2</c:v>
                </c:pt>
                <c:pt idx="517">
                  <c:v>7.9513020000000004E-2</c:v>
                </c:pt>
                <c:pt idx="518">
                  <c:v>7.8984399999999996E-2</c:v>
                </c:pt>
                <c:pt idx="519">
                  <c:v>8.4846409999999997E-2</c:v>
                </c:pt>
                <c:pt idx="520">
                  <c:v>9.3053360000000002E-2</c:v>
                </c:pt>
                <c:pt idx="521">
                  <c:v>8.9750549999999998E-2</c:v>
                </c:pt>
                <c:pt idx="522">
                  <c:v>7.4788350000000003E-2</c:v>
                </c:pt>
                <c:pt idx="523">
                  <c:v>6.4505699999999999E-2</c:v>
                </c:pt>
                <c:pt idx="524">
                  <c:v>7.5220969999999998E-2</c:v>
                </c:pt>
                <c:pt idx="525">
                  <c:v>9.0617779999999995E-2</c:v>
                </c:pt>
                <c:pt idx="526">
                  <c:v>8.3205989999999994E-2</c:v>
                </c:pt>
                <c:pt idx="527">
                  <c:v>6.8819640000000001E-2</c:v>
                </c:pt>
                <c:pt idx="528">
                  <c:v>7.2375709999999996E-2</c:v>
                </c:pt>
                <c:pt idx="529">
                  <c:v>8.438445E-2</c:v>
                </c:pt>
                <c:pt idx="530">
                  <c:v>8.0927260000000001E-2</c:v>
                </c:pt>
                <c:pt idx="531">
                  <c:v>6.5851939999999998E-2</c:v>
                </c:pt>
                <c:pt idx="532">
                  <c:v>6.7249680000000006E-2</c:v>
                </c:pt>
                <c:pt idx="533">
                  <c:v>8.2614209999999993E-2</c:v>
                </c:pt>
                <c:pt idx="534">
                  <c:v>8.7318870000000007E-2</c:v>
                </c:pt>
                <c:pt idx="535">
                  <c:v>7.5738680000000003E-2</c:v>
                </c:pt>
                <c:pt idx="536">
                  <c:v>5.9484290000000002E-2</c:v>
                </c:pt>
                <c:pt idx="537">
                  <c:v>5.4893490000000003E-2</c:v>
                </c:pt>
                <c:pt idx="538">
                  <c:v>6.1758899999999999E-2</c:v>
                </c:pt>
                <c:pt idx="539">
                  <c:v>6.8886989999999995E-2</c:v>
                </c:pt>
                <c:pt idx="540">
                  <c:v>7.8791890000000003E-2</c:v>
                </c:pt>
                <c:pt idx="541">
                  <c:v>8.3462400000000006E-2</c:v>
                </c:pt>
                <c:pt idx="542">
                  <c:v>6.8319199999999997E-2</c:v>
                </c:pt>
                <c:pt idx="543">
                  <c:v>5.4566089999999998E-2</c:v>
                </c:pt>
                <c:pt idx="544">
                  <c:v>6.1656959999999997E-2</c:v>
                </c:pt>
                <c:pt idx="545">
                  <c:v>6.6700519999999999E-2</c:v>
                </c:pt>
                <c:pt idx="546">
                  <c:v>5.9692250000000002E-2</c:v>
                </c:pt>
                <c:pt idx="547">
                  <c:v>5.842348E-2</c:v>
                </c:pt>
                <c:pt idx="548">
                  <c:v>5.6650640000000002E-2</c:v>
                </c:pt>
                <c:pt idx="549">
                  <c:v>4.7737599999999998E-2</c:v>
                </c:pt>
                <c:pt idx="550">
                  <c:v>4.8773700000000003E-2</c:v>
                </c:pt>
                <c:pt idx="551">
                  <c:v>5.8908309999999998E-2</c:v>
                </c:pt>
                <c:pt idx="552">
                  <c:v>6.4269119999999999E-2</c:v>
                </c:pt>
                <c:pt idx="553">
                  <c:v>6.3733139999999994E-2</c:v>
                </c:pt>
                <c:pt idx="554">
                  <c:v>5.7861320000000001E-2</c:v>
                </c:pt>
                <c:pt idx="555">
                  <c:v>5.1766359999999997E-2</c:v>
                </c:pt>
                <c:pt idx="556">
                  <c:v>5.7283679999999997E-2</c:v>
                </c:pt>
                <c:pt idx="557">
                  <c:v>6.6028489999999995E-2</c:v>
                </c:pt>
                <c:pt idx="558">
                  <c:v>6.085658E-2</c:v>
                </c:pt>
                <c:pt idx="559">
                  <c:v>5.1691620000000001E-2</c:v>
                </c:pt>
                <c:pt idx="560">
                  <c:v>5.5476379999999999E-2</c:v>
                </c:pt>
                <c:pt idx="561">
                  <c:v>6.2994170000000002E-2</c:v>
                </c:pt>
                <c:pt idx="562">
                  <c:v>5.794556E-2</c:v>
                </c:pt>
                <c:pt idx="563">
                  <c:v>4.6199329999999997E-2</c:v>
                </c:pt>
                <c:pt idx="564">
                  <c:v>4.0133290000000002E-2</c:v>
                </c:pt>
                <c:pt idx="565">
                  <c:v>4.3442429999999997E-2</c:v>
                </c:pt>
                <c:pt idx="566">
                  <c:v>4.9395359999999999E-2</c:v>
                </c:pt>
                <c:pt idx="567">
                  <c:v>5.0084139999999999E-2</c:v>
                </c:pt>
                <c:pt idx="568">
                  <c:v>5.6001389999999998E-2</c:v>
                </c:pt>
                <c:pt idx="569">
                  <c:v>6.5130510000000003E-2</c:v>
                </c:pt>
                <c:pt idx="570">
                  <c:v>5.619615E-2</c:v>
                </c:pt>
                <c:pt idx="571">
                  <c:v>4.1713699999999999E-2</c:v>
                </c:pt>
                <c:pt idx="572">
                  <c:v>4.9961199999999997E-2</c:v>
                </c:pt>
                <c:pt idx="573">
                  <c:v>6.529538E-2</c:v>
                </c:pt>
                <c:pt idx="574">
                  <c:v>5.9560950000000001E-2</c:v>
                </c:pt>
                <c:pt idx="575">
                  <c:v>4.3800070000000003E-2</c:v>
                </c:pt>
                <c:pt idx="576">
                  <c:v>4.3656630000000002E-2</c:v>
                </c:pt>
                <c:pt idx="577">
                  <c:v>6.2099509999999997E-2</c:v>
                </c:pt>
                <c:pt idx="578">
                  <c:v>7.451054E-2</c:v>
                </c:pt>
                <c:pt idx="579">
                  <c:v>6.4657619999999999E-2</c:v>
                </c:pt>
                <c:pt idx="580">
                  <c:v>5.300125E-2</c:v>
                </c:pt>
                <c:pt idx="581">
                  <c:v>5.281632E-2</c:v>
                </c:pt>
                <c:pt idx="582">
                  <c:v>4.9951780000000001E-2</c:v>
                </c:pt>
                <c:pt idx="583">
                  <c:v>4.4654949999999999E-2</c:v>
                </c:pt>
                <c:pt idx="584">
                  <c:v>4.7519260000000001E-2</c:v>
                </c:pt>
                <c:pt idx="585">
                  <c:v>5.2809170000000002E-2</c:v>
                </c:pt>
                <c:pt idx="586">
                  <c:v>4.7862740000000001E-2</c:v>
                </c:pt>
                <c:pt idx="587">
                  <c:v>3.6955830000000002E-2</c:v>
                </c:pt>
                <c:pt idx="588">
                  <c:v>4.0958000000000001E-2</c:v>
                </c:pt>
                <c:pt idx="589">
                  <c:v>5.1800550000000001E-2</c:v>
                </c:pt>
                <c:pt idx="590">
                  <c:v>4.8701790000000002E-2</c:v>
                </c:pt>
                <c:pt idx="591">
                  <c:v>4.4596940000000002E-2</c:v>
                </c:pt>
                <c:pt idx="592">
                  <c:v>4.6107410000000001E-2</c:v>
                </c:pt>
                <c:pt idx="593">
                  <c:v>4.0886190000000003E-2</c:v>
                </c:pt>
                <c:pt idx="594">
                  <c:v>3.080184E-2</c:v>
                </c:pt>
                <c:pt idx="595">
                  <c:v>2.6045550000000001E-2</c:v>
                </c:pt>
                <c:pt idx="596">
                  <c:v>3.2026100000000002E-2</c:v>
                </c:pt>
                <c:pt idx="597">
                  <c:v>4.1481749999999998E-2</c:v>
                </c:pt>
                <c:pt idx="598">
                  <c:v>3.8447809999999999E-2</c:v>
                </c:pt>
                <c:pt idx="599">
                  <c:v>2.8825130000000001E-2</c:v>
                </c:pt>
                <c:pt idx="600">
                  <c:v>3.53809E-2</c:v>
                </c:pt>
                <c:pt idx="601">
                  <c:v>5.026154E-2</c:v>
                </c:pt>
                <c:pt idx="602">
                  <c:v>4.5697219999999997E-2</c:v>
                </c:pt>
                <c:pt idx="603">
                  <c:v>3.1625639999999997E-2</c:v>
                </c:pt>
                <c:pt idx="604">
                  <c:v>3.287793E-2</c:v>
                </c:pt>
                <c:pt idx="605">
                  <c:v>3.7156130000000002E-2</c:v>
                </c:pt>
                <c:pt idx="606">
                  <c:v>3.0276040000000001E-2</c:v>
                </c:pt>
                <c:pt idx="607">
                  <c:v>2.310858E-2</c:v>
                </c:pt>
                <c:pt idx="608">
                  <c:v>2.6704370000000002E-2</c:v>
                </c:pt>
                <c:pt idx="609">
                  <c:v>3.7595139999999999E-2</c:v>
                </c:pt>
                <c:pt idx="610">
                  <c:v>3.9884540000000003E-2</c:v>
                </c:pt>
                <c:pt idx="611">
                  <c:v>3.7388299999999999E-2</c:v>
                </c:pt>
                <c:pt idx="612">
                  <c:v>4.3557440000000003E-2</c:v>
                </c:pt>
                <c:pt idx="613">
                  <c:v>4.1896660000000002E-2</c:v>
                </c:pt>
                <c:pt idx="614">
                  <c:v>2.439094E-2</c:v>
                </c:pt>
                <c:pt idx="615">
                  <c:v>1.6680750000000001E-2</c:v>
                </c:pt>
                <c:pt idx="616">
                  <c:v>2.9877939999999999E-2</c:v>
                </c:pt>
                <c:pt idx="617">
                  <c:v>4.0602850000000003E-2</c:v>
                </c:pt>
                <c:pt idx="618">
                  <c:v>3.459073E-2</c:v>
                </c:pt>
                <c:pt idx="619">
                  <c:v>2.3325559999999999E-2</c:v>
                </c:pt>
                <c:pt idx="620">
                  <c:v>2.105684E-2</c:v>
                </c:pt>
                <c:pt idx="621">
                  <c:v>3.0408580000000001E-2</c:v>
                </c:pt>
                <c:pt idx="622">
                  <c:v>3.4482640000000002E-2</c:v>
                </c:pt>
                <c:pt idx="623">
                  <c:v>2.9828810000000001E-2</c:v>
                </c:pt>
                <c:pt idx="624">
                  <c:v>2.9327550000000001E-2</c:v>
                </c:pt>
                <c:pt idx="625">
                  <c:v>2.6171409999999999E-2</c:v>
                </c:pt>
                <c:pt idx="626">
                  <c:v>1.9506570000000001E-2</c:v>
                </c:pt>
                <c:pt idx="627">
                  <c:v>2.1363690000000001E-2</c:v>
                </c:pt>
                <c:pt idx="628">
                  <c:v>3.0926450000000001E-2</c:v>
                </c:pt>
                <c:pt idx="629">
                  <c:v>3.8647609999999999E-2</c:v>
                </c:pt>
                <c:pt idx="630">
                  <c:v>3.9772950000000001E-2</c:v>
                </c:pt>
                <c:pt idx="631">
                  <c:v>3.936253E-2</c:v>
                </c:pt>
                <c:pt idx="632">
                  <c:v>4.0089819999999998E-2</c:v>
                </c:pt>
                <c:pt idx="633">
                  <c:v>3.5502159999999998E-2</c:v>
                </c:pt>
                <c:pt idx="634">
                  <c:v>1.64312E-2</c:v>
                </c:pt>
                <c:pt idx="635">
                  <c:v>-2.472962E-3</c:v>
                </c:pt>
                <c:pt idx="636">
                  <c:v>8.9113769999999998E-3</c:v>
                </c:pt>
                <c:pt idx="637">
                  <c:v>3.5762530000000001E-2</c:v>
                </c:pt>
                <c:pt idx="638">
                  <c:v>4.0625960000000003E-2</c:v>
                </c:pt>
                <c:pt idx="639">
                  <c:v>2.9536349999999999E-2</c:v>
                </c:pt>
                <c:pt idx="640">
                  <c:v>3.2925019999999999E-2</c:v>
                </c:pt>
                <c:pt idx="641">
                  <c:v>4.7180800000000002E-2</c:v>
                </c:pt>
                <c:pt idx="642">
                  <c:v>4.6620509999999997E-2</c:v>
                </c:pt>
                <c:pt idx="643">
                  <c:v>3.6105699999999998E-2</c:v>
                </c:pt>
                <c:pt idx="644">
                  <c:v>3.4065379999999999E-2</c:v>
                </c:pt>
                <c:pt idx="645">
                  <c:v>3.2927699999999997E-2</c:v>
                </c:pt>
                <c:pt idx="646">
                  <c:v>2.253937E-2</c:v>
                </c:pt>
                <c:pt idx="647">
                  <c:v>2.3650979999999999E-2</c:v>
                </c:pt>
                <c:pt idx="648">
                  <c:v>4.0714180000000003E-2</c:v>
                </c:pt>
                <c:pt idx="649">
                  <c:v>4.1687639999999998E-2</c:v>
                </c:pt>
                <c:pt idx="650">
                  <c:v>2.4047519999999999E-2</c:v>
                </c:pt>
                <c:pt idx="651">
                  <c:v>9.0714409999999995E-3</c:v>
                </c:pt>
                <c:pt idx="652">
                  <c:v>9.05159E-3</c:v>
                </c:pt>
                <c:pt idx="653">
                  <c:v>2.429603E-2</c:v>
                </c:pt>
                <c:pt idx="654">
                  <c:v>3.4118019999999999E-2</c:v>
                </c:pt>
                <c:pt idx="655">
                  <c:v>3.1669070000000001E-2</c:v>
                </c:pt>
                <c:pt idx="656">
                  <c:v>3.1207619999999998E-2</c:v>
                </c:pt>
                <c:pt idx="657">
                  <c:v>3.024692E-2</c:v>
                </c:pt>
                <c:pt idx="658">
                  <c:v>1.8268550000000001E-2</c:v>
                </c:pt>
                <c:pt idx="659">
                  <c:v>1.051942E-2</c:v>
                </c:pt>
                <c:pt idx="660">
                  <c:v>2.4396620000000001E-2</c:v>
                </c:pt>
                <c:pt idx="661">
                  <c:v>3.5074370000000001E-2</c:v>
                </c:pt>
                <c:pt idx="662">
                  <c:v>2.605965E-2</c:v>
                </c:pt>
                <c:pt idx="663">
                  <c:v>2.2414690000000001E-2</c:v>
                </c:pt>
                <c:pt idx="664">
                  <c:v>3.3126969999999999E-2</c:v>
                </c:pt>
                <c:pt idx="665">
                  <c:v>4.6035560000000003E-2</c:v>
                </c:pt>
                <c:pt idx="666">
                  <c:v>5.1973529999999997E-2</c:v>
                </c:pt>
                <c:pt idx="667">
                  <c:v>4.7593249999999997E-2</c:v>
                </c:pt>
                <c:pt idx="668">
                  <c:v>4.1912089999999999E-2</c:v>
                </c:pt>
                <c:pt idx="669">
                  <c:v>3.5924129999999999E-2</c:v>
                </c:pt>
                <c:pt idx="670">
                  <c:v>2.5081780000000001E-2</c:v>
                </c:pt>
                <c:pt idx="671">
                  <c:v>2.1807969999999999E-2</c:v>
                </c:pt>
                <c:pt idx="672">
                  <c:v>3.1489620000000003E-2</c:v>
                </c:pt>
                <c:pt idx="673">
                  <c:v>3.7335569999999998E-2</c:v>
                </c:pt>
                <c:pt idx="674">
                  <c:v>2.8197489999999999E-2</c:v>
                </c:pt>
                <c:pt idx="675">
                  <c:v>2.2495359999999999E-2</c:v>
                </c:pt>
                <c:pt idx="676">
                  <c:v>2.7969339999999999E-2</c:v>
                </c:pt>
                <c:pt idx="677">
                  <c:v>2.287579E-2</c:v>
                </c:pt>
                <c:pt idx="678">
                  <c:v>1.0468399999999999E-2</c:v>
                </c:pt>
                <c:pt idx="679">
                  <c:v>1.1785550000000001E-2</c:v>
                </c:pt>
                <c:pt idx="680">
                  <c:v>2.5687539999999998E-2</c:v>
                </c:pt>
                <c:pt idx="681">
                  <c:v>2.9292780000000001E-2</c:v>
                </c:pt>
                <c:pt idx="682">
                  <c:v>1.490475E-2</c:v>
                </c:pt>
                <c:pt idx="683">
                  <c:v>9.9056860000000004E-3</c:v>
                </c:pt>
                <c:pt idx="684">
                  <c:v>2.5304630000000002E-2</c:v>
                </c:pt>
                <c:pt idx="685">
                  <c:v>3.9408749999999999E-2</c:v>
                </c:pt>
                <c:pt idx="686">
                  <c:v>3.2791300000000002E-2</c:v>
                </c:pt>
                <c:pt idx="687">
                  <c:v>1.0686070000000001E-2</c:v>
                </c:pt>
                <c:pt idx="688">
                  <c:v>4.9008950000000004E-4</c:v>
                </c:pt>
                <c:pt idx="689">
                  <c:v>1.0369990000000001E-2</c:v>
                </c:pt>
                <c:pt idx="690">
                  <c:v>1.8148330000000001E-2</c:v>
                </c:pt>
                <c:pt idx="691">
                  <c:v>1.5933929999999999E-2</c:v>
                </c:pt>
                <c:pt idx="692">
                  <c:v>2.0365830000000001E-2</c:v>
                </c:pt>
                <c:pt idx="693">
                  <c:v>2.6875670000000001E-2</c:v>
                </c:pt>
                <c:pt idx="694">
                  <c:v>1.8539610000000002E-2</c:v>
                </c:pt>
                <c:pt idx="695">
                  <c:v>1.1093810000000001E-2</c:v>
                </c:pt>
                <c:pt idx="696">
                  <c:v>1.674813E-2</c:v>
                </c:pt>
                <c:pt idx="697">
                  <c:v>1.7770910000000001E-2</c:v>
                </c:pt>
                <c:pt idx="698">
                  <c:v>6.8080220000000004E-3</c:v>
                </c:pt>
                <c:pt idx="699">
                  <c:v>4.319125E-3</c:v>
                </c:pt>
                <c:pt idx="700">
                  <c:v>1.928939E-2</c:v>
                </c:pt>
                <c:pt idx="701">
                  <c:v>2.792186E-2</c:v>
                </c:pt>
                <c:pt idx="702">
                  <c:v>2.1891219999999999E-2</c:v>
                </c:pt>
                <c:pt idx="703">
                  <c:v>1.8676559999999998E-2</c:v>
                </c:pt>
                <c:pt idx="704">
                  <c:v>2.2057549999999999E-2</c:v>
                </c:pt>
                <c:pt idx="705">
                  <c:v>2.6359960000000002E-2</c:v>
                </c:pt>
                <c:pt idx="706">
                  <c:v>2.7379110000000002E-2</c:v>
                </c:pt>
                <c:pt idx="707">
                  <c:v>2.1122620000000002E-2</c:v>
                </c:pt>
                <c:pt idx="708">
                  <c:v>1.8492950000000001E-2</c:v>
                </c:pt>
                <c:pt idx="709">
                  <c:v>2.7409200000000002E-2</c:v>
                </c:pt>
                <c:pt idx="710">
                  <c:v>3.0028920000000001E-2</c:v>
                </c:pt>
                <c:pt idx="711">
                  <c:v>2.1767439999999999E-2</c:v>
                </c:pt>
                <c:pt idx="712">
                  <c:v>2.5082090000000001E-2</c:v>
                </c:pt>
                <c:pt idx="713">
                  <c:v>3.741423E-2</c:v>
                </c:pt>
                <c:pt idx="714">
                  <c:v>3.347982E-2</c:v>
                </c:pt>
                <c:pt idx="715">
                  <c:v>2.3008199999999999E-2</c:v>
                </c:pt>
                <c:pt idx="716">
                  <c:v>2.9985999999999999E-2</c:v>
                </c:pt>
                <c:pt idx="717">
                  <c:v>3.8370210000000002E-2</c:v>
                </c:pt>
                <c:pt idx="718">
                  <c:v>2.3943280000000001E-2</c:v>
                </c:pt>
                <c:pt idx="719">
                  <c:v>2.1845110000000001E-3</c:v>
                </c:pt>
                <c:pt idx="720">
                  <c:v>1.9129150000000001E-3</c:v>
                </c:pt>
                <c:pt idx="721">
                  <c:v>1.529135E-2</c:v>
                </c:pt>
                <c:pt idx="722">
                  <c:v>1.8259299999999999E-2</c:v>
                </c:pt>
                <c:pt idx="723">
                  <c:v>1.710478E-2</c:v>
                </c:pt>
                <c:pt idx="724">
                  <c:v>2.7687590000000002E-2</c:v>
                </c:pt>
                <c:pt idx="725">
                  <c:v>3.3939289999999997E-2</c:v>
                </c:pt>
                <c:pt idx="726">
                  <c:v>1.91051E-2</c:v>
                </c:pt>
                <c:pt idx="727">
                  <c:v>7.3156849999999997E-3</c:v>
                </c:pt>
                <c:pt idx="728">
                  <c:v>9.8189450000000008E-3</c:v>
                </c:pt>
                <c:pt idx="729">
                  <c:v>7.8120810000000002E-3</c:v>
                </c:pt>
                <c:pt idx="730">
                  <c:v>-2.4898139999999998E-4</c:v>
                </c:pt>
                <c:pt idx="731">
                  <c:v>4.540681E-4</c:v>
                </c:pt>
                <c:pt idx="732">
                  <c:v>1.6133270000000002E-2</c:v>
                </c:pt>
                <c:pt idx="733">
                  <c:v>2.7703729999999999E-2</c:v>
                </c:pt>
                <c:pt idx="734">
                  <c:v>2.0201420000000001E-2</c:v>
                </c:pt>
                <c:pt idx="735">
                  <c:v>8.7231740000000002E-3</c:v>
                </c:pt>
                <c:pt idx="736">
                  <c:v>8.2634730000000003E-3</c:v>
                </c:pt>
                <c:pt idx="737">
                  <c:v>1.237807E-2</c:v>
                </c:pt>
                <c:pt idx="738">
                  <c:v>1.3355469999999999E-2</c:v>
                </c:pt>
                <c:pt idx="739">
                  <c:v>1.4780130000000001E-2</c:v>
                </c:pt>
                <c:pt idx="740">
                  <c:v>1.524242E-2</c:v>
                </c:pt>
                <c:pt idx="741">
                  <c:v>1.016499E-2</c:v>
                </c:pt>
                <c:pt idx="742">
                  <c:v>5.5046959999999999E-3</c:v>
                </c:pt>
                <c:pt idx="743">
                  <c:v>1.1144599999999999E-2</c:v>
                </c:pt>
                <c:pt idx="744">
                  <c:v>2.113406E-2</c:v>
                </c:pt>
                <c:pt idx="745">
                  <c:v>2.1484070000000001E-2</c:v>
                </c:pt>
                <c:pt idx="746">
                  <c:v>1.019492E-2</c:v>
                </c:pt>
                <c:pt idx="747">
                  <c:v>-3.0430589999999999E-3</c:v>
                </c:pt>
                <c:pt idx="748">
                  <c:v>-1.971885E-3</c:v>
                </c:pt>
                <c:pt idx="749">
                  <c:v>9.5304659999999996E-3</c:v>
                </c:pt>
                <c:pt idx="750">
                  <c:v>9.4580789999999994E-3</c:v>
                </c:pt>
                <c:pt idx="751">
                  <c:v>1.3413279999999999E-3</c:v>
                </c:pt>
                <c:pt idx="752">
                  <c:v>4.9276670000000002E-3</c:v>
                </c:pt>
                <c:pt idx="753">
                  <c:v>1.9109089999999999E-2</c:v>
                </c:pt>
                <c:pt idx="754">
                  <c:v>2.6403579999999999E-2</c:v>
                </c:pt>
                <c:pt idx="755">
                  <c:v>2.100051E-2</c:v>
                </c:pt>
                <c:pt idx="756">
                  <c:v>1.467098E-2</c:v>
                </c:pt>
                <c:pt idx="757">
                  <c:v>1.4559529999999999E-2</c:v>
                </c:pt>
                <c:pt idx="758">
                  <c:v>1.590797E-2</c:v>
                </c:pt>
                <c:pt idx="759">
                  <c:v>1.504957E-2</c:v>
                </c:pt>
                <c:pt idx="760">
                  <c:v>1.465764E-2</c:v>
                </c:pt>
                <c:pt idx="761">
                  <c:v>1.11926E-2</c:v>
                </c:pt>
                <c:pt idx="762">
                  <c:v>3.708875E-5</c:v>
                </c:pt>
                <c:pt idx="763">
                  <c:v>-6.6171379999999998E-3</c:v>
                </c:pt>
                <c:pt idx="764">
                  <c:v>-3.2222230000000002E-3</c:v>
                </c:pt>
                <c:pt idx="765">
                  <c:v>4.2247860000000003E-3</c:v>
                </c:pt>
                <c:pt idx="766">
                  <c:v>1.088543E-2</c:v>
                </c:pt>
                <c:pt idx="767">
                  <c:v>1.047346E-2</c:v>
                </c:pt>
                <c:pt idx="768">
                  <c:v>1.299551E-2</c:v>
                </c:pt>
                <c:pt idx="769">
                  <c:v>2.339625E-2</c:v>
                </c:pt>
                <c:pt idx="770">
                  <c:v>2.3342930000000001E-2</c:v>
                </c:pt>
                <c:pt idx="771">
                  <c:v>1.277356E-2</c:v>
                </c:pt>
                <c:pt idx="772">
                  <c:v>1.2405009999999999E-2</c:v>
                </c:pt>
                <c:pt idx="773">
                  <c:v>2.5891259999999999E-2</c:v>
                </c:pt>
                <c:pt idx="774">
                  <c:v>3.328714E-2</c:v>
                </c:pt>
                <c:pt idx="775">
                  <c:v>2.4954520000000001E-2</c:v>
                </c:pt>
                <c:pt idx="776">
                  <c:v>1.7709720000000002E-2</c:v>
                </c:pt>
                <c:pt idx="777">
                  <c:v>1.877761E-2</c:v>
                </c:pt>
                <c:pt idx="778">
                  <c:v>1.9320940000000002E-2</c:v>
                </c:pt>
                <c:pt idx="779">
                  <c:v>2.0053290000000001E-2</c:v>
                </c:pt>
                <c:pt idx="780">
                  <c:v>1.8898669999999999E-2</c:v>
                </c:pt>
                <c:pt idx="781">
                  <c:v>1.514048E-2</c:v>
                </c:pt>
                <c:pt idx="782">
                  <c:v>1.582223E-2</c:v>
                </c:pt>
                <c:pt idx="783">
                  <c:v>1.486897E-2</c:v>
                </c:pt>
                <c:pt idx="784">
                  <c:v>1.3302619999999999E-2</c:v>
                </c:pt>
                <c:pt idx="785">
                  <c:v>1.4396249999999999E-2</c:v>
                </c:pt>
                <c:pt idx="786">
                  <c:v>7.8449450000000007E-3</c:v>
                </c:pt>
                <c:pt idx="787">
                  <c:v>6.7677630000000004E-3</c:v>
                </c:pt>
                <c:pt idx="788">
                  <c:v>2.1922770000000001E-2</c:v>
                </c:pt>
                <c:pt idx="789">
                  <c:v>2.389991E-2</c:v>
                </c:pt>
                <c:pt idx="790">
                  <c:v>3.0347619999999999E-3</c:v>
                </c:pt>
                <c:pt idx="791">
                  <c:v>-1.2111769999999999E-2</c:v>
                </c:pt>
                <c:pt idx="792">
                  <c:v>-1.032133E-2</c:v>
                </c:pt>
                <c:pt idx="793">
                  <c:v>1.887828E-3</c:v>
                </c:pt>
                <c:pt idx="794">
                  <c:v>1.2164690000000001E-2</c:v>
                </c:pt>
                <c:pt idx="795">
                  <c:v>8.1482110000000007E-3</c:v>
                </c:pt>
                <c:pt idx="796">
                  <c:v>5.3579719999999999E-3</c:v>
                </c:pt>
                <c:pt idx="797">
                  <c:v>1.574793E-2</c:v>
                </c:pt>
                <c:pt idx="798">
                  <c:v>2.29006E-2</c:v>
                </c:pt>
                <c:pt idx="799">
                  <c:v>2.0781069999999999E-2</c:v>
                </c:pt>
                <c:pt idx="800">
                  <c:v>1.268269E-2</c:v>
                </c:pt>
                <c:pt idx="801">
                  <c:v>-2.1694959999999999E-3</c:v>
                </c:pt>
                <c:pt idx="802">
                  <c:v>-1.295701E-2</c:v>
                </c:pt>
                <c:pt idx="803">
                  <c:v>-9.8632149999999998E-3</c:v>
                </c:pt>
                <c:pt idx="804">
                  <c:v>1.3042679999999999E-3</c:v>
                </c:pt>
                <c:pt idx="805">
                  <c:v>9.0393920000000003E-3</c:v>
                </c:pt>
                <c:pt idx="806">
                  <c:v>4.5865999999999997E-3</c:v>
                </c:pt>
                <c:pt idx="807">
                  <c:v>-5.385857E-3</c:v>
                </c:pt>
                <c:pt idx="808">
                  <c:v>-3.9501809999999997E-3</c:v>
                </c:pt>
                <c:pt idx="809">
                  <c:v>3.3803800000000001E-3</c:v>
                </c:pt>
                <c:pt idx="810">
                  <c:v>2.3635449999999999E-3</c:v>
                </c:pt>
                <c:pt idx="811">
                  <c:v>2.0573520000000001E-3</c:v>
                </c:pt>
                <c:pt idx="812">
                  <c:v>1.151275E-2</c:v>
                </c:pt>
                <c:pt idx="813">
                  <c:v>1.834094E-2</c:v>
                </c:pt>
                <c:pt idx="814">
                  <c:v>7.7344040000000003E-3</c:v>
                </c:pt>
                <c:pt idx="815">
                  <c:v>-2.3777529999999998E-3</c:v>
                </c:pt>
                <c:pt idx="816">
                  <c:v>1.325808E-2</c:v>
                </c:pt>
                <c:pt idx="817">
                  <c:v>2.6521070000000001E-2</c:v>
                </c:pt>
                <c:pt idx="818">
                  <c:v>8.2815690000000008E-3</c:v>
                </c:pt>
                <c:pt idx="819">
                  <c:v>-7.3047600000000004E-3</c:v>
                </c:pt>
                <c:pt idx="820">
                  <c:v>5.2622019999999997E-3</c:v>
                </c:pt>
                <c:pt idx="821">
                  <c:v>1.565153E-2</c:v>
                </c:pt>
                <c:pt idx="822">
                  <c:v>8.6401770000000006E-3</c:v>
                </c:pt>
                <c:pt idx="823">
                  <c:v>6.1191500000000003E-3</c:v>
                </c:pt>
                <c:pt idx="824">
                  <c:v>1.3693749999999999E-2</c:v>
                </c:pt>
                <c:pt idx="825">
                  <c:v>1.530861E-2</c:v>
                </c:pt>
                <c:pt idx="826">
                  <c:v>3.8284579999999999E-3</c:v>
                </c:pt>
                <c:pt idx="827">
                  <c:v>-9.1399370000000008E-3</c:v>
                </c:pt>
                <c:pt idx="828">
                  <c:v>-1.2186280000000001E-2</c:v>
                </c:pt>
                <c:pt idx="829">
                  <c:v>-1.3071289999999999E-2</c:v>
                </c:pt>
                <c:pt idx="830">
                  <c:v>-1.8433649999999999E-2</c:v>
                </c:pt>
                <c:pt idx="831">
                  <c:v>-1.5641410000000001E-2</c:v>
                </c:pt>
                <c:pt idx="832">
                  <c:v>3.4504670000000002E-4</c:v>
                </c:pt>
                <c:pt idx="833">
                  <c:v>7.8938229999999995E-3</c:v>
                </c:pt>
                <c:pt idx="834">
                  <c:v>-5.1104080000000003E-3</c:v>
                </c:pt>
                <c:pt idx="835">
                  <c:v>-1.471918E-2</c:v>
                </c:pt>
                <c:pt idx="836">
                  <c:v>-3.540194E-3</c:v>
                </c:pt>
                <c:pt idx="837">
                  <c:v>7.3146640000000002E-3</c:v>
                </c:pt>
                <c:pt idx="838">
                  <c:v>1.473619E-3</c:v>
                </c:pt>
                <c:pt idx="839">
                  <c:v>-2.2323130000000001E-3</c:v>
                </c:pt>
                <c:pt idx="840">
                  <c:v>5.6208350000000002E-3</c:v>
                </c:pt>
                <c:pt idx="841">
                  <c:v>4.8332770000000004E-3</c:v>
                </c:pt>
                <c:pt idx="842">
                  <c:v>-2.3740319999999999E-3</c:v>
                </c:pt>
                <c:pt idx="843">
                  <c:v>4.1963139999999996E-3</c:v>
                </c:pt>
                <c:pt idx="844">
                  <c:v>1.5045859999999999E-2</c:v>
                </c:pt>
                <c:pt idx="845">
                  <c:v>1.432719E-2</c:v>
                </c:pt>
                <c:pt idx="846">
                  <c:v>3.868191E-3</c:v>
                </c:pt>
                <c:pt idx="847">
                  <c:v>-5.2655340000000005E-4</c:v>
                </c:pt>
                <c:pt idx="848">
                  <c:v>9.9249720000000007E-3</c:v>
                </c:pt>
                <c:pt idx="849">
                  <c:v>1.5246249999999999E-2</c:v>
                </c:pt>
                <c:pt idx="850">
                  <c:v>2.335223E-3</c:v>
                </c:pt>
                <c:pt idx="851">
                  <c:v>-4.7693450000000004E-3</c:v>
                </c:pt>
                <c:pt idx="852">
                  <c:v>1.50344E-2</c:v>
                </c:pt>
                <c:pt idx="853">
                  <c:v>3.1126480000000002E-2</c:v>
                </c:pt>
                <c:pt idx="854">
                  <c:v>1.5757710000000001E-2</c:v>
                </c:pt>
                <c:pt idx="855">
                  <c:v>-2.6435180000000001E-3</c:v>
                </c:pt>
                <c:pt idx="856">
                  <c:v>8.7466469999999995E-4</c:v>
                </c:pt>
                <c:pt idx="857">
                  <c:v>1.0037819999999999E-2</c:v>
                </c:pt>
                <c:pt idx="858">
                  <c:v>5.2016170000000004E-3</c:v>
                </c:pt>
                <c:pt idx="859">
                  <c:v>-3.5329169999999999E-6</c:v>
                </c:pt>
                <c:pt idx="860">
                  <c:v>7.442667E-3</c:v>
                </c:pt>
                <c:pt idx="861">
                  <c:v>1.2256670000000001E-2</c:v>
                </c:pt>
                <c:pt idx="862">
                  <c:v>9.178294E-3</c:v>
                </c:pt>
                <c:pt idx="863">
                  <c:v>7.529567E-3</c:v>
                </c:pt>
                <c:pt idx="864">
                  <c:v>1.232316E-2</c:v>
                </c:pt>
                <c:pt idx="865">
                  <c:v>1.5777309999999999E-2</c:v>
                </c:pt>
                <c:pt idx="866">
                  <c:v>5.2800579999999998E-3</c:v>
                </c:pt>
                <c:pt idx="867">
                  <c:v>-7.4824030000000003E-3</c:v>
                </c:pt>
                <c:pt idx="868">
                  <c:v>-4.3230040000000001E-3</c:v>
                </c:pt>
                <c:pt idx="869">
                  <c:v>9.1677430000000008E-3</c:v>
                </c:pt>
                <c:pt idx="870">
                  <c:v>1.4620859999999999E-2</c:v>
                </c:pt>
                <c:pt idx="871">
                  <c:v>7.9217890000000003E-3</c:v>
                </c:pt>
                <c:pt idx="872">
                  <c:v>4.4266569999999996E-3</c:v>
                </c:pt>
                <c:pt idx="873">
                  <c:v>3.2385690000000002E-3</c:v>
                </c:pt>
                <c:pt idx="874">
                  <c:v>-6.2635379999999999E-3</c:v>
                </c:pt>
                <c:pt idx="875">
                  <c:v>-7.8333350000000003E-3</c:v>
                </c:pt>
                <c:pt idx="876">
                  <c:v>7.6795930000000002E-3</c:v>
                </c:pt>
                <c:pt idx="877">
                  <c:v>1.478323E-2</c:v>
                </c:pt>
                <c:pt idx="878">
                  <c:v>1.914692E-3</c:v>
                </c:pt>
                <c:pt idx="879">
                  <c:v>-7.4742899999999998E-3</c:v>
                </c:pt>
                <c:pt idx="880">
                  <c:v>1.5693700000000001E-3</c:v>
                </c:pt>
                <c:pt idx="881">
                  <c:v>1.264535E-2</c:v>
                </c:pt>
                <c:pt idx="882">
                  <c:v>6.6596959999999997E-3</c:v>
                </c:pt>
                <c:pt idx="883">
                  <c:v>-2.8800010000000001E-3</c:v>
                </c:pt>
                <c:pt idx="884">
                  <c:v>5.5062590000000003E-3</c:v>
                </c:pt>
                <c:pt idx="885">
                  <c:v>1.309481E-2</c:v>
                </c:pt>
                <c:pt idx="886">
                  <c:v>8.1623860000000004E-4</c:v>
                </c:pt>
                <c:pt idx="887">
                  <c:v>-6.5204590000000002E-3</c:v>
                </c:pt>
                <c:pt idx="888">
                  <c:v>6.8693490000000003E-3</c:v>
                </c:pt>
                <c:pt idx="889">
                  <c:v>2.050519E-2</c:v>
                </c:pt>
                <c:pt idx="890">
                  <c:v>1.4428699999999999E-2</c:v>
                </c:pt>
                <c:pt idx="891">
                  <c:v>-7.5811990000000003E-3</c:v>
                </c:pt>
                <c:pt idx="892">
                  <c:v>-2.1117049999999998E-2</c:v>
                </c:pt>
                <c:pt idx="893">
                  <c:v>-1.103196E-2</c:v>
                </c:pt>
                <c:pt idx="894">
                  <c:v>3.9304309999999999E-3</c:v>
                </c:pt>
                <c:pt idx="895">
                  <c:v>5.396194E-3</c:v>
                </c:pt>
                <c:pt idx="896">
                  <c:v>9.4802890000000005E-4</c:v>
                </c:pt>
                <c:pt idx="897">
                  <c:v>-5.6495429999999999E-3</c:v>
                </c:pt>
                <c:pt idx="898">
                  <c:v>-1.1166300000000001E-2</c:v>
                </c:pt>
                <c:pt idx="899">
                  <c:v>-7.1725199999999999E-3</c:v>
                </c:pt>
                <c:pt idx="900">
                  <c:v>6.0665550000000004E-3</c:v>
                </c:pt>
                <c:pt idx="901">
                  <c:v>2.2251549999999998E-2</c:v>
                </c:pt>
                <c:pt idx="902">
                  <c:v>2.6171440000000001E-2</c:v>
                </c:pt>
                <c:pt idx="903">
                  <c:v>1.53531E-2</c:v>
                </c:pt>
                <c:pt idx="904">
                  <c:v>7.5733650000000003E-3</c:v>
                </c:pt>
                <c:pt idx="905">
                  <c:v>1.058708E-2</c:v>
                </c:pt>
                <c:pt idx="906">
                  <c:v>1.404033E-2</c:v>
                </c:pt>
                <c:pt idx="907">
                  <c:v>9.0732529999999999E-3</c:v>
                </c:pt>
                <c:pt idx="908">
                  <c:v>4.1089760000000003E-3</c:v>
                </c:pt>
                <c:pt idx="909">
                  <c:v>2.2371740000000002E-3</c:v>
                </c:pt>
                <c:pt idx="910">
                  <c:v>-4.1084959999999997E-3</c:v>
                </c:pt>
                <c:pt idx="911">
                  <c:v>-1.0727840000000001E-2</c:v>
                </c:pt>
                <c:pt idx="912">
                  <c:v>-1.200068E-2</c:v>
                </c:pt>
                <c:pt idx="913">
                  <c:v>-4.4262370000000004E-3</c:v>
                </c:pt>
                <c:pt idx="914">
                  <c:v>4.9151330000000003E-3</c:v>
                </c:pt>
                <c:pt idx="915">
                  <c:v>2.0961880000000001E-3</c:v>
                </c:pt>
                <c:pt idx="916">
                  <c:v>-1.9592939999999999E-3</c:v>
                </c:pt>
                <c:pt idx="917">
                  <c:v>4.440046E-4</c:v>
                </c:pt>
                <c:pt idx="918">
                  <c:v>2.8998909999999999E-3</c:v>
                </c:pt>
                <c:pt idx="919">
                  <c:v>8.7996419999999999E-3</c:v>
                </c:pt>
                <c:pt idx="920">
                  <c:v>1.1617280000000001E-2</c:v>
                </c:pt>
                <c:pt idx="921">
                  <c:v>6.2103499999999999E-3</c:v>
                </c:pt>
                <c:pt idx="922">
                  <c:v>2.2554480000000002E-3</c:v>
                </c:pt>
                <c:pt idx="923">
                  <c:v>1.895086E-3</c:v>
                </c:pt>
                <c:pt idx="924">
                  <c:v>2.9004230000000001E-3</c:v>
                </c:pt>
                <c:pt idx="925">
                  <c:v>7.1913000000000001E-4</c:v>
                </c:pt>
                <c:pt idx="926">
                  <c:v>-8.018341E-3</c:v>
                </c:pt>
                <c:pt idx="927">
                  <c:v>-1.2384910000000001E-2</c:v>
                </c:pt>
                <c:pt idx="928">
                  <c:v>-6.6944210000000005E-4</c:v>
                </c:pt>
                <c:pt idx="929">
                  <c:v>1.750121E-2</c:v>
                </c:pt>
                <c:pt idx="930">
                  <c:v>2.0458480000000001E-2</c:v>
                </c:pt>
                <c:pt idx="931">
                  <c:v>7.0391619999999998E-3</c:v>
                </c:pt>
                <c:pt idx="932">
                  <c:v>-1.9918800000000001E-3</c:v>
                </c:pt>
                <c:pt idx="933">
                  <c:v>2.2568409999999999E-3</c:v>
                </c:pt>
                <c:pt idx="934">
                  <c:v>6.6100839999999996E-3</c:v>
                </c:pt>
                <c:pt idx="935">
                  <c:v>3.764515E-3</c:v>
                </c:pt>
                <c:pt idx="936">
                  <c:v>4.8924800000000003E-3</c:v>
                </c:pt>
                <c:pt idx="937">
                  <c:v>1.432724E-2</c:v>
                </c:pt>
                <c:pt idx="938">
                  <c:v>2.139624E-2</c:v>
                </c:pt>
                <c:pt idx="939">
                  <c:v>2.1880589999999998E-2</c:v>
                </c:pt>
                <c:pt idx="940">
                  <c:v>1.9007989999999999E-2</c:v>
                </c:pt>
                <c:pt idx="941">
                  <c:v>1.3915479999999999E-2</c:v>
                </c:pt>
                <c:pt idx="942">
                  <c:v>5.396156E-3</c:v>
                </c:pt>
                <c:pt idx="943">
                  <c:v>-1.4251770000000001E-4</c:v>
                </c:pt>
                <c:pt idx="944">
                  <c:v>5.4212729999999999E-3</c:v>
                </c:pt>
                <c:pt idx="945">
                  <c:v>1.1012910000000001E-2</c:v>
                </c:pt>
                <c:pt idx="946">
                  <c:v>6.3635879999999999E-3</c:v>
                </c:pt>
                <c:pt idx="947">
                  <c:v>2.5415859999999999E-5</c:v>
                </c:pt>
                <c:pt idx="948">
                  <c:v>2.9289799999999999E-3</c:v>
                </c:pt>
                <c:pt idx="949">
                  <c:v>6.803328E-3</c:v>
                </c:pt>
                <c:pt idx="950">
                  <c:v>-3.6053299999999999E-3</c:v>
                </c:pt>
                <c:pt idx="951">
                  <c:v>-1.182165E-2</c:v>
                </c:pt>
                <c:pt idx="952">
                  <c:v>-2.6853089999999999E-4</c:v>
                </c:pt>
                <c:pt idx="953">
                  <c:v>9.2220670000000005E-3</c:v>
                </c:pt>
                <c:pt idx="954">
                  <c:v>-3.8053140000000002E-3</c:v>
                </c:pt>
                <c:pt idx="955">
                  <c:v>-1.926603E-2</c:v>
                </c:pt>
                <c:pt idx="956">
                  <c:v>-7.4834649999999999E-3</c:v>
                </c:pt>
                <c:pt idx="957">
                  <c:v>1.688185E-2</c:v>
                </c:pt>
                <c:pt idx="958">
                  <c:v>1.896482E-2</c:v>
                </c:pt>
                <c:pt idx="959">
                  <c:v>3.3879650000000002E-3</c:v>
                </c:pt>
                <c:pt idx="960">
                  <c:v>-8.8189989999999999E-4</c:v>
                </c:pt>
                <c:pt idx="961">
                  <c:v>8.9097429999999995E-3</c:v>
                </c:pt>
                <c:pt idx="962">
                  <c:v>9.3224499999999995E-3</c:v>
                </c:pt>
                <c:pt idx="963">
                  <c:v>-1.4492940000000001E-3</c:v>
                </c:pt>
                <c:pt idx="964">
                  <c:v>-2.185294E-3</c:v>
                </c:pt>
                <c:pt idx="965">
                  <c:v>3.6453409999999999E-3</c:v>
                </c:pt>
                <c:pt idx="966">
                  <c:v>1.8327670000000001E-4</c:v>
                </c:pt>
                <c:pt idx="967">
                  <c:v>-5.4523380000000001E-3</c:v>
                </c:pt>
                <c:pt idx="968">
                  <c:v>-5.62468E-3</c:v>
                </c:pt>
                <c:pt idx="969">
                  <c:v>-1.0556859999999999E-3</c:v>
                </c:pt>
                <c:pt idx="970">
                  <c:v>5.7876550000000001E-3</c:v>
                </c:pt>
                <c:pt idx="971">
                  <c:v>2.7423769999999998E-3</c:v>
                </c:pt>
                <c:pt idx="972">
                  <c:v>-6.5056369999999999E-3</c:v>
                </c:pt>
                <c:pt idx="973">
                  <c:v>-9.5302489999999993E-3</c:v>
                </c:pt>
                <c:pt idx="974">
                  <c:v>-9.7078319999999996E-3</c:v>
                </c:pt>
                <c:pt idx="975">
                  <c:v>-1.9229469999999999E-3</c:v>
                </c:pt>
                <c:pt idx="976">
                  <c:v>1.6360820000000002E-2</c:v>
                </c:pt>
                <c:pt idx="977">
                  <c:v>2.0502329999999999E-2</c:v>
                </c:pt>
                <c:pt idx="978">
                  <c:v>-2.5378279999999998E-3</c:v>
                </c:pt>
                <c:pt idx="979">
                  <c:v>-2.2657679999999999E-2</c:v>
                </c:pt>
                <c:pt idx="980">
                  <c:v>-1.641784E-2</c:v>
                </c:pt>
                <c:pt idx="981">
                  <c:v>-1.907178E-3</c:v>
                </c:pt>
                <c:pt idx="982">
                  <c:v>-1.441297E-4</c:v>
                </c:pt>
                <c:pt idx="983">
                  <c:v>-7.3498360000000002E-3</c:v>
                </c:pt>
                <c:pt idx="984">
                  <c:v>-7.6235180000000001E-3</c:v>
                </c:pt>
                <c:pt idx="985">
                  <c:v>-2.7709229999999998E-3</c:v>
                </c:pt>
                <c:pt idx="986">
                  <c:v>-6.0245949999999998E-3</c:v>
                </c:pt>
                <c:pt idx="987">
                  <c:v>-1.1842129999999999E-2</c:v>
                </c:pt>
                <c:pt idx="988">
                  <c:v>-9.7608799999999996E-3</c:v>
                </c:pt>
                <c:pt idx="989">
                  <c:v>9.065392E-4</c:v>
                </c:pt>
                <c:pt idx="990">
                  <c:v>1.1785169999999999E-2</c:v>
                </c:pt>
                <c:pt idx="991">
                  <c:v>5.4020379999999996E-3</c:v>
                </c:pt>
                <c:pt idx="992">
                  <c:v>-8.1973540000000004E-3</c:v>
                </c:pt>
                <c:pt idx="993">
                  <c:v>-7.7850510000000003E-3</c:v>
                </c:pt>
                <c:pt idx="994">
                  <c:v>-7.2730659999999999E-3</c:v>
                </c:pt>
                <c:pt idx="995">
                  <c:v>-1.26138E-2</c:v>
                </c:pt>
                <c:pt idx="996">
                  <c:v>-5.6658430000000003E-3</c:v>
                </c:pt>
                <c:pt idx="997">
                  <c:v>1.3059650000000001E-2</c:v>
                </c:pt>
                <c:pt idx="998">
                  <c:v>1.93901E-2</c:v>
                </c:pt>
                <c:pt idx="999">
                  <c:v>8.4856480000000001E-3</c:v>
                </c:pt>
              </c:numCache>
            </c:numRef>
          </c:yVal>
          <c:smooth val="0"/>
        </c:ser>
        <c:ser>
          <c:idx val="9"/>
          <c:order val="9"/>
          <c:tx>
            <c:v>+1000V (#10)</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Data'!$K$5:$K$1004</c:f>
              <c:numCache>
                <c:formatCode>General</c:formatCode>
                <c:ptCount val="1000"/>
                <c:pt idx="0">
                  <c:v>6.0562159999999997E-3</c:v>
                </c:pt>
                <c:pt idx="1">
                  <c:v>2.5239580000000002E-3</c:v>
                </c:pt>
                <c:pt idx="2">
                  <c:v>4.9077599999999997E-3</c:v>
                </c:pt>
                <c:pt idx="3">
                  <c:v>9.1704260000000006E-3</c:v>
                </c:pt>
                <c:pt idx="4">
                  <c:v>4.3610890000000003E-3</c:v>
                </c:pt>
                <c:pt idx="5">
                  <c:v>1.781372E-3</c:v>
                </c:pt>
                <c:pt idx="6">
                  <c:v>5.8788470000000004E-3</c:v>
                </c:pt>
                <c:pt idx="7">
                  <c:v>5.8993659999999996E-3</c:v>
                </c:pt>
                <c:pt idx="8">
                  <c:v>9.6429329999999994E-3</c:v>
                </c:pt>
                <c:pt idx="9">
                  <c:v>1.9581459999999998E-2</c:v>
                </c:pt>
                <c:pt idx="10">
                  <c:v>1.7935690000000001E-2</c:v>
                </c:pt>
                <c:pt idx="11">
                  <c:v>5.4497540000000002E-3</c:v>
                </c:pt>
                <c:pt idx="12">
                  <c:v>-1.171737E-3</c:v>
                </c:pt>
                <c:pt idx="13">
                  <c:v>-5.8067700000000004E-4</c:v>
                </c:pt>
                <c:pt idx="14">
                  <c:v>2.0824060000000002E-3</c:v>
                </c:pt>
                <c:pt idx="15">
                  <c:v>-6.8222700000000003E-6</c:v>
                </c:pt>
                <c:pt idx="16">
                  <c:v>-7.8563490000000003E-3</c:v>
                </c:pt>
                <c:pt idx="17">
                  <c:v>-1.0939859999999999E-2</c:v>
                </c:pt>
                <c:pt idx="18">
                  <c:v>-1.138347E-2</c:v>
                </c:pt>
                <c:pt idx="19">
                  <c:v>-1.042941E-2</c:v>
                </c:pt>
                <c:pt idx="20">
                  <c:v>-7.5395239999999997E-3</c:v>
                </c:pt>
                <c:pt idx="21">
                  <c:v>-1.036902E-2</c:v>
                </c:pt>
                <c:pt idx="22">
                  <c:v>-8.3130809999999999E-3</c:v>
                </c:pt>
                <c:pt idx="23">
                  <c:v>3.5886780000000001E-3</c:v>
                </c:pt>
                <c:pt idx="24">
                  <c:v>8.9767270000000003E-3</c:v>
                </c:pt>
                <c:pt idx="25">
                  <c:v>4.3385289999999998E-3</c:v>
                </c:pt>
                <c:pt idx="26">
                  <c:v>-3.0080430000000002E-3</c:v>
                </c:pt>
                <c:pt idx="27">
                  <c:v>-1.1360459999999999E-2</c:v>
                </c:pt>
                <c:pt idx="28">
                  <c:v>-1.6476210000000002E-2</c:v>
                </c:pt>
                <c:pt idx="29">
                  <c:v>-1.0039299999999999E-2</c:v>
                </c:pt>
                <c:pt idx="30">
                  <c:v>4.5681010000000002E-4</c:v>
                </c:pt>
                <c:pt idx="31">
                  <c:v>-2.2222800000000001E-3</c:v>
                </c:pt>
                <c:pt idx="32">
                  <c:v>-1.02814E-2</c:v>
                </c:pt>
                <c:pt idx="33">
                  <c:v>-5.8744180000000002E-3</c:v>
                </c:pt>
                <c:pt idx="34">
                  <c:v>5.4966069999999997E-3</c:v>
                </c:pt>
                <c:pt idx="35">
                  <c:v>9.2067199999999998E-3</c:v>
                </c:pt>
                <c:pt idx="36">
                  <c:v>4.9150219999999997E-5</c:v>
                </c:pt>
                <c:pt idx="37">
                  <c:v>-8.5774909999999996E-3</c:v>
                </c:pt>
                <c:pt idx="38">
                  <c:v>-3.083896E-3</c:v>
                </c:pt>
                <c:pt idx="39">
                  <c:v>3.2500630000000001E-3</c:v>
                </c:pt>
                <c:pt idx="40">
                  <c:v>1.486912E-3</c:v>
                </c:pt>
                <c:pt idx="41">
                  <c:v>5.3502389999999997E-3</c:v>
                </c:pt>
                <c:pt idx="42">
                  <c:v>1.531646E-2</c:v>
                </c:pt>
                <c:pt idx="43">
                  <c:v>1.334893E-2</c:v>
                </c:pt>
                <c:pt idx="44">
                  <c:v>-5.0021690000000003E-4</c:v>
                </c:pt>
                <c:pt idx="45">
                  <c:v>-7.6659559999999998E-3</c:v>
                </c:pt>
                <c:pt idx="46">
                  <c:v>-3.7202569999999998E-3</c:v>
                </c:pt>
                <c:pt idx="47">
                  <c:v>-1.6539910000000001E-3</c:v>
                </c:pt>
                <c:pt idx="48">
                  <c:v>-1.0055329999999999E-2</c:v>
                </c:pt>
                <c:pt idx="49">
                  <c:v>-1.3747809999999999E-2</c:v>
                </c:pt>
                <c:pt idx="50">
                  <c:v>1.556088E-3</c:v>
                </c:pt>
                <c:pt idx="51">
                  <c:v>7.8721369999999995E-3</c:v>
                </c:pt>
                <c:pt idx="52">
                  <c:v>-1.0987530000000001E-2</c:v>
                </c:pt>
                <c:pt idx="53">
                  <c:v>-1.584524E-2</c:v>
                </c:pt>
                <c:pt idx="54">
                  <c:v>4.6704279999999999E-3</c:v>
                </c:pt>
                <c:pt idx="55">
                  <c:v>1.577282E-2</c:v>
                </c:pt>
                <c:pt idx="56">
                  <c:v>9.1471290000000004E-3</c:v>
                </c:pt>
                <c:pt idx="57">
                  <c:v>6.1162810000000003E-3</c:v>
                </c:pt>
                <c:pt idx="58">
                  <c:v>1.295197E-2</c:v>
                </c:pt>
                <c:pt idx="59">
                  <c:v>8.352033E-3</c:v>
                </c:pt>
                <c:pt idx="60">
                  <c:v>-1.159574E-2</c:v>
                </c:pt>
                <c:pt idx="61">
                  <c:v>-2.1360279999999999E-2</c:v>
                </c:pt>
                <c:pt idx="62">
                  <c:v>-1.3951130000000001E-2</c:v>
                </c:pt>
                <c:pt idx="63">
                  <c:v>-3.5306669999999999E-3</c:v>
                </c:pt>
                <c:pt idx="64">
                  <c:v>2.5074219999999999E-4</c:v>
                </c:pt>
                <c:pt idx="65">
                  <c:v>1.031239E-4</c:v>
                </c:pt>
                <c:pt idx="66">
                  <c:v>5.5709619999999996E-3</c:v>
                </c:pt>
                <c:pt idx="67">
                  <c:v>1.013474E-2</c:v>
                </c:pt>
                <c:pt idx="68">
                  <c:v>-2.1309649999999999E-3</c:v>
                </c:pt>
                <c:pt idx="69">
                  <c:v>-1.8843180000000001E-2</c:v>
                </c:pt>
                <c:pt idx="70">
                  <c:v>-1.8959279999999998E-2</c:v>
                </c:pt>
                <c:pt idx="71">
                  <c:v>-9.8799049999999996E-3</c:v>
                </c:pt>
                <c:pt idx="72">
                  <c:v>-3.4495519999999998E-3</c:v>
                </c:pt>
                <c:pt idx="73">
                  <c:v>1.4236629999999999E-4</c:v>
                </c:pt>
                <c:pt idx="74">
                  <c:v>5.0708369999999999E-3</c:v>
                </c:pt>
                <c:pt idx="75">
                  <c:v>1.253249E-2</c:v>
                </c:pt>
                <c:pt idx="76">
                  <c:v>8.7754519999999996E-3</c:v>
                </c:pt>
                <c:pt idx="77">
                  <c:v>-4.7770709999999999E-3</c:v>
                </c:pt>
                <c:pt idx="78">
                  <c:v>-6.718758E-3</c:v>
                </c:pt>
                <c:pt idx="79">
                  <c:v>-6.8229770000000003E-4</c:v>
                </c:pt>
                <c:pt idx="80">
                  <c:v>-2.145667E-3</c:v>
                </c:pt>
                <c:pt idx="81">
                  <c:v>-9.5597170000000006E-3</c:v>
                </c:pt>
                <c:pt idx="82">
                  <c:v>-1.10968E-2</c:v>
                </c:pt>
                <c:pt idx="83">
                  <c:v>-3.0885700000000001E-3</c:v>
                </c:pt>
                <c:pt idx="84">
                  <c:v>-4.1381409999999997E-5</c:v>
                </c:pt>
                <c:pt idx="85">
                  <c:v>-6.1805610000000002E-3</c:v>
                </c:pt>
                <c:pt idx="86">
                  <c:v>-3.0191490000000001E-3</c:v>
                </c:pt>
                <c:pt idx="87">
                  <c:v>1.198717E-2</c:v>
                </c:pt>
                <c:pt idx="88">
                  <c:v>1.7035069999999999E-2</c:v>
                </c:pt>
                <c:pt idx="89">
                  <c:v>3.7743450000000001E-3</c:v>
                </c:pt>
                <c:pt idx="90">
                  <c:v>-7.9320069999999996E-3</c:v>
                </c:pt>
                <c:pt idx="91">
                  <c:v>-3.5925950000000001E-3</c:v>
                </c:pt>
                <c:pt idx="92">
                  <c:v>-7.5105199999999999E-4</c:v>
                </c:pt>
                <c:pt idx="93">
                  <c:v>-5.7665939999999999E-3</c:v>
                </c:pt>
                <c:pt idx="94">
                  <c:v>-1.4620690000000001E-3</c:v>
                </c:pt>
                <c:pt idx="95">
                  <c:v>1.420672E-3</c:v>
                </c:pt>
                <c:pt idx="96">
                  <c:v>-9.0468709999999997E-3</c:v>
                </c:pt>
                <c:pt idx="97">
                  <c:v>-1.3864649999999999E-2</c:v>
                </c:pt>
                <c:pt idx="98">
                  <c:v>-4.8182240000000003E-3</c:v>
                </c:pt>
                <c:pt idx="99">
                  <c:v>5.3015190000000002E-3</c:v>
                </c:pt>
                <c:pt idx="100">
                  <c:v>6.1413309999999999E-3</c:v>
                </c:pt>
                <c:pt idx="101">
                  <c:v>3.2292369999999998E-3</c:v>
                </c:pt>
                <c:pt idx="102">
                  <c:v>1.9191309999999999E-3</c:v>
                </c:pt>
                <c:pt idx="103">
                  <c:v>-3.5922829999999999E-3</c:v>
                </c:pt>
                <c:pt idx="104">
                  <c:v>-4.0906429999999997E-3</c:v>
                </c:pt>
                <c:pt idx="105">
                  <c:v>8.5372409999999992E-3</c:v>
                </c:pt>
                <c:pt idx="106">
                  <c:v>1.6406649999999998E-2</c:v>
                </c:pt>
                <c:pt idx="107">
                  <c:v>1.0899870000000001E-2</c:v>
                </c:pt>
                <c:pt idx="108">
                  <c:v>3.3150419999999998E-3</c:v>
                </c:pt>
                <c:pt idx="109">
                  <c:v>-5.7031349999999998E-3</c:v>
                </c:pt>
                <c:pt idx="110">
                  <c:v>-1.3435300000000001E-2</c:v>
                </c:pt>
                <c:pt idx="111">
                  <c:v>-8.2110459999999996E-3</c:v>
                </c:pt>
                <c:pt idx="112">
                  <c:v>-5.0016670000000004E-4</c:v>
                </c:pt>
                <c:pt idx="113">
                  <c:v>-2.841349E-3</c:v>
                </c:pt>
                <c:pt idx="114">
                  <c:v>-5.2577079999999998E-3</c:v>
                </c:pt>
                <c:pt idx="115">
                  <c:v>-1.8966829999999999E-3</c:v>
                </c:pt>
                <c:pt idx="116">
                  <c:v>-1.5850230000000001E-3</c:v>
                </c:pt>
                <c:pt idx="117">
                  <c:v>-5.6233780000000001E-3</c:v>
                </c:pt>
                <c:pt idx="118">
                  <c:v>-3.9465409999999996E-3</c:v>
                </c:pt>
                <c:pt idx="119">
                  <c:v>4.2731419999999997E-3</c:v>
                </c:pt>
                <c:pt idx="120">
                  <c:v>3.6596139999999998E-3</c:v>
                </c:pt>
                <c:pt idx="121">
                  <c:v>-7.4804629999999997E-3</c:v>
                </c:pt>
                <c:pt idx="122">
                  <c:v>-6.4206080000000004E-3</c:v>
                </c:pt>
                <c:pt idx="123">
                  <c:v>8.1666819999999998E-3</c:v>
                </c:pt>
                <c:pt idx="124">
                  <c:v>1.4548770000000001E-2</c:v>
                </c:pt>
                <c:pt idx="125">
                  <c:v>8.0531309999999998E-3</c:v>
                </c:pt>
                <c:pt idx="126">
                  <c:v>1.1061440000000001E-3</c:v>
                </c:pt>
                <c:pt idx="127">
                  <c:v>2.2508599999999999E-4</c:v>
                </c:pt>
                <c:pt idx="128">
                  <c:v>-3.7819450000000001E-3</c:v>
                </c:pt>
                <c:pt idx="129">
                  <c:v>-1.200706E-2</c:v>
                </c:pt>
                <c:pt idx="130">
                  <c:v>-8.6878360000000009E-3</c:v>
                </c:pt>
                <c:pt idx="131">
                  <c:v>-5.39552E-4</c:v>
                </c:pt>
                <c:pt idx="132">
                  <c:v>-3.0339500000000001E-3</c:v>
                </c:pt>
                <c:pt idx="133">
                  <c:v>-4.01579E-4</c:v>
                </c:pt>
                <c:pt idx="134">
                  <c:v>1.11334E-2</c:v>
                </c:pt>
                <c:pt idx="135">
                  <c:v>7.1093220000000004E-3</c:v>
                </c:pt>
                <c:pt idx="136">
                  <c:v>-1.041131E-2</c:v>
                </c:pt>
                <c:pt idx="137">
                  <c:v>-1.4205819999999999E-2</c:v>
                </c:pt>
                <c:pt idx="138">
                  <c:v>-3.3883490000000001E-3</c:v>
                </c:pt>
                <c:pt idx="139">
                  <c:v>5.9837309999999999E-3</c:v>
                </c:pt>
                <c:pt idx="140">
                  <c:v>8.039816E-3</c:v>
                </c:pt>
                <c:pt idx="141">
                  <c:v>-4.1194909999999998E-4</c:v>
                </c:pt>
                <c:pt idx="142">
                  <c:v>-7.0896259999999999E-3</c:v>
                </c:pt>
                <c:pt idx="143">
                  <c:v>-6.0237820000000001E-3</c:v>
                </c:pt>
                <c:pt idx="144">
                  <c:v>-1.176601E-2</c:v>
                </c:pt>
                <c:pt idx="145">
                  <c:v>-1.6006099999999999E-2</c:v>
                </c:pt>
                <c:pt idx="146">
                  <c:v>-4.8266819999999997E-3</c:v>
                </c:pt>
                <c:pt idx="147">
                  <c:v>8.2830309999999997E-3</c:v>
                </c:pt>
                <c:pt idx="148">
                  <c:v>1.041631E-2</c:v>
                </c:pt>
                <c:pt idx="149">
                  <c:v>1.4008430000000001E-2</c:v>
                </c:pt>
                <c:pt idx="150">
                  <c:v>2.355728E-2</c:v>
                </c:pt>
                <c:pt idx="151">
                  <c:v>1.6934339999999999E-2</c:v>
                </c:pt>
                <c:pt idx="152">
                  <c:v>-3.443397E-3</c:v>
                </c:pt>
                <c:pt idx="153">
                  <c:v>-1.0901950000000001E-2</c:v>
                </c:pt>
                <c:pt idx="154">
                  <c:v>-3.07301E-4</c:v>
                </c:pt>
                <c:pt idx="155">
                  <c:v>1.449687E-2</c:v>
                </c:pt>
                <c:pt idx="156">
                  <c:v>1.7305250000000001E-2</c:v>
                </c:pt>
                <c:pt idx="157">
                  <c:v>6.2849239999999999E-3</c:v>
                </c:pt>
                <c:pt idx="158">
                  <c:v>1.4443839999999999E-3</c:v>
                </c:pt>
                <c:pt idx="159">
                  <c:v>9.3845260000000007E-3</c:v>
                </c:pt>
                <c:pt idx="160">
                  <c:v>1.144182E-2</c:v>
                </c:pt>
                <c:pt idx="161">
                  <c:v>8.2098840000000006E-3</c:v>
                </c:pt>
                <c:pt idx="162">
                  <c:v>8.410832E-3</c:v>
                </c:pt>
                <c:pt idx="163">
                  <c:v>2.6241340000000002E-3</c:v>
                </c:pt>
                <c:pt idx="164">
                  <c:v>-1.045652E-2</c:v>
                </c:pt>
                <c:pt idx="165">
                  <c:v>-1.8632570000000001E-2</c:v>
                </c:pt>
                <c:pt idx="166">
                  <c:v>-7.7426539999999999E-3</c:v>
                </c:pt>
                <c:pt idx="167">
                  <c:v>1.174822E-2</c:v>
                </c:pt>
                <c:pt idx="168">
                  <c:v>1.5231450000000001E-2</c:v>
                </c:pt>
                <c:pt idx="169">
                  <c:v>9.4789899999999996E-3</c:v>
                </c:pt>
                <c:pt idx="170">
                  <c:v>1.77217E-3</c:v>
                </c:pt>
                <c:pt idx="171">
                  <c:v>-1.2556039999999999E-2</c:v>
                </c:pt>
                <c:pt idx="172">
                  <c:v>-1.6866920000000001E-2</c:v>
                </c:pt>
                <c:pt idx="173">
                  <c:v>-6.5605949999999998E-3</c:v>
                </c:pt>
                <c:pt idx="174">
                  <c:v>2.8194219999999998E-3</c:v>
                </c:pt>
                <c:pt idx="175">
                  <c:v>5.4273960000000001E-3</c:v>
                </c:pt>
                <c:pt idx="176">
                  <c:v>4.0364909999999997E-3</c:v>
                </c:pt>
                <c:pt idx="177">
                  <c:v>1.493016E-2</c:v>
                </c:pt>
                <c:pt idx="178">
                  <c:v>4.2336239999999997E-2</c:v>
                </c:pt>
                <c:pt idx="179">
                  <c:v>7.8228989999999998E-2</c:v>
                </c:pt>
                <c:pt idx="180">
                  <c:v>0.1307575</c:v>
                </c:pt>
                <c:pt idx="181">
                  <c:v>0.20732210000000001</c:v>
                </c:pt>
                <c:pt idx="182">
                  <c:v>0.3033592</c:v>
                </c:pt>
                <c:pt idx="183">
                  <c:v>0.39853919999999998</c:v>
                </c:pt>
                <c:pt idx="184">
                  <c:v>0.48117219999999999</c:v>
                </c:pt>
                <c:pt idx="185">
                  <c:v>0.56044039999999995</c:v>
                </c:pt>
                <c:pt idx="186">
                  <c:v>0.63749960000000006</c:v>
                </c:pt>
                <c:pt idx="187">
                  <c:v>0.69826440000000001</c:v>
                </c:pt>
                <c:pt idx="188">
                  <c:v>0.72721720000000001</c:v>
                </c:pt>
                <c:pt idx="189">
                  <c:v>0.73574740000000005</c:v>
                </c:pt>
                <c:pt idx="190">
                  <c:v>0.74283849999999996</c:v>
                </c:pt>
                <c:pt idx="191">
                  <c:v>0.74123090000000003</c:v>
                </c:pt>
                <c:pt idx="192">
                  <c:v>0.72913629999999996</c:v>
                </c:pt>
                <c:pt idx="193">
                  <c:v>0.71797820000000001</c:v>
                </c:pt>
                <c:pt idx="194">
                  <c:v>0.70876119999999998</c:v>
                </c:pt>
                <c:pt idx="195">
                  <c:v>0.70441969999999998</c:v>
                </c:pt>
                <c:pt idx="196">
                  <c:v>0.70877730000000005</c:v>
                </c:pt>
                <c:pt idx="197">
                  <c:v>0.71350769999999997</c:v>
                </c:pt>
                <c:pt idx="198">
                  <c:v>0.71167309999999995</c:v>
                </c:pt>
                <c:pt idx="199">
                  <c:v>0.70214169999999998</c:v>
                </c:pt>
                <c:pt idx="200">
                  <c:v>0.69077279999999996</c:v>
                </c:pt>
                <c:pt idx="201">
                  <c:v>0.68608409999999997</c:v>
                </c:pt>
                <c:pt idx="202">
                  <c:v>0.68394630000000001</c:v>
                </c:pt>
                <c:pt idx="203">
                  <c:v>0.67607010000000001</c:v>
                </c:pt>
                <c:pt idx="204">
                  <c:v>0.66109669999999998</c:v>
                </c:pt>
                <c:pt idx="205">
                  <c:v>0.64769639999999995</c:v>
                </c:pt>
                <c:pt idx="206">
                  <c:v>0.64399649999999997</c:v>
                </c:pt>
                <c:pt idx="207">
                  <c:v>0.64168550000000002</c:v>
                </c:pt>
                <c:pt idx="208">
                  <c:v>0.63387260000000001</c:v>
                </c:pt>
                <c:pt idx="209">
                  <c:v>0.62533729999999998</c:v>
                </c:pt>
                <c:pt idx="210">
                  <c:v>0.61958449999999998</c:v>
                </c:pt>
                <c:pt idx="211">
                  <c:v>0.61070230000000003</c:v>
                </c:pt>
                <c:pt idx="212">
                  <c:v>0.59455230000000003</c:v>
                </c:pt>
                <c:pt idx="213">
                  <c:v>0.58606210000000003</c:v>
                </c:pt>
                <c:pt idx="214">
                  <c:v>0.59119659999999996</c:v>
                </c:pt>
                <c:pt idx="215">
                  <c:v>0.59463149999999998</c:v>
                </c:pt>
                <c:pt idx="216">
                  <c:v>0.59092549999999999</c:v>
                </c:pt>
                <c:pt idx="217">
                  <c:v>0.58080639999999994</c:v>
                </c:pt>
                <c:pt idx="218">
                  <c:v>0.56877809999999995</c:v>
                </c:pt>
                <c:pt idx="219">
                  <c:v>0.56727470000000002</c:v>
                </c:pt>
                <c:pt idx="220">
                  <c:v>0.57036169999999997</c:v>
                </c:pt>
                <c:pt idx="221">
                  <c:v>0.56756649999999997</c:v>
                </c:pt>
                <c:pt idx="222">
                  <c:v>0.56627970000000005</c:v>
                </c:pt>
                <c:pt idx="223">
                  <c:v>0.56721049999999995</c:v>
                </c:pt>
                <c:pt idx="224">
                  <c:v>0.56253330000000001</c:v>
                </c:pt>
                <c:pt idx="225">
                  <c:v>0.55668329999999999</c:v>
                </c:pt>
                <c:pt idx="226">
                  <c:v>0.55994299999999997</c:v>
                </c:pt>
                <c:pt idx="227">
                  <c:v>0.55867840000000002</c:v>
                </c:pt>
                <c:pt idx="228">
                  <c:v>0.53798699999999999</c:v>
                </c:pt>
                <c:pt idx="229">
                  <c:v>0.52295230000000004</c:v>
                </c:pt>
                <c:pt idx="230">
                  <c:v>0.52889870000000005</c:v>
                </c:pt>
                <c:pt idx="231">
                  <c:v>0.53714680000000004</c:v>
                </c:pt>
                <c:pt idx="232">
                  <c:v>0.53483729999999996</c:v>
                </c:pt>
                <c:pt idx="233">
                  <c:v>0.52463550000000003</c:v>
                </c:pt>
                <c:pt idx="234">
                  <c:v>0.51994490000000004</c:v>
                </c:pt>
                <c:pt idx="235">
                  <c:v>0.5242059</c:v>
                </c:pt>
                <c:pt idx="236">
                  <c:v>0.52364080000000002</c:v>
                </c:pt>
                <c:pt idx="237">
                  <c:v>0.51243590000000006</c:v>
                </c:pt>
                <c:pt idx="238">
                  <c:v>0.4990716</c:v>
                </c:pt>
                <c:pt idx="239">
                  <c:v>0.49294749999999998</c:v>
                </c:pt>
                <c:pt idx="240">
                  <c:v>0.49283729999999998</c:v>
                </c:pt>
                <c:pt idx="241">
                  <c:v>0.49254949999999997</c:v>
                </c:pt>
                <c:pt idx="242">
                  <c:v>0.49059239999999998</c:v>
                </c:pt>
                <c:pt idx="243">
                  <c:v>0.486572</c:v>
                </c:pt>
                <c:pt idx="244">
                  <c:v>0.48515069999999999</c:v>
                </c:pt>
                <c:pt idx="245">
                  <c:v>0.49326179999999997</c:v>
                </c:pt>
                <c:pt idx="246">
                  <c:v>0.50180769999999997</c:v>
                </c:pt>
                <c:pt idx="247">
                  <c:v>0.49192279999999999</c:v>
                </c:pt>
                <c:pt idx="248">
                  <c:v>0.47255710000000001</c:v>
                </c:pt>
                <c:pt idx="249">
                  <c:v>0.46912179999999998</c:v>
                </c:pt>
                <c:pt idx="250">
                  <c:v>0.47301480000000001</c:v>
                </c:pt>
                <c:pt idx="251">
                  <c:v>0.4695087</c:v>
                </c:pt>
                <c:pt idx="252">
                  <c:v>0.46748079999999997</c:v>
                </c:pt>
                <c:pt idx="253">
                  <c:v>0.46913919999999998</c:v>
                </c:pt>
                <c:pt idx="254">
                  <c:v>0.47143499999999999</c:v>
                </c:pt>
                <c:pt idx="255">
                  <c:v>0.47024090000000002</c:v>
                </c:pt>
                <c:pt idx="256">
                  <c:v>0.45999250000000003</c:v>
                </c:pt>
                <c:pt idx="257">
                  <c:v>0.45482539999999999</c:v>
                </c:pt>
                <c:pt idx="258">
                  <c:v>0.45878419999999998</c:v>
                </c:pt>
                <c:pt idx="259">
                  <c:v>0.45347179999999998</c:v>
                </c:pt>
                <c:pt idx="260">
                  <c:v>0.44499529999999998</c:v>
                </c:pt>
                <c:pt idx="261">
                  <c:v>0.44911020000000001</c:v>
                </c:pt>
                <c:pt idx="262">
                  <c:v>0.46036850000000001</c:v>
                </c:pt>
                <c:pt idx="263">
                  <c:v>0.46644720000000001</c:v>
                </c:pt>
                <c:pt idx="264">
                  <c:v>0.4586286</c:v>
                </c:pt>
                <c:pt idx="265">
                  <c:v>0.44410280000000002</c:v>
                </c:pt>
                <c:pt idx="266">
                  <c:v>0.4406562</c:v>
                </c:pt>
                <c:pt idx="267">
                  <c:v>0.44176559999999998</c:v>
                </c:pt>
                <c:pt idx="268">
                  <c:v>0.43247059999999998</c:v>
                </c:pt>
                <c:pt idx="269">
                  <c:v>0.4256877</c:v>
                </c:pt>
                <c:pt idx="270">
                  <c:v>0.42829089999999997</c:v>
                </c:pt>
                <c:pt idx="271">
                  <c:v>0.42757139999999999</c:v>
                </c:pt>
                <c:pt idx="272">
                  <c:v>0.42298380000000002</c:v>
                </c:pt>
                <c:pt idx="273">
                  <c:v>0.4200063</c:v>
                </c:pt>
                <c:pt idx="274">
                  <c:v>0.41938819999999999</c:v>
                </c:pt>
                <c:pt idx="275">
                  <c:v>0.41920099999999999</c:v>
                </c:pt>
                <c:pt idx="276">
                  <c:v>0.41931839999999998</c:v>
                </c:pt>
                <c:pt idx="277">
                  <c:v>0.42217759999999999</c:v>
                </c:pt>
                <c:pt idx="278">
                  <c:v>0.42295919999999998</c:v>
                </c:pt>
                <c:pt idx="279">
                  <c:v>0.4161552</c:v>
                </c:pt>
                <c:pt idx="280">
                  <c:v>0.40041090000000001</c:v>
                </c:pt>
                <c:pt idx="281">
                  <c:v>0.3851482</c:v>
                </c:pt>
                <c:pt idx="282">
                  <c:v>0.38464409999999999</c:v>
                </c:pt>
                <c:pt idx="283">
                  <c:v>0.39801379999999997</c:v>
                </c:pt>
                <c:pt idx="284">
                  <c:v>0.4122191</c:v>
                </c:pt>
                <c:pt idx="285">
                  <c:v>0.41214309999999998</c:v>
                </c:pt>
                <c:pt idx="286">
                  <c:v>0.40558810000000001</c:v>
                </c:pt>
                <c:pt idx="287">
                  <c:v>0.40217269999999999</c:v>
                </c:pt>
                <c:pt idx="288">
                  <c:v>0.38627159999999999</c:v>
                </c:pt>
                <c:pt idx="289">
                  <c:v>0.36786790000000003</c:v>
                </c:pt>
                <c:pt idx="290">
                  <c:v>0.3724307</c:v>
                </c:pt>
                <c:pt idx="291">
                  <c:v>0.3838203</c:v>
                </c:pt>
                <c:pt idx="292">
                  <c:v>0.38102900000000001</c:v>
                </c:pt>
                <c:pt idx="293">
                  <c:v>0.376226</c:v>
                </c:pt>
                <c:pt idx="294">
                  <c:v>0.37437819999999999</c:v>
                </c:pt>
                <c:pt idx="295">
                  <c:v>0.36861640000000001</c:v>
                </c:pt>
                <c:pt idx="296">
                  <c:v>0.36405100000000001</c:v>
                </c:pt>
                <c:pt idx="297">
                  <c:v>0.36405779999999999</c:v>
                </c:pt>
                <c:pt idx="298">
                  <c:v>0.36895840000000002</c:v>
                </c:pt>
                <c:pt idx="299">
                  <c:v>0.37558439999999998</c:v>
                </c:pt>
                <c:pt idx="300">
                  <c:v>0.3774556</c:v>
                </c:pt>
                <c:pt idx="301">
                  <c:v>0.37550299999999998</c:v>
                </c:pt>
                <c:pt idx="302">
                  <c:v>0.37095270000000002</c:v>
                </c:pt>
                <c:pt idx="303">
                  <c:v>0.3665968</c:v>
                </c:pt>
                <c:pt idx="304">
                  <c:v>0.36370609999999998</c:v>
                </c:pt>
                <c:pt idx="305">
                  <c:v>0.35865760000000002</c:v>
                </c:pt>
                <c:pt idx="306">
                  <c:v>0.3575258</c:v>
                </c:pt>
                <c:pt idx="307">
                  <c:v>0.35736319999999999</c:v>
                </c:pt>
                <c:pt idx="308">
                  <c:v>0.34720400000000001</c:v>
                </c:pt>
                <c:pt idx="309">
                  <c:v>0.34454689999999999</c:v>
                </c:pt>
                <c:pt idx="310">
                  <c:v>0.35450870000000001</c:v>
                </c:pt>
                <c:pt idx="311">
                  <c:v>0.34892800000000002</c:v>
                </c:pt>
                <c:pt idx="312">
                  <c:v>0.33419120000000002</c:v>
                </c:pt>
                <c:pt idx="313">
                  <c:v>0.33340170000000002</c:v>
                </c:pt>
                <c:pt idx="314">
                  <c:v>0.3404317</c:v>
                </c:pt>
                <c:pt idx="315">
                  <c:v>0.34411180000000002</c:v>
                </c:pt>
                <c:pt idx="316">
                  <c:v>0.33438659999999998</c:v>
                </c:pt>
                <c:pt idx="317">
                  <c:v>0.3188281</c:v>
                </c:pt>
                <c:pt idx="318">
                  <c:v>0.31574839999999998</c:v>
                </c:pt>
                <c:pt idx="319">
                  <c:v>0.31653940000000003</c:v>
                </c:pt>
                <c:pt idx="320">
                  <c:v>0.3144651</c:v>
                </c:pt>
                <c:pt idx="321">
                  <c:v>0.32000289999999998</c:v>
                </c:pt>
                <c:pt idx="322">
                  <c:v>0.33053110000000002</c:v>
                </c:pt>
                <c:pt idx="323">
                  <c:v>0.32715549999999999</c:v>
                </c:pt>
                <c:pt idx="324">
                  <c:v>0.30140709999999998</c:v>
                </c:pt>
                <c:pt idx="325">
                  <c:v>0.28284959999999998</c:v>
                </c:pt>
                <c:pt idx="326">
                  <c:v>0.29924230000000002</c:v>
                </c:pt>
                <c:pt idx="327">
                  <c:v>0.32024710000000001</c:v>
                </c:pt>
                <c:pt idx="328">
                  <c:v>0.31968400000000002</c:v>
                </c:pt>
                <c:pt idx="329">
                  <c:v>0.31684279999999998</c:v>
                </c:pt>
                <c:pt idx="330">
                  <c:v>0.31308170000000002</c:v>
                </c:pt>
                <c:pt idx="331">
                  <c:v>0.3050793</c:v>
                </c:pt>
                <c:pt idx="332">
                  <c:v>0.3031568</c:v>
                </c:pt>
                <c:pt idx="333">
                  <c:v>0.29928680000000002</c:v>
                </c:pt>
                <c:pt idx="334">
                  <c:v>0.29419279999999998</c:v>
                </c:pt>
                <c:pt idx="335">
                  <c:v>0.29832199999999998</c:v>
                </c:pt>
                <c:pt idx="336">
                  <c:v>0.3102838</c:v>
                </c:pt>
                <c:pt idx="337">
                  <c:v>0.31563259999999999</c:v>
                </c:pt>
                <c:pt idx="338">
                  <c:v>0.30167270000000002</c:v>
                </c:pt>
                <c:pt idx="339">
                  <c:v>0.28670820000000002</c:v>
                </c:pt>
                <c:pt idx="340">
                  <c:v>0.28732980000000002</c:v>
                </c:pt>
                <c:pt idx="341">
                  <c:v>0.29349320000000001</c:v>
                </c:pt>
                <c:pt idx="342">
                  <c:v>0.2926684</c:v>
                </c:pt>
                <c:pt idx="343">
                  <c:v>0.28244160000000001</c:v>
                </c:pt>
                <c:pt idx="344">
                  <c:v>0.26941280000000001</c:v>
                </c:pt>
                <c:pt idx="345">
                  <c:v>0.26208769999999998</c:v>
                </c:pt>
                <c:pt idx="346">
                  <c:v>0.2672117</c:v>
                </c:pt>
                <c:pt idx="347">
                  <c:v>0.28063070000000001</c:v>
                </c:pt>
                <c:pt idx="348">
                  <c:v>0.28909499999999999</c:v>
                </c:pt>
                <c:pt idx="349">
                  <c:v>0.2842307</c:v>
                </c:pt>
                <c:pt idx="350">
                  <c:v>0.27435599999999999</c:v>
                </c:pt>
                <c:pt idx="351">
                  <c:v>0.27071030000000001</c:v>
                </c:pt>
                <c:pt idx="352">
                  <c:v>0.26628829999999998</c:v>
                </c:pt>
                <c:pt idx="353">
                  <c:v>0.26292840000000001</c:v>
                </c:pt>
                <c:pt idx="354">
                  <c:v>0.26965509999999998</c:v>
                </c:pt>
                <c:pt idx="355">
                  <c:v>0.27248509999999998</c:v>
                </c:pt>
                <c:pt idx="356">
                  <c:v>0.26111770000000001</c:v>
                </c:pt>
                <c:pt idx="357">
                  <c:v>0.25240050000000003</c:v>
                </c:pt>
                <c:pt idx="358">
                  <c:v>0.256216</c:v>
                </c:pt>
                <c:pt idx="359">
                  <c:v>0.25767970000000001</c:v>
                </c:pt>
                <c:pt idx="360">
                  <c:v>0.25060830000000001</c:v>
                </c:pt>
                <c:pt idx="361">
                  <c:v>0.24078369999999999</c:v>
                </c:pt>
                <c:pt idx="362">
                  <c:v>0.233761</c:v>
                </c:pt>
                <c:pt idx="363">
                  <c:v>0.23545479999999999</c:v>
                </c:pt>
                <c:pt idx="364">
                  <c:v>0.24078350000000001</c:v>
                </c:pt>
                <c:pt idx="365">
                  <c:v>0.2478775</c:v>
                </c:pt>
                <c:pt idx="366">
                  <c:v>0.25629839999999998</c:v>
                </c:pt>
                <c:pt idx="367">
                  <c:v>0.25515490000000002</c:v>
                </c:pt>
                <c:pt idx="368">
                  <c:v>0.2456431</c:v>
                </c:pt>
                <c:pt idx="369">
                  <c:v>0.2357197</c:v>
                </c:pt>
                <c:pt idx="370">
                  <c:v>0.2260914</c:v>
                </c:pt>
                <c:pt idx="371">
                  <c:v>0.2188813</c:v>
                </c:pt>
                <c:pt idx="372">
                  <c:v>0.21967220000000001</c:v>
                </c:pt>
                <c:pt idx="373">
                  <c:v>0.22920509999999999</c:v>
                </c:pt>
                <c:pt idx="374">
                  <c:v>0.23757120000000001</c:v>
                </c:pt>
                <c:pt idx="375">
                  <c:v>0.23726849999999999</c:v>
                </c:pt>
                <c:pt idx="376">
                  <c:v>0.22894809999999999</c:v>
                </c:pt>
                <c:pt idx="377">
                  <c:v>0.21600829999999999</c:v>
                </c:pt>
                <c:pt idx="378">
                  <c:v>0.2074144</c:v>
                </c:pt>
                <c:pt idx="379">
                  <c:v>0.20788480000000001</c:v>
                </c:pt>
                <c:pt idx="380">
                  <c:v>0.2101642</c:v>
                </c:pt>
                <c:pt idx="381">
                  <c:v>0.2097552</c:v>
                </c:pt>
                <c:pt idx="382">
                  <c:v>0.2120976</c:v>
                </c:pt>
                <c:pt idx="383">
                  <c:v>0.21746450000000001</c:v>
                </c:pt>
                <c:pt idx="384">
                  <c:v>0.21579970000000001</c:v>
                </c:pt>
                <c:pt idx="385">
                  <c:v>0.2102444</c:v>
                </c:pt>
                <c:pt idx="386">
                  <c:v>0.21681739999999999</c:v>
                </c:pt>
                <c:pt idx="387">
                  <c:v>0.22413379999999999</c:v>
                </c:pt>
                <c:pt idx="388">
                  <c:v>0.21323819999999999</c:v>
                </c:pt>
                <c:pt idx="389">
                  <c:v>0.1992698</c:v>
                </c:pt>
                <c:pt idx="390">
                  <c:v>0.1969639</c:v>
                </c:pt>
                <c:pt idx="391">
                  <c:v>0.20147419999999999</c:v>
                </c:pt>
                <c:pt idx="392">
                  <c:v>0.20389189999999999</c:v>
                </c:pt>
                <c:pt idx="393">
                  <c:v>0.19597899999999999</c:v>
                </c:pt>
                <c:pt idx="394">
                  <c:v>0.18113889999999999</c:v>
                </c:pt>
                <c:pt idx="395">
                  <c:v>0.17656330000000001</c:v>
                </c:pt>
                <c:pt idx="396">
                  <c:v>0.1905857</c:v>
                </c:pt>
                <c:pt idx="397">
                  <c:v>0.2020652</c:v>
                </c:pt>
                <c:pt idx="398">
                  <c:v>0.1969987</c:v>
                </c:pt>
                <c:pt idx="399">
                  <c:v>0.19114909999999999</c:v>
                </c:pt>
                <c:pt idx="400">
                  <c:v>0.18869569999999999</c:v>
                </c:pt>
                <c:pt idx="401">
                  <c:v>0.18199370000000001</c:v>
                </c:pt>
                <c:pt idx="402">
                  <c:v>0.1756964</c:v>
                </c:pt>
                <c:pt idx="403">
                  <c:v>0.17795050000000001</c:v>
                </c:pt>
                <c:pt idx="404">
                  <c:v>0.18688399999999999</c:v>
                </c:pt>
                <c:pt idx="405">
                  <c:v>0.19247539999999999</c:v>
                </c:pt>
                <c:pt idx="406">
                  <c:v>0.18756339999999999</c:v>
                </c:pt>
                <c:pt idx="407">
                  <c:v>0.179534</c:v>
                </c:pt>
                <c:pt idx="408">
                  <c:v>0.18277199999999999</c:v>
                </c:pt>
                <c:pt idx="409">
                  <c:v>0.1872047</c:v>
                </c:pt>
                <c:pt idx="410">
                  <c:v>0.1795484</c:v>
                </c:pt>
                <c:pt idx="411">
                  <c:v>0.16944919999999999</c:v>
                </c:pt>
                <c:pt idx="412">
                  <c:v>0.1641329</c:v>
                </c:pt>
                <c:pt idx="413">
                  <c:v>0.16329560000000001</c:v>
                </c:pt>
                <c:pt idx="414">
                  <c:v>0.16527800000000001</c:v>
                </c:pt>
                <c:pt idx="415">
                  <c:v>0.16935230000000001</c:v>
                </c:pt>
                <c:pt idx="416">
                  <c:v>0.1723895</c:v>
                </c:pt>
                <c:pt idx="417">
                  <c:v>0.1735785</c:v>
                </c:pt>
                <c:pt idx="418">
                  <c:v>0.17538790000000001</c:v>
                </c:pt>
                <c:pt idx="419">
                  <c:v>0.16948389999999999</c:v>
                </c:pt>
                <c:pt idx="420">
                  <c:v>0.1545781</c:v>
                </c:pt>
                <c:pt idx="421">
                  <c:v>0.1480563</c:v>
                </c:pt>
                <c:pt idx="422">
                  <c:v>0.15862090000000001</c:v>
                </c:pt>
                <c:pt idx="423">
                  <c:v>0.16517200000000001</c:v>
                </c:pt>
                <c:pt idx="424">
                  <c:v>0.15418770000000001</c:v>
                </c:pt>
                <c:pt idx="425">
                  <c:v>0.1491941</c:v>
                </c:pt>
                <c:pt idx="426">
                  <c:v>0.1564112</c:v>
                </c:pt>
                <c:pt idx="427">
                  <c:v>0.14844180000000001</c:v>
                </c:pt>
                <c:pt idx="428">
                  <c:v>0.13137480000000001</c:v>
                </c:pt>
                <c:pt idx="429">
                  <c:v>0.1361134</c:v>
                </c:pt>
                <c:pt idx="430">
                  <c:v>0.14864359999999999</c:v>
                </c:pt>
                <c:pt idx="431">
                  <c:v>0.14492079999999999</c:v>
                </c:pt>
                <c:pt idx="432">
                  <c:v>0.1378355</c:v>
                </c:pt>
                <c:pt idx="433">
                  <c:v>0.14207040000000001</c:v>
                </c:pt>
                <c:pt idx="434">
                  <c:v>0.1528378</c:v>
                </c:pt>
                <c:pt idx="435">
                  <c:v>0.15441450000000001</c:v>
                </c:pt>
                <c:pt idx="436">
                  <c:v>0.14425499999999999</c:v>
                </c:pt>
                <c:pt idx="437">
                  <c:v>0.1397534</c:v>
                </c:pt>
                <c:pt idx="438">
                  <c:v>0.14561740000000001</c:v>
                </c:pt>
                <c:pt idx="439">
                  <c:v>0.14568349999999999</c:v>
                </c:pt>
                <c:pt idx="440">
                  <c:v>0.13231899999999999</c:v>
                </c:pt>
                <c:pt idx="441">
                  <c:v>0.1221188</c:v>
                </c:pt>
                <c:pt idx="442">
                  <c:v>0.13077839999999999</c:v>
                </c:pt>
                <c:pt idx="443">
                  <c:v>0.1434048</c:v>
                </c:pt>
                <c:pt idx="444">
                  <c:v>0.13866410000000001</c:v>
                </c:pt>
                <c:pt idx="445">
                  <c:v>0.12839690000000001</c:v>
                </c:pt>
                <c:pt idx="446">
                  <c:v>0.13103819999999999</c:v>
                </c:pt>
                <c:pt idx="447">
                  <c:v>0.13859250000000001</c:v>
                </c:pt>
                <c:pt idx="448">
                  <c:v>0.1363365</c:v>
                </c:pt>
                <c:pt idx="449">
                  <c:v>0.1247866</c:v>
                </c:pt>
                <c:pt idx="450">
                  <c:v>0.1200596</c:v>
                </c:pt>
                <c:pt idx="451">
                  <c:v>0.1284612</c:v>
                </c:pt>
                <c:pt idx="452">
                  <c:v>0.1355788</c:v>
                </c:pt>
                <c:pt idx="453">
                  <c:v>0.1344147</c:v>
                </c:pt>
                <c:pt idx="454">
                  <c:v>0.12950890000000001</c:v>
                </c:pt>
                <c:pt idx="455">
                  <c:v>0.11923640000000001</c:v>
                </c:pt>
                <c:pt idx="456">
                  <c:v>0.1118794</c:v>
                </c:pt>
                <c:pt idx="457">
                  <c:v>0.1177854</c:v>
                </c:pt>
                <c:pt idx="458">
                  <c:v>0.1210431</c:v>
                </c:pt>
                <c:pt idx="459">
                  <c:v>0.1192593</c:v>
                </c:pt>
                <c:pt idx="460">
                  <c:v>0.12385549999999999</c:v>
                </c:pt>
                <c:pt idx="461">
                  <c:v>0.1221955</c:v>
                </c:pt>
                <c:pt idx="462">
                  <c:v>0.1150437</c:v>
                </c:pt>
                <c:pt idx="463">
                  <c:v>0.1202917</c:v>
                </c:pt>
                <c:pt idx="464">
                  <c:v>0.1274633</c:v>
                </c:pt>
                <c:pt idx="465">
                  <c:v>0.1231867</c:v>
                </c:pt>
                <c:pt idx="466">
                  <c:v>0.12412280000000001</c:v>
                </c:pt>
                <c:pt idx="467">
                  <c:v>0.13458870000000001</c:v>
                </c:pt>
                <c:pt idx="468">
                  <c:v>0.13528499999999999</c:v>
                </c:pt>
                <c:pt idx="469">
                  <c:v>0.1219698</c:v>
                </c:pt>
                <c:pt idx="470">
                  <c:v>0.1126619</c:v>
                </c:pt>
                <c:pt idx="471">
                  <c:v>0.12157999999999999</c:v>
                </c:pt>
                <c:pt idx="472">
                  <c:v>0.12907550000000001</c:v>
                </c:pt>
                <c:pt idx="473">
                  <c:v>0.1148426</c:v>
                </c:pt>
                <c:pt idx="474">
                  <c:v>0.1001872</c:v>
                </c:pt>
                <c:pt idx="475">
                  <c:v>0.1037699</c:v>
                </c:pt>
                <c:pt idx="476">
                  <c:v>0.1126342</c:v>
                </c:pt>
                <c:pt idx="477">
                  <c:v>0.1122398</c:v>
                </c:pt>
                <c:pt idx="478">
                  <c:v>0.1060474</c:v>
                </c:pt>
                <c:pt idx="479">
                  <c:v>0.108694</c:v>
                </c:pt>
                <c:pt idx="480">
                  <c:v>0.1173767</c:v>
                </c:pt>
                <c:pt idx="481">
                  <c:v>0.12001680000000001</c:v>
                </c:pt>
                <c:pt idx="482">
                  <c:v>0.1184098</c:v>
                </c:pt>
                <c:pt idx="483">
                  <c:v>0.1136819</c:v>
                </c:pt>
                <c:pt idx="484">
                  <c:v>0.10672810000000001</c:v>
                </c:pt>
                <c:pt idx="485">
                  <c:v>0.1038926</c:v>
                </c:pt>
                <c:pt idx="486">
                  <c:v>0.10851719999999999</c:v>
                </c:pt>
                <c:pt idx="487">
                  <c:v>0.11352379999999999</c:v>
                </c:pt>
                <c:pt idx="488">
                  <c:v>0.1101077</c:v>
                </c:pt>
                <c:pt idx="489">
                  <c:v>0.1031401</c:v>
                </c:pt>
                <c:pt idx="490">
                  <c:v>9.6999859999999993E-2</c:v>
                </c:pt>
                <c:pt idx="491">
                  <c:v>8.7931990000000002E-2</c:v>
                </c:pt>
                <c:pt idx="492">
                  <c:v>8.292149E-2</c:v>
                </c:pt>
                <c:pt idx="493">
                  <c:v>9.2493660000000005E-2</c:v>
                </c:pt>
                <c:pt idx="494">
                  <c:v>0.10661470000000001</c:v>
                </c:pt>
                <c:pt idx="495">
                  <c:v>0.10648009999999999</c:v>
                </c:pt>
                <c:pt idx="496">
                  <c:v>8.7300450000000002E-2</c:v>
                </c:pt>
                <c:pt idx="497">
                  <c:v>6.7686709999999997E-2</c:v>
                </c:pt>
                <c:pt idx="498">
                  <c:v>7.4080010000000002E-2</c:v>
                </c:pt>
                <c:pt idx="499">
                  <c:v>9.3094170000000004E-2</c:v>
                </c:pt>
                <c:pt idx="500">
                  <c:v>9.2311560000000001E-2</c:v>
                </c:pt>
                <c:pt idx="501">
                  <c:v>8.3824380000000004E-2</c:v>
                </c:pt>
                <c:pt idx="502">
                  <c:v>8.7942140000000002E-2</c:v>
                </c:pt>
                <c:pt idx="503">
                  <c:v>9.2242039999999997E-2</c:v>
                </c:pt>
                <c:pt idx="504">
                  <c:v>8.7583449999999993E-2</c:v>
                </c:pt>
                <c:pt idx="505">
                  <c:v>8.3936689999999994E-2</c:v>
                </c:pt>
                <c:pt idx="506">
                  <c:v>8.8012569999999998E-2</c:v>
                </c:pt>
                <c:pt idx="507">
                  <c:v>8.5653030000000005E-2</c:v>
                </c:pt>
                <c:pt idx="508">
                  <c:v>7.3286420000000005E-2</c:v>
                </c:pt>
                <c:pt idx="509">
                  <c:v>7.6906649999999993E-2</c:v>
                </c:pt>
                <c:pt idx="510">
                  <c:v>9.5742110000000005E-2</c:v>
                </c:pt>
                <c:pt idx="511">
                  <c:v>0.1022999</c:v>
                </c:pt>
                <c:pt idx="512">
                  <c:v>9.5658450000000006E-2</c:v>
                </c:pt>
                <c:pt idx="513">
                  <c:v>8.990389E-2</c:v>
                </c:pt>
                <c:pt idx="514">
                  <c:v>8.6502469999999998E-2</c:v>
                </c:pt>
                <c:pt idx="515">
                  <c:v>8.4227540000000004E-2</c:v>
                </c:pt>
                <c:pt idx="516">
                  <c:v>9.0575160000000002E-2</c:v>
                </c:pt>
                <c:pt idx="517">
                  <c:v>9.8335510000000001E-2</c:v>
                </c:pt>
                <c:pt idx="518">
                  <c:v>8.6790939999999997E-2</c:v>
                </c:pt>
                <c:pt idx="519">
                  <c:v>6.8048570000000003E-2</c:v>
                </c:pt>
                <c:pt idx="520">
                  <c:v>6.5147730000000001E-2</c:v>
                </c:pt>
                <c:pt idx="521">
                  <c:v>7.2013980000000005E-2</c:v>
                </c:pt>
                <c:pt idx="522">
                  <c:v>7.8845990000000005E-2</c:v>
                </c:pt>
                <c:pt idx="523">
                  <c:v>7.9823839999999993E-2</c:v>
                </c:pt>
                <c:pt idx="524">
                  <c:v>7.3349049999999999E-2</c:v>
                </c:pt>
                <c:pt idx="525">
                  <c:v>7.2929910000000001E-2</c:v>
                </c:pt>
                <c:pt idx="526">
                  <c:v>8.0770549999999997E-2</c:v>
                </c:pt>
                <c:pt idx="527">
                  <c:v>8.1774890000000003E-2</c:v>
                </c:pt>
                <c:pt idx="528">
                  <c:v>7.7899529999999995E-2</c:v>
                </c:pt>
                <c:pt idx="529">
                  <c:v>7.872962E-2</c:v>
                </c:pt>
                <c:pt idx="530">
                  <c:v>7.8561259999999994E-2</c:v>
                </c:pt>
                <c:pt idx="531">
                  <c:v>7.7544109999999999E-2</c:v>
                </c:pt>
                <c:pt idx="532">
                  <c:v>7.7508400000000005E-2</c:v>
                </c:pt>
                <c:pt idx="533">
                  <c:v>7.2696440000000001E-2</c:v>
                </c:pt>
                <c:pt idx="534">
                  <c:v>7.2457499999999994E-2</c:v>
                </c:pt>
                <c:pt idx="535">
                  <c:v>7.7942300000000006E-2</c:v>
                </c:pt>
                <c:pt idx="536">
                  <c:v>7.4555750000000004E-2</c:v>
                </c:pt>
                <c:pt idx="537">
                  <c:v>6.6410200000000003E-2</c:v>
                </c:pt>
                <c:pt idx="538">
                  <c:v>6.2768649999999995E-2</c:v>
                </c:pt>
                <c:pt idx="539">
                  <c:v>6.4266370000000003E-2</c:v>
                </c:pt>
                <c:pt idx="540">
                  <c:v>6.7597370000000004E-2</c:v>
                </c:pt>
                <c:pt idx="541">
                  <c:v>7.0187879999999994E-2</c:v>
                </c:pt>
                <c:pt idx="542">
                  <c:v>7.363604E-2</c:v>
                </c:pt>
                <c:pt idx="543">
                  <c:v>7.0188840000000002E-2</c:v>
                </c:pt>
                <c:pt idx="544">
                  <c:v>5.9135050000000002E-2</c:v>
                </c:pt>
                <c:pt idx="545">
                  <c:v>5.7273480000000002E-2</c:v>
                </c:pt>
                <c:pt idx="546">
                  <c:v>6.6234299999999996E-2</c:v>
                </c:pt>
                <c:pt idx="547">
                  <c:v>7.1000129999999995E-2</c:v>
                </c:pt>
                <c:pt idx="548">
                  <c:v>6.225961E-2</c:v>
                </c:pt>
                <c:pt idx="549">
                  <c:v>5.0081599999999997E-2</c:v>
                </c:pt>
                <c:pt idx="550">
                  <c:v>5.5314450000000001E-2</c:v>
                </c:pt>
                <c:pt idx="551">
                  <c:v>7.0857530000000002E-2</c:v>
                </c:pt>
                <c:pt idx="552">
                  <c:v>7.2629650000000004E-2</c:v>
                </c:pt>
                <c:pt idx="553">
                  <c:v>6.2601779999999996E-2</c:v>
                </c:pt>
                <c:pt idx="554">
                  <c:v>5.5105889999999998E-2</c:v>
                </c:pt>
                <c:pt idx="555">
                  <c:v>5.2327650000000003E-2</c:v>
                </c:pt>
                <c:pt idx="556">
                  <c:v>5.326645E-2</c:v>
                </c:pt>
                <c:pt idx="557">
                  <c:v>5.6985149999999998E-2</c:v>
                </c:pt>
                <c:pt idx="558">
                  <c:v>6.0178719999999998E-2</c:v>
                </c:pt>
                <c:pt idx="559">
                  <c:v>6.4080680000000001E-2</c:v>
                </c:pt>
                <c:pt idx="560">
                  <c:v>6.222109E-2</c:v>
                </c:pt>
                <c:pt idx="561">
                  <c:v>5.0512399999999999E-2</c:v>
                </c:pt>
                <c:pt idx="562">
                  <c:v>5.2625249999999998E-2</c:v>
                </c:pt>
                <c:pt idx="563">
                  <c:v>7.0031839999999998E-2</c:v>
                </c:pt>
                <c:pt idx="564">
                  <c:v>6.618404E-2</c:v>
                </c:pt>
                <c:pt idx="565">
                  <c:v>4.5750060000000002E-2</c:v>
                </c:pt>
                <c:pt idx="566">
                  <c:v>4.5480270000000003E-2</c:v>
                </c:pt>
                <c:pt idx="567">
                  <c:v>5.7969550000000002E-2</c:v>
                </c:pt>
                <c:pt idx="568">
                  <c:v>5.5901800000000001E-2</c:v>
                </c:pt>
                <c:pt idx="569">
                  <c:v>4.8596550000000002E-2</c:v>
                </c:pt>
                <c:pt idx="570">
                  <c:v>5.349864E-2</c:v>
                </c:pt>
                <c:pt idx="571">
                  <c:v>5.9463729999999999E-2</c:v>
                </c:pt>
                <c:pt idx="572">
                  <c:v>5.4526570000000003E-2</c:v>
                </c:pt>
                <c:pt idx="573">
                  <c:v>4.3201150000000001E-2</c:v>
                </c:pt>
                <c:pt idx="574">
                  <c:v>3.6635859999999999E-2</c:v>
                </c:pt>
                <c:pt idx="575">
                  <c:v>4.2870680000000001E-2</c:v>
                </c:pt>
                <c:pt idx="576">
                  <c:v>5.3390600000000003E-2</c:v>
                </c:pt>
                <c:pt idx="577">
                  <c:v>5.4706619999999997E-2</c:v>
                </c:pt>
                <c:pt idx="578">
                  <c:v>5.3543889999999997E-2</c:v>
                </c:pt>
                <c:pt idx="579">
                  <c:v>5.8641550000000001E-2</c:v>
                </c:pt>
                <c:pt idx="580">
                  <c:v>5.1600380000000001E-2</c:v>
                </c:pt>
                <c:pt idx="581">
                  <c:v>2.7375090000000001E-2</c:v>
                </c:pt>
                <c:pt idx="582">
                  <c:v>1.921834E-2</c:v>
                </c:pt>
                <c:pt idx="583">
                  <c:v>3.5536659999999998E-2</c:v>
                </c:pt>
                <c:pt idx="584">
                  <c:v>4.4884979999999998E-2</c:v>
                </c:pt>
                <c:pt idx="585">
                  <c:v>3.9086080000000002E-2</c:v>
                </c:pt>
                <c:pt idx="586">
                  <c:v>3.810409E-2</c:v>
                </c:pt>
                <c:pt idx="587">
                  <c:v>4.7301669999999997E-2</c:v>
                </c:pt>
                <c:pt idx="588">
                  <c:v>5.654841E-2</c:v>
                </c:pt>
                <c:pt idx="589">
                  <c:v>5.8892239999999998E-2</c:v>
                </c:pt>
                <c:pt idx="590">
                  <c:v>5.3716319999999998E-2</c:v>
                </c:pt>
                <c:pt idx="591">
                  <c:v>4.5272939999999998E-2</c:v>
                </c:pt>
                <c:pt idx="592">
                  <c:v>3.766365E-2</c:v>
                </c:pt>
                <c:pt idx="593">
                  <c:v>3.043968E-2</c:v>
                </c:pt>
                <c:pt idx="594">
                  <c:v>2.9666970000000001E-2</c:v>
                </c:pt>
                <c:pt idx="595">
                  <c:v>3.9860670000000001E-2</c:v>
                </c:pt>
                <c:pt idx="596">
                  <c:v>4.884264E-2</c:v>
                </c:pt>
                <c:pt idx="597">
                  <c:v>4.8743179999999997E-2</c:v>
                </c:pt>
                <c:pt idx="598">
                  <c:v>4.7299019999999997E-2</c:v>
                </c:pt>
                <c:pt idx="599">
                  <c:v>5.0181539999999997E-2</c:v>
                </c:pt>
                <c:pt idx="600">
                  <c:v>4.7384200000000001E-2</c:v>
                </c:pt>
                <c:pt idx="601">
                  <c:v>4.0228640000000003E-2</c:v>
                </c:pt>
                <c:pt idx="602">
                  <c:v>4.6695939999999998E-2</c:v>
                </c:pt>
                <c:pt idx="603">
                  <c:v>5.6411179999999998E-2</c:v>
                </c:pt>
                <c:pt idx="604">
                  <c:v>5.0063389999999999E-2</c:v>
                </c:pt>
                <c:pt idx="605">
                  <c:v>3.6984780000000002E-2</c:v>
                </c:pt>
                <c:pt idx="606">
                  <c:v>2.976852E-2</c:v>
                </c:pt>
                <c:pt idx="607">
                  <c:v>2.591415E-2</c:v>
                </c:pt>
                <c:pt idx="608">
                  <c:v>2.3427509999999999E-2</c:v>
                </c:pt>
                <c:pt idx="609">
                  <c:v>2.731103E-2</c:v>
                </c:pt>
                <c:pt idx="610">
                  <c:v>4.2469350000000003E-2</c:v>
                </c:pt>
                <c:pt idx="611">
                  <c:v>5.8275830000000001E-2</c:v>
                </c:pt>
                <c:pt idx="612">
                  <c:v>5.0909490000000002E-2</c:v>
                </c:pt>
                <c:pt idx="613">
                  <c:v>2.7427759999999999E-2</c:v>
                </c:pt>
                <c:pt idx="614">
                  <c:v>2.5296059999999999E-2</c:v>
                </c:pt>
                <c:pt idx="615">
                  <c:v>4.5830679999999999E-2</c:v>
                </c:pt>
                <c:pt idx="616">
                  <c:v>4.9318969999999997E-2</c:v>
                </c:pt>
                <c:pt idx="617">
                  <c:v>2.8954480000000001E-2</c:v>
                </c:pt>
                <c:pt idx="618">
                  <c:v>1.6686980000000001E-2</c:v>
                </c:pt>
                <c:pt idx="619">
                  <c:v>2.6661009999999999E-2</c:v>
                </c:pt>
                <c:pt idx="620">
                  <c:v>4.3378529999999998E-2</c:v>
                </c:pt>
                <c:pt idx="621">
                  <c:v>4.6800410000000001E-2</c:v>
                </c:pt>
                <c:pt idx="622">
                  <c:v>3.9225650000000001E-2</c:v>
                </c:pt>
                <c:pt idx="623">
                  <c:v>3.2032419999999999E-2</c:v>
                </c:pt>
                <c:pt idx="624">
                  <c:v>2.6022779999999999E-2</c:v>
                </c:pt>
                <c:pt idx="625">
                  <c:v>2.596418E-2</c:v>
                </c:pt>
                <c:pt idx="626">
                  <c:v>3.57074E-2</c:v>
                </c:pt>
                <c:pt idx="627">
                  <c:v>4.5525860000000001E-2</c:v>
                </c:pt>
                <c:pt idx="628">
                  <c:v>4.3821859999999997E-2</c:v>
                </c:pt>
                <c:pt idx="629">
                  <c:v>3.388969E-2</c:v>
                </c:pt>
                <c:pt idx="630">
                  <c:v>3.5632150000000001E-2</c:v>
                </c:pt>
                <c:pt idx="631">
                  <c:v>5.0328169999999998E-2</c:v>
                </c:pt>
                <c:pt idx="632">
                  <c:v>5.0534700000000002E-2</c:v>
                </c:pt>
                <c:pt idx="633">
                  <c:v>3.2136249999999998E-2</c:v>
                </c:pt>
                <c:pt idx="634">
                  <c:v>1.863126E-2</c:v>
                </c:pt>
                <c:pt idx="635">
                  <c:v>2.0965299999999999E-2</c:v>
                </c:pt>
                <c:pt idx="636">
                  <c:v>3.0816159999999999E-2</c:v>
                </c:pt>
                <c:pt idx="637">
                  <c:v>3.7701890000000002E-2</c:v>
                </c:pt>
                <c:pt idx="638">
                  <c:v>4.158208E-2</c:v>
                </c:pt>
                <c:pt idx="639">
                  <c:v>4.0628930000000001E-2</c:v>
                </c:pt>
                <c:pt idx="640">
                  <c:v>3.4431749999999997E-2</c:v>
                </c:pt>
                <c:pt idx="641">
                  <c:v>2.96574E-2</c:v>
                </c:pt>
                <c:pt idx="642">
                  <c:v>2.7712759999999999E-2</c:v>
                </c:pt>
                <c:pt idx="643">
                  <c:v>2.8546189999999999E-2</c:v>
                </c:pt>
                <c:pt idx="644">
                  <c:v>2.6335310000000001E-2</c:v>
                </c:pt>
                <c:pt idx="645">
                  <c:v>2.3227299999999999E-2</c:v>
                </c:pt>
                <c:pt idx="646">
                  <c:v>3.4759930000000001E-2</c:v>
                </c:pt>
                <c:pt idx="647">
                  <c:v>4.9195389999999999E-2</c:v>
                </c:pt>
                <c:pt idx="648">
                  <c:v>4.7064990000000001E-2</c:v>
                </c:pt>
                <c:pt idx="649">
                  <c:v>3.5099159999999997E-2</c:v>
                </c:pt>
                <c:pt idx="650">
                  <c:v>2.530723E-2</c:v>
                </c:pt>
                <c:pt idx="651">
                  <c:v>2.8269900000000001E-2</c:v>
                </c:pt>
                <c:pt idx="652">
                  <c:v>3.6531420000000002E-2</c:v>
                </c:pt>
                <c:pt idx="653">
                  <c:v>3.3439169999999997E-2</c:v>
                </c:pt>
                <c:pt idx="654">
                  <c:v>3.1240440000000001E-2</c:v>
                </c:pt>
                <c:pt idx="655">
                  <c:v>3.9735109999999997E-2</c:v>
                </c:pt>
                <c:pt idx="656">
                  <c:v>4.0405879999999998E-2</c:v>
                </c:pt>
                <c:pt idx="657">
                  <c:v>2.5125689999999999E-2</c:v>
                </c:pt>
                <c:pt idx="658">
                  <c:v>1.350088E-2</c:v>
                </c:pt>
                <c:pt idx="659">
                  <c:v>1.6397829999999999E-2</c:v>
                </c:pt>
                <c:pt idx="660">
                  <c:v>2.0124260000000001E-2</c:v>
                </c:pt>
                <c:pt idx="661">
                  <c:v>2.0705100000000001E-2</c:v>
                </c:pt>
                <c:pt idx="662">
                  <c:v>2.9951419999999999E-2</c:v>
                </c:pt>
                <c:pt idx="663">
                  <c:v>3.5890129999999999E-2</c:v>
                </c:pt>
                <c:pt idx="664">
                  <c:v>2.0788210000000001E-2</c:v>
                </c:pt>
                <c:pt idx="665">
                  <c:v>8.72619E-3</c:v>
                </c:pt>
                <c:pt idx="666">
                  <c:v>1.900934E-2</c:v>
                </c:pt>
                <c:pt idx="667">
                  <c:v>3.1602070000000003E-2</c:v>
                </c:pt>
                <c:pt idx="668">
                  <c:v>3.2941199999999997E-2</c:v>
                </c:pt>
                <c:pt idx="669">
                  <c:v>2.8802669999999999E-2</c:v>
                </c:pt>
                <c:pt idx="670">
                  <c:v>2.876196E-2</c:v>
                </c:pt>
                <c:pt idx="671">
                  <c:v>3.2265219999999997E-2</c:v>
                </c:pt>
                <c:pt idx="672">
                  <c:v>2.393238E-2</c:v>
                </c:pt>
                <c:pt idx="673">
                  <c:v>9.7062910000000006E-3</c:v>
                </c:pt>
                <c:pt idx="674">
                  <c:v>1.450979E-2</c:v>
                </c:pt>
                <c:pt idx="675">
                  <c:v>3.0194970000000002E-2</c:v>
                </c:pt>
                <c:pt idx="676">
                  <c:v>3.33624E-2</c:v>
                </c:pt>
                <c:pt idx="677">
                  <c:v>2.9364459999999998E-2</c:v>
                </c:pt>
                <c:pt idx="678">
                  <c:v>2.8067780000000001E-2</c:v>
                </c:pt>
                <c:pt idx="679">
                  <c:v>2.551892E-2</c:v>
                </c:pt>
                <c:pt idx="680">
                  <c:v>2.0788669999999999E-2</c:v>
                </c:pt>
                <c:pt idx="681">
                  <c:v>1.4812580000000001E-2</c:v>
                </c:pt>
                <c:pt idx="682">
                  <c:v>1.6771629999999999E-2</c:v>
                </c:pt>
                <c:pt idx="683">
                  <c:v>2.7712400000000002E-2</c:v>
                </c:pt>
                <c:pt idx="684">
                  <c:v>2.5630590000000002E-2</c:v>
                </c:pt>
                <c:pt idx="685">
                  <c:v>1.521283E-2</c:v>
                </c:pt>
                <c:pt idx="686">
                  <c:v>1.8140699999999999E-2</c:v>
                </c:pt>
                <c:pt idx="687">
                  <c:v>2.718073E-2</c:v>
                </c:pt>
                <c:pt idx="688">
                  <c:v>2.9276420000000001E-2</c:v>
                </c:pt>
                <c:pt idx="689">
                  <c:v>2.6896110000000001E-2</c:v>
                </c:pt>
                <c:pt idx="690">
                  <c:v>3.069821E-2</c:v>
                </c:pt>
                <c:pt idx="691">
                  <c:v>3.5364100000000002E-2</c:v>
                </c:pt>
                <c:pt idx="692">
                  <c:v>2.6521099999999999E-2</c:v>
                </c:pt>
                <c:pt idx="693">
                  <c:v>1.9937469999999999E-2</c:v>
                </c:pt>
                <c:pt idx="694">
                  <c:v>2.6533069999999999E-2</c:v>
                </c:pt>
                <c:pt idx="695">
                  <c:v>2.8109149999999999E-2</c:v>
                </c:pt>
                <c:pt idx="696">
                  <c:v>2.3383950000000001E-2</c:v>
                </c:pt>
                <c:pt idx="697">
                  <c:v>2.185055E-2</c:v>
                </c:pt>
                <c:pt idx="698">
                  <c:v>2.1594450000000001E-2</c:v>
                </c:pt>
                <c:pt idx="699">
                  <c:v>2.4341450000000001E-2</c:v>
                </c:pt>
                <c:pt idx="700">
                  <c:v>2.7615170000000001E-2</c:v>
                </c:pt>
                <c:pt idx="701">
                  <c:v>2.3818450000000001E-2</c:v>
                </c:pt>
                <c:pt idx="702">
                  <c:v>2.3115940000000001E-2</c:v>
                </c:pt>
                <c:pt idx="703">
                  <c:v>3.1777920000000001E-2</c:v>
                </c:pt>
                <c:pt idx="704">
                  <c:v>3.0428770000000001E-2</c:v>
                </c:pt>
                <c:pt idx="705">
                  <c:v>1.4732540000000001E-2</c:v>
                </c:pt>
                <c:pt idx="706">
                  <c:v>1.074748E-2</c:v>
                </c:pt>
                <c:pt idx="707">
                  <c:v>2.135797E-2</c:v>
                </c:pt>
                <c:pt idx="708">
                  <c:v>2.0052589999999999E-2</c:v>
                </c:pt>
                <c:pt idx="709">
                  <c:v>1.226822E-2</c:v>
                </c:pt>
                <c:pt idx="710">
                  <c:v>1.9287160000000001E-2</c:v>
                </c:pt>
                <c:pt idx="711">
                  <c:v>3.009939E-2</c:v>
                </c:pt>
                <c:pt idx="712">
                  <c:v>3.171115E-2</c:v>
                </c:pt>
                <c:pt idx="713">
                  <c:v>2.469561E-2</c:v>
                </c:pt>
                <c:pt idx="714">
                  <c:v>1.7467340000000001E-2</c:v>
                </c:pt>
                <c:pt idx="715">
                  <c:v>2.1392350000000001E-2</c:v>
                </c:pt>
                <c:pt idx="716">
                  <c:v>2.670664E-2</c:v>
                </c:pt>
                <c:pt idx="717">
                  <c:v>1.986827E-2</c:v>
                </c:pt>
                <c:pt idx="718">
                  <c:v>1.2539150000000001E-2</c:v>
                </c:pt>
                <c:pt idx="719">
                  <c:v>2.0043459999999999E-2</c:v>
                </c:pt>
                <c:pt idx="720">
                  <c:v>2.9455519999999999E-2</c:v>
                </c:pt>
                <c:pt idx="721">
                  <c:v>2.6515090000000002E-2</c:v>
                </c:pt>
                <c:pt idx="722">
                  <c:v>2.2676890000000002E-2</c:v>
                </c:pt>
                <c:pt idx="723">
                  <c:v>2.403361E-2</c:v>
                </c:pt>
                <c:pt idx="724">
                  <c:v>2.3494629999999999E-2</c:v>
                </c:pt>
                <c:pt idx="725">
                  <c:v>1.9912559999999999E-2</c:v>
                </c:pt>
                <c:pt idx="726">
                  <c:v>1.9576699999999999E-2</c:v>
                </c:pt>
                <c:pt idx="727">
                  <c:v>2.5599139999999999E-2</c:v>
                </c:pt>
                <c:pt idx="728">
                  <c:v>2.9409899999999999E-2</c:v>
                </c:pt>
                <c:pt idx="729">
                  <c:v>2.6090550000000001E-2</c:v>
                </c:pt>
                <c:pt idx="730">
                  <c:v>2.4272269999999999E-2</c:v>
                </c:pt>
                <c:pt idx="731">
                  <c:v>1.7579129999999998E-2</c:v>
                </c:pt>
                <c:pt idx="732">
                  <c:v>-1.4401819999999999E-3</c:v>
                </c:pt>
                <c:pt idx="733">
                  <c:v>-5.0917209999999996E-3</c:v>
                </c:pt>
                <c:pt idx="734">
                  <c:v>1.650567E-2</c:v>
                </c:pt>
                <c:pt idx="735">
                  <c:v>2.884016E-2</c:v>
                </c:pt>
                <c:pt idx="736">
                  <c:v>1.8385039999999998E-2</c:v>
                </c:pt>
                <c:pt idx="737">
                  <c:v>1.5894350000000002E-2</c:v>
                </c:pt>
                <c:pt idx="738">
                  <c:v>3.0658399999999999E-2</c:v>
                </c:pt>
                <c:pt idx="739">
                  <c:v>3.2377019999999999E-2</c:v>
                </c:pt>
                <c:pt idx="740">
                  <c:v>1.8829269999999999E-2</c:v>
                </c:pt>
                <c:pt idx="741">
                  <c:v>1.095249E-2</c:v>
                </c:pt>
                <c:pt idx="742">
                  <c:v>1.419602E-2</c:v>
                </c:pt>
                <c:pt idx="743">
                  <c:v>1.9550660000000001E-2</c:v>
                </c:pt>
                <c:pt idx="744">
                  <c:v>1.51006E-2</c:v>
                </c:pt>
                <c:pt idx="745">
                  <c:v>1.1830179999999999E-2</c:v>
                </c:pt>
                <c:pt idx="746">
                  <c:v>2.20711E-2</c:v>
                </c:pt>
                <c:pt idx="747">
                  <c:v>3.0168500000000001E-2</c:v>
                </c:pt>
                <c:pt idx="748">
                  <c:v>2.3812380000000001E-2</c:v>
                </c:pt>
                <c:pt idx="749">
                  <c:v>1.8950499999999999E-2</c:v>
                </c:pt>
                <c:pt idx="750">
                  <c:v>2.4779260000000001E-2</c:v>
                </c:pt>
                <c:pt idx="751">
                  <c:v>2.183558E-2</c:v>
                </c:pt>
                <c:pt idx="752">
                  <c:v>1.0154699999999999E-2</c:v>
                </c:pt>
                <c:pt idx="753">
                  <c:v>9.6160989999999995E-3</c:v>
                </c:pt>
                <c:pt idx="754">
                  <c:v>1.685265E-2</c:v>
                </c:pt>
                <c:pt idx="755">
                  <c:v>2.1710670000000001E-2</c:v>
                </c:pt>
                <c:pt idx="756">
                  <c:v>2.3116580000000001E-2</c:v>
                </c:pt>
                <c:pt idx="757">
                  <c:v>2.2458269999999999E-2</c:v>
                </c:pt>
                <c:pt idx="758">
                  <c:v>2.1829270000000001E-2</c:v>
                </c:pt>
                <c:pt idx="759">
                  <c:v>1.9668359999999999E-2</c:v>
                </c:pt>
                <c:pt idx="760">
                  <c:v>1.624948E-2</c:v>
                </c:pt>
                <c:pt idx="761">
                  <c:v>1.3306470000000001E-2</c:v>
                </c:pt>
                <c:pt idx="762">
                  <c:v>1.109109E-2</c:v>
                </c:pt>
                <c:pt idx="763">
                  <c:v>1.5054730000000001E-2</c:v>
                </c:pt>
                <c:pt idx="764">
                  <c:v>2.2869270000000001E-2</c:v>
                </c:pt>
                <c:pt idx="765">
                  <c:v>2.339084E-2</c:v>
                </c:pt>
                <c:pt idx="766">
                  <c:v>2.265114E-2</c:v>
                </c:pt>
                <c:pt idx="767">
                  <c:v>2.6727210000000001E-2</c:v>
                </c:pt>
                <c:pt idx="768">
                  <c:v>2.1146470000000001E-2</c:v>
                </c:pt>
                <c:pt idx="769">
                  <c:v>7.673488E-3</c:v>
                </c:pt>
                <c:pt idx="770">
                  <c:v>7.7336200000000001E-3</c:v>
                </c:pt>
                <c:pt idx="771">
                  <c:v>1.6925369999999999E-2</c:v>
                </c:pt>
                <c:pt idx="772">
                  <c:v>1.270744E-2</c:v>
                </c:pt>
                <c:pt idx="773">
                  <c:v>1.8641870000000001E-4</c:v>
                </c:pt>
                <c:pt idx="774">
                  <c:v>-1.446964E-3</c:v>
                </c:pt>
                <c:pt idx="775">
                  <c:v>7.0587849999999997E-3</c:v>
                </c:pt>
                <c:pt idx="776">
                  <c:v>1.5972589999999998E-2</c:v>
                </c:pt>
                <c:pt idx="777">
                  <c:v>1.464274E-2</c:v>
                </c:pt>
                <c:pt idx="778">
                  <c:v>1.9740439999999999E-3</c:v>
                </c:pt>
                <c:pt idx="779">
                  <c:v>-2.2258930000000001E-3</c:v>
                </c:pt>
                <c:pt idx="780">
                  <c:v>1.150084E-2</c:v>
                </c:pt>
                <c:pt idx="781">
                  <c:v>2.6530450000000001E-2</c:v>
                </c:pt>
                <c:pt idx="782">
                  <c:v>3.201039E-2</c:v>
                </c:pt>
                <c:pt idx="783">
                  <c:v>2.7219790000000001E-2</c:v>
                </c:pt>
                <c:pt idx="784">
                  <c:v>8.2920619999999993E-3</c:v>
                </c:pt>
                <c:pt idx="785">
                  <c:v>-6.207153E-3</c:v>
                </c:pt>
                <c:pt idx="786">
                  <c:v>4.2005239999999998E-3</c:v>
                </c:pt>
                <c:pt idx="787">
                  <c:v>1.901251E-2</c:v>
                </c:pt>
                <c:pt idx="788">
                  <c:v>1.8349629999999999E-2</c:v>
                </c:pt>
                <c:pt idx="789">
                  <c:v>9.9507680000000005E-3</c:v>
                </c:pt>
                <c:pt idx="790">
                  <c:v>8.1486909999999996E-3</c:v>
                </c:pt>
                <c:pt idx="791">
                  <c:v>1.7322230000000001E-2</c:v>
                </c:pt>
                <c:pt idx="792">
                  <c:v>2.1857720000000001E-2</c:v>
                </c:pt>
                <c:pt idx="793">
                  <c:v>1.2303390000000001E-2</c:v>
                </c:pt>
                <c:pt idx="794">
                  <c:v>3.0958959999999999E-3</c:v>
                </c:pt>
                <c:pt idx="795">
                  <c:v>9.0263279999999995E-4</c:v>
                </c:pt>
                <c:pt idx="796">
                  <c:v>-8.2851940000000003E-4</c:v>
                </c:pt>
                <c:pt idx="797">
                  <c:v>6.7707469999999997E-4</c:v>
                </c:pt>
                <c:pt idx="798">
                  <c:v>3.1786E-4</c:v>
                </c:pt>
                <c:pt idx="799">
                  <c:v>-2.8489280000000001E-3</c:v>
                </c:pt>
                <c:pt idx="800">
                  <c:v>6.7187159999999996E-3</c:v>
                </c:pt>
                <c:pt idx="801">
                  <c:v>1.8493269999999999E-2</c:v>
                </c:pt>
                <c:pt idx="802">
                  <c:v>1.602957E-2</c:v>
                </c:pt>
                <c:pt idx="803">
                  <c:v>1.0448239999999999E-2</c:v>
                </c:pt>
                <c:pt idx="804">
                  <c:v>1.3031829999999999E-2</c:v>
                </c:pt>
                <c:pt idx="805">
                  <c:v>1.7375310000000001E-2</c:v>
                </c:pt>
                <c:pt idx="806">
                  <c:v>1.888927E-2</c:v>
                </c:pt>
                <c:pt idx="807">
                  <c:v>2.283922E-2</c:v>
                </c:pt>
                <c:pt idx="808">
                  <c:v>1.8191309999999999E-2</c:v>
                </c:pt>
                <c:pt idx="809">
                  <c:v>-5.0479279999999995E-4</c:v>
                </c:pt>
                <c:pt idx="810">
                  <c:v>-3.120626E-3</c:v>
                </c:pt>
                <c:pt idx="811">
                  <c:v>1.6138509999999998E-2</c:v>
                </c:pt>
                <c:pt idx="812">
                  <c:v>2.177989E-2</c:v>
                </c:pt>
                <c:pt idx="813">
                  <c:v>1.0505209999999999E-2</c:v>
                </c:pt>
                <c:pt idx="814">
                  <c:v>9.5658440000000004E-3</c:v>
                </c:pt>
                <c:pt idx="815">
                  <c:v>1.7850230000000002E-2</c:v>
                </c:pt>
                <c:pt idx="816">
                  <c:v>2.2087679999999998E-2</c:v>
                </c:pt>
                <c:pt idx="817">
                  <c:v>2.5586959999999999E-2</c:v>
                </c:pt>
                <c:pt idx="818">
                  <c:v>2.071899E-2</c:v>
                </c:pt>
                <c:pt idx="819">
                  <c:v>4.4399900000000004E-3</c:v>
                </c:pt>
                <c:pt idx="820">
                  <c:v>-8.2031840000000003E-4</c:v>
                </c:pt>
                <c:pt idx="821">
                  <c:v>6.3593599999999997E-3</c:v>
                </c:pt>
                <c:pt idx="822">
                  <c:v>1.3970720000000001E-2</c:v>
                </c:pt>
                <c:pt idx="823">
                  <c:v>2.50925E-2</c:v>
                </c:pt>
                <c:pt idx="824">
                  <c:v>2.8994280000000001E-2</c:v>
                </c:pt>
                <c:pt idx="825">
                  <c:v>1.687027E-2</c:v>
                </c:pt>
                <c:pt idx="826">
                  <c:v>8.8646880000000008E-3</c:v>
                </c:pt>
                <c:pt idx="827">
                  <c:v>1.5586050000000001E-2</c:v>
                </c:pt>
                <c:pt idx="828">
                  <c:v>2.3105500000000001E-2</c:v>
                </c:pt>
                <c:pt idx="829">
                  <c:v>1.952448E-2</c:v>
                </c:pt>
                <c:pt idx="830">
                  <c:v>5.644909E-3</c:v>
                </c:pt>
                <c:pt idx="831">
                  <c:v>-5.2050630000000002E-3</c:v>
                </c:pt>
                <c:pt idx="832">
                  <c:v>-3.737995E-3</c:v>
                </c:pt>
                <c:pt idx="833">
                  <c:v>2.1834060000000001E-3</c:v>
                </c:pt>
                <c:pt idx="834">
                  <c:v>9.7475700000000005E-3</c:v>
                </c:pt>
                <c:pt idx="835">
                  <c:v>1.518913E-2</c:v>
                </c:pt>
                <c:pt idx="836">
                  <c:v>5.3349629999999999E-3</c:v>
                </c:pt>
                <c:pt idx="837">
                  <c:v>-5.1912939999999999E-3</c:v>
                </c:pt>
                <c:pt idx="838">
                  <c:v>2.5354419999999998E-4</c:v>
                </c:pt>
                <c:pt idx="839">
                  <c:v>5.5341670000000004E-3</c:v>
                </c:pt>
                <c:pt idx="840">
                  <c:v>2.423896E-3</c:v>
                </c:pt>
                <c:pt idx="841">
                  <c:v>2.769227E-3</c:v>
                </c:pt>
                <c:pt idx="842">
                  <c:v>1.155337E-2</c:v>
                </c:pt>
                <c:pt idx="843">
                  <c:v>2.00328E-2</c:v>
                </c:pt>
                <c:pt idx="844">
                  <c:v>2.0319130000000001E-2</c:v>
                </c:pt>
                <c:pt idx="845">
                  <c:v>1.6823210000000002E-2</c:v>
                </c:pt>
                <c:pt idx="846">
                  <c:v>1.9647020000000001E-2</c:v>
                </c:pt>
                <c:pt idx="847">
                  <c:v>2.4209479999999999E-2</c:v>
                </c:pt>
                <c:pt idx="848">
                  <c:v>1.7558270000000001E-2</c:v>
                </c:pt>
                <c:pt idx="849">
                  <c:v>5.297436E-3</c:v>
                </c:pt>
                <c:pt idx="850">
                  <c:v>-4.4821999999999999E-4</c:v>
                </c:pt>
                <c:pt idx="851">
                  <c:v>-1.3445029999999999E-3</c:v>
                </c:pt>
                <c:pt idx="852">
                  <c:v>-9.8050450000000005E-4</c:v>
                </c:pt>
                <c:pt idx="853">
                  <c:v>8.6567720000000001E-3</c:v>
                </c:pt>
                <c:pt idx="854">
                  <c:v>2.2566840000000001E-2</c:v>
                </c:pt>
                <c:pt idx="855">
                  <c:v>2.0128389999999999E-2</c:v>
                </c:pt>
                <c:pt idx="856">
                  <c:v>6.2383040000000001E-3</c:v>
                </c:pt>
                <c:pt idx="857">
                  <c:v>-1.483393E-3</c:v>
                </c:pt>
                <c:pt idx="858">
                  <c:v>-4.5458340000000002E-4</c:v>
                </c:pt>
                <c:pt idx="859">
                  <c:v>4.0064890000000002E-3</c:v>
                </c:pt>
                <c:pt idx="860">
                  <c:v>3.3998829999999998E-3</c:v>
                </c:pt>
                <c:pt idx="861">
                  <c:v>-1.5686490000000001E-3</c:v>
                </c:pt>
                <c:pt idx="862">
                  <c:v>-6.2294179999999996E-4</c:v>
                </c:pt>
                <c:pt idx="863">
                  <c:v>6.6979689999999998E-3</c:v>
                </c:pt>
                <c:pt idx="864">
                  <c:v>8.5608950000000007E-3</c:v>
                </c:pt>
                <c:pt idx="865">
                  <c:v>1.207727E-3</c:v>
                </c:pt>
                <c:pt idx="866">
                  <c:v>-1.4300770000000001E-3</c:v>
                </c:pt>
                <c:pt idx="867">
                  <c:v>5.5846919999999996E-3</c:v>
                </c:pt>
                <c:pt idx="868">
                  <c:v>1.097105E-2</c:v>
                </c:pt>
                <c:pt idx="869">
                  <c:v>8.9428359999999991E-3</c:v>
                </c:pt>
                <c:pt idx="870">
                  <c:v>3.6674160000000002E-3</c:v>
                </c:pt>
                <c:pt idx="871">
                  <c:v>3.489579E-3</c:v>
                </c:pt>
                <c:pt idx="872">
                  <c:v>6.7895910000000002E-3</c:v>
                </c:pt>
                <c:pt idx="873">
                  <c:v>4.8179210000000002E-3</c:v>
                </c:pt>
                <c:pt idx="874">
                  <c:v>-5.6577029999999999E-5</c:v>
                </c:pt>
                <c:pt idx="875">
                  <c:v>-2.05863E-4</c:v>
                </c:pt>
                <c:pt idx="876">
                  <c:v>3.636364E-4</c:v>
                </c:pt>
                <c:pt idx="877">
                  <c:v>-4.4073819999999996E-3</c:v>
                </c:pt>
                <c:pt idx="878">
                  <c:v>-4.66119E-3</c:v>
                </c:pt>
                <c:pt idx="879">
                  <c:v>1.7489230000000001E-3</c:v>
                </c:pt>
                <c:pt idx="880">
                  <c:v>3.6690949999999998E-3</c:v>
                </c:pt>
                <c:pt idx="881">
                  <c:v>4.1949819999999999E-3</c:v>
                </c:pt>
                <c:pt idx="882">
                  <c:v>9.3865879999999995E-3</c:v>
                </c:pt>
                <c:pt idx="883">
                  <c:v>1.301369E-2</c:v>
                </c:pt>
                <c:pt idx="884">
                  <c:v>1.204532E-2</c:v>
                </c:pt>
                <c:pt idx="885">
                  <c:v>1.167793E-2</c:v>
                </c:pt>
                <c:pt idx="886">
                  <c:v>1.5919550000000001E-2</c:v>
                </c:pt>
                <c:pt idx="887">
                  <c:v>2.2011860000000001E-2</c:v>
                </c:pt>
                <c:pt idx="888">
                  <c:v>2.169488E-2</c:v>
                </c:pt>
                <c:pt idx="889">
                  <c:v>1.560109E-2</c:v>
                </c:pt>
                <c:pt idx="890">
                  <c:v>1.236568E-2</c:v>
                </c:pt>
                <c:pt idx="891">
                  <c:v>9.6030200000000003E-3</c:v>
                </c:pt>
                <c:pt idx="892">
                  <c:v>1.906144E-3</c:v>
                </c:pt>
                <c:pt idx="893">
                  <c:v>3.3386579999999998E-4</c:v>
                </c:pt>
                <c:pt idx="894">
                  <c:v>7.5209070000000003E-3</c:v>
                </c:pt>
                <c:pt idx="895">
                  <c:v>1.0810729999999999E-2</c:v>
                </c:pt>
                <c:pt idx="896">
                  <c:v>6.5384629999999996E-3</c:v>
                </c:pt>
                <c:pt idx="897">
                  <c:v>-7.530251E-3</c:v>
                </c:pt>
                <c:pt idx="898">
                  <c:v>-1.350376E-2</c:v>
                </c:pt>
                <c:pt idx="899">
                  <c:v>3.021957E-3</c:v>
                </c:pt>
                <c:pt idx="900">
                  <c:v>9.7926660000000002E-3</c:v>
                </c:pt>
                <c:pt idx="901">
                  <c:v>-3.600593E-3</c:v>
                </c:pt>
                <c:pt idx="902">
                  <c:v>-1.286204E-2</c:v>
                </c:pt>
                <c:pt idx="903">
                  <c:v>-1.1943179999999999E-2</c:v>
                </c:pt>
                <c:pt idx="904">
                  <c:v>-2.5714760000000001E-3</c:v>
                </c:pt>
                <c:pt idx="905">
                  <c:v>9.4882309999999997E-3</c:v>
                </c:pt>
                <c:pt idx="906">
                  <c:v>1.6925050000000001E-2</c:v>
                </c:pt>
                <c:pt idx="907">
                  <c:v>1.9030999999999999E-2</c:v>
                </c:pt>
                <c:pt idx="908">
                  <c:v>1.291368E-2</c:v>
                </c:pt>
                <c:pt idx="909">
                  <c:v>1.8196239999999999E-3</c:v>
                </c:pt>
                <c:pt idx="910">
                  <c:v>-3.7356260000000001E-3</c:v>
                </c:pt>
                <c:pt idx="911">
                  <c:v>-7.7502240000000002E-4</c:v>
                </c:pt>
                <c:pt idx="912">
                  <c:v>-6.2559340000000005E-4</c:v>
                </c:pt>
                <c:pt idx="913">
                  <c:v>-1.051146E-2</c:v>
                </c:pt>
                <c:pt idx="914">
                  <c:v>-1.2379080000000001E-2</c:v>
                </c:pt>
                <c:pt idx="915">
                  <c:v>1.322426E-3</c:v>
                </c:pt>
                <c:pt idx="916">
                  <c:v>7.3142670000000002E-3</c:v>
                </c:pt>
                <c:pt idx="917">
                  <c:v>4.2111429999999997E-3</c:v>
                </c:pt>
                <c:pt idx="918">
                  <c:v>7.696245E-3</c:v>
                </c:pt>
                <c:pt idx="919">
                  <c:v>1.246356E-2</c:v>
                </c:pt>
                <c:pt idx="920">
                  <c:v>1.541173E-2</c:v>
                </c:pt>
                <c:pt idx="921">
                  <c:v>1.8315049999999999E-2</c:v>
                </c:pt>
                <c:pt idx="922">
                  <c:v>1.9892409999999999E-2</c:v>
                </c:pt>
                <c:pt idx="923">
                  <c:v>2.3109089999999999E-2</c:v>
                </c:pt>
                <c:pt idx="924">
                  <c:v>2.2141319999999999E-2</c:v>
                </c:pt>
                <c:pt idx="925">
                  <c:v>1.2217789999999999E-2</c:v>
                </c:pt>
                <c:pt idx="926">
                  <c:v>7.740022E-3</c:v>
                </c:pt>
                <c:pt idx="927">
                  <c:v>1.485119E-2</c:v>
                </c:pt>
                <c:pt idx="928">
                  <c:v>1.4020319999999999E-2</c:v>
                </c:pt>
                <c:pt idx="929">
                  <c:v>2.6815620000000002E-3</c:v>
                </c:pt>
                <c:pt idx="930">
                  <c:v>2.549136E-3</c:v>
                </c:pt>
                <c:pt idx="931">
                  <c:v>8.3504719999999994E-3</c:v>
                </c:pt>
                <c:pt idx="932">
                  <c:v>2.072942E-4</c:v>
                </c:pt>
                <c:pt idx="933">
                  <c:v>-1.0784E-2</c:v>
                </c:pt>
                <c:pt idx="934">
                  <c:v>-9.1943679999999996E-3</c:v>
                </c:pt>
                <c:pt idx="935">
                  <c:v>-1.7575589999999999E-3</c:v>
                </c:pt>
                <c:pt idx="936">
                  <c:v>4.37434E-3</c:v>
                </c:pt>
                <c:pt idx="937">
                  <c:v>6.8712469999999996E-3</c:v>
                </c:pt>
                <c:pt idx="938">
                  <c:v>5.9139930000000002E-3</c:v>
                </c:pt>
                <c:pt idx="939">
                  <c:v>2.663931E-3</c:v>
                </c:pt>
                <c:pt idx="940">
                  <c:v>-5.1415920000000004E-3</c:v>
                </c:pt>
                <c:pt idx="941">
                  <c:v>-9.7740510000000006E-3</c:v>
                </c:pt>
                <c:pt idx="942">
                  <c:v>-1.2427320000000001E-3</c:v>
                </c:pt>
                <c:pt idx="943">
                  <c:v>3.580677E-3</c:v>
                </c:pt>
                <c:pt idx="944">
                  <c:v>-8.6164450000000004E-3</c:v>
                </c:pt>
                <c:pt idx="945">
                  <c:v>-1.109421E-2</c:v>
                </c:pt>
                <c:pt idx="946">
                  <c:v>6.1977849999999999E-3</c:v>
                </c:pt>
                <c:pt idx="947">
                  <c:v>1.2409969999999999E-2</c:v>
                </c:pt>
                <c:pt idx="948">
                  <c:v>2.6413640000000002E-3</c:v>
                </c:pt>
                <c:pt idx="949">
                  <c:v>2.3321560000000002E-3</c:v>
                </c:pt>
                <c:pt idx="950">
                  <c:v>7.7833939999999999E-3</c:v>
                </c:pt>
                <c:pt idx="951">
                  <c:v>3.745048E-3</c:v>
                </c:pt>
                <c:pt idx="952">
                  <c:v>2.365284E-3</c:v>
                </c:pt>
                <c:pt idx="953">
                  <c:v>6.8946010000000002E-3</c:v>
                </c:pt>
                <c:pt idx="954">
                  <c:v>7.5906100000000002E-3</c:v>
                </c:pt>
                <c:pt idx="955">
                  <c:v>8.7865649999999997E-3</c:v>
                </c:pt>
                <c:pt idx="956">
                  <c:v>1.292275E-2</c:v>
                </c:pt>
                <c:pt idx="957">
                  <c:v>1.19106E-2</c:v>
                </c:pt>
                <c:pt idx="958">
                  <c:v>2.366497E-3</c:v>
                </c:pt>
                <c:pt idx="959">
                  <c:v>-1.2572519999999999E-4</c:v>
                </c:pt>
                <c:pt idx="960">
                  <c:v>8.2792890000000004E-3</c:v>
                </c:pt>
                <c:pt idx="961">
                  <c:v>6.5413709999999998E-3</c:v>
                </c:pt>
                <c:pt idx="962">
                  <c:v>4.399076E-4</c:v>
                </c:pt>
                <c:pt idx="963">
                  <c:v>4.1150570000000001E-3</c:v>
                </c:pt>
                <c:pt idx="964">
                  <c:v>4.010525E-3</c:v>
                </c:pt>
                <c:pt idx="965">
                  <c:v>-7.0428790000000004E-4</c:v>
                </c:pt>
                <c:pt idx="966">
                  <c:v>5.9639309999999996E-3</c:v>
                </c:pt>
                <c:pt idx="967">
                  <c:v>2.412605E-2</c:v>
                </c:pt>
                <c:pt idx="968">
                  <c:v>3.18219E-2</c:v>
                </c:pt>
                <c:pt idx="969">
                  <c:v>1.491464E-2</c:v>
                </c:pt>
                <c:pt idx="970">
                  <c:v>1.247649E-3</c:v>
                </c:pt>
                <c:pt idx="971">
                  <c:v>9.7116059999999994E-3</c:v>
                </c:pt>
                <c:pt idx="972">
                  <c:v>1.3717500000000001E-2</c:v>
                </c:pt>
                <c:pt idx="973">
                  <c:v>7.0321239999999998E-3</c:v>
                </c:pt>
                <c:pt idx="974">
                  <c:v>7.2598869999999996E-3</c:v>
                </c:pt>
                <c:pt idx="975">
                  <c:v>7.3106530000000003E-3</c:v>
                </c:pt>
                <c:pt idx="976">
                  <c:v>-2.1074470000000001E-4</c:v>
                </c:pt>
                <c:pt idx="977">
                  <c:v>-5.401049E-4</c:v>
                </c:pt>
                <c:pt idx="978">
                  <c:v>9.6517740000000001E-3</c:v>
                </c:pt>
                <c:pt idx="979">
                  <c:v>1.125577E-2</c:v>
                </c:pt>
                <c:pt idx="980">
                  <c:v>6.1001379999999997E-3</c:v>
                </c:pt>
                <c:pt idx="981">
                  <c:v>1.0043949999999999E-2</c:v>
                </c:pt>
                <c:pt idx="982">
                  <c:v>1.5050819999999999E-2</c:v>
                </c:pt>
                <c:pt idx="983">
                  <c:v>1.4398660000000001E-2</c:v>
                </c:pt>
                <c:pt idx="984">
                  <c:v>6.9096039999999997E-3</c:v>
                </c:pt>
                <c:pt idx="985">
                  <c:v>-3.2650439999999999E-3</c:v>
                </c:pt>
                <c:pt idx="986">
                  <c:v>-1.8949640000000001E-3</c:v>
                </c:pt>
                <c:pt idx="987">
                  <c:v>-3.031822E-3</c:v>
                </c:pt>
                <c:pt idx="988">
                  <c:v>-1.482488E-2</c:v>
                </c:pt>
                <c:pt idx="989">
                  <c:v>-1.486142E-2</c:v>
                </c:pt>
                <c:pt idx="990">
                  <c:v>-3.580462E-3</c:v>
                </c:pt>
                <c:pt idx="991">
                  <c:v>6.6884249999999996E-3</c:v>
                </c:pt>
                <c:pt idx="992">
                  <c:v>1.5460969999999999E-2</c:v>
                </c:pt>
                <c:pt idx="993">
                  <c:v>2.0147479999999999E-2</c:v>
                </c:pt>
                <c:pt idx="994">
                  <c:v>1.841168E-2</c:v>
                </c:pt>
                <c:pt idx="995">
                  <c:v>1.3475549999999999E-2</c:v>
                </c:pt>
                <c:pt idx="996">
                  <c:v>6.2581030000000001E-3</c:v>
                </c:pt>
                <c:pt idx="997">
                  <c:v>9.406188E-4</c:v>
                </c:pt>
                <c:pt idx="998">
                  <c:v>7.7763870000000001E-3</c:v>
                </c:pt>
                <c:pt idx="999">
                  <c:v>1.6777940000000002E-2</c:v>
                </c:pt>
              </c:numCache>
            </c:numRef>
          </c:yVal>
          <c:smooth val="0"/>
        </c:ser>
        <c:ser>
          <c:idx val="10"/>
          <c:order val="10"/>
          <c:tx>
            <c:v>+1000V (#11)</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Data'!$L$5:$L$1004</c:f>
              <c:numCache>
                <c:formatCode>General</c:formatCode>
                <c:ptCount val="1000"/>
                <c:pt idx="0">
                  <c:v>4.6833819999999998E-3</c:v>
                </c:pt>
                <c:pt idx="1">
                  <c:v>1.0415840000000001E-2</c:v>
                </c:pt>
                <c:pt idx="2">
                  <c:v>7.0786649999999996E-3</c:v>
                </c:pt>
                <c:pt idx="3">
                  <c:v>-6.5799480000000004E-3</c:v>
                </c:pt>
                <c:pt idx="4">
                  <c:v>-1.286635E-2</c:v>
                </c:pt>
                <c:pt idx="5">
                  <c:v>-8.3380399999999997E-3</c:v>
                </c:pt>
                <c:pt idx="6">
                  <c:v>-3.756789E-3</c:v>
                </c:pt>
                <c:pt idx="7">
                  <c:v>-1.011269E-3</c:v>
                </c:pt>
                <c:pt idx="8">
                  <c:v>5.1363490000000001E-3</c:v>
                </c:pt>
                <c:pt idx="9">
                  <c:v>8.8493700000000005E-3</c:v>
                </c:pt>
                <c:pt idx="10">
                  <c:v>3.3691469999999999E-3</c:v>
                </c:pt>
                <c:pt idx="11">
                  <c:v>2.8337179999999998E-3</c:v>
                </c:pt>
                <c:pt idx="12">
                  <c:v>9.9010959999999999E-3</c:v>
                </c:pt>
                <c:pt idx="13">
                  <c:v>6.7705839999999996E-3</c:v>
                </c:pt>
                <c:pt idx="14">
                  <c:v>-5.0543469999999998E-3</c:v>
                </c:pt>
                <c:pt idx="15">
                  <c:v>-1.023013E-2</c:v>
                </c:pt>
                <c:pt idx="16">
                  <c:v>-7.1906499999999998E-3</c:v>
                </c:pt>
                <c:pt idx="17">
                  <c:v>-5.1649230000000001E-3</c:v>
                </c:pt>
                <c:pt idx="18">
                  <c:v>-1.114539E-2</c:v>
                </c:pt>
                <c:pt idx="19">
                  <c:v>-1.6188859999999999E-2</c:v>
                </c:pt>
                <c:pt idx="20">
                  <c:v>-6.9572870000000004E-3</c:v>
                </c:pt>
                <c:pt idx="21">
                  <c:v>2.3063020000000001E-3</c:v>
                </c:pt>
                <c:pt idx="22">
                  <c:v>1.9416290000000001E-3</c:v>
                </c:pt>
                <c:pt idx="23">
                  <c:v>1.971665E-3</c:v>
                </c:pt>
                <c:pt idx="24">
                  <c:v>-4.785255E-4</c:v>
                </c:pt>
                <c:pt idx="25">
                  <c:v>-5.9658589999999996E-3</c:v>
                </c:pt>
                <c:pt idx="26">
                  <c:v>-9.5814409999999996E-3</c:v>
                </c:pt>
                <c:pt idx="27">
                  <c:v>-7.5324980000000003E-3</c:v>
                </c:pt>
                <c:pt idx="28">
                  <c:v>2.8367800000000001E-3</c:v>
                </c:pt>
                <c:pt idx="29">
                  <c:v>1.450413E-2</c:v>
                </c:pt>
                <c:pt idx="30">
                  <c:v>1.271605E-2</c:v>
                </c:pt>
                <c:pt idx="31">
                  <c:v>-5.8017479999999998E-3</c:v>
                </c:pt>
                <c:pt idx="32">
                  <c:v>-1.552066E-2</c:v>
                </c:pt>
                <c:pt idx="33">
                  <c:v>-1.154819E-2</c:v>
                </c:pt>
                <c:pt idx="34">
                  <c:v>-1.157598E-2</c:v>
                </c:pt>
                <c:pt idx="35">
                  <c:v>-6.6172269999999998E-3</c:v>
                </c:pt>
                <c:pt idx="36">
                  <c:v>3.5715230000000001E-3</c:v>
                </c:pt>
                <c:pt idx="37">
                  <c:v>4.7158850000000004E-3</c:v>
                </c:pt>
                <c:pt idx="38">
                  <c:v>-4.2055740000000001E-3</c:v>
                </c:pt>
                <c:pt idx="39">
                  <c:v>-1.434445E-2</c:v>
                </c:pt>
                <c:pt idx="40">
                  <c:v>-7.1350989999999998E-3</c:v>
                </c:pt>
                <c:pt idx="41">
                  <c:v>1.0320950000000001E-2</c:v>
                </c:pt>
                <c:pt idx="42">
                  <c:v>1.096566E-2</c:v>
                </c:pt>
                <c:pt idx="43">
                  <c:v>3.637239E-3</c:v>
                </c:pt>
                <c:pt idx="44">
                  <c:v>4.6741079999999997E-3</c:v>
                </c:pt>
                <c:pt idx="45">
                  <c:v>-1.3551699999999999E-3</c:v>
                </c:pt>
                <c:pt idx="46">
                  <c:v>-1.3966589999999999E-2</c:v>
                </c:pt>
                <c:pt idx="47">
                  <c:v>-8.0387840000000002E-3</c:v>
                </c:pt>
                <c:pt idx="48">
                  <c:v>1.0134260000000001E-2</c:v>
                </c:pt>
                <c:pt idx="49">
                  <c:v>1.6820089999999999E-2</c:v>
                </c:pt>
                <c:pt idx="50">
                  <c:v>7.726091E-3</c:v>
                </c:pt>
                <c:pt idx="51">
                  <c:v>-6.4570359999999995E-4</c:v>
                </c:pt>
                <c:pt idx="52">
                  <c:v>1.0867659999999999E-2</c:v>
                </c:pt>
                <c:pt idx="53">
                  <c:v>2.1948720000000001E-2</c:v>
                </c:pt>
                <c:pt idx="54">
                  <c:v>5.1035610000000004E-3</c:v>
                </c:pt>
                <c:pt idx="55">
                  <c:v>-1.317434E-2</c:v>
                </c:pt>
                <c:pt idx="56">
                  <c:v>-6.5274460000000001E-3</c:v>
                </c:pt>
                <c:pt idx="57">
                  <c:v>4.4446800000000003E-3</c:v>
                </c:pt>
                <c:pt idx="58">
                  <c:v>2.597809E-3</c:v>
                </c:pt>
                <c:pt idx="59">
                  <c:v>-3.617571E-3</c:v>
                </c:pt>
                <c:pt idx="60">
                  <c:v>-4.1018740000000001E-3</c:v>
                </c:pt>
                <c:pt idx="61">
                  <c:v>4.8140519999999998E-4</c:v>
                </c:pt>
                <c:pt idx="62">
                  <c:v>-1.637304E-3</c:v>
                </c:pt>
                <c:pt idx="63">
                  <c:v>-1.1078040000000001E-2</c:v>
                </c:pt>
                <c:pt idx="64">
                  <c:v>-1.4677890000000001E-2</c:v>
                </c:pt>
                <c:pt idx="65">
                  <c:v>-1.130623E-2</c:v>
                </c:pt>
                <c:pt idx="66">
                  <c:v>-4.6548550000000003E-3</c:v>
                </c:pt>
                <c:pt idx="67">
                  <c:v>1.670532E-3</c:v>
                </c:pt>
                <c:pt idx="68">
                  <c:v>6.9567300000000004E-3</c:v>
                </c:pt>
                <c:pt idx="69">
                  <c:v>1.244431E-2</c:v>
                </c:pt>
                <c:pt idx="70">
                  <c:v>7.2688149999999997E-3</c:v>
                </c:pt>
                <c:pt idx="71">
                  <c:v>-5.1561640000000004E-3</c:v>
                </c:pt>
                <c:pt idx="72">
                  <c:v>-9.9092190000000004E-3</c:v>
                </c:pt>
                <c:pt idx="73">
                  <c:v>-9.7042529999999995E-3</c:v>
                </c:pt>
                <c:pt idx="74">
                  <c:v>-1.155607E-2</c:v>
                </c:pt>
                <c:pt idx="75">
                  <c:v>-1.2856299999999999E-2</c:v>
                </c:pt>
                <c:pt idx="76">
                  <c:v>-1.0259239999999999E-2</c:v>
                </c:pt>
                <c:pt idx="77">
                  <c:v>-9.0251310000000005E-3</c:v>
                </c:pt>
                <c:pt idx="78">
                  <c:v>-1.2704490000000001E-2</c:v>
                </c:pt>
                <c:pt idx="79">
                  <c:v>-1.0372650000000001E-2</c:v>
                </c:pt>
                <c:pt idx="80">
                  <c:v>5.0705189999999999E-3</c:v>
                </c:pt>
                <c:pt idx="81">
                  <c:v>9.943215E-3</c:v>
                </c:pt>
                <c:pt idx="82">
                  <c:v>-1.015456E-2</c:v>
                </c:pt>
                <c:pt idx="83">
                  <c:v>-1.8594039999999999E-2</c:v>
                </c:pt>
                <c:pt idx="84">
                  <c:v>3.9984360000000002E-3</c:v>
                </c:pt>
                <c:pt idx="85">
                  <c:v>1.8484779999999999E-2</c:v>
                </c:pt>
                <c:pt idx="86">
                  <c:v>3.5915719999999999E-3</c:v>
                </c:pt>
                <c:pt idx="87">
                  <c:v>-1.298761E-2</c:v>
                </c:pt>
                <c:pt idx="88">
                  <c:v>-1.012301E-2</c:v>
                </c:pt>
                <c:pt idx="89">
                  <c:v>7.3294270000000001E-4</c:v>
                </c:pt>
                <c:pt idx="90">
                  <c:v>1.0664629999999999E-3</c:v>
                </c:pt>
                <c:pt idx="91">
                  <c:v>-8.8424669999999997E-3</c:v>
                </c:pt>
                <c:pt idx="92">
                  <c:v>-1.7439840000000002E-2</c:v>
                </c:pt>
                <c:pt idx="93">
                  <c:v>-1.7369289999999999E-2</c:v>
                </c:pt>
                <c:pt idx="94">
                  <c:v>-8.8815690000000006E-3</c:v>
                </c:pt>
                <c:pt idx="95">
                  <c:v>1.5690459999999999E-3</c:v>
                </c:pt>
                <c:pt idx="96">
                  <c:v>9.8371510000000006E-3</c:v>
                </c:pt>
                <c:pt idx="97">
                  <c:v>9.0576119999999996E-3</c:v>
                </c:pt>
                <c:pt idx="98">
                  <c:v>-5.0439079999999997E-3</c:v>
                </c:pt>
                <c:pt idx="99">
                  <c:v>-1.787267E-2</c:v>
                </c:pt>
                <c:pt idx="100">
                  <c:v>-1.3807450000000001E-2</c:v>
                </c:pt>
                <c:pt idx="101">
                  <c:v>2.4144510000000002E-3</c:v>
                </c:pt>
                <c:pt idx="102">
                  <c:v>7.2106239999999997E-3</c:v>
                </c:pt>
                <c:pt idx="103">
                  <c:v>-3.566297E-3</c:v>
                </c:pt>
                <c:pt idx="104">
                  <c:v>-7.0307979999999996E-4</c:v>
                </c:pt>
                <c:pt idx="105">
                  <c:v>1.320007E-2</c:v>
                </c:pt>
                <c:pt idx="106">
                  <c:v>1.068848E-2</c:v>
                </c:pt>
                <c:pt idx="107">
                  <c:v>5.524185E-3</c:v>
                </c:pt>
                <c:pt idx="108">
                  <c:v>1.5702219999999999E-2</c:v>
                </c:pt>
                <c:pt idx="109">
                  <c:v>2.2264280000000001E-2</c:v>
                </c:pt>
                <c:pt idx="110">
                  <c:v>1.3419520000000001E-2</c:v>
                </c:pt>
                <c:pt idx="111">
                  <c:v>7.2495320000000004E-3</c:v>
                </c:pt>
                <c:pt idx="112">
                  <c:v>1.0638099999999999E-2</c:v>
                </c:pt>
                <c:pt idx="113">
                  <c:v>5.718786E-3</c:v>
                </c:pt>
                <c:pt idx="114">
                  <c:v>-8.0488269999999997E-3</c:v>
                </c:pt>
                <c:pt idx="115">
                  <c:v>-9.0653869999999994E-3</c:v>
                </c:pt>
                <c:pt idx="116">
                  <c:v>2.0220709999999999E-3</c:v>
                </c:pt>
                <c:pt idx="117">
                  <c:v>1.2230629999999999E-2</c:v>
                </c:pt>
                <c:pt idx="118">
                  <c:v>2.0531270000000001E-2</c:v>
                </c:pt>
                <c:pt idx="119">
                  <c:v>1.521057E-2</c:v>
                </c:pt>
                <c:pt idx="120">
                  <c:v>2.7995450000000001E-3</c:v>
                </c:pt>
                <c:pt idx="121">
                  <c:v>6.642439E-3</c:v>
                </c:pt>
                <c:pt idx="122">
                  <c:v>5.0573110000000001E-3</c:v>
                </c:pt>
                <c:pt idx="123">
                  <c:v>-1.5861449999999999E-2</c:v>
                </c:pt>
                <c:pt idx="124">
                  <c:v>-1.7082449999999999E-2</c:v>
                </c:pt>
                <c:pt idx="125">
                  <c:v>6.7879790000000004E-3</c:v>
                </c:pt>
                <c:pt idx="126">
                  <c:v>9.3286949999999997E-3</c:v>
                </c:pt>
                <c:pt idx="127">
                  <c:v>-9.6558990000000008E-3</c:v>
                </c:pt>
                <c:pt idx="128">
                  <c:v>-7.4680679999999996E-3</c:v>
                </c:pt>
                <c:pt idx="129">
                  <c:v>6.0716839999999999E-3</c:v>
                </c:pt>
                <c:pt idx="130">
                  <c:v>2.8071480000000002E-3</c:v>
                </c:pt>
                <c:pt idx="131">
                  <c:v>-3.2380510000000001E-4</c:v>
                </c:pt>
                <c:pt idx="132">
                  <c:v>4.3158379999999998E-3</c:v>
                </c:pt>
                <c:pt idx="133">
                  <c:v>6.0759079999999997E-3</c:v>
                </c:pt>
                <c:pt idx="134">
                  <c:v>1.04826E-2</c:v>
                </c:pt>
                <c:pt idx="135">
                  <c:v>1.407098E-2</c:v>
                </c:pt>
                <c:pt idx="136">
                  <c:v>3.2797429999999999E-3</c:v>
                </c:pt>
                <c:pt idx="137">
                  <c:v>-1.2305979999999999E-2</c:v>
                </c:pt>
                <c:pt idx="138">
                  <c:v>-1.080094E-2</c:v>
                </c:pt>
                <c:pt idx="139">
                  <c:v>4.9163649999999998E-3</c:v>
                </c:pt>
                <c:pt idx="140">
                  <c:v>1.485088E-2</c:v>
                </c:pt>
                <c:pt idx="141">
                  <c:v>1.0480150000000001E-2</c:v>
                </c:pt>
                <c:pt idx="142">
                  <c:v>-1.3266040000000001E-3</c:v>
                </c:pt>
                <c:pt idx="143">
                  <c:v>-2.9428480000000001E-3</c:v>
                </c:pt>
                <c:pt idx="144">
                  <c:v>8.7077249999999995E-3</c:v>
                </c:pt>
                <c:pt idx="145">
                  <c:v>1.1409559999999999E-2</c:v>
                </c:pt>
                <c:pt idx="146">
                  <c:v>-1.457524E-3</c:v>
                </c:pt>
                <c:pt idx="147">
                  <c:v>-1.1027840000000001E-2</c:v>
                </c:pt>
                <c:pt idx="148">
                  <c:v>-7.4002019999999998E-3</c:v>
                </c:pt>
                <c:pt idx="149">
                  <c:v>-1.688894E-3</c:v>
                </c:pt>
                <c:pt idx="150">
                  <c:v>-4.5969560000000001E-3</c:v>
                </c:pt>
                <c:pt idx="151">
                  <c:v>-4.3131910000000001E-3</c:v>
                </c:pt>
                <c:pt idx="152">
                  <c:v>7.4365940000000004E-3</c:v>
                </c:pt>
                <c:pt idx="153">
                  <c:v>6.9757370000000001E-3</c:v>
                </c:pt>
                <c:pt idx="154">
                  <c:v>-8.5370540000000005E-3</c:v>
                </c:pt>
                <c:pt idx="155">
                  <c:v>-2.8061269999999998E-3</c:v>
                </c:pt>
                <c:pt idx="156">
                  <c:v>1.9194030000000001E-2</c:v>
                </c:pt>
                <c:pt idx="157">
                  <c:v>1.9962959999999998E-2</c:v>
                </c:pt>
                <c:pt idx="158">
                  <c:v>7.7479480000000002E-3</c:v>
                </c:pt>
                <c:pt idx="159">
                  <c:v>5.4930170000000002E-3</c:v>
                </c:pt>
                <c:pt idx="160">
                  <c:v>3.1097009999999999E-3</c:v>
                </c:pt>
                <c:pt idx="161">
                  <c:v>3.555958E-4</c:v>
                </c:pt>
                <c:pt idx="162">
                  <c:v>9.2237329999999996E-3</c:v>
                </c:pt>
                <c:pt idx="163">
                  <c:v>1.233481E-2</c:v>
                </c:pt>
                <c:pt idx="164">
                  <c:v>2.4268529999999999E-4</c:v>
                </c:pt>
                <c:pt idx="165">
                  <c:v>-6.4317280000000003E-3</c:v>
                </c:pt>
                <c:pt idx="166">
                  <c:v>-2.4754840000000002E-4</c:v>
                </c:pt>
                <c:pt idx="167">
                  <c:v>1.1543040000000001E-3</c:v>
                </c:pt>
                <c:pt idx="168">
                  <c:v>-5.4081729999999996E-3</c:v>
                </c:pt>
                <c:pt idx="169">
                  <c:v>-4.5401189999999996E-3</c:v>
                </c:pt>
                <c:pt idx="170">
                  <c:v>-5.405679E-3</c:v>
                </c:pt>
                <c:pt idx="171">
                  <c:v>-1.2333240000000001E-2</c:v>
                </c:pt>
                <c:pt idx="172">
                  <c:v>-4.2715670000000004E-3</c:v>
                </c:pt>
                <c:pt idx="173">
                  <c:v>1.111909E-2</c:v>
                </c:pt>
                <c:pt idx="174">
                  <c:v>6.8946459999999999E-3</c:v>
                </c:pt>
                <c:pt idx="175">
                  <c:v>-1.202403E-2</c:v>
                </c:pt>
                <c:pt idx="176">
                  <c:v>-1.439037E-2</c:v>
                </c:pt>
                <c:pt idx="177">
                  <c:v>9.1692260000000008E-3</c:v>
                </c:pt>
                <c:pt idx="178">
                  <c:v>4.0804640000000003E-2</c:v>
                </c:pt>
                <c:pt idx="179">
                  <c:v>7.9329109999999994E-2</c:v>
                </c:pt>
                <c:pt idx="180">
                  <c:v>0.13359470000000001</c:v>
                </c:pt>
                <c:pt idx="181">
                  <c:v>0.19911570000000001</c:v>
                </c:pt>
                <c:pt idx="182">
                  <c:v>0.2833214</c:v>
                </c:pt>
                <c:pt idx="183">
                  <c:v>0.39554220000000001</c:v>
                </c:pt>
                <c:pt idx="184">
                  <c:v>0.50704079999999996</c:v>
                </c:pt>
                <c:pt idx="185">
                  <c:v>0.58832439999999997</c:v>
                </c:pt>
                <c:pt idx="186">
                  <c:v>0.64573910000000001</c:v>
                </c:pt>
                <c:pt idx="187">
                  <c:v>0.68461249999999996</c:v>
                </c:pt>
                <c:pt idx="188">
                  <c:v>0.70727839999999997</c:v>
                </c:pt>
                <c:pt idx="189">
                  <c:v>0.72264969999999995</c:v>
                </c:pt>
                <c:pt idx="190">
                  <c:v>0.72996899999999998</c:v>
                </c:pt>
                <c:pt idx="191">
                  <c:v>0.73582110000000001</c:v>
                </c:pt>
                <c:pt idx="192">
                  <c:v>0.7414039</c:v>
                </c:pt>
                <c:pt idx="193">
                  <c:v>0.72894179999999997</c:v>
                </c:pt>
                <c:pt idx="194">
                  <c:v>0.70750049999999998</c:v>
                </c:pt>
                <c:pt idx="195">
                  <c:v>0.70022980000000001</c:v>
                </c:pt>
                <c:pt idx="196">
                  <c:v>0.70139419999999997</c:v>
                </c:pt>
                <c:pt idx="197">
                  <c:v>0.70122960000000001</c:v>
                </c:pt>
                <c:pt idx="198">
                  <c:v>0.69859709999999997</c:v>
                </c:pt>
                <c:pt idx="199">
                  <c:v>0.69515190000000004</c:v>
                </c:pt>
                <c:pt idx="200">
                  <c:v>0.69923440000000003</c:v>
                </c:pt>
                <c:pt idx="201">
                  <c:v>0.70443900000000004</c:v>
                </c:pt>
                <c:pt idx="202">
                  <c:v>0.69354579999999999</c:v>
                </c:pt>
                <c:pt idx="203">
                  <c:v>0.67433390000000004</c:v>
                </c:pt>
                <c:pt idx="204">
                  <c:v>0.6640954</c:v>
                </c:pt>
                <c:pt idx="205">
                  <c:v>0.65349449999999998</c:v>
                </c:pt>
                <c:pt idx="206">
                  <c:v>0.63880490000000001</c:v>
                </c:pt>
                <c:pt idx="207">
                  <c:v>0.63612469999999999</c:v>
                </c:pt>
                <c:pt idx="208">
                  <c:v>0.64154869999999997</c:v>
                </c:pt>
                <c:pt idx="209">
                  <c:v>0.63935379999999997</c:v>
                </c:pt>
                <c:pt idx="210">
                  <c:v>0.62098620000000004</c:v>
                </c:pt>
                <c:pt idx="211">
                  <c:v>0.597468</c:v>
                </c:pt>
                <c:pt idx="212">
                  <c:v>0.59067979999999998</c:v>
                </c:pt>
                <c:pt idx="213">
                  <c:v>0.59242550000000005</c:v>
                </c:pt>
                <c:pt idx="214">
                  <c:v>0.58483640000000003</c:v>
                </c:pt>
                <c:pt idx="215">
                  <c:v>0.57010879999999997</c:v>
                </c:pt>
                <c:pt idx="216">
                  <c:v>0.56536439999999999</c:v>
                </c:pt>
                <c:pt idx="217">
                  <c:v>0.57765820000000001</c:v>
                </c:pt>
                <c:pt idx="218">
                  <c:v>0.58203309999999997</c:v>
                </c:pt>
                <c:pt idx="219">
                  <c:v>0.56860299999999997</c:v>
                </c:pt>
                <c:pt idx="220">
                  <c:v>0.55586360000000001</c:v>
                </c:pt>
                <c:pt idx="221">
                  <c:v>0.54932499999999995</c:v>
                </c:pt>
                <c:pt idx="222">
                  <c:v>0.54716339999999997</c:v>
                </c:pt>
                <c:pt idx="223">
                  <c:v>0.54678420000000005</c:v>
                </c:pt>
                <c:pt idx="224">
                  <c:v>0.54598789999999997</c:v>
                </c:pt>
                <c:pt idx="225">
                  <c:v>0.55074889999999999</c:v>
                </c:pt>
                <c:pt idx="226">
                  <c:v>0.55920749999999997</c:v>
                </c:pt>
                <c:pt idx="227">
                  <c:v>0.56359440000000005</c:v>
                </c:pt>
                <c:pt idx="228">
                  <c:v>0.55878309999999998</c:v>
                </c:pt>
                <c:pt idx="229">
                  <c:v>0.54530489999999998</c:v>
                </c:pt>
                <c:pt idx="230">
                  <c:v>0.53534930000000003</c:v>
                </c:pt>
                <c:pt idx="231">
                  <c:v>0.53480419999999995</c:v>
                </c:pt>
                <c:pt idx="232">
                  <c:v>0.53936770000000001</c:v>
                </c:pt>
                <c:pt idx="233">
                  <c:v>0.53487189999999996</c:v>
                </c:pt>
                <c:pt idx="234">
                  <c:v>0.51706030000000003</c:v>
                </c:pt>
                <c:pt idx="235">
                  <c:v>0.51333309999999999</c:v>
                </c:pt>
                <c:pt idx="236">
                  <c:v>0.52317100000000005</c:v>
                </c:pt>
                <c:pt idx="237">
                  <c:v>0.51754739999999999</c:v>
                </c:pt>
                <c:pt idx="238">
                  <c:v>0.5042451</c:v>
                </c:pt>
                <c:pt idx="239">
                  <c:v>0.50449429999999995</c:v>
                </c:pt>
                <c:pt idx="240">
                  <c:v>0.50979050000000004</c:v>
                </c:pt>
                <c:pt idx="241">
                  <c:v>0.50325500000000001</c:v>
                </c:pt>
                <c:pt idx="242">
                  <c:v>0.49312329999999999</c:v>
                </c:pt>
                <c:pt idx="243">
                  <c:v>0.49251460000000002</c:v>
                </c:pt>
                <c:pt idx="244">
                  <c:v>0.496118</c:v>
                </c:pt>
                <c:pt idx="245">
                  <c:v>0.4962916</c:v>
                </c:pt>
                <c:pt idx="246">
                  <c:v>0.49060310000000001</c:v>
                </c:pt>
                <c:pt idx="247">
                  <c:v>0.48436699999999999</c:v>
                </c:pt>
                <c:pt idx="248">
                  <c:v>0.48350379999999998</c:v>
                </c:pt>
                <c:pt idx="249">
                  <c:v>0.47856330000000002</c:v>
                </c:pt>
                <c:pt idx="250">
                  <c:v>0.46979989999999999</c:v>
                </c:pt>
                <c:pt idx="251">
                  <c:v>0.47163369999999999</c:v>
                </c:pt>
                <c:pt idx="252">
                  <c:v>0.47887059999999998</c:v>
                </c:pt>
                <c:pt idx="253">
                  <c:v>0.4777827</c:v>
                </c:pt>
                <c:pt idx="254">
                  <c:v>0.46969919999999998</c:v>
                </c:pt>
                <c:pt idx="255">
                  <c:v>0.467582</c:v>
                </c:pt>
                <c:pt idx="256">
                  <c:v>0.47514410000000001</c:v>
                </c:pt>
                <c:pt idx="257">
                  <c:v>0.4779854</c:v>
                </c:pt>
                <c:pt idx="258">
                  <c:v>0.46705580000000002</c:v>
                </c:pt>
                <c:pt idx="259">
                  <c:v>0.4565594</c:v>
                </c:pt>
                <c:pt idx="260">
                  <c:v>0.46130009999999999</c:v>
                </c:pt>
                <c:pt idx="261">
                  <c:v>0.4669643</c:v>
                </c:pt>
                <c:pt idx="262">
                  <c:v>0.45852520000000002</c:v>
                </c:pt>
                <c:pt idx="263">
                  <c:v>0.44749030000000001</c:v>
                </c:pt>
                <c:pt idx="264">
                  <c:v>0.44879370000000002</c:v>
                </c:pt>
                <c:pt idx="265">
                  <c:v>0.45410210000000001</c:v>
                </c:pt>
                <c:pt idx="266">
                  <c:v>0.44190649999999998</c:v>
                </c:pt>
                <c:pt idx="267">
                  <c:v>0.4238789</c:v>
                </c:pt>
                <c:pt idx="268">
                  <c:v>0.4231085</c:v>
                </c:pt>
                <c:pt idx="269">
                  <c:v>0.42374590000000001</c:v>
                </c:pt>
                <c:pt idx="270">
                  <c:v>0.4118965</c:v>
                </c:pt>
                <c:pt idx="271">
                  <c:v>0.4087537</c:v>
                </c:pt>
                <c:pt idx="272">
                  <c:v>0.42428120000000002</c:v>
                </c:pt>
                <c:pt idx="273">
                  <c:v>0.43530669999999999</c:v>
                </c:pt>
                <c:pt idx="274">
                  <c:v>0.42821389999999998</c:v>
                </c:pt>
                <c:pt idx="275">
                  <c:v>0.41353440000000002</c:v>
                </c:pt>
                <c:pt idx="276">
                  <c:v>0.40393639999999997</c:v>
                </c:pt>
                <c:pt idx="277">
                  <c:v>0.40588999999999997</c:v>
                </c:pt>
                <c:pt idx="278">
                  <c:v>0.41214869999999998</c:v>
                </c:pt>
                <c:pt idx="279">
                  <c:v>0.41189550000000003</c:v>
                </c:pt>
                <c:pt idx="280">
                  <c:v>0.40864600000000001</c:v>
                </c:pt>
                <c:pt idx="281">
                  <c:v>0.40477109999999999</c:v>
                </c:pt>
                <c:pt idx="282">
                  <c:v>0.39626260000000002</c:v>
                </c:pt>
                <c:pt idx="283">
                  <c:v>0.3880863</c:v>
                </c:pt>
                <c:pt idx="284">
                  <c:v>0.38938830000000002</c:v>
                </c:pt>
                <c:pt idx="285">
                  <c:v>0.39310400000000001</c:v>
                </c:pt>
                <c:pt idx="286">
                  <c:v>0.38182509999999997</c:v>
                </c:pt>
                <c:pt idx="287">
                  <c:v>0.36702279999999998</c:v>
                </c:pt>
                <c:pt idx="288">
                  <c:v>0.37153429999999998</c:v>
                </c:pt>
                <c:pt idx="289">
                  <c:v>0.38019540000000002</c:v>
                </c:pt>
                <c:pt idx="290">
                  <c:v>0.37648340000000002</c:v>
                </c:pt>
                <c:pt idx="291">
                  <c:v>0.37360729999999998</c:v>
                </c:pt>
                <c:pt idx="292">
                  <c:v>0.37794329999999998</c:v>
                </c:pt>
                <c:pt idx="293">
                  <c:v>0.37902150000000001</c:v>
                </c:pt>
                <c:pt idx="294">
                  <c:v>0.37144339999999998</c:v>
                </c:pt>
                <c:pt idx="295">
                  <c:v>0.36788130000000002</c:v>
                </c:pt>
                <c:pt idx="296">
                  <c:v>0.37354880000000001</c:v>
                </c:pt>
                <c:pt idx="297">
                  <c:v>0.37499260000000001</c:v>
                </c:pt>
                <c:pt idx="298">
                  <c:v>0.36884080000000002</c:v>
                </c:pt>
                <c:pt idx="299">
                  <c:v>0.36140129999999998</c:v>
                </c:pt>
                <c:pt idx="300">
                  <c:v>0.3613828</c:v>
                </c:pt>
                <c:pt idx="301">
                  <c:v>0.3673881</c:v>
                </c:pt>
                <c:pt idx="302">
                  <c:v>0.36444569999999998</c:v>
                </c:pt>
                <c:pt idx="303">
                  <c:v>0.35490959999999999</c:v>
                </c:pt>
                <c:pt idx="304">
                  <c:v>0.3506339</c:v>
                </c:pt>
                <c:pt idx="305">
                  <c:v>0.34830990000000001</c:v>
                </c:pt>
                <c:pt idx="306">
                  <c:v>0.34449859999999999</c:v>
                </c:pt>
                <c:pt idx="307">
                  <c:v>0.34536820000000001</c:v>
                </c:pt>
                <c:pt idx="308">
                  <c:v>0.3525972</c:v>
                </c:pt>
                <c:pt idx="309">
                  <c:v>0.35756339999999998</c:v>
                </c:pt>
                <c:pt idx="310">
                  <c:v>0.35831039999999997</c:v>
                </c:pt>
                <c:pt idx="311">
                  <c:v>0.3617631</c:v>
                </c:pt>
                <c:pt idx="312">
                  <c:v>0.36003499999999999</c:v>
                </c:pt>
                <c:pt idx="313">
                  <c:v>0.34870800000000002</c:v>
                </c:pt>
                <c:pt idx="314">
                  <c:v>0.33880379999999999</c:v>
                </c:pt>
                <c:pt idx="315">
                  <c:v>0.32726080000000002</c:v>
                </c:pt>
                <c:pt idx="316">
                  <c:v>0.31486540000000002</c:v>
                </c:pt>
                <c:pt idx="317">
                  <c:v>0.31435489999999999</c:v>
                </c:pt>
                <c:pt idx="318">
                  <c:v>0.32289620000000002</c:v>
                </c:pt>
                <c:pt idx="319">
                  <c:v>0.32795999999999997</c:v>
                </c:pt>
                <c:pt idx="320">
                  <c:v>0.3264302</c:v>
                </c:pt>
                <c:pt idx="321">
                  <c:v>0.32256059999999998</c:v>
                </c:pt>
                <c:pt idx="322">
                  <c:v>0.31160359999999998</c:v>
                </c:pt>
                <c:pt idx="323">
                  <c:v>0.30013499999999999</c:v>
                </c:pt>
                <c:pt idx="324">
                  <c:v>0.30581049999999999</c:v>
                </c:pt>
                <c:pt idx="325">
                  <c:v>0.31811420000000001</c:v>
                </c:pt>
                <c:pt idx="326">
                  <c:v>0.31565789999999999</c:v>
                </c:pt>
                <c:pt idx="327">
                  <c:v>0.2996817</c:v>
                </c:pt>
                <c:pt idx="328">
                  <c:v>0.29366100000000001</c:v>
                </c:pt>
                <c:pt idx="329">
                  <c:v>0.30281649999999999</c:v>
                </c:pt>
                <c:pt idx="330">
                  <c:v>0.30225639999999998</c:v>
                </c:pt>
                <c:pt idx="331">
                  <c:v>0.294242</c:v>
                </c:pt>
                <c:pt idx="332">
                  <c:v>0.29247719999999999</c:v>
                </c:pt>
                <c:pt idx="333">
                  <c:v>0.28561910000000001</c:v>
                </c:pt>
                <c:pt idx="334">
                  <c:v>0.27877449999999998</c:v>
                </c:pt>
                <c:pt idx="335">
                  <c:v>0.28591480000000002</c:v>
                </c:pt>
                <c:pt idx="336">
                  <c:v>0.29288779999999998</c:v>
                </c:pt>
                <c:pt idx="337">
                  <c:v>0.28835319999999998</c:v>
                </c:pt>
                <c:pt idx="338">
                  <c:v>0.28666269999999999</c:v>
                </c:pt>
                <c:pt idx="339">
                  <c:v>0.28980309999999998</c:v>
                </c:pt>
                <c:pt idx="340">
                  <c:v>0.28203060000000002</c:v>
                </c:pt>
                <c:pt idx="341">
                  <c:v>0.26895619999999998</c:v>
                </c:pt>
                <c:pt idx="342">
                  <c:v>0.26816190000000001</c:v>
                </c:pt>
                <c:pt idx="343">
                  <c:v>0.27580090000000002</c:v>
                </c:pt>
                <c:pt idx="344">
                  <c:v>0.27767069999999999</c:v>
                </c:pt>
                <c:pt idx="345">
                  <c:v>0.2735419</c:v>
                </c:pt>
                <c:pt idx="346">
                  <c:v>0.27243489999999998</c:v>
                </c:pt>
                <c:pt idx="347">
                  <c:v>0.27638889999999999</c:v>
                </c:pt>
                <c:pt idx="348">
                  <c:v>0.27635500000000002</c:v>
                </c:pt>
                <c:pt idx="349">
                  <c:v>0.2672312</c:v>
                </c:pt>
                <c:pt idx="350">
                  <c:v>0.25539479999999998</c:v>
                </c:pt>
                <c:pt idx="351">
                  <c:v>0.2470908</c:v>
                </c:pt>
                <c:pt idx="352">
                  <c:v>0.25004549999999998</c:v>
                </c:pt>
                <c:pt idx="353">
                  <c:v>0.26778469999999999</c:v>
                </c:pt>
                <c:pt idx="354">
                  <c:v>0.2771189</c:v>
                </c:pt>
                <c:pt idx="355">
                  <c:v>0.26278289999999999</c:v>
                </c:pt>
                <c:pt idx="356">
                  <c:v>0.2475879</c:v>
                </c:pt>
                <c:pt idx="357">
                  <c:v>0.2475233</c:v>
                </c:pt>
                <c:pt idx="358">
                  <c:v>0.25238319999999997</c:v>
                </c:pt>
                <c:pt idx="359">
                  <c:v>0.25286819999999999</c:v>
                </c:pt>
                <c:pt idx="360">
                  <c:v>0.25506960000000001</c:v>
                </c:pt>
                <c:pt idx="361">
                  <c:v>0.2576329</c:v>
                </c:pt>
                <c:pt idx="362">
                  <c:v>0.24749570000000001</c:v>
                </c:pt>
                <c:pt idx="363">
                  <c:v>0.2359232</c:v>
                </c:pt>
                <c:pt idx="364">
                  <c:v>0.23727290000000001</c:v>
                </c:pt>
                <c:pt idx="365">
                  <c:v>0.23720939999999999</c:v>
                </c:pt>
                <c:pt idx="366">
                  <c:v>0.23058219999999999</c:v>
                </c:pt>
                <c:pt idx="367">
                  <c:v>0.2326038</c:v>
                </c:pt>
                <c:pt idx="368">
                  <c:v>0.2384677</c:v>
                </c:pt>
                <c:pt idx="369">
                  <c:v>0.22944000000000001</c:v>
                </c:pt>
                <c:pt idx="370">
                  <c:v>0.21589800000000001</c:v>
                </c:pt>
                <c:pt idx="371">
                  <c:v>0.2141837</c:v>
                </c:pt>
                <c:pt idx="372">
                  <c:v>0.21753629999999999</c:v>
                </c:pt>
                <c:pt idx="373">
                  <c:v>0.22294149999999999</c:v>
                </c:pt>
                <c:pt idx="374">
                  <c:v>0.22557389999999999</c:v>
                </c:pt>
                <c:pt idx="375">
                  <c:v>0.21945519999999999</c:v>
                </c:pt>
                <c:pt idx="376">
                  <c:v>0.21672420000000001</c:v>
                </c:pt>
                <c:pt idx="377">
                  <c:v>0.22314129999999999</c:v>
                </c:pt>
                <c:pt idx="378">
                  <c:v>0.22885349999999999</c:v>
                </c:pt>
                <c:pt idx="379">
                  <c:v>0.2289967</c:v>
                </c:pt>
                <c:pt idx="380">
                  <c:v>0.22471289999999999</c:v>
                </c:pt>
                <c:pt idx="381">
                  <c:v>0.2166891</c:v>
                </c:pt>
                <c:pt idx="382">
                  <c:v>0.21168699999999999</c:v>
                </c:pt>
                <c:pt idx="383">
                  <c:v>0.2119211</c:v>
                </c:pt>
                <c:pt idx="384">
                  <c:v>0.21227650000000001</c:v>
                </c:pt>
                <c:pt idx="385">
                  <c:v>0.2180812</c:v>
                </c:pt>
                <c:pt idx="386">
                  <c:v>0.22324540000000001</c:v>
                </c:pt>
                <c:pt idx="387">
                  <c:v>0.21451410000000001</c:v>
                </c:pt>
                <c:pt idx="388">
                  <c:v>0.2055131</c:v>
                </c:pt>
                <c:pt idx="389">
                  <c:v>0.19925880000000001</c:v>
                </c:pt>
                <c:pt idx="390">
                  <c:v>0.18516630000000001</c:v>
                </c:pt>
                <c:pt idx="391">
                  <c:v>0.1841149</c:v>
                </c:pt>
                <c:pt idx="392">
                  <c:v>0.20636460000000001</c:v>
                </c:pt>
                <c:pt idx="393">
                  <c:v>0.2204255</c:v>
                </c:pt>
                <c:pt idx="394">
                  <c:v>0.20668810000000001</c:v>
                </c:pt>
                <c:pt idx="395">
                  <c:v>0.18794669999999999</c:v>
                </c:pt>
                <c:pt idx="396">
                  <c:v>0.19329360000000001</c:v>
                </c:pt>
                <c:pt idx="397">
                  <c:v>0.21284169999999999</c:v>
                </c:pt>
                <c:pt idx="398">
                  <c:v>0.21431819999999999</c:v>
                </c:pt>
                <c:pt idx="399">
                  <c:v>0.19721330000000001</c:v>
                </c:pt>
                <c:pt idx="400">
                  <c:v>0.18985669999999999</c:v>
                </c:pt>
                <c:pt idx="401">
                  <c:v>0.19407830000000001</c:v>
                </c:pt>
                <c:pt idx="402">
                  <c:v>0.18175079999999999</c:v>
                </c:pt>
                <c:pt idx="403">
                  <c:v>0.15654109999999999</c:v>
                </c:pt>
                <c:pt idx="404">
                  <c:v>0.15392330000000001</c:v>
                </c:pt>
                <c:pt idx="405">
                  <c:v>0.17309949999999999</c:v>
                </c:pt>
                <c:pt idx="406">
                  <c:v>0.18450569999999999</c:v>
                </c:pt>
                <c:pt idx="407">
                  <c:v>0.17911450000000001</c:v>
                </c:pt>
                <c:pt idx="408">
                  <c:v>0.1679388</c:v>
                </c:pt>
                <c:pt idx="409">
                  <c:v>0.16235720000000001</c:v>
                </c:pt>
                <c:pt idx="410">
                  <c:v>0.16352330000000001</c:v>
                </c:pt>
                <c:pt idx="411">
                  <c:v>0.17098060000000001</c:v>
                </c:pt>
                <c:pt idx="412">
                  <c:v>0.17781230000000001</c:v>
                </c:pt>
                <c:pt idx="413">
                  <c:v>0.17384089999999999</c:v>
                </c:pt>
                <c:pt idx="414">
                  <c:v>0.16256590000000001</c:v>
                </c:pt>
                <c:pt idx="415">
                  <c:v>0.1518369</c:v>
                </c:pt>
                <c:pt idx="416">
                  <c:v>0.15494060000000001</c:v>
                </c:pt>
                <c:pt idx="417">
                  <c:v>0.17021259999999999</c:v>
                </c:pt>
                <c:pt idx="418">
                  <c:v>0.1726809</c:v>
                </c:pt>
                <c:pt idx="419">
                  <c:v>0.1623578</c:v>
                </c:pt>
                <c:pt idx="420">
                  <c:v>0.15824840000000001</c:v>
                </c:pt>
                <c:pt idx="421">
                  <c:v>0.16018789999999999</c:v>
                </c:pt>
                <c:pt idx="422">
                  <c:v>0.1625954</c:v>
                </c:pt>
                <c:pt idx="423">
                  <c:v>0.16476099999999999</c:v>
                </c:pt>
                <c:pt idx="424">
                  <c:v>0.16036320000000001</c:v>
                </c:pt>
                <c:pt idx="425">
                  <c:v>0.148675</c:v>
                </c:pt>
                <c:pt idx="426">
                  <c:v>0.1416548</c:v>
                </c:pt>
                <c:pt idx="427">
                  <c:v>0.1476054</c:v>
                </c:pt>
                <c:pt idx="428">
                  <c:v>0.1567675</c:v>
                </c:pt>
                <c:pt idx="429">
                  <c:v>0.15213180000000001</c:v>
                </c:pt>
                <c:pt idx="430">
                  <c:v>0.1359272</c:v>
                </c:pt>
                <c:pt idx="431">
                  <c:v>0.1276717</c:v>
                </c:pt>
                <c:pt idx="432">
                  <c:v>0.13522200000000001</c:v>
                </c:pt>
                <c:pt idx="433">
                  <c:v>0.1502397</c:v>
                </c:pt>
                <c:pt idx="434">
                  <c:v>0.16464309999999999</c:v>
                </c:pt>
                <c:pt idx="435">
                  <c:v>0.1671726</c:v>
                </c:pt>
                <c:pt idx="436">
                  <c:v>0.15310660000000001</c:v>
                </c:pt>
                <c:pt idx="437">
                  <c:v>0.13909479999999999</c:v>
                </c:pt>
                <c:pt idx="438">
                  <c:v>0.13635269999999999</c:v>
                </c:pt>
                <c:pt idx="439">
                  <c:v>0.13559650000000001</c:v>
                </c:pt>
                <c:pt idx="440">
                  <c:v>0.1305238</c:v>
                </c:pt>
                <c:pt idx="441">
                  <c:v>0.1287372</c:v>
                </c:pt>
                <c:pt idx="442">
                  <c:v>0.1309833</c:v>
                </c:pt>
                <c:pt idx="443">
                  <c:v>0.12896360000000001</c:v>
                </c:pt>
                <c:pt idx="444">
                  <c:v>0.128883</c:v>
                </c:pt>
                <c:pt idx="445">
                  <c:v>0.13719770000000001</c:v>
                </c:pt>
                <c:pt idx="446">
                  <c:v>0.1394946</c:v>
                </c:pt>
                <c:pt idx="447">
                  <c:v>0.12795229999999999</c:v>
                </c:pt>
                <c:pt idx="448">
                  <c:v>0.1187076</c:v>
                </c:pt>
                <c:pt idx="449">
                  <c:v>0.12568940000000001</c:v>
                </c:pt>
                <c:pt idx="450">
                  <c:v>0.13901669999999999</c:v>
                </c:pt>
                <c:pt idx="451">
                  <c:v>0.1393701</c:v>
                </c:pt>
                <c:pt idx="452">
                  <c:v>0.12889919999999999</c:v>
                </c:pt>
                <c:pt idx="453">
                  <c:v>0.1292422</c:v>
                </c:pt>
                <c:pt idx="454">
                  <c:v>0.13596</c:v>
                </c:pt>
                <c:pt idx="455">
                  <c:v>0.12167790000000001</c:v>
                </c:pt>
                <c:pt idx="456">
                  <c:v>0.1014914</c:v>
                </c:pt>
                <c:pt idx="457">
                  <c:v>0.10487779999999999</c:v>
                </c:pt>
                <c:pt idx="458">
                  <c:v>0.11584999999999999</c:v>
                </c:pt>
                <c:pt idx="459">
                  <c:v>0.120154</c:v>
                </c:pt>
                <c:pt idx="460">
                  <c:v>0.12486949999999999</c:v>
                </c:pt>
                <c:pt idx="461">
                  <c:v>0.1237804</c:v>
                </c:pt>
                <c:pt idx="462">
                  <c:v>0.1077588</c:v>
                </c:pt>
                <c:pt idx="463">
                  <c:v>9.4032350000000001E-2</c:v>
                </c:pt>
                <c:pt idx="464">
                  <c:v>0.101782</c:v>
                </c:pt>
                <c:pt idx="465">
                  <c:v>0.1097215</c:v>
                </c:pt>
                <c:pt idx="466">
                  <c:v>0.1048449</c:v>
                </c:pt>
                <c:pt idx="467">
                  <c:v>0.1046406</c:v>
                </c:pt>
                <c:pt idx="468">
                  <c:v>0.1075303</c:v>
                </c:pt>
                <c:pt idx="469">
                  <c:v>0.1051049</c:v>
                </c:pt>
                <c:pt idx="470">
                  <c:v>0.1012248</c:v>
                </c:pt>
                <c:pt idx="471">
                  <c:v>9.9802479999999999E-2</c:v>
                </c:pt>
                <c:pt idx="472">
                  <c:v>9.9761710000000003E-2</c:v>
                </c:pt>
                <c:pt idx="473">
                  <c:v>0.10009179999999999</c:v>
                </c:pt>
                <c:pt idx="474">
                  <c:v>0.1039418</c:v>
                </c:pt>
                <c:pt idx="475">
                  <c:v>0.11005429999999999</c:v>
                </c:pt>
                <c:pt idx="476">
                  <c:v>0.11298080000000001</c:v>
                </c:pt>
                <c:pt idx="477">
                  <c:v>0.1108003</c:v>
                </c:pt>
                <c:pt idx="478">
                  <c:v>0.1045973</c:v>
                </c:pt>
                <c:pt idx="479">
                  <c:v>9.9466479999999996E-2</c:v>
                </c:pt>
                <c:pt idx="480">
                  <c:v>0.1033268</c:v>
                </c:pt>
                <c:pt idx="481">
                  <c:v>0.1083856</c:v>
                </c:pt>
                <c:pt idx="482">
                  <c:v>0.10065979999999999</c:v>
                </c:pt>
                <c:pt idx="483">
                  <c:v>9.1944319999999996E-2</c:v>
                </c:pt>
                <c:pt idx="484">
                  <c:v>9.0854859999999996E-2</c:v>
                </c:pt>
                <c:pt idx="485">
                  <c:v>8.6623649999999996E-2</c:v>
                </c:pt>
                <c:pt idx="486">
                  <c:v>8.4267869999999995E-2</c:v>
                </c:pt>
                <c:pt idx="487">
                  <c:v>8.8587780000000005E-2</c:v>
                </c:pt>
                <c:pt idx="488">
                  <c:v>9.5600050000000006E-2</c:v>
                </c:pt>
                <c:pt idx="489">
                  <c:v>0.1053079</c:v>
                </c:pt>
                <c:pt idx="490">
                  <c:v>0.10352989999999999</c:v>
                </c:pt>
                <c:pt idx="491">
                  <c:v>9.0684020000000004E-2</c:v>
                </c:pt>
                <c:pt idx="492">
                  <c:v>9.2311489999999996E-2</c:v>
                </c:pt>
                <c:pt idx="493">
                  <c:v>0.102281</c:v>
                </c:pt>
                <c:pt idx="494">
                  <c:v>9.8698850000000005E-2</c:v>
                </c:pt>
                <c:pt idx="495">
                  <c:v>8.9312039999999995E-2</c:v>
                </c:pt>
                <c:pt idx="496">
                  <c:v>8.9051130000000006E-2</c:v>
                </c:pt>
                <c:pt idx="497">
                  <c:v>9.6123330000000007E-2</c:v>
                </c:pt>
                <c:pt idx="498">
                  <c:v>9.3372520000000001E-2</c:v>
                </c:pt>
                <c:pt idx="499">
                  <c:v>8.2650619999999994E-2</c:v>
                </c:pt>
                <c:pt idx="500">
                  <c:v>8.7388080000000007E-2</c:v>
                </c:pt>
                <c:pt idx="501">
                  <c:v>9.9255449999999995E-2</c:v>
                </c:pt>
                <c:pt idx="502">
                  <c:v>9.7754229999999998E-2</c:v>
                </c:pt>
                <c:pt idx="503">
                  <c:v>8.5020299999999993E-2</c:v>
                </c:pt>
                <c:pt idx="504">
                  <c:v>7.4799619999999997E-2</c:v>
                </c:pt>
                <c:pt idx="505">
                  <c:v>8.0987509999999999E-2</c:v>
                </c:pt>
                <c:pt idx="506">
                  <c:v>8.9647690000000002E-2</c:v>
                </c:pt>
                <c:pt idx="507">
                  <c:v>8.6417530000000006E-2</c:v>
                </c:pt>
                <c:pt idx="508">
                  <c:v>8.8688939999999994E-2</c:v>
                </c:pt>
                <c:pt idx="509">
                  <c:v>9.6750329999999996E-2</c:v>
                </c:pt>
                <c:pt idx="510">
                  <c:v>9.105713E-2</c:v>
                </c:pt>
                <c:pt idx="511">
                  <c:v>7.7367459999999999E-2</c:v>
                </c:pt>
                <c:pt idx="512">
                  <c:v>7.1544040000000003E-2</c:v>
                </c:pt>
                <c:pt idx="513">
                  <c:v>6.765794E-2</c:v>
                </c:pt>
                <c:pt idx="514">
                  <c:v>5.8851920000000002E-2</c:v>
                </c:pt>
                <c:pt idx="515">
                  <c:v>5.7353349999999997E-2</c:v>
                </c:pt>
                <c:pt idx="516">
                  <c:v>7.2555350000000005E-2</c:v>
                </c:pt>
                <c:pt idx="517">
                  <c:v>8.7075639999999996E-2</c:v>
                </c:pt>
                <c:pt idx="518">
                  <c:v>7.9041490000000006E-2</c:v>
                </c:pt>
                <c:pt idx="519">
                  <c:v>6.0467890000000003E-2</c:v>
                </c:pt>
                <c:pt idx="520">
                  <c:v>5.7582809999999998E-2</c:v>
                </c:pt>
                <c:pt idx="521">
                  <c:v>6.9638220000000001E-2</c:v>
                </c:pt>
                <c:pt idx="522">
                  <c:v>7.3446849999999994E-2</c:v>
                </c:pt>
                <c:pt idx="523">
                  <c:v>6.4974470000000006E-2</c:v>
                </c:pt>
                <c:pt idx="524">
                  <c:v>6.3775380000000007E-2</c:v>
                </c:pt>
                <c:pt idx="525">
                  <c:v>6.996049E-2</c:v>
                </c:pt>
                <c:pt idx="526">
                  <c:v>6.993386E-2</c:v>
                </c:pt>
                <c:pt idx="527">
                  <c:v>6.7131440000000001E-2</c:v>
                </c:pt>
                <c:pt idx="528">
                  <c:v>6.6158149999999999E-2</c:v>
                </c:pt>
                <c:pt idx="529">
                  <c:v>6.2705170000000005E-2</c:v>
                </c:pt>
                <c:pt idx="530">
                  <c:v>6.2151480000000002E-2</c:v>
                </c:pt>
                <c:pt idx="531">
                  <c:v>7.5113929999999995E-2</c:v>
                </c:pt>
                <c:pt idx="532">
                  <c:v>8.8469249999999999E-2</c:v>
                </c:pt>
                <c:pt idx="533">
                  <c:v>8.4241759999999999E-2</c:v>
                </c:pt>
                <c:pt idx="534">
                  <c:v>7.2910719999999998E-2</c:v>
                </c:pt>
                <c:pt idx="535">
                  <c:v>6.7095580000000002E-2</c:v>
                </c:pt>
                <c:pt idx="536">
                  <c:v>6.8726620000000002E-2</c:v>
                </c:pt>
                <c:pt idx="537">
                  <c:v>7.3788220000000002E-2</c:v>
                </c:pt>
                <c:pt idx="538">
                  <c:v>7.0695590000000003E-2</c:v>
                </c:pt>
                <c:pt idx="539">
                  <c:v>6.1207860000000003E-2</c:v>
                </c:pt>
                <c:pt idx="540">
                  <c:v>5.5439219999999997E-2</c:v>
                </c:pt>
                <c:pt idx="541">
                  <c:v>5.6209660000000002E-2</c:v>
                </c:pt>
                <c:pt idx="542">
                  <c:v>6.2901689999999996E-2</c:v>
                </c:pt>
                <c:pt idx="543">
                  <c:v>6.7981890000000003E-2</c:v>
                </c:pt>
                <c:pt idx="544">
                  <c:v>6.5992159999999994E-2</c:v>
                </c:pt>
                <c:pt idx="545">
                  <c:v>5.9487180000000001E-2</c:v>
                </c:pt>
                <c:pt idx="546">
                  <c:v>5.0740639999999997E-2</c:v>
                </c:pt>
                <c:pt idx="547">
                  <c:v>4.5672450000000003E-2</c:v>
                </c:pt>
                <c:pt idx="548">
                  <c:v>4.6172860000000003E-2</c:v>
                </c:pt>
                <c:pt idx="549">
                  <c:v>4.9595210000000001E-2</c:v>
                </c:pt>
                <c:pt idx="550">
                  <c:v>5.9144229999999999E-2</c:v>
                </c:pt>
                <c:pt idx="551">
                  <c:v>7.3236670000000004E-2</c:v>
                </c:pt>
                <c:pt idx="552">
                  <c:v>8.0437170000000002E-2</c:v>
                </c:pt>
                <c:pt idx="553">
                  <c:v>6.9811780000000004E-2</c:v>
                </c:pt>
                <c:pt idx="554">
                  <c:v>5.1007749999999998E-2</c:v>
                </c:pt>
                <c:pt idx="555">
                  <c:v>4.9063229999999999E-2</c:v>
                </c:pt>
                <c:pt idx="556">
                  <c:v>6.6092200000000004E-2</c:v>
                </c:pt>
                <c:pt idx="557">
                  <c:v>7.3681330000000003E-2</c:v>
                </c:pt>
                <c:pt idx="558">
                  <c:v>5.8724680000000001E-2</c:v>
                </c:pt>
                <c:pt idx="559">
                  <c:v>4.4968859999999999E-2</c:v>
                </c:pt>
                <c:pt idx="560">
                  <c:v>4.5713280000000002E-2</c:v>
                </c:pt>
                <c:pt idx="561">
                  <c:v>4.7518810000000002E-2</c:v>
                </c:pt>
                <c:pt idx="562">
                  <c:v>4.6984159999999997E-2</c:v>
                </c:pt>
                <c:pt idx="563">
                  <c:v>4.9393039999999999E-2</c:v>
                </c:pt>
                <c:pt idx="564">
                  <c:v>5.1055669999999997E-2</c:v>
                </c:pt>
                <c:pt idx="565">
                  <c:v>5.2490210000000002E-2</c:v>
                </c:pt>
                <c:pt idx="566">
                  <c:v>5.019552E-2</c:v>
                </c:pt>
                <c:pt idx="567">
                  <c:v>3.992412E-2</c:v>
                </c:pt>
                <c:pt idx="568">
                  <c:v>3.6960100000000003E-2</c:v>
                </c:pt>
                <c:pt idx="569">
                  <c:v>4.6628040000000003E-2</c:v>
                </c:pt>
                <c:pt idx="570">
                  <c:v>5.9464099999999999E-2</c:v>
                </c:pt>
                <c:pt idx="571">
                  <c:v>6.5251279999999995E-2</c:v>
                </c:pt>
                <c:pt idx="572">
                  <c:v>6.2896140000000003E-2</c:v>
                </c:pt>
                <c:pt idx="573">
                  <c:v>6.3982739999999996E-2</c:v>
                </c:pt>
                <c:pt idx="574">
                  <c:v>5.678453E-2</c:v>
                </c:pt>
                <c:pt idx="575">
                  <c:v>3.9546699999999997E-2</c:v>
                </c:pt>
                <c:pt idx="576">
                  <c:v>3.7204300000000003E-2</c:v>
                </c:pt>
                <c:pt idx="577">
                  <c:v>4.2462739999999999E-2</c:v>
                </c:pt>
                <c:pt idx="578">
                  <c:v>4.040933E-2</c:v>
                </c:pt>
                <c:pt idx="579">
                  <c:v>3.7802799999999998E-2</c:v>
                </c:pt>
                <c:pt idx="580">
                  <c:v>4.0687010000000003E-2</c:v>
                </c:pt>
                <c:pt idx="581">
                  <c:v>4.7753999999999998E-2</c:v>
                </c:pt>
                <c:pt idx="582">
                  <c:v>5.014619E-2</c:v>
                </c:pt>
                <c:pt idx="583">
                  <c:v>4.5610379999999999E-2</c:v>
                </c:pt>
                <c:pt idx="584">
                  <c:v>4.203722E-2</c:v>
                </c:pt>
                <c:pt idx="585">
                  <c:v>4.512828E-2</c:v>
                </c:pt>
                <c:pt idx="586">
                  <c:v>5.2262129999999997E-2</c:v>
                </c:pt>
                <c:pt idx="587">
                  <c:v>4.9374210000000002E-2</c:v>
                </c:pt>
                <c:pt idx="588">
                  <c:v>3.3569540000000002E-2</c:v>
                </c:pt>
                <c:pt idx="589">
                  <c:v>2.1059310000000001E-2</c:v>
                </c:pt>
                <c:pt idx="590">
                  <c:v>2.0246940000000001E-2</c:v>
                </c:pt>
                <c:pt idx="591">
                  <c:v>2.247557E-2</c:v>
                </c:pt>
                <c:pt idx="592">
                  <c:v>2.4101850000000001E-2</c:v>
                </c:pt>
                <c:pt idx="593">
                  <c:v>3.1542180000000003E-2</c:v>
                </c:pt>
                <c:pt idx="594">
                  <c:v>3.4121579999999999E-2</c:v>
                </c:pt>
                <c:pt idx="595">
                  <c:v>2.799979E-2</c:v>
                </c:pt>
                <c:pt idx="596">
                  <c:v>3.0851E-2</c:v>
                </c:pt>
                <c:pt idx="597">
                  <c:v>3.8218139999999998E-2</c:v>
                </c:pt>
                <c:pt idx="598">
                  <c:v>3.7449120000000002E-2</c:v>
                </c:pt>
                <c:pt idx="599">
                  <c:v>3.4517340000000001E-2</c:v>
                </c:pt>
                <c:pt idx="600">
                  <c:v>3.5309060000000003E-2</c:v>
                </c:pt>
                <c:pt idx="601">
                  <c:v>3.7235799999999999E-2</c:v>
                </c:pt>
                <c:pt idx="602">
                  <c:v>3.1007110000000001E-2</c:v>
                </c:pt>
                <c:pt idx="603">
                  <c:v>1.461164E-2</c:v>
                </c:pt>
                <c:pt idx="604">
                  <c:v>8.2773959999999994E-3</c:v>
                </c:pt>
                <c:pt idx="605">
                  <c:v>2.2379779999999998E-2</c:v>
                </c:pt>
                <c:pt idx="606">
                  <c:v>3.6068639999999999E-2</c:v>
                </c:pt>
                <c:pt idx="607">
                  <c:v>3.5610830000000003E-2</c:v>
                </c:pt>
                <c:pt idx="608">
                  <c:v>3.0763160000000001E-2</c:v>
                </c:pt>
                <c:pt idx="609">
                  <c:v>3.1497810000000001E-2</c:v>
                </c:pt>
                <c:pt idx="610">
                  <c:v>4.1076099999999997E-2</c:v>
                </c:pt>
                <c:pt idx="611">
                  <c:v>5.3763079999999998E-2</c:v>
                </c:pt>
                <c:pt idx="612">
                  <c:v>5.5539119999999997E-2</c:v>
                </c:pt>
                <c:pt idx="613">
                  <c:v>4.6346159999999997E-2</c:v>
                </c:pt>
                <c:pt idx="614">
                  <c:v>3.714079E-2</c:v>
                </c:pt>
                <c:pt idx="615">
                  <c:v>3.0087719999999998E-2</c:v>
                </c:pt>
                <c:pt idx="616">
                  <c:v>2.7418600000000001E-2</c:v>
                </c:pt>
                <c:pt idx="617">
                  <c:v>3.1957569999999998E-2</c:v>
                </c:pt>
                <c:pt idx="618">
                  <c:v>3.4678460000000001E-2</c:v>
                </c:pt>
                <c:pt idx="619">
                  <c:v>3.0534209999999999E-2</c:v>
                </c:pt>
                <c:pt idx="620">
                  <c:v>2.9171269999999999E-2</c:v>
                </c:pt>
                <c:pt idx="621">
                  <c:v>3.3612490000000002E-2</c:v>
                </c:pt>
                <c:pt idx="622">
                  <c:v>3.2593629999999998E-2</c:v>
                </c:pt>
                <c:pt idx="623">
                  <c:v>2.1952929999999999E-2</c:v>
                </c:pt>
                <c:pt idx="624">
                  <c:v>1.4443070000000001E-2</c:v>
                </c:pt>
                <c:pt idx="625">
                  <c:v>1.55584E-2</c:v>
                </c:pt>
                <c:pt idx="626">
                  <c:v>2.2159140000000001E-2</c:v>
                </c:pt>
                <c:pt idx="627">
                  <c:v>3.35441E-2</c:v>
                </c:pt>
                <c:pt idx="628">
                  <c:v>3.8070890000000003E-2</c:v>
                </c:pt>
                <c:pt idx="629">
                  <c:v>3.2651739999999999E-2</c:v>
                </c:pt>
                <c:pt idx="630">
                  <c:v>2.7309119999999999E-2</c:v>
                </c:pt>
                <c:pt idx="631">
                  <c:v>2.4114219999999999E-2</c:v>
                </c:pt>
                <c:pt idx="632">
                  <c:v>2.6980839999999999E-2</c:v>
                </c:pt>
                <c:pt idx="633">
                  <c:v>3.4054340000000002E-2</c:v>
                </c:pt>
                <c:pt idx="634">
                  <c:v>3.7436299999999999E-2</c:v>
                </c:pt>
                <c:pt idx="635">
                  <c:v>3.4564440000000002E-2</c:v>
                </c:pt>
                <c:pt idx="636">
                  <c:v>2.9247780000000001E-2</c:v>
                </c:pt>
                <c:pt idx="637">
                  <c:v>3.2173260000000002E-2</c:v>
                </c:pt>
                <c:pt idx="638">
                  <c:v>2.8376760000000001E-2</c:v>
                </c:pt>
                <c:pt idx="639">
                  <c:v>1.0225919999999999E-2</c:v>
                </c:pt>
                <c:pt idx="640">
                  <c:v>1.0835300000000001E-2</c:v>
                </c:pt>
                <c:pt idx="641">
                  <c:v>2.3956729999999999E-2</c:v>
                </c:pt>
                <c:pt idx="642">
                  <c:v>2.090359E-2</c:v>
                </c:pt>
                <c:pt idx="643">
                  <c:v>2.1334470000000001E-2</c:v>
                </c:pt>
                <c:pt idx="644">
                  <c:v>3.7769209999999998E-2</c:v>
                </c:pt>
                <c:pt idx="645">
                  <c:v>4.4176489999999999E-2</c:v>
                </c:pt>
                <c:pt idx="646">
                  <c:v>3.013907E-2</c:v>
                </c:pt>
                <c:pt idx="647">
                  <c:v>1.3173000000000001E-2</c:v>
                </c:pt>
                <c:pt idx="648">
                  <c:v>7.540738E-3</c:v>
                </c:pt>
                <c:pt idx="649">
                  <c:v>1.1889769999999999E-2</c:v>
                </c:pt>
                <c:pt idx="650">
                  <c:v>1.5322870000000001E-2</c:v>
                </c:pt>
                <c:pt idx="651">
                  <c:v>1.737255E-2</c:v>
                </c:pt>
                <c:pt idx="652">
                  <c:v>2.552594E-2</c:v>
                </c:pt>
                <c:pt idx="653">
                  <c:v>2.812154E-2</c:v>
                </c:pt>
                <c:pt idx="654">
                  <c:v>1.657343E-2</c:v>
                </c:pt>
                <c:pt idx="655">
                  <c:v>1.2244100000000001E-2</c:v>
                </c:pt>
                <c:pt idx="656">
                  <c:v>2.7133060000000001E-2</c:v>
                </c:pt>
                <c:pt idx="657">
                  <c:v>3.8203559999999998E-2</c:v>
                </c:pt>
                <c:pt idx="658">
                  <c:v>3.0797890000000001E-2</c:v>
                </c:pt>
                <c:pt idx="659">
                  <c:v>2.022403E-2</c:v>
                </c:pt>
                <c:pt idx="660">
                  <c:v>2.0318940000000001E-2</c:v>
                </c:pt>
                <c:pt idx="661">
                  <c:v>2.3147270000000001E-2</c:v>
                </c:pt>
                <c:pt idx="662">
                  <c:v>1.296044E-2</c:v>
                </c:pt>
                <c:pt idx="663">
                  <c:v>5.1836210000000002E-3</c:v>
                </c:pt>
                <c:pt idx="664">
                  <c:v>2.0281759999999999E-2</c:v>
                </c:pt>
                <c:pt idx="665">
                  <c:v>3.2673599999999997E-2</c:v>
                </c:pt>
                <c:pt idx="666">
                  <c:v>2.4646459999999999E-2</c:v>
                </c:pt>
                <c:pt idx="667">
                  <c:v>1.926487E-2</c:v>
                </c:pt>
                <c:pt idx="668">
                  <c:v>2.8349949999999999E-2</c:v>
                </c:pt>
                <c:pt idx="669">
                  <c:v>3.6262229999999999E-2</c:v>
                </c:pt>
                <c:pt idx="670">
                  <c:v>2.823558E-2</c:v>
                </c:pt>
                <c:pt idx="671">
                  <c:v>1.2303100000000001E-2</c:v>
                </c:pt>
                <c:pt idx="672">
                  <c:v>1.024386E-2</c:v>
                </c:pt>
                <c:pt idx="673">
                  <c:v>2.3488700000000001E-2</c:v>
                </c:pt>
                <c:pt idx="674">
                  <c:v>2.789879E-2</c:v>
                </c:pt>
                <c:pt idx="675">
                  <c:v>2.1606259999999999E-2</c:v>
                </c:pt>
                <c:pt idx="676">
                  <c:v>2.6242930000000001E-2</c:v>
                </c:pt>
                <c:pt idx="677">
                  <c:v>2.8628730000000002E-2</c:v>
                </c:pt>
                <c:pt idx="678">
                  <c:v>1.489591E-2</c:v>
                </c:pt>
                <c:pt idx="679">
                  <c:v>1.4602789999999999E-2</c:v>
                </c:pt>
                <c:pt idx="680">
                  <c:v>3.4516329999999998E-2</c:v>
                </c:pt>
                <c:pt idx="681">
                  <c:v>4.1874759999999997E-2</c:v>
                </c:pt>
                <c:pt idx="682">
                  <c:v>2.835975E-2</c:v>
                </c:pt>
                <c:pt idx="683">
                  <c:v>1.7424200000000001E-2</c:v>
                </c:pt>
                <c:pt idx="684">
                  <c:v>2.4360730000000001E-2</c:v>
                </c:pt>
                <c:pt idx="685">
                  <c:v>3.8079160000000001E-2</c:v>
                </c:pt>
                <c:pt idx="686">
                  <c:v>3.301656E-2</c:v>
                </c:pt>
                <c:pt idx="687">
                  <c:v>1.2143839999999999E-2</c:v>
                </c:pt>
                <c:pt idx="688">
                  <c:v>7.0681069999999997E-3</c:v>
                </c:pt>
                <c:pt idx="689">
                  <c:v>1.6256320000000001E-2</c:v>
                </c:pt>
                <c:pt idx="690">
                  <c:v>1.791881E-2</c:v>
                </c:pt>
                <c:pt idx="691">
                  <c:v>1.2069440000000001E-2</c:v>
                </c:pt>
                <c:pt idx="692">
                  <c:v>4.2987010000000003E-3</c:v>
                </c:pt>
                <c:pt idx="693">
                  <c:v>3.7165190000000002E-3</c:v>
                </c:pt>
                <c:pt idx="694">
                  <c:v>1.307552E-2</c:v>
                </c:pt>
                <c:pt idx="695">
                  <c:v>1.742877E-2</c:v>
                </c:pt>
                <c:pt idx="696">
                  <c:v>1.9964050000000001E-2</c:v>
                </c:pt>
                <c:pt idx="697">
                  <c:v>2.700543E-2</c:v>
                </c:pt>
                <c:pt idx="698">
                  <c:v>1.7144260000000001E-2</c:v>
                </c:pt>
                <c:pt idx="699">
                  <c:v>-3.9360740000000003E-3</c:v>
                </c:pt>
                <c:pt idx="700">
                  <c:v>-5.5686900000000003E-3</c:v>
                </c:pt>
                <c:pt idx="701">
                  <c:v>9.5644300000000005E-3</c:v>
                </c:pt>
                <c:pt idx="702">
                  <c:v>1.986504E-2</c:v>
                </c:pt>
                <c:pt idx="703">
                  <c:v>1.5342369999999999E-2</c:v>
                </c:pt>
                <c:pt idx="704">
                  <c:v>5.8089229999999997E-3</c:v>
                </c:pt>
                <c:pt idx="705">
                  <c:v>2.678026E-3</c:v>
                </c:pt>
                <c:pt idx="706">
                  <c:v>4.1471349999999997E-3</c:v>
                </c:pt>
                <c:pt idx="707">
                  <c:v>8.6243139999999992E-3</c:v>
                </c:pt>
                <c:pt idx="708">
                  <c:v>1.30922E-2</c:v>
                </c:pt>
                <c:pt idx="709">
                  <c:v>1.3941739999999999E-2</c:v>
                </c:pt>
                <c:pt idx="710">
                  <c:v>1.349292E-2</c:v>
                </c:pt>
                <c:pt idx="711">
                  <c:v>1.2856859999999999E-2</c:v>
                </c:pt>
                <c:pt idx="712">
                  <c:v>1.5179150000000001E-2</c:v>
                </c:pt>
                <c:pt idx="713">
                  <c:v>2.008737E-2</c:v>
                </c:pt>
                <c:pt idx="714">
                  <c:v>1.8878989999999998E-2</c:v>
                </c:pt>
                <c:pt idx="715">
                  <c:v>1.5282799999999999E-2</c:v>
                </c:pt>
                <c:pt idx="716">
                  <c:v>1.881012E-2</c:v>
                </c:pt>
                <c:pt idx="717">
                  <c:v>2.3021960000000001E-2</c:v>
                </c:pt>
                <c:pt idx="718">
                  <c:v>1.686617E-2</c:v>
                </c:pt>
                <c:pt idx="719">
                  <c:v>7.0410569999999999E-3</c:v>
                </c:pt>
                <c:pt idx="720">
                  <c:v>7.2677560000000002E-3</c:v>
                </c:pt>
                <c:pt idx="721">
                  <c:v>1.2572069999999999E-2</c:v>
                </c:pt>
                <c:pt idx="722">
                  <c:v>1.7385370000000001E-2</c:v>
                </c:pt>
                <c:pt idx="723">
                  <c:v>2.5439389999999999E-2</c:v>
                </c:pt>
                <c:pt idx="724">
                  <c:v>3.0943869999999998E-2</c:v>
                </c:pt>
                <c:pt idx="725">
                  <c:v>2.7128300000000001E-2</c:v>
                </c:pt>
                <c:pt idx="726">
                  <c:v>1.591499E-2</c:v>
                </c:pt>
                <c:pt idx="727">
                  <c:v>1.016865E-2</c:v>
                </c:pt>
                <c:pt idx="728">
                  <c:v>1.7460150000000001E-2</c:v>
                </c:pt>
                <c:pt idx="729">
                  <c:v>1.6522149999999999E-2</c:v>
                </c:pt>
                <c:pt idx="730">
                  <c:v>1.807819E-3</c:v>
                </c:pt>
                <c:pt idx="731">
                  <c:v>4.7549740000000004E-3</c:v>
                </c:pt>
                <c:pt idx="732">
                  <c:v>2.2839849999999998E-2</c:v>
                </c:pt>
                <c:pt idx="733">
                  <c:v>2.6451800000000001E-2</c:v>
                </c:pt>
                <c:pt idx="734">
                  <c:v>1.8978220000000001E-2</c:v>
                </c:pt>
                <c:pt idx="735">
                  <c:v>1.38558E-2</c:v>
                </c:pt>
                <c:pt idx="736">
                  <c:v>1.2549680000000001E-2</c:v>
                </c:pt>
                <c:pt idx="737">
                  <c:v>9.8151569999999997E-3</c:v>
                </c:pt>
                <c:pt idx="738">
                  <c:v>3.419563E-3</c:v>
                </c:pt>
                <c:pt idx="739">
                  <c:v>-4.6339999999999999E-4</c:v>
                </c:pt>
                <c:pt idx="740">
                  <c:v>7.2116949999999997E-4</c:v>
                </c:pt>
                <c:pt idx="741">
                  <c:v>7.4672389999999996E-3</c:v>
                </c:pt>
                <c:pt idx="742">
                  <c:v>1.374324E-2</c:v>
                </c:pt>
                <c:pt idx="743">
                  <c:v>1.423401E-2</c:v>
                </c:pt>
                <c:pt idx="744">
                  <c:v>1.329615E-2</c:v>
                </c:pt>
                <c:pt idx="745">
                  <c:v>9.8584950000000001E-3</c:v>
                </c:pt>
                <c:pt idx="746">
                  <c:v>8.0480670000000008E-3</c:v>
                </c:pt>
                <c:pt idx="747">
                  <c:v>1.294668E-2</c:v>
                </c:pt>
                <c:pt idx="748">
                  <c:v>1.6278029999999999E-2</c:v>
                </c:pt>
                <c:pt idx="749">
                  <c:v>1.883574E-2</c:v>
                </c:pt>
                <c:pt idx="750">
                  <c:v>2.2233260000000001E-2</c:v>
                </c:pt>
                <c:pt idx="751">
                  <c:v>1.8416740000000001E-2</c:v>
                </c:pt>
                <c:pt idx="752">
                  <c:v>1.507094E-2</c:v>
                </c:pt>
                <c:pt idx="753">
                  <c:v>2.0966930000000002E-2</c:v>
                </c:pt>
                <c:pt idx="754">
                  <c:v>2.6532980000000001E-2</c:v>
                </c:pt>
                <c:pt idx="755">
                  <c:v>2.2687220000000001E-2</c:v>
                </c:pt>
                <c:pt idx="756">
                  <c:v>1.4237369999999999E-2</c:v>
                </c:pt>
                <c:pt idx="757">
                  <c:v>1.4491240000000001E-2</c:v>
                </c:pt>
                <c:pt idx="758">
                  <c:v>1.9157730000000001E-2</c:v>
                </c:pt>
                <c:pt idx="759">
                  <c:v>1.5288039999999999E-2</c:v>
                </c:pt>
                <c:pt idx="760">
                  <c:v>1.2110569999999999E-2</c:v>
                </c:pt>
                <c:pt idx="761">
                  <c:v>1.234993E-2</c:v>
                </c:pt>
                <c:pt idx="762">
                  <c:v>4.3048299999999999E-3</c:v>
                </c:pt>
                <c:pt idx="763">
                  <c:v>-1.7686150000000001E-6</c:v>
                </c:pt>
                <c:pt idx="764">
                  <c:v>1.3494030000000001E-2</c:v>
                </c:pt>
                <c:pt idx="765">
                  <c:v>2.6466690000000001E-2</c:v>
                </c:pt>
                <c:pt idx="766">
                  <c:v>2.747575E-2</c:v>
                </c:pt>
                <c:pt idx="767">
                  <c:v>3.1263159999999998E-2</c:v>
                </c:pt>
                <c:pt idx="768">
                  <c:v>3.3647639999999999E-2</c:v>
                </c:pt>
                <c:pt idx="769">
                  <c:v>1.9102850000000001E-2</c:v>
                </c:pt>
                <c:pt idx="770">
                  <c:v>2.2120899999999999E-3</c:v>
                </c:pt>
                <c:pt idx="771">
                  <c:v>2.457243E-3</c:v>
                </c:pt>
                <c:pt idx="772">
                  <c:v>1.6250359999999998E-2</c:v>
                </c:pt>
                <c:pt idx="773">
                  <c:v>2.985705E-2</c:v>
                </c:pt>
                <c:pt idx="774">
                  <c:v>2.6574339999999998E-2</c:v>
                </c:pt>
                <c:pt idx="775">
                  <c:v>9.5006069999999995E-3</c:v>
                </c:pt>
                <c:pt idx="776">
                  <c:v>4.8059959999999999E-3</c:v>
                </c:pt>
                <c:pt idx="777">
                  <c:v>1.7388089999999998E-2</c:v>
                </c:pt>
                <c:pt idx="778">
                  <c:v>2.679548E-2</c:v>
                </c:pt>
                <c:pt idx="779">
                  <c:v>2.1369570000000001E-2</c:v>
                </c:pt>
                <c:pt idx="780">
                  <c:v>1.0493590000000001E-2</c:v>
                </c:pt>
                <c:pt idx="781">
                  <c:v>2.550812E-3</c:v>
                </c:pt>
                <c:pt idx="782">
                  <c:v>-2.5689160000000001E-3</c:v>
                </c:pt>
                <c:pt idx="783">
                  <c:v>-3.0427240000000001E-3</c:v>
                </c:pt>
                <c:pt idx="784">
                  <c:v>1.2916819999999999E-3</c:v>
                </c:pt>
                <c:pt idx="785">
                  <c:v>9.1830350000000008E-3</c:v>
                </c:pt>
                <c:pt idx="786">
                  <c:v>1.4629329999999999E-2</c:v>
                </c:pt>
                <c:pt idx="787">
                  <c:v>1.561566E-2</c:v>
                </c:pt>
                <c:pt idx="788">
                  <c:v>1.320522E-2</c:v>
                </c:pt>
                <c:pt idx="789">
                  <c:v>4.9046480000000002E-3</c:v>
                </c:pt>
                <c:pt idx="790">
                  <c:v>2.461272E-3</c:v>
                </c:pt>
                <c:pt idx="791">
                  <c:v>8.7426899999999991E-3</c:v>
                </c:pt>
                <c:pt idx="792">
                  <c:v>9.4347360000000009E-3</c:v>
                </c:pt>
                <c:pt idx="793">
                  <c:v>8.2197309999999992E-3</c:v>
                </c:pt>
                <c:pt idx="794">
                  <c:v>3.5414309999999998E-3</c:v>
                </c:pt>
                <c:pt idx="795">
                  <c:v>-7.0571269999999998E-3</c:v>
                </c:pt>
                <c:pt idx="796">
                  <c:v>-2.648638E-4</c:v>
                </c:pt>
                <c:pt idx="797">
                  <c:v>1.6583179999999999E-2</c:v>
                </c:pt>
                <c:pt idx="798">
                  <c:v>1.27177E-2</c:v>
                </c:pt>
                <c:pt idx="799">
                  <c:v>1.030637E-3</c:v>
                </c:pt>
                <c:pt idx="800">
                  <c:v>9.1286349999999995E-3</c:v>
                </c:pt>
                <c:pt idx="801">
                  <c:v>2.2245029999999999E-2</c:v>
                </c:pt>
                <c:pt idx="802">
                  <c:v>1.363494E-2</c:v>
                </c:pt>
                <c:pt idx="803">
                  <c:v>-4.6519969999999997E-3</c:v>
                </c:pt>
                <c:pt idx="804">
                  <c:v>-5.548112E-3</c:v>
                </c:pt>
                <c:pt idx="805">
                  <c:v>1.216798E-2</c:v>
                </c:pt>
                <c:pt idx="806">
                  <c:v>2.2809840000000001E-2</c:v>
                </c:pt>
                <c:pt idx="807">
                  <c:v>1.413114E-2</c:v>
                </c:pt>
                <c:pt idx="808">
                  <c:v>7.2161359999999997E-3</c:v>
                </c:pt>
                <c:pt idx="809">
                  <c:v>8.9675229999999998E-3</c:v>
                </c:pt>
                <c:pt idx="810">
                  <c:v>3.4422039999999999E-3</c:v>
                </c:pt>
                <c:pt idx="811">
                  <c:v>3.1453550000000002E-4</c:v>
                </c:pt>
                <c:pt idx="812">
                  <c:v>1.4696580000000001E-2</c:v>
                </c:pt>
                <c:pt idx="813">
                  <c:v>2.2706319999999999E-2</c:v>
                </c:pt>
                <c:pt idx="814">
                  <c:v>1.0340139999999999E-2</c:v>
                </c:pt>
                <c:pt idx="815">
                  <c:v>4.9488680000000004E-3</c:v>
                </c:pt>
                <c:pt idx="816">
                  <c:v>1.6826589999999999E-2</c:v>
                </c:pt>
                <c:pt idx="817">
                  <c:v>2.6402579999999998E-2</c:v>
                </c:pt>
                <c:pt idx="818">
                  <c:v>1.8588339999999998E-2</c:v>
                </c:pt>
                <c:pt idx="819">
                  <c:v>-2.5393619999999998E-4</c:v>
                </c:pt>
                <c:pt idx="820">
                  <c:v>-4.9337169999999998E-3</c:v>
                </c:pt>
                <c:pt idx="821">
                  <c:v>4.2524340000000002E-3</c:v>
                </c:pt>
                <c:pt idx="822">
                  <c:v>8.6611689999999998E-3</c:v>
                </c:pt>
                <c:pt idx="823">
                  <c:v>9.0513030000000001E-3</c:v>
                </c:pt>
                <c:pt idx="824">
                  <c:v>5.4921939999999997E-3</c:v>
                </c:pt>
                <c:pt idx="825">
                  <c:v>3.594299E-3</c:v>
                </c:pt>
                <c:pt idx="826">
                  <c:v>9.4044769999999996E-3</c:v>
                </c:pt>
                <c:pt idx="827">
                  <c:v>1.048498E-2</c:v>
                </c:pt>
                <c:pt idx="828">
                  <c:v>9.6517870000000002E-3</c:v>
                </c:pt>
                <c:pt idx="829">
                  <c:v>1.7873E-2</c:v>
                </c:pt>
                <c:pt idx="830">
                  <c:v>2.2162399999999999E-2</c:v>
                </c:pt>
                <c:pt idx="831">
                  <c:v>1.269821E-2</c:v>
                </c:pt>
                <c:pt idx="832">
                  <c:v>7.1004329999999997E-3</c:v>
                </c:pt>
                <c:pt idx="833">
                  <c:v>9.0316430000000007E-3</c:v>
                </c:pt>
                <c:pt idx="834">
                  <c:v>-1.3125929999999999E-3</c:v>
                </c:pt>
                <c:pt idx="835">
                  <c:v>-1.1079800000000001E-2</c:v>
                </c:pt>
                <c:pt idx="836">
                  <c:v>2.2319610000000002E-3</c:v>
                </c:pt>
                <c:pt idx="837">
                  <c:v>1.9274699999999999E-2</c:v>
                </c:pt>
                <c:pt idx="838">
                  <c:v>1.3827280000000001E-2</c:v>
                </c:pt>
                <c:pt idx="839">
                  <c:v>-3.2594270000000001E-3</c:v>
                </c:pt>
                <c:pt idx="840">
                  <c:v>-7.2199660000000004E-3</c:v>
                </c:pt>
                <c:pt idx="841">
                  <c:v>2.5139939999999999E-3</c:v>
                </c:pt>
                <c:pt idx="842">
                  <c:v>1.029442E-2</c:v>
                </c:pt>
                <c:pt idx="843">
                  <c:v>4.6479379999999999E-3</c:v>
                </c:pt>
                <c:pt idx="844">
                  <c:v>-4.3280209999999996E-3</c:v>
                </c:pt>
                <c:pt idx="845">
                  <c:v>-4.5627030000000004E-3</c:v>
                </c:pt>
                <c:pt idx="846">
                  <c:v>-1.484363E-3</c:v>
                </c:pt>
                <c:pt idx="847">
                  <c:v>3.9306870000000004E-3</c:v>
                </c:pt>
                <c:pt idx="848">
                  <c:v>1.099203E-2</c:v>
                </c:pt>
                <c:pt idx="849">
                  <c:v>1.2319739999999999E-2</c:v>
                </c:pt>
                <c:pt idx="850">
                  <c:v>3.5190740000000001E-3</c:v>
                </c:pt>
                <c:pt idx="851">
                  <c:v>-4.5212400000000002E-3</c:v>
                </c:pt>
                <c:pt idx="852">
                  <c:v>-9.5123950000000003E-5</c:v>
                </c:pt>
                <c:pt idx="853">
                  <c:v>3.6504889999999998E-3</c:v>
                </c:pt>
                <c:pt idx="854">
                  <c:v>-2.4868260000000001E-3</c:v>
                </c:pt>
                <c:pt idx="855">
                  <c:v>-5.7149269999999999E-3</c:v>
                </c:pt>
                <c:pt idx="856">
                  <c:v>1.797707E-3</c:v>
                </c:pt>
                <c:pt idx="857">
                  <c:v>1.2695690000000001E-2</c:v>
                </c:pt>
                <c:pt idx="858">
                  <c:v>1.6875419999999999E-2</c:v>
                </c:pt>
                <c:pt idx="859">
                  <c:v>1.2999739999999999E-2</c:v>
                </c:pt>
                <c:pt idx="860">
                  <c:v>1.2531179999999999E-2</c:v>
                </c:pt>
                <c:pt idx="861">
                  <c:v>1.845347E-2</c:v>
                </c:pt>
                <c:pt idx="862">
                  <c:v>1.578299E-2</c:v>
                </c:pt>
                <c:pt idx="863">
                  <c:v>6.0748659999999999E-3</c:v>
                </c:pt>
                <c:pt idx="864">
                  <c:v>5.099915E-3</c:v>
                </c:pt>
                <c:pt idx="865">
                  <c:v>8.9460219999999997E-3</c:v>
                </c:pt>
                <c:pt idx="866">
                  <c:v>6.4210159999999999E-3</c:v>
                </c:pt>
                <c:pt idx="867">
                  <c:v>2.0936219999999998E-3</c:v>
                </c:pt>
                <c:pt idx="868">
                  <c:v>5.0046179999999997E-3</c:v>
                </c:pt>
                <c:pt idx="869">
                  <c:v>1.4737729999999999E-2</c:v>
                </c:pt>
                <c:pt idx="870">
                  <c:v>1.865764E-2</c:v>
                </c:pt>
                <c:pt idx="871">
                  <c:v>7.9710059999999992E-3</c:v>
                </c:pt>
                <c:pt idx="872">
                  <c:v>-1.213654E-4</c:v>
                </c:pt>
                <c:pt idx="873">
                  <c:v>5.9373489999999998E-3</c:v>
                </c:pt>
                <c:pt idx="874">
                  <c:v>8.5523749999999992E-3</c:v>
                </c:pt>
                <c:pt idx="875">
                  <c:v>3.8680139999999999E-3</c:v>
                </c:pt>
                <c:pt idx="876">
                  <c:v>4.3137770000000004E-3</c:v>
                </c:pt>
                <c:pt idx="877">
                  <c:v>3.057625E-3</c:v>
                </c:pt>
                <c:pt idx="878">
                  <c:v>-1.1815560000000001E-3</c:v>
                </c:pt>
                <c:pt idx="879">
                  <c:v>6.3801250000000004E-3</c:v>
                </c:pt>
                <c:pt idx="880">
                  <c:v>1.9243429999999999E-2</c:v>
                </c:pt>
                <c:pt idx="881">
                  <c:v>1.6071760000000001E-2</c:v>
                </c:pt>
                <c:pt idx="882">
                  <c:v>9.0645999999999999E-4</c:v>
                </c:pt>
                <c:pt idx="883">
                  <c:v>-2.3669899999999998E-3</c:v>
                </c:pt>
                <c:pt idx="884">
                  <c:v>6.6580700000000003E-3</c:v>
                </c:pt>
                <c:pt idx="885">
                  <c:v>1.01996E-2</c:v>
                </c:pt>
                <c:pt idx="886">
                  <c:v>2.8661749999999999E-3</c:v>
                </c:pt>
                <c:pt idx="887">
                  <c:v>-1.5383490000000001E-3</c:v>
                </c:pt>
                <c:pt idx="888">
                  <c:v>8.9983100000000007E-3</c:v>
                </c:pt>
                <c:pt idx="889">
                  <c:v>1.970968E-2</c:v>
                </c:pt>
                <c:pt idx="890">
                  <c:v>1.491689E-2</c:v>
                </c:pt>
                <c:pt idx="891">
                  <c:v>2.3043460000000001E-3</c:v>
                </c:pt>
                <c:pt idx="892">
                  <c:v>-4.5507710000000003E-3</c:v>
                </c:pt>
                <c:pt idx="893">
                  <c:v>-2.948436E-3</c:v>
                </c:pt>
                <c:pt idx="894">
                  <c:v>-2.2358109999999999E-3</c:v>
                </c:pt>
                <c:pt idx="895">
                  <c:v>-6.5845280000000001E-3</c:v>
                </c:pt>
                <c:pt idx="896">
                  <c:v>-4.2123969999999997E-3</c:v>
                </c:pt>
                <c:pt idx="897">
                  <c:v>3.4605669999999999E-3</c:v>
                </c:pt>
                <c:pt idx="898">
                  <c:v>-1.575018E-4</c:v>
                </c:pt>
                <c:pt idx="899">
                  <c:v>-6.4152870000000004E-3</c:v>
                </c:pt>
                <c:pt idx="900">
                  <c:v>8.5714160000000005E-4</c:v>
                </c:pt>
                <c:pt idx="901">
                  <c:v>1.0511670000000001E-2</c:v>
                </c:pt>
                <c:pt idx="902">
                  <c:v>1.120617E-2</c:v>
                </c:pt>
                <c:pt idx="903">
                  <c:v>1.001788E-2</c:v>
                </c:pt>
                <c:pt idx="904">
                  <c:v>1.2454969999999999E-2</c:v>
                </c:pt>
                <c:pt idx="905">
                  <c:v>1.40471E-2</c:v>
                </c:pt>
                <c:pt idx="906">
                  <c:v>6.8178730000000003E-3</c:v>
                </c:pt>
                <c:pt idx="907">
                  <c:v>-6.013834E-3</c:v>
                </c:pt>
                <c:pt idx="908">
                  <c:v>-1.172029E-2</c:v>
                </c:pt>
                <c:pt idx="909">
                  <c:v>-8.6619130000000003E-3</c:v>
                </c:pt>
                <c:pt idx="910">
                  <c:v>-2.5869410000000002E-3</c:v>
                </c:pt>
                <c:pt idx="911">
                  <c:v>4.0042589999999996E-3</c:v>
                </c:pt>
                <c:pt idx="912">
                  <c:v>1.1902350000000001E-2</c:v>
                </c:pt>
                <c:pt idx="913">
                  <c:v>1.963227E-2</c:v>
                </c:pt>
                <c:pt idx="914">
                  <c:v>2.001358E-2</c:v>
                </c:pt>
                <c:pt idx="915">
                  <c:v>1.524443E-2</c:v>
                </c:pt>
                <c:pt idx="916">
                  <c:v>1.4005979999999999E-2</c:v>
                </c:pt>
                <c:pt idx="917">
                  <c:v>9.0083179999999995E-3</c:v>
                </c:pt>
                <c:pt idx="918">
                  <c:v>-6.7702500000000002E-3</c:v>
                </c:pt>
                <c:pt idx="919">
                  <c:v>-1.9000940000000001E-2</c:v>
                </c:pt>
                <c:pt idx="920">
                  <c:v>-1.553498E-2</c:v>
                </c:pt>
                <c:pt idx="921">
                  <c:v>-5.8753620000000003E-3</c:v>
                </c:pt>
                <c:pt idx="922">
                  <c:v>-2.3834009999999998E-3</c:v>
                </c:pt>
                <c:pt idx="923">
                  <c:v>-1.7086079999999999E-3</c:v>
                </c:pt>
                <c:pt idx="924">
                  <c:v>3.8101329999999998E-3</c:v>
                </c:pt>
                <c:pt idx="925">
                  <c:v>1.186128E-2</c:v>
                </c:pt>
                <c:pt idx="926">
                  <c:v>1.9572079999999999E-2</c:v>
                </c:pt>
                <c:pt idx="927">
                  <c:v>2.4797039999999999E-2</c:v>
                </c:pt>
                <c:pt idx="928">
                  <c:v>1.7689779999999999E-2</c:v>
                </c:pt>
                <c:pt idx="929">
                  <c:v>2.9806759999999998E-3</c:v>
                </c:pt>
                <c:pt idx="930">
                  <c:v>-4.5765520000000002E-3</c:v>
                </c:pt>
                <c:pt idx="931">
                  <c:v>-4.4780339999999997E-3</c:v>
                </c:pt>
                <c:pt idx="932">
                  <c:v>-9.0938909999999996E-4</c:v>
                </c:pt>
                <c:pt idx="933">
                  <c:v>-2.031518E-3</c:v>
                </c:pt>
                <c:pt idx="934">
                  <c:v>-1.1866649999999999E-2</c:v>
                </c:pt>
                <c:pt idx="935">
                  <c:v>-1.759202E-2</c:v>
                </c:pt>
                <c:pt idx="936">
                  <c:v>-6.9331200000000001E-3</c:v>
                </c:pt>
                <c:pt idx="937">
                  <c:v>5.222745E-3</c:v>
                </c:pt>
                <c:pt idx="938">
                  <c:v>-3.9945090000000003E-3</c:v>
                </c:pt>
                <c:pt idx="939">
                  <c:v>-1.8620930000000001E-2</c:v>
                </c:pt>
                <c:pt idx="940">
                  <c:v>-1.1729359999999999E-2</c:v>
                </c:pt>
                <c:pt idx="941">
                  <c:v>2.5945930000000001E-3</c:v>
                </c:pt>
                <c:pt idx="942">
                  <c:v>5.0074020000000002E-3</c:v>
                </c:pt>
                <c:pt idx="943">
                  <c:v>4.4782509999999999E-3</c:v>
                </c:pt>
                <c:pt idx="944">
                  <c:v>-7.5077409999999999E-4</c:v>
                </c:pt>
                <c:pt idx="945">
                  <c:v>-1.072098E-2</c:v>
                </c:pt>
                <c:pt idx="946">
                  <c:v>-1.0747639999999999E-2</c:v>
                </c:pt>
                <c:pt idx="947">
                  <c:v>-1.1724490000000001E-2</c:v>
                </c:pt>
                <c:pt idx="948">
                  <c:v>-1.2691579999999999E-2</c:v>
                </c:pt>
                <c:pt idx="949">
                  <c:v>-4.1972E-4</c:v>
                </c:pt>
                <c:pt idx="950">
                  <c:v>4.044728E-3</c:v>
                </c:pt>
                <c:pt idx="951">
                  <c:v>-2.093854E-3</c:v>
                </c:pt>
                <c:pt idx="952">
                  <c:v>3.1675259999999999E-3</c:v>
                </c:pt>
                <c:pt idx="953">
                  <c:v>1.6447650000000001E-2</c:v>
                </c:pt>
                <c:pt idx="954">
                  <c:v>1.7108769999999999E-2</c:v>
                </c:pt>
                <c:pt idx="955">
                  <c:v>-1.5224229999999999E-4</c:v>
                </c:pt>
                <c:pt idx="956">
                  <c:v>-7.016029E-3</c:v>
                </c:pt>
                <c:pt idx="957">
                  <c:v>3.8935409999999999E-3</c:v>
                </c:pt>
                <c:pt idx="958">
                  <c:v>1.22091E-3</c:v>
                </c:pt>
                <c:pt idx="959">
                  <c:v>-7.8735160000000005E-3</c:v>
                </c:pt>
                <c:pt idx="960">
                  <c:v>-1.639284E-3</c:v>
                </c:pt>
                <c:pt idx="961">
                  <c:v>4.9707909999999996E-3</c:v>
                </c:pt>
                <c:pt idx="962">
                  <c:v>4.4755680000000001E-3</c:v>
                </c:pt>
                <c:pt idx="963">
                  <c:v>4.9341919999999996E-3</c:v>
                </c:pt>
                <c:pt idx="964">
                  <c:v>9.3646890000000007E-3</c:v>
                </c:pt>
                <c:pt idx="965">
                  <c:v>1.5262400000000001E-2</c:v>
                </c:pt>
                <c:pt idx="966">
                  <c:v>1.0183070000000001E-2</c:v>
                </c:pt>
                <c:pt idx="967">
                  <c:v>-8.6131119999999992E-3</c:v>
                </c:pt>
                <c:pt idx="968">
                  <c:v>-2.245434E-2</c:v>
                </c:pt>
                <c:pt idx="969">
                  <c:v>-2.0174210000000001E-2</c:v>
                </c:pt>
                <c:pt idx="970">
                  <c:v>-1.2456180000000001E-2</c:v>
                </c:pt>
                <c:pt idx="971">
                  <c:v>-8.6569869999999997E-3</c:v>
                </c:pt>
                <c:pt idx="972">
                  <c:v>-5.3985049999999996E-3</c:v>
                </c:pt>
                <c:pt idx="973">
                  <c:v>1.560788E-3</c:v>
                </c:pt>
                <c:pt idx="974">
                  <c:v>7.2048779999999996E-3</c:v>
                </c:pt>
                <c:pt idx="975">
                  <c:v>7.9794949999999996E-3</c:v>
                </c:pt>
                <c:pt idx="976">
                  <c:v>9.4034199999999991E-3</c:v>
                </c:pt>
                <c:pt idx="977">
                  <c:v>5.3221020000000004E-3</c:v>
                </c:pt>
                <c:pt idx="978">
                  <c:v>-5.7868520000000003E-3</c:v>
                </c:pt>
                <c:pt idx="979">
                  <c:v>-3.5710809999999998E-3</c:v>
                </c:pt>
                <c:pt idx="980">
                  <c:v>1.276334E-2</c:v>
                </c:pt>
                <c:pt idx="981">
                  <c:v>1.6514609999999999E-2</c:v>
                </c:pt>
                <c:pt idx="982">
                  <c:v>1.1552629999999999E-3</c:v>
                </c:pt>
                <c:pt idx="983">
                  <c:v>-9.1916729999999992E-3</c:v>
                </c:pt>
                <c:pt idx="984">
                  <c:v>-2.4368770000000001E-3</c:v>
                </c:pt>
                <c:pt idx="985">
                  <c:v>8.0090979999999992E-3</c:v>
                </c:pt>
                <c:pt idx="986">
                  <c:v>8.4318889999999997E-3</c:v>
                </c:pt>
                <c:pt idx="987">
                  <c:v>-1.151476E-3</c:v>
                </c:pt>
                <c:pt idx="988">
                  <c:v>-8.1514120000000002E-3</c:v>
                </c:pt>
                <c:pt idx="989">
                  <c:v>-3.6522389999999998E-3</c:v>
                </c:pt>
                <c:pt idx="990">
                  <c:v>5.733836E-3</c:v>
                </c:pt>
                <c:pt idx="991">
                  <c:v>1.113191E-2</c:v>
                </c:pt>
                <c:pt idx="992">
                  <c:v>8.8396719999999998E-3</c:v>
                </c:pt>
                <c:pt idx="993">
                  <c:v>-1.099388E-3</c:v>
                </c:pt>
                <c:pt idx="994">
                  <c:v>-5.0560249999999996E-3</c:v>
                </c:pt>
                <c:pt idx="995">
                  <c:v>4.627028E-3</c:v>
                </c:pt>
                <c:pt idx="996">
                  <c:v>7.7341989999999998E-3</c:v>
                </c:pt>
                <c:pt idx="997">
                  <c:v>-6.8555889999999996E-3</c:v>
                </c:pt>
                <c:pt idx="998">
                  <c:v>-1.988782E-2</c:v>
                </c:pt>
                <c:pt idx="999">
                  <c:v>-1.5562869999999999E-2</c:v>
                </c:pt>
              </c:numCache>
            </c:numRef>
          </c:yVal>
          <c:smooth val="0"/>
        </c:ser>
        <c:ser>
          <c:idx val="11"/>
          <c:order val="11"/>
          <c:tx>
            <c:v>+1000V (#12)</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Data'!$M$5:$M$1004</c:f>
              <c:numCache>
                <c:formatCode>General</c:formatCode>
                <c:ptCount val="1000"/>
                <c:pt idx="0">
                  <c:v>4.1299500000000003E-3</c:v>
                </c:pt>
                <c:pt idx="1">
                  <c:v>7.8014310000000002E-3</c:v>
                </c:pt>
                <c:pt idx="2">
                  <c:v>7.6251569999999996E-3</c:v>
                </c:pt>
                <c:pt idx="3">
                  <c:v>1.560117E-4</c:v>
                </c:pt>
                <c:pt idx="4">
                  <c:v>3.8582579999999998E-3</c:v>
                </c:pt>
                <c:pt idx="5">
                  <c:v>2.2799170000000001E-2</c:v>
                </c:pt>
                <c:pt idx="6">
                  <c:v>2.100931E-2</c:v>
                </c:pt>
                <c:pt idx="7">
                  <c:v>-8.0157900000000001E-3</c:v>
                </c:pt>
                <c:pt idx="8">
                  <c:v>-2.0738599999999999E-2</c:v>
                </c:pt>
                <c:pt idx="9">
                  <c:v>-4.8433010000000004E-3</c:v>
                </c:pt>
                <c:pt idx="10">
                  <c:v>1.088066E-2</c:v>
                </c:pt>
                <c:pt idx="11">
                  <c:v>8.9852720000000007E-3</c:v>
                </c:pt>
                <c:pt idx="12">
                  <c:v>-1.863831E-3</c:v>
                </c:pt>
                <c:pt idx="13">
                  <c:v>-1.739717E-3</c:v>
                </c:pt>
                <c:pt idx="14">
                  <c:v>5.6673360000000002E-3</c:v>
                </c:pt>
                <c:pt idx="15">
                  <c:v>6.4411490000000002E-3</c:v>
                </c:pt>
                <c:pt idx="16">
                  <c:v>8.0902990000000004E-3</c:v>
                </c:pt>
                <c:pt idx="17">
                  <c:v>1.5704969999999999E-2</c:v>
                </c:pt>
                <c:pt idx="18">
                  <c:v>2.362123E-2</c:v>
                </c:pt>
                <c:pt idx="19">
                  <c:v>2.311042E-2</c:v>
                </c:pt>
                <c:pt idx="20">
                  <c:v>1.464561E-2</c:v>
                </c:pt>
                <c:pt idx="21">
                  <c:v>1.542932E-2</c:v>
                </c:pt>
                <c:pt idx="22">
                  <c:v>2.2377399999999999E-2</c:v>
                </c:pt>
                <c:pt idx="23">
                  <c:v>1.4070600000000001E-2</c:v>
                </c:pt>
                <c:pt idx="24">
                  <c:v>-1.37688E-3</c:v>
                </c:pt>
                <c:pt idx="25">
                  <c:v>-4.124361E-3</c:v>
                </c:pt>
                <c:pt idx="26">
                  <c:v>-6.6368660000000004E-5</c:v>
                </c:pt>
                <c:pt idx="27">
                  <c:v>-2.9830439999999998E-3</c:v>
                </c:pt>
                <c:pt idx="28">
                  <c:v>-7.68149E-3</c:v>
                </c:pt>
                <c:pt idx="29">
                  <c:v>2.4280819999999998E-3</c:v>
                </c:pt>
                <c:pt idx="30">
                  <c:v>1.616049E-2</c:v>
                </c:pt>
                <c:pt idx="31">
                  <c:v>9.3371170000000007E-3</c:v>
                </c:pt>
                <c:pt idx="32">
                  <c:v>-1.2996570000000001E-3</c:v>
                </c:pt>
                <c:pt idx="33">
                  <c:v>8.3890159999999991E-3</c:v>
                </c:pt>
                <c:pt idx="34">
                  <c:v>1.6811130000000001E-2</c:v>
                </c:pt>
                <c:pt idx="35">
                  <c:v>4.9639799999999998E-3</c:v>
                </c:pt>
                <c:pt idx="36">
                  <c:v>-6.0057289999999996E-3</c:v>
                </c:pt>
                <c:pt idx="37">
                  <c:v>-1.912927E-3</c:v>
                </c:pt>
                <c:pt idx="38">
                  <c:v>5.9317989999999998E-3</c:v>
                </c:pt>
                <c:pt idx="39">
                  <c:v>-1.52016E-5</c:v>
                </c:pt>
                <c:pt idx="40">
                  <c:v>-1.5447539999999999E-2</c:v>
                </c:pt>
                <c:pt idx="41">
                  <c:v>-1.2710040000000001E-2</c:v>
                </c:pt>
                <c:pt idx="42">
                  <c:v>5.2187029999999999E-3</c:v>
                </c:pt>
                <c:pt idx="43">
                  <c:v>5.23122E-3</c:v>
                </c:pt>
                <c:pt idx="44">
                  <c:v>-1.2711109999999999E-2</c:v>
                </c:pt>
                <c:pt idx="45">
                  <c:v>-1.4526310000000001E-2</c:v>
                </c:pt>
                <c:pt idx="46">
                  <c:v>4.4080660000000004E-3</c:v>
                </c:pt>
                <c:pt idx="47">
                  <c:v>8.6156229999999993E-3</c:v>
                </c:pt>
                <c:pt idx="48">
                  <c:v>-6.0722930000000003E-3</c:v>
                </c:pt>
                <c:pt idx="49">
                  <c:v>-3.944281E-3</c:v>
                </c:pt>
                <c:pt idx="50">
                  <c:v>1.094229E-2</c:v>
                </c:pt>
                <c:pt idx="51">
                  <c:v>3.2533570000000001E-3</c:v>
                </c:pt>
                <c:pt idx="52">
                  <c:v>-1.8153320000000001E-2</c:v>
                </c:pt>
                <c:pt idx="53">
                  <c:v>-1.7603259999999999E-2</c:v>
                </c:pt>
                <c:pt idx="54">
                  <c:v>-2.3250139999999998E-3</c:v>
                </c:pt>
                <c:pt idx="55">
                  <c:v>-6.5680829999999997E-3</c:v>
                </c:pt>
                <c:pt idx="56">
                  <c:v>-1.706235E-2</c:v>
                </c:pt>
                <c:pt idx="57">
                  <c:v>-3.9797030000000002E-3</c:v>
                </c:pt>
                <c:pt idx="58">
                  <c:v>8.8777149999999996E-3</c:v>
                </c:pt>
                <c:pt idx="59">
                  <c:v>2.5857259999999998E-4</c:v>
                </c:pt>
                <c:pt idx="60">
                  <c:v>-1.017735E-2</c:v>
                </c:pt>
                <c:pt idx="61">
                  <c:v>-8.2176349999999992E-3</c:v>
                </c:pt>
                <c:pt idx="62">
                  <c:v>-1.2559699999999999E-3</c:v>
                </c:pt>
                <c:pt idx="63">
                  <c:v>-3.855851E-3</c:v>
                </c:pt>
                <c:pt idx="64">
                  <c:v>-8.7795589999999993E-3</c:v>
                </c:pt>
                <c:pt idx="65">
                  <c:v>-2.0076030000000002E-3</c:v>
                </c:pt>
                <c:pt idx="66">
                  <c:v>6.7420730000000003E-3</c:v>
                </c:pt>
                <c:pt idx="67">
                  <c:v>6.3396060000000002E-3</c:v>
                </c:pt>
                <c:pt idx="68">
                  <c:v>1.6881140000000001E-3</c:v>
                </c:pt>
                <c:pt idx="69">
                  <c:v>7.7454209999999997E-3</c:v>
                </c:pt>
                <c:pt idx="70">
                  <c:v>1.743948E-2</c:v>
                </c:pt>
                <c:pt idx="71">
                  <c:v>8.0224579999999997E-3</c:v>
                </c:pt>
                <c:pt idx="72">
                  <c:v>-2.9064889999999999E-3</c:v>
                </c:pt>
                <c:pt idx="73">
                  <c:v>4.2786380000000004E-3</c:v>
                </c:pt>
                <c:pt idx="74">
                  <c:v>2.3292669999999999E-3</c:v>
                </c:pt>
                <c:pt idx="75">
                  <c:v>-1.405784E-2</c:v>
                </c:pt>
                <c:pt idx="76">
                  <c:v>-1.7485710000000002E-2</c:v>
                </c:pt>
                <c:pt idx="77">
                  <c:v>-9.2595009999999998E-3</c:v>
                </c:pt>
                <c:pt idx="78">
                  <c:v>-9.7182740000000001E-4</c:v>
                </c:pt>
                <c:pt idx="79">
                  <c:v>7.6973140000000002E-3</c:v>
                </c:pt>
                <c:pt idx="80">
                  <c:v>1.349858E-2</c:v>
                </c:pt>
                <c:pt idx="81">
                  <c:v>1.312838E-2</c:v>
                </c:pt>
                <c:pt idx="82">
                  <c:v>7.65914E-3</c:v>
                </c:pt>
                <c:pt idx="83">
                  <c:v>-1.440787E-3</c:v>
                </c:pt>
                <c:pt idx="84">
                  <c:v>-8.9596280000000007E-3</c:v>
                </c:pt>
                <c:pt idx="85">
                  <c:v>-3.49965E-3</c:v>
                </c:pt>
                <c:pt idx="86">
                  <c:v>1.048786E-2</c:v>
                </c:pt>
                <c:pt idx="87">
                  <c:v>1.013822E-2</c:v>
                </c:pt>
                <c:pt idx="88">
                  <c:v>-1.766576E-3</c:v>
                </c:pt>
                <c:pt idx="89">
                  <c:v>-5.8824660000000003E-3</c:v>
                </c:pt>
                <c:pt idx="90">
                  <c:v>-7.0338329999999998E-3</c:v>
                </c:pt>
                <c:pt idx="91">
                  <c:v>-1.3218550000000001E-2</c:v>
                </c:pt>
                <c:pt idx="92">
                  <c:v>-1.8050070000000001E-2</c:v>
                </c:pt>
                <c:pt idx="93">
                  <c:v>-1.452966E-2</c:v>
                </c:pt>
                <c:pt idx="94">
                  <c:v>-3.2362039999999999E-3</c:v>
                </c:pt>
                <c:pt idx="95">
                  <c:v>1.2744290000000001E-3</c:v>
                </c:pt>
                <c:pt idx="96">
                  <c:v>-6.4761389999999997E-3</c:v>
                </c:pt>
                <c:pt idx="97">
                  <c:v>-1.089267E-2</c:v>
                </c:pt>
                <c:pt idx="98">
                  <c:v>-8.6318780000000008E-3</c:v>
                </c:pt>
                <c:pt idx="99">
                  <c:v>-7.9603550000000006E-3</c:v>
                </c:pt>
                <c:pt idx="100">
                  <c:v>-6.8348710000000002E-3</c:v>
                </c:pt>
                <c:pt idx="101">
                  <c:v>2.1087409999999999E-3</c:v>
                </c:pt>
                <c:pt idx="102">
                  <c:v>8.7631370000000007E-3</c:v>
                </c:pt>
                <c:pt idx="103">
                  <c:v>-2.467463E-3</c:v>
                </c:pt>
                <c:pt idx="104">
                  <c:v>-1.295967E-2</c:v>
                </c:pt>
                <c:pt idx="105">
                  <c:v>-3.9484000000000003E-3</c:v>
                </c:pt>
                <c:pt idx="106">
                  <c:v>2.6248959999999998E-3</c:v>
                </c:pt>
                <c:pt idx="107">
                  <c:v>-4.9601480000000002E-3</c:v>
                </c:pt>
                <c:pt idx="108">
                  <c:v>-7.7867300000000004E-3</c:v>
                </c:pt>
                <c:pt idx="109">
                  <c:v>-2.777374E-3</c:v>
                </c:pt>
                <c:pt idx="110">
                  <c:v>-2.4301319999999999E-5</c:v>
                </c:pt>
                <c:pt idx="111">
                  <c:v>-2.1437450000000001E-4</c:v>
                </c:pt>
                <c:pt idx="112">
                  <c:v>3.78942E-4</c:v>
                </c:pt>
                <c:pt idx="113">
                  <c:v>2.3465360000000002E-3</c:v>
                </c:pt>
                <c:pt idx="114">
                  <c:v>2.8025849999999998E-3</c:v>
                </c:pt>
                <c:pt idx="115">
                  <c:v>-2.5957049999999998E-3</c:v>
                </c:pt>
                <c:pt idx="116">
                  <c:v>-1.47473E-2</c:v>
                </c:pt>
                <c:pt idx="117">
                  <c:v>-2.2073249999999999E-2</c:v>
                </c:pt>
                <c:pt idx="118">
                  <c:v>-2.0827169999999999E-2</c:v>
                </c:pt>
                <c:pt idx="119">
                  <c:v>-1.8751049999999998E-2</c:v>
                </c:pt>
                <c:pt idx="120">
                  <c:v>-1.1998730000000001E-2</c:v>
                </c:pt>
                <c:pt idx="121">
                  <c:v>2.9990820000000001E-3</c:v>
                </c:pt>
                <c:pt idx="122">
                  <c:v>1.2430180000000001E-2</c:v>
                </c:pt>
                <c:pt idx="123">
                  <c:v>3.4265749999999998E-3</c:v>
                </c:pt>
                <c:pt idx="124">
                  <c:v>-6.5302770000000001E-3</c:v>
                </c:pt>
                <c:pt idx="125">
                  <c:v>-1.891024E-3</c:v>
                </c:pt>
                <c:pt idx="126">
                  <c:v>-7.4949369999999997E-4</c:v>
                </c:pt>
                <c:pt idx="127">
                  <c:v>-8.2129420000000009E-3</c:v>
                </c:pt>
                <c:pt idx="128">
                  <c:v>-6.0093910000000002E-3</c:v>
                </c:pt>
                <c:pt idx="129">
                  <c:v>6.7563049999999998E-3</c:v>
                </c:pt>
                <c:pt idx="130">
                  <c:v>1.560163E-2</c:v>
                </c:pt>
                <c:pt idx="131">
                  <c:v>1.086254E-2</c:v>
                </c:pt>
                <c:pt idx="132">
                  <c:v>-1.398825E-3</c:v>
                </c:pt>
                <c:pt idx="133">
                  <c:v>-6.5910280000000001E-4</c:v>
                </c:pt>
                <c:pt idx="134">
                  <c:v>1.228078E-2</c:v>
                </c:pt>
                <c:pt idx="135">
                  <c:v>1.4524840000000001E-2</c:v>
                </c:pt>
                <c:pt idx="136">
                  <c:v>6.676403E-3</c:v>
                </c:pt>
                <c:pt idx="137">
                  <c:v>4.0178000000000002E-3</c:v>
                </c:pt>
                <c:pt idx="138">
                  <c:v>1.2555999999999999E-3</c:v>
                </c:pt>
                <c:pt idx="139">
                  <c:v>-7.4983439999999997E-3</c:v>
                </c:pt>
                <c:pt idx="140">
                  <c:v>-9.6913910000000006E-3</c:v>
                </c:pt>
                <c:pt idx="141">
                  <c:v>-1.3551500000000001E-3</c:v>
                </c:pt>
                <c:pt idx="142">
                  <c:v>9.5074909999999999E-3</c:v>
                </c:pt>
                <c:pt idx="143">
                  <c:v>1.32435E-2</c:v>
                </c:pt>
                <c:pt idx="144">
                  <c:v>5.0005470000000002E-3</c:v>
                </c:pt>
                <c:pt idx="145">
                  <c:v>-6.7299690000000001E-4</c:v>
                </c:pt>
                <c:pt idx="146">
                  <c:v>-2.4470090000000002E-4</c:v>
                </c:pt>
                <c:pt idx="147">
                  <c:v>-5.0523599999999997E-3</c:v>
                </c:pt>
                <c:pt idx="148">
                  <c:v>-5.8825850000000001E-3</c:v>
                </c:pt>
                <c:pt idx="149">
                  <c:v>3.9737380000000001E-3</c:v>
                </c:pt>
                <c:pt idx="150">
                  <c:v>7.6008960000000002E-3</c:v>
                </c:pt>
                <c:pt idx="151">
                  <c:v>-3.6081310000000001E-3</c:v>
                </c:pt>
                <c:pt idx="152">
                  <c:v>-1.1056399999999999E-2</c:v>
                </c:pt>
                <c:pt idx="153">
                  <c:v>-1.8770639999999999E-3</c:v>
                </c:pt>
                <c:pt idx="154">
                  <c:v>6.7790639999999996E-3</c:v>
                </c:pt>
                <c:pt idx="155">
                  <c:v>3.4734229999999999E-5</c:v>
                </c:pt>
                <c:pt idx="156">
                  <c:v>-6.1658959999999997E-3</c:v>
                </c:pt>
                <c:pt idx="157">
                  <c:v>-3.1978419999999998E-3</c:v>
                </c:pt>
                <c:pt idx="158">
                  <c:v>-4.4018030000000001E-3</c:v>
                </c:pt>
                <c:pt idx="159">
                  <c:v>-3.9023489999999998E-3</c:v>
                </c:pt>
                <c:pt idx="160">
                  <c:v>2.1850649999999999E-3</c:v>
                </c:pt>
                <c:pt idx="161">
                  <c:v>7.1569199999999998E-4</c:v>
                </c:pt>
                <c:pt idx="162">
                  <c:v>-6.3249209999999998E-3</c:v>
                </c:pt>
                <c:pt idx="163">
                  <c:v>-8.7448839999999996E-3</c:v>
                </c:pt>
                <c:pt idx="164">
                  <c:v>-3.0123929999999999E-3</c:v>
                </c:pt>
                <c:pt idx="165">
                  <c:v>-6.314119E-4</c:v>
                </c:pt>
                <c:pt idx="166">
                  <c:v>-4.5610659999999999E-3</c:v>
                </c:pt>
                <c:pt idx="167">
                  <c:v>1.9012320000000001E-3</c:v>
                </c:pt>
                <c:pt idx="168">
                  <c:v>9.1035040000000001E-3</c:v>
                </c:pt>
                <c:pt idx="169">
                  <c:v>2.834067E-3</c:v>
                </c:pt>
                <c:pt idx="170">
                  <c:v>5.5913649999999996E-4</c:v>
                </c:pt>
                <c:pt idx="171">
                  <c:v>1.0350140000000001E-2</c:v>
                </c:pt>
                <c:pt idx="172">
                  <c:v>1.282254E-2</c:v>
                </c:pt>
                <c:pt idx="173">
                  <c:v>2.8592330000000001E-3</c:v>
                </c:pt>
                <c:pt idx="174">
                  <c:v>-5.9349379999999998E-3</c:v>
                </c:pt>
                <c:pt idx="175">
                  <c:v>-1.249603E-2</c:v>
                </c:pt>
                <c:pt idx="176">
                  <c:v>-1.0713240000000001E-2</c:v>
                </c:pt>
                <c:pt idx="177">
                  <c:v>1.1398180000000001E-2</c:v>
                </c:pt>
                <c:pt idx="178">
                  <c:v>5.2891800000000003E-2</c:v>
                </c:pt>
                <c:pt idx="179">
                  <c:v>0.1028864</c:v>
                </c:pt>
                <c:pt idx="180">
                  <c:v>0.15243590000000001</c:v>
                </c:pt>
                <c:pt idx="181">
                  <c:v>0.21908030000000001</c:v>
                </c:pt>
                <c:pt idx="182">
                  <c:v>0.31973639999999998</c:v>
                </c:pt>
                <c:pt idx="183">
                  <c:v>0.42895450000000002</c:v>
                </c:pt>
                <c:pt idx="184">
                  <c:v>0.51277609999999996</c:v>
                </c:pt>
                <c:pt idx="185">
                  <c:v>0.57881119999999997</c:v>
                </c:pt>
                <c:pt idx="186">
                  <c:v>0.64320200000000005</c:v>
                </c:pt>
                <c:pt idx="187">
                  <c:v>0.69237539999999997</c:v>
                </c:pt>
                <c:pt idx="188">
                  <c:v>0.71945879999999995</c:v>
                </c:pt>
                <c:pt idx="189">
                  <c:v>0.7304832</c:v>
                </c:pt>
                <c:pt idx="190">
                  <c:v>0.72887360000000001</c:v>
                </c:pt>
                <c:pt idx="191">
                  <c:v>0.72669240000000002</c:v>
                </c:pt>
                <c:pt idx="192">
                  <c:v>0.72614000000000001</c:v>
                </c:pt>
                <c:pt idx="193">
                  <c:v>0.71951240000000005</c:v>
                </c:pt>
                <c:pt idx="194">
                  <c:v>0.71607270000000001</c:v>
                </c:pt>
                <c:pt idx="195">
                  <c:v>0.71700030000000003</c:v>
                </c:pt>
                <c:pt idx="196">
                  <c:v>0.71045579999999997</c:v>
                </c:pt>
                <c:pt idx="197">
                  <c:v>0.70051790000000003</c:v>
                </c:pt>
                <c:pt idx="198">
                  <c:v>0.69395150000000005</c:v>
                </c:pt>
                <c:pt idx="199">
                  <c:v>0.69429379999999996</c:v>
                </c:pt>
                <c:pt idx="200">
                  <c:v>0.69843299999999997</c:v>
                </c:pt>
                <c:pt idx="201">
                  <c:v>0.69123480000000004</c:v>
                </c:pt>
                <c:pt idx="202">
                  <c:v>0.67381040000000003</c:v>
                </c:pt>
                <c:pt idx="203">
                  <c:v>0.66108</c:v>
                </c:pt>
                <c:pt idx="204">
                  <c:v>0.65627199999999997</c:v>
                </c:pt>
                <c:pt idx="205">
                  <c:v>0.65200040000000004</c:v>
                </c:pt>
                <c:pt idx="206">
                  <c:v>0.64554520000000004</c:v>
                </c:pt>
                <c:pt idx="207">
                  <c:v>0.64098460000000002</c:v>
                </c:pt>
                <c:pt idx="208">
                  <c:v>0.63227310000000003</c:v>
                </c:pt>
                <c:pt idx="209">
                  <c:v>0.61457879999999998</c:v>
                </c:pt>
                <c:pt idx="210">
                  <c:v>0.60079990000000005</c:v>
                </c:pt>
                <c:pt idx="211">
                  <c:v>0.60031999999999996</c:v>
                </c:pt>
                <c:pt idx="212">
                  <c:v>0.60660820000000004</c:v>
                </c:pt>
                <c:pt idx="213">
                  <c:v>0.60739290000000001</c:v>
                </c:pt>
                <c:pt idx="214">
                  <c:v>0.59497370000000005</c:v>
                </c:pt>
                <c:pt idx="215">
                  <c:v>0.57745769999999996</c:v>
                </c:pt>
                <c:pt idx="216">
                  <c:v>0.5739457</c:v>
                </c:pt>
                <c:pt idx="217">
                  <c:v>0.58540590000000003</c:v>
                </c:pt>
                <c:pt idx="218">
                  <c:v>0.58595850000000005</c:v>
                </c:pt>
                <c:pt idx="219">
                  <c:v>0.56992670000000001</c:v>
                </c:pt>
                <c:pt idx="220">
                  <c:v>0.56260849999999996</c:v>
                </c:pt>
                <c:pt idx="221">
                  <c:v>0.5659459</c:v>
                </c:pt>
                <c:pt idx="222">
                  <c:v>0.56652910000000001</c:v>
                </c:pt>
                <c:pt idx="223">
                  <c:v>0.56262970000000001</c:v>
                </c:pt>
                <c:pt idx="224">
                  <c:v>0.55777019999999999</c:v>
                </c:pt>
                <c:pt idx="225">
                  <c:v>0.55771660000000001</c:v>
                </c:pt>
                <c:pt idx="226">
                  <c:v>0.55794809999999995</c:v>
                </c:pt>
                <c:pt idx="227">
                  <c:v>0.55064389999999996</c:v>
                </c:pt>
                <c:pt idx="228">
                  <c:v>0.54029269999999996</c:v>
                </c:pt>
                <c:pt idx="229">
                  <c:v>0.53601900000000002</c:v>
                </c:pt>
                <c:pt idx="230">
                  <c:v>0.53403529999999999</c:v>
                </c:pt>
                <c:pt idx="231">
                  <c:v>0.53014519999999998</c:v>
                </c:pt>
                <c:pt idx="232">
                  <c:v>0.53264290000000003</c:v>
                </c:pt>
                <c:pt idx="233">
                  <c:v>0.53316189999999997</c:v>
                </c:pt>
                <c:pt idx="234">
                  <c:v>0.51849710000000004</c:v>
                </c:pt>
                <c:pt idx="235">
                  <c:v>0.50902009999999998</c:v>
                </c:pt>
                <c:pt idx="236">
                  <c:v>0.51994680000000004</c:v>
                </c:pt>
                <c:pt idx="237">
                  <c:v>0.52994830000000004</c:v>
                </c:pt>
                <c:pt idx="238">
                  <c:v>0.52123459999999999</c:v>
                </c:pt>
                <c:pt idx="239">
                  <c:v>0.50258009999999997</c:v>
                </c:pt>
                <c:pt idx="240">
                  <c:v>0.49652619999999997</c:v>
                </c:pt>
                <c:pt idx="241">
                  <c:v>0.50565190000000004</c:v>
                </c:pt>
                <c:pt idx="242">
                  <c:v>0.51133810000000002</c:v>
                </c:pt>
                <c:pt idx="243">
                  <c:v>0.5052624</c:v>
                </c:pt>
                <c:pt idx="244">
                  <c:v>0.48852879999999999</c:v>
                </c:pt>
                <c:pt idx="245">
                  <c:v>0.47796090000000002</c:v>
                </c:pt>
                <c:pt idx="246">
                  <c:v>0.48821439999999999</c:v>
                </c:pt>
                <c:pt idx="247">
                  <c:v>0.4991179</c:v>
                </c:pt>
                <c:pt idx="248">
                  <c:v>0.49184499999999998</c:v>
                </c:pt>
                <c:pt idx="249">
                  <c:v>0.47738419999999998</c:v>
                </c:pt>
                <c:pt idx="250">
                  <c:v>0.47305049999999998</c:v>
                </c:pt>
                <c:pt idx="251">
                  <c:v>0.47484290000000001</c:v>
                </c:pt>
                <c:pt idx="252">
                  <c:v>0.46921360000000001</c:v>
                </c:pt>
                <c:pt idx="253">
                  <c:v>0.46034530000000001</c:v>
                </c:pt>
                <c:pt idx="254">
                  <c:v>0.45625660000000001</c:v>
                </c:pt>
                <c:pt idx="255">
                  <c:v>0.46027050000000003</c:v>
                </c:pt>
                <c:pt idx="256">
                  <c:v>0.47209590000000001</c:v>
                </c:pt>
                <c:pt idx="257">
                  <c:v>0.477128</c:v>
                </c:pt>
                <c:pt idx="258">
                  <c:v>0.46353050000000001</c:v>
                </c:pt>
                <c:pt idx="259">
                  <c:v>0.4459516</c:v>
                </c:pt>
                <c:pt idx="260">
                  <c:v>0.44782549999999999</c:v>
                </c:pt>
                <c:pt idx="261">
                  <c:v>0.45826519999999998</c:v>
                </c:pt>
                <c:pt idx="262">
                  <c:v>0.45271879999999998</c:v>
                </c:pt>
                <c:pt idx="263">
                  <c:v>0.4449053</c:v>
                </c:pt>
                <c:pt idx="264">
                  <c:v>0.44508439999999999</c:v>
                </c:pt>
                <c:pt idx="265">
                  <c:v>0.443712</c:v>
                </c:pt>
                <c:pt idx="266">
                  <c:v>0.44905430000000002</c:v>
                </c:pt>
                <c:pt idx="267">
                  <c:v>0.45089659999999998</c:v>
                </c:pt>
                <c:pt idx="268">
                  <c:v>0.43448799999999999</c:v>
                </c:pt>
                <c:pt idx="269">
                  <c:v>0.4218249</c:v>
                </c:pt>
                <c:pt idx="270">
                  <c:v>0.42034719999999998</c:v>
                </c:pt>
                <c:pt idx="271">
                  <c:v>0.41782200000000003</c:v>
                </c:pt>
                <c:pt idx="272">
                  <c:v>0.41362389999999999</c:v>
                </c:pt>
                <c:pt idx="273">
                  <c:v>0.40752430000000001</c:v>
                </c:pt>
                <c:pt idx="274">
                  <c:v>0.4032115</c:v>
                </c:pt>
                <c:pt idx="275">
                  <c:v>0.4002309</c:v>
                </c:pt>
                <c:pt idx="276">
                  <c:v>0.3966382</c:v>
                </c:pt>
                <c:pt idx="277">
                  <c:v>0.39988430000000003</c:v>
                </c:pt>
                <c:pt idx="278">
                  <c:v>0.403775</c:v>
                </c:pt>
                <c:pt idx="279">
                  <c:v>0.40216790000000002</c:v>
                </c:pt>
                <c:pt idx="280">
                  <c:v>0.40039029999999998</c:v>
                </c:pt>
                <c:pt idx="281">
                  <c:v>0.3998468</c:v>
                </c:pt>
                <c:pt idx="282">
                  <c:v>0.4032964</c:v>
                </c:pt>
                <c:pt idx="283">
                  <c:v>0.40561999999999998</c:v>
                </c:pt>
                <c:pt idx="284">
                  <c:v>0.3969895</c:v>
                </c:pt>
                <c:pt idx="285">
                  <c:v>0.39056780000000002</c:v>
                </c:pt>
                <c:pt idx="286">
                  <c:v>0.3920476</c:v>
                </c:pt>
                <c:pt idx="287">
                  <c:v>0.38535439999999999</c:v>
                </c:pt>
                <c:pt idx="288">
                  <c:v>0.3780018</c:v>
                </c:pt>
                <c:pt idx="289">
                  <c:v>0.37954890000000002</c:v>
                </c:pt>
                <c:pt idx="290">
                  <c:v>0.37481599999999998</c:v>
                </c:pt>
                <c:pt idx="291">
                  <c:v>0.3621296</c:v>
                </c:pt>
                <c:pt idx="292">
                  <c:v>0.3612418</c:v>
                </c:pt>
                <c:pt idx="293">
                  <c:v>0.37642520000000002</c:v>
                </c:pt>
                <c:pt idx="294">
                  <c:v>0.3852003</c:v>
                </c:pt>
                <c:pt idx="295">
                  <c:v>0.37843300000000002</c:v>
                </c:pt>
                <c:pt idx="296">
                  <c:v>0.37219459999999999</c:v>
                </c:pt>
                <c:pt idx="297">
                  <c:v>0.3672165</c:v>
                </c:pt>
                <c:pt idx="298">
                  <c:v>0.35787780000000002</c:v>
                </c:pt>
                <c:pt idx="299">
                  <c:v>0.35891879999999998</c:v>
                </c:pt>
                <c:pt idx="300">
                  <c:v>0.36919170000000001</c:v>
                </c:pt>
                <c:pt idx="301">
                  <c:v>0.3673225</c:v>
                </c:pt>
                <c:pt idx="302">
                  <c:v>0.35849439999999999</c:v>
                </c:pt>
                <c:pt idx="303">
                  <c:v>0.35525859999999998</c:v>
                </c:pt>
                <c:pt idx="304">
                  <c:v>0.35139809999999999</c:v>
                </c:pt>
                <c:pt idx="305">
                  <c:v>0.35045850000000001</c:v>
                </c:pt>
                <c:pt idx="306">
                  <c:v>0.35463070000000002</c:v>
                </c:pt>
                <c:pt idx="307">
                  <c:v>0.35173260000000001</c:v>
                </c:pt>
                <c:pt idx="308">
                  <c:v>0.34315119999999999</c:v>
                </c:pt>
                <c:pt idx="309">
                  <c:v>0.34219640000000001</c:v>
                </c:pt>
                <c:pt idx="310">
                  <c:v>0.34631509999999999</c:v>
                </c:pt>
                <c:pt idx="311">
                  <c:v>0.34438950000000002</c:v>
                </c:pt>
                <c:pt idx="312">
                  <c:v>0.33999550000000001</c:v>
                </c:pt>
                <c:pt idx="313">
                  <c:v>0.33888160000000001</c:v>
                </c:pt>
                <c:pt idx="314">
                  <c:v>0.33753810000000001</c:v>
                </c:pt>
                <c:pt idx="315">
                  <c:v>0.33190900000000001</c:v>
                </c:pt>
                <c:pt idx="316">
                  <c:v>0.32523469999999999</c:v>
                </c:pt>
                <c:pt idx="317">
                  <c:v>0.32704850000000002</c:v>
                </c:pt>
                <c:pt idx="318">
                  <c:v>0.33502280000000001</c:v>
                </c:pt>
                <c:pt idx="319">
                  <c:v>0.33502189999999998</c:v>
                </c:pt>
                <c:pt idx="320">
                  <c:v>0.32561010000000001</c:v>
                </c:pt>
                <c:pt idx="321">
                  <c:v>0.3136969</c:v>
                </c:pt>
                <c:pt idx="322">
                  <c:v>0.30742619999999998</c:v>
                </c:pt>
                <c:pt idx="323">
                  <c:v>0.30976680000000001</c:v>
                </c:pt>
                <c:pt idx="324">
                  <c:v>0.30860860000000001</c:v>
                </c:pt>
                <c:pt idx="325">
                  <c:v>0.30282350000000002</c:v>
                </c:pt>
                <c:pt idx="326">
                  <c:v>0.30204740000000002</c:v>
                </c:pt>
                <c:pt idx="327">
                  <c:v>0.3037455</c:v>
                </c:pt>
                <c:pt idx="328">
                  <c:v>0.29740860000000002</c:v>
                </c:pt>
                <c:pt idx="329">
                  <c:v>0.28613179999999999</c:v>
                </c:pt>
                <c:pt idx="330">
                  <c:v>0.28910989999999998</c:v>
                </c:pt>
                <c:pt idx="331">
                  <c:v>0.30148710000000001</c:v>
                </c:pt>
                <c:pt idx="332">
                  <c:v>0.30144389999999999</c:v>
                </c:pt>
                <c:pt idx="333">
                  <c:v>0.29197909999999999</c:v>
                </c:pt>
                <c:pt idx="334">
                  <c:v>0.28698859999999998</c:v>
                </c:pt>
                <c:pt idx="335">
                  <c:v>0.28752889999999998</c:v>
                </c:pt>
                <c:pt idx="336">
                  <c:v>0.2838021</c:v>
                </c:pt>
                <c:pt idx="337">
                  <c:v>0.2743023</c:v>
                </c:pt>
                <c:pt idx="338">
                  <c:v>0.27021669999999998</c:v>
                </c:pt>
                <c:pt idx="339">
                  <c:v>0.27844940000000001</c:v>
                </c:pt>
                <c:pt idx="340">
                  <c:v>0.29588249999999999</c:v>
                </c:pt>
                <c:pt idx="341">
                  <c:v>0.30639450000000001</c:v>
                </c:pt>
                <c:pt idx="342">
                  <c:v>0.3026123</c:v>
                </c:pt>
                <c:pt idx="343">
                  <c:v>0.29324499999999998</c:v>
                </c:pt>
                <c:pt idx="344">
                  <c:v>0.2821399</c:v>
                </c:pt>
                <c:pt idx="345">
                  <c:v>0.2751613</c:v>
                </c:pt>
                <c:pt idx="346">
                  <c:v>0.27286120000000003</c:v>
                </c:pt>
                <c:pt idx="347">
                  <c:v>0.26993610000000001</c:v>
                </c:pt>
                <c:pt idx="348">
                  <c:v>0.26647690000000002</c:v>
                </c:pt>
                <c:pt idx="349">
                  <c:v>0.26272590000000001</c:v>
                </c:pt>
                <c:pt idx="350">
                  <c:v>0.2644514</c:v>
                </c:pt>
                <c:pt idx="351">
                  <c:v>0.26827820000000002</c:v>
                </c:pt>
                <c:pt idx="352">
                  <c:v>0.26541609999999999</c:v>
                </c:pt>
                <c:pt idx="353">
                  <c:v>0.2665401</c:v>
                </c:pt>
                <c:pt idx="354">
                  <c:v>0.27527970000000002</c:v>
                </c:pt>
                <c:pt idx="355">
                  <c:v>0.27561970000000002</c:v>
                </c:pt>
                <c:pt idx="356">
                  <c:v>0.26741189999999998</c:v>
                </c:pt>
                <c:pt idx="357">
                  <c:v>0.2627273</c:v>
                </c:pt>
                <c:pt idx="358">
                  <c:v>0.26020529999999997</c:v>
                </c:pt>
                <c:pt idx="359">
                  <c:v>0.25601699999999999</c:v>
                </c:pt>
                <c:pt idx="360">
                  <c:v>0.25045610000000001</c:v>
                </c:pt>
                <c:pt idx="361">
                  <c:v>0.24498539999999999</c:v>
                </c:pt>
                <c:pt idx="362">
                  <c:v>0.2402154</c:v>
                </c:pt>
                <c:pt idx="363">
                  <c:v>0.2387552</c:v>
                </c:pt>
                <c:pt idx="364">
                  <c:v>0.24171419999999999</c:v>
                </c:pt>
                <c:pt idx="365">
                  <c:v>0.23865040000000001</c:v>
                </c:pt>
                <c:pt idx="366">
                  <c:v>0.23068610000000001</c:v>
                </c:pt>
                <c:pt idx="367">
                  <c:v>0.22820599999999999</c:v>
                </c:pt>
                <c:pt idx="368">
                  <c:v>0.2309995</c:v>
                </c:pt>
                <c:pt idx="369">
                  <c:v>0.2371972</c:v>
                </c:pt>
                <c:pt idx="370">
                  <c:v>0.2408032</c:v>
                </c:pt>
                <c:pt idx="371">
                  <c:v>0.2363323</c:v>
                </c:pt>
                <c:pt idx="372">
                  <c:v>0.2280595</c:v>
                </c:pt>
                <c:pt idx="373">
                  <c:v>0.22244169999999999</c:v>
                </c:pt>
                <c:pt idx="374">
                  <c:v>0.2197953</c:v>
                </c:pt>
                <c:pt idx="375">
                  <c:v>0.21817529999999999</c:v>
                </c:pt>
                <c:pt idx="376">
                  <c:v>0.22360340000000001</c:v>
                </c:pt>
                <c:pt idx="377">
                  <c:v>0.23582719999999999</c:v>
                </c:pt>
                <c:pt idx="378">
                  <c:v>0.24008489999999999</c:v>
                </c:pt>
                <c:pt idx="379">
                  <c:v>0.23009779999999999</c:v>
                </c:pt>
                <c:pt idx="380">
                  <c:v>0.21798790000000001</c:v>
                </c:pt>
                <c:pt idx="381">
                  <c:v>0.21570020000000001</c:v>
                </c:pt>
                <c:pt idx="382">
                  <c:v>0.2174653</c:v>
                </c:pt>
                <c:pt idx="383">
                  <c:v>0.21427560000000001</c:v>
                </c:pt>
                <c:pt idx="384">
                  <c:v>0.21032029999999999</c:v>
                </c:pt>
                <c:pt idx="385">
                  <c:v>0.2090224</c:v>
                </c:pt>
                <c:pt idx="386">
                  <c:v>0.20800630000000001</c:v>
                </c:pt>
                <c:pt idx="387">
                  <c:v>0.21001829999999999</c:v>
                </c:pt>
                <c:pt idx="388">
                  <c:v>0.21185000000000001</c:v>
                </c:pt>
                <c:pt idx="389">
                  <c:v>0.20348769999999999</c:v>
                </c:pt>
                <c:pt idx="390">
                  <c:v>0.19239029999999999</c:v>
                </c:pt>
                <c:pt idx="391">
                  <c:v>0.1914873</c:v>
                </c:pt>
                <c:pt idx="392">
                  <c:v>0.19464390000000001</c:v>
                </c:pt>
                <c:pt idx="393">
                  <c:v>0.1914662</c:v>
                </c:pt>
                <c:pt idx="394">
                  <c:v>0.18743889999999999</c:v>
                </c:pt>
                <c:pt idx="395">
                  <c:v>0.19377820000000001</c:v>
                </c:pt>
                <c:pt idx="396">
                  <c:v>0.20695649999999999</c:v>
                </c:pt>
                <c:pt idx="397">
                  <c:v>0.210256</c:v>
                </c:pt>
                <c:pt idx="398">
                  <c:v>0.1955365</c:v>
                </c:pt>
                <c:pt idx="399">
                  <c:v>0.17724529999999999</c:v>
                </c:pt>
                <c:pt idx="400">
                  <c:v>0.17419280000000001</c:v>
                </c:pt>
                <c:pt idx="401">
                  <c:v>0.18224070000000001</c:v>
                </c:pt>
                <c:pt idx="402">
                  <c:v>0.1843881</c:v>
                </c:pt>
                <c:pt idx="403">
                  <c:v>0.1760642</c:v>
                </c:pt>
                <c:pt idx="404">
                  <c:v>0.1676146</c:v>
                </c:pt>
                <c:pt idx="405">
                  <c:v>0.1704619</c:v>
                </c:pt>
                <c:pt idx="406">
                  <c:v>0.18079310000000001</c:v>
                </c:pt>
                <c:pt idx="407">
                  <c:v>0.18614510000000001</c:v>
                </c:pt>
                <c:pt idx="408">
                  <c:v>0.1775873</c:v>
                </c:pt>
                <c:pt idx="409">
                  <c:v>0.163523</c:v>
                </c:pt>
                <c:pt idx="410">
                  <c:v>0.16330900000000001</c:v>
                </c:pt>
                <c:pt idx="411">
                  <c:v>0.1629235</c:v>
                </c:pt>
                <c:pt idx="412">
                  <c:v>0.1496209</c:v>
                </c:pt>
                <c:pt idx="413">
                  <c:v>0.14625740000000001</c:v>
                </c:pt>
                <c:pt idx="414">
                  <c:v>0.15667049999999999</c:v>
                </c:pt>
                <c:pt idx="415">
                  <c:v>0.16810349999999999</c:v>
                </c:pt>
                <c:pt idx="416">
                  <c:v>0.17185819999999999</c:v>
                </c:pt>
                <c:pt idx="417">
                  <c:v>0.1732059</c:v>
                </c:pt>
                <c:pt idx="418">
                  <c:v>0.18454319999999999</c:v>
                </c:pt>
                <c:pt idx="419">
                  <c:v>0.18260180000000001</c:v>
                </c:pt>
                <c:pt idx="420">
                  <c:v>0.16586790000000001</c:v>
                </c:pt>
                <c:pt idx="421">
                  <c:v>0.1627045</c:v>
                </c:pt>
                <c:pt idx="422">
                  <c:v>0.16072339999999999</c:v>
                </c:pt>
                <c:pt idx="423">
                  <c:v>0.15188090000000001</c:v>
                </c:pt>
                <c:pt idx="424">
                  <c:v>0.14920320000000001</c:v>
                </c:pt>
                <c:pt idx="425">
                  <c:v>0.1524441</c:v>
                </c:pt>
                <c:pt idx="426">
                  <c:v>0.1552048</c:v>
                </c:pt>
                <c:pt idx="427">
                  <c:v>0.14789279999999999</c:v>
                </c:pt>
                <c:pt idx="428">
                  <c:v>0.13733629999999999</c:v>
                </c:pt>
                <c:pt idx="429">
                  <c:v>0.13960030000000001</c:v>
                </c:pt>
                <c:pt idx="430">
                  <c:v>0.1478227</c:v>
                </c:pt>
                <c:pt idx="431">
                  <c:v>0.14786530000000001</c:v>
                </c:pt>
                <c:pt idx="432">
                  <c:v>0.14086989999999999</c:v>
                </c:pt>
                <c:pt idx="433">
                  <c:v>0.14065469999999999</c:v>
                </c:pt>
                <c:pt idx="434">
                  <c:v>0.1453255</c:v>
                </c:pt>
                <c:pt idx="435">
                  <c:v>0.14200740000000001</c:v>
                </c:pt>
                <c:pt idx="436">
                  <c:v>0.1380982</c:v>
                </c:pt>
                <c:pt idx="437">
                  <c:v>0.14177390000000001</c:v>
                </c:pt>
                <c:pt idx="438">
                  <c:v>0.1450969</c:v>
                </c:pt>
                <c:pt idx="439">
                  <c:v>0.1417388</c:v>
                </c:pt>
                <c:pt idx="440">
                  <c:v>0.13835790000000001</c:v>
                </c:pt>
                <c:pt idx="441">
                  <c:v>0.14361689999999999</c:v>
                </c:pt>
                <c:pt idx="442">
                  <c:v>0.15096280000000001</c:v>
                </c:pt>
                <c:pt idx="443">
                  <c:v>0.1444397</c:v>
                </c:pt>
                <c:pt idx="444">
                  <c:v>0.1299468</c:v>
                </c:pt>
                <c:pt idx="445">
                  <c:v>0.1263138</c:v>
                </c:pt>
                <c:pt idx="446">
                  <c:v>0.12723499999999999</c:v>
                </c:pt>
                <c:pt idx="447">
                  <c:v>0.1211059</c:v>
                </c:pt>
                <c:pt idx="448">
                  <c:v>0.1165311</c:v>
                </c:pt>
                <c:pt idx="449">
                  <c:v>0.1193969</c:v>
                </c:pt>
                <c:pt idx="450">
                  <c:v>0.1196183</c:v>
                </c:pt>
                <c:pt idx="451">
                  <c:v>0.1154346</c:v>
                </c:pt>
                <c:pt idx="452">
                  <c:v>0.1191589</c:v>
                </c:pt>
                <c:pt idx="453">
                  <c:v>0.13144620000000001</c:v>
                </c:pt>
                <c:pt idx="454">
                  <c:v>0.13570260000000001</c:v>
                </c:pt>
                <c:pt idx="455">
                  <c:v>0.12546089999999999</c:v>
                </c:pt>
                <c:pt idx="456">
                  <c:v>0.1207242</c:v>
                </c:pt>
                <c:pt idx="457">
                  <c:v>0.13110740000000001</c:v>
                </c:pt>
                <c:pt idx="458">
                  <c:v>0.13387499999999999</c:v>
                </c:pt>
                <c:pt idx="459">
                  <c:v>0.1215147</c:v>
                </c:pt>
                <c:pt idx="460">
                  <c:v>0.1196796</c:v>
                </c:pt>
                <c:pt idx="461">
                  <c:v>0.1348357</c:v>
                </c:pt>
                <c:pt idx="462">
                  <c:v>0.14180409999999999</c:v>
                </c:pt>
                <c:pt idx="463">
                  <c:v>0.12891330000000001</c:v>
                </c:pt>
                <c:pt idx="464">
                  <c:v>0.1142864</c:v>
                </c:pt>
                <c:pt idx="465">
                  <c:v>0.1136146</c:v>
                </c:pt>
                <c:pt idx="466">
                  <c:v>0.1191947</c:v>
                </c:pt>
                <c:pt idx="467">
                  <c:v>0.1215407</c:v>
                </c:pt>
                <c:pt idx="468">
                  <c:v>0.1189692</c:v>
                </c:pt>
                <c:pt idx="469">
                  <c:v>0.1162132</c:v>
                </c:pt>
                <c:pt idx="470">
                  <c:v>0.1175421</c:v>
                </c:pt>
                <c:pt idx="471">
                  <c:v>0.1145823</c:v>
                </c:pt>
                <c:pt idx="472">
                  <c:v>0.1041749</c:v>
                </c:pt>
                <c:pt idx="473">
                  <c:v>9.3702179999999996E-2</c:v>
                </c:pt>
                <c:pt idx="474">
                  <c:v>9.3071619999999994E-2</c:v>
                </c:pt>
                <c:pt idx="475">
                  <c:v>0.1026108</c:v>
                </c:pt>
                <c:pt idx="476">
                  <c:v>0.1085907</c:v>
                </c:pt>
                <c:pt idx="477">
                  <c:v>0.1106248</c:v>
                </c:pt>
                <c:pt idx="478">
                  <c:v>0.112609</c:v>
                </c:pt>
                <c:pt idx="479">
                  <c:v>0.1088108</c:v>
                </c:pt>
                <c:pt idx="480">
                  <c:v>0.1042901</c:v>
                </c:pt>
                <c:pt idx="481">
                  <c:v>0.1055982</c:v>
                </c:pt>
                <c:pt idx="482">
                  <c:v>0.1035957</c:v>
                </c:pt>
                <c:pt idx="483">
                  <c:v>9.3358200000000002E-2</c:v>
                </c:pt>
                <c:pt idx="484">
                  <c:v>8.8726150000000004E-2</c:v>
                </c:pt>
                <c:pt idx="485">
                  <c:v>9.4249609999999998E-2</c:v>
                </c:pt>
                <c:pt idx="486">
                  <c:v>9.8801879999999995E-2</c:v>
                </c:pt>
                <c:pt idx="487">
                  <c:v>9.6733100000000002E-2</c:v>
                </c:pt>
                <c:pt idx="488">
                  <c:v>8.8796799999999995E-2</c:v>
                </c:pt>
                <c:pt idx="489">
                  <c:v>8.5952509999999996E-2</c:v>
                </c:pt>
                <c:pt idx="490">
                  <c:v>9.3638579999999999E-2</c:v>
                </c:pt>
                <c:pt idx="491">
                  <c:v>9.6212240000000004E-2</c:v>
                </c:pt>
                <c:pt idx="492">
                  <c:v>8.6750019999999997E-2</c:v>
                </c:pt>
                <c:pt idx="493">
                  <c:v>7.9078960000000004E-2</c:v>
                </c:pt>
                <c:pt idx="494">
                  <c:v>8.4428290000000003E-2</c:v>
                </c:pt>
                <c:pt idx="495">
                  <c:v>9.2236700000000005E-2</c:v>
                </c:pt>
                <c:pt idx="496">
                  <c:v>8.6468359999999994E-2</c:v>
                </c:pt>
                <c:pt idx="497">
                  <c:v>7.9803429999999995E-2</c:v>
                </c:pt>
                <c:pt idx="498">
                  <c:v>8.7340139999999997E-2</c:v>
                </c:pt>
                <c:pt idx="499">
                  <c:v>8.8663649999999997E-2</c:v>
                </c:pt>
                <c:pt idx="500">
                  <c:v>7.6282100000000005E-2</c:v>
                </c:pt>
                <c:pt idx="501">
                  <c:v>7.5912679999999996E-2</c:v>
                </c:pt>
                <c:pt idx="502">
                  <c:v>8.6845279999999997E-2</c:v>
                </c:pt>
                <c:pt idx="503">
                  <c:v>9.2807180000000003E-2</c:v>
                </c:pt>
                <c:pt idx="504">
                  <c:v>9.5612130000000004E-2</c:v>
                </c:pt>
                <c:pt idx="505">
                  <c:v>9.4394480000000003E-2</c:v>
                </c:pt>
                <c:pt idx="506">
                  <c:v>8.8310700000000006E-2</c:v>
                </c:pt>
                <c:pt idx="507">
                  <c:v>8.6842909999999995E-2</c:v>
                </c:pt>
                <c:pt idx="508">
                  <c:v>9.3034909999999998E-2</c:v>
                </c:pt>
                <c:pt idx="509">
                  <c:v>9.9058980000000005E-2</c:v>
                </c:pt>
                <c:pt idx="510">
                  <c:v>0.1027892</c:v>
                </c:pt>
                <c:pt idx="511">
                  <c:v>0.1018244</c:v>
                </c:pt>
                <c:pt idx="512">
                  <c:v>9.0120649999999997E-2</c:v>
                </c:pt>
                <c:pt idx="513">
                  <c:v>7.7184429999999998E-2</c:v>
                </c:pt>
                <c:pt idx="514">
                  <c:v>7.3255899999999999E-2</c:v>
                </c:pt>
                <c:pt idx="515">
                  <c:v>7.1816409999999997E-2</c:v>
                </c:pt>
                <c:pt idx="516">
                  <c:v>7.3671810000000004E-2</c:v>
                </c:pt>
                <c:pt idx="517">
                  <c:v>8.4070259999999994E-2</c:v>
                </c:pt>
                <c:pt idx="518">
                  <c:v>8.9618649999999994E-2</c:v>
                </c:pt>
                <c:pt idx="519">
                  <c:v>8.3292489999999997E-2</c:v>
                </c:pt>
                <c:pt idx="520">
                  <c:v>7.5409939999999995E-2</c:v>
                </c:pt>
                <c:pt idx="521">
                  <c:v>7.2491319999999998E-2</c:v>
                </c:pt>
                <c:pt idx="522">
                  <c:v>7.8738619999999995E-2</c:v>
                </c:pt>
                <c:pt idx="523">
                  <c:v>9.0637460000000003E-2</c:v>
                </c:pt>
                <c:pt idx="524">
                  <c:v>9.2145959999999999E-2</c:v>
                </c:pt>
                <c:pt idx="525">
                  <c:v>7.7717759999999997E-2</c:v>
                </c:pt>
                <c:pt idx="526">
                  <c:v>6.2814330000000002E-2</c:v>
                </c:pt>
                <c:pt idx="527">
                  <c:v>5.9450080000000002E-2</c:v>
                </c:pt>
                <c:pt idx="528">
                  <c:v>6.171008E-2</c:v>
                </c:pt>
                <c:pt idx="529">
                  <c:v>6.7007520000000001E-2</c:v>
                </c:pt>
                <c:pt idx="530">
                  <c:v>7.2616420000000001E-2</c:v>
                </c:pt>
                <c:pt idx="531">
                  <c:v>7.138978E-2</c:v>
                </c:pt>
                <c:pt idx="532">
                  <c:v>7.2215989999999994E-2</c:v>
                </c:pt>
                <c:pt idx="533">
                  <c:v>7.8347689999999998E-2</c:v>
                </c:pt>
                <c:pt idx="534">
                  <c:v>7.8787560000000006E-2</c:v>
                </c:pt>
                <c:pt idx="535">
                  <c:v>7.1965970000000004E-2</c:v>
                </c:pt>
                <c:pt idx="536">
                  <c:v>6.4938389999999999E-2</c:v>
                </c:pt>
                <c:pt idx="537">
                  <c:v>6.6902450000000002E-2</c:v>
                </c:pt>
                <c:pt idx="538">
                  <c:v>7.2855710000000004E-2</c:v>
                </c:pt>
                <c:pt idx="539">
                  <c:v>6.7579749999999994E-2</c:v>
                </c:pt>
                <c:pt idx="540">
                  <c:v>5.7598620000000003E-2</c:v>
                </c:pt>
                <c:pt idx="541">
                  <c:v>5.7953270000000001E-2</c:v>
                </c:pt>
                <c:pt idx="542">
                  <c:v>6.0668680000000003E-2</c:v>
                </c:pt>
                <c:pt idx="543">
                  <c:v>5.3877080000000001E-2</c:v>
                </c:pt>
                <c:pt idx="544">
                  <c:v>4.9797950000000001E-2</c:v>
                </c:pt>
                <c:pt idx="545">
                  <c:v>6.055551E-2</c:v>
                </c:pt>
                <c:pt idx="546">
                  <c:v>7.3760000000000006E-2</c:v>
                </c:pt>
                <c:pt idx="547">
                  <c:v>7.4131760000000005E-2</c:v>
                </c:pt>
                <c:pt idx="548">
                  <c:v>6.7726030000000007E-2</c:v>
                </c:pt>
                <c:pt idx="549">
                  <c:v>7.1264380000000002E-2</c:v>
                </c:pt>
                <c:pt idx="550">
                  <c:v>8.0989050000000007E-2</c:v>
                </c:pt>
                <c:pt idx="551">
                  <c:v>7.7606690000000006E-2</c:v>
                </c:pt>
                <c:pt idx="552">
                  <c:v>6.2358650000000002E-2</c:v>
                </c:pt>
                <c:pt idx="553">
                  <c:v>5.0168259999999999E-2</c:v>
                </c:pt>
                <c:pt idx="554">
                  <c:v>4.5568480000000001E-2</c:v>
                </c:pt>
                <c:pt idx="555">
                  <c:v>5.0664189999999998E-2</c:v>
                </c:pt>
                <c:pt idx="556">
                  <c:v>6.3107499999999997E-2</c:v>
                </c:pt>
                <c:pt idx="557">
                  <c:v>7.1004120000000004E-2</c:v>
                </c:pt>
                <c:pt idx="558">
                  <c:v>6.727988E-2</c:v>
                </c:pt>
                <c:pt idx="559">
                  <c:v>5.5611029999999999E-2</c:v>
                </c:pt>
                <c:pt idx="560">
                  <c:v>4.8136209999999999E-2</c:v>
                </c:pt>
                <c:pt idx="561">
                  <c:v>5.5301650000000001E-2</c:v>
                </c:pt>
                <c:pt idx="562">
                  <c:v>6.4399940000000003E-2</c:v>
                </c:pt>
                <c:pt idx="563">
                  <c:v>5.5868620000000001E-2</c:v>
                </c:pt>
                <c:pt idx="564">
                  <c:v>4.687786E-2</c:v>
                </c:pt>
                <c:pt idx="565">
                  <c:v>6.09028E-2</c:v>
                </c:pt>
                <c:pt idx="566">
                  <c:v>7.6445990000000005E-2</c:v>
                </c:pt>
                <c:pt idx="567">
                  <c:v>6.7807359999999997E-2</c:v>
                </c:pt>
                <c:pt idx="568">
                  <c:v>4.9780100000000001E-2</c:v>
                </c:pt>
                <c:pt idx="569">
                  <c:v>4.2416769999999999E-2</c:v>
                </c:pt>
                <c:pt idx="570">
                  <c:v>4.0615850000000002E-2</c:v>
                </c:pt>
                <c:pt idx="571">
                  <c:v>3.8658150000000002E-2</c:v>
                </c:pt>
                <c:pt idx="572">
                  <c:v>4.3423660000000003E-2</c:v>
                </c:pt>
                <c:pt idx="573">
                  <c:v>5.4393980000000001E-2</c:v>
                </c:pt>
                <c:pt idx="574">
                  <c:v>5.6303810000000003E-2</c:v>
                </c:pt>
                <c:pt idx="575">
                  <c:v>4.425991E-2</c:v>
                </c:pt>
                <c:pt idx="576">
                  <c:v>4.314925E-2</c:v>
                </c:pt>
                <c:pt idx="577">
                  <c:v>6.2598749999999995E-2</c:v>
                </c:pt>
                <c:pt idx="578">
                  <c:v>7.1384199999999995E-2</c:v>
                </c:pt>
                <c:pt idx="579">
                  <c:v>5.7631620000000001E-2</c:v>
                </c:pt>
                <c:pt idx="580">
                  <c:v>4.1999269999999998E-2</c:v>
                </c:pt>
                <c:pt idx="581">
                  <c:v>3.9552669999999998E-2</c:v>
                </c:pt>
                <c:pt idx="582">
                  <c:v>4.9772860000000002E-2</c:v>
                </c:pt>
                <c:pt idx="583">
                  <c:v>5.647837E-2</c:v>
                </c:pt>
                <c:pt idx="584">
                  <c:v>4.9476760000000002E-2</c:v>
                </c:pt>
                <c:pt idx="585">
                  <c:v>4.4784570000000003E-2</c:v>
                </c:pt>
                <c:pt idx="586">
                  <c:v>4.9949470000000003E-2</c:v>
                </c:pt>
                <c:pt idx="587">
                  <c:v>5.0181719999999999E-2</c:v>
                </c:pt>
                <c:pt idx="588">
                  <c:v>4.6591859999999999E-2</c:v>
                </c:pt>
                <c:pt idx="589">
                  <c:v>4.4534560000000001E-2</c:v>
                </c:pt>
                <c:pt idx="590">
                  <c:v>3.9800879999999997E-2</c:v>
                </c:pt>
                <c:pt idx="591">
                  <c:v>3.5702270000000001E-2</c:v>
                </c:pt>
                <c:pt idx="592">
                  <c:v>3.7211389999999997E-2</c:v>
                </c:pt>
                <c:pt idx="593">
                  <c:v>4.3904029999999997E-2</c:v>
                </c:pt>
                <c:pt idx="594">
                  <c:v>4.342095E-2</c:v>
                </c:pt>
                <c:pt idx="595">
                  <c:v>3.4013519999999998E-2</c:v>
                </c:pt>
                <c:pt idx="596">
                  <c:v>3.651066E-2</c:v>
                </c:pt>
                <c:pt idx="597">
                  <c:v>4.6059389999999999E-2</c:v>
                </c:pt>
                <c:pt idx="598">
                  <c:v>4.5512129999999998E-2</c:v>
                </c:pt>
                <c:pt idx="599">
                  <c:v>4.7257069999999998E-2</c:v>
                </c:pt>
                <c:pt idx="600">
                  <c:v>5.2641720000000003E-2</c:v>
                </c:pt>
                <c:pt idx="601">
                  <c:v>5.3094259999999997E-2</c:v>
                </c:pt>
                <c:pt idx="602">
                  <c:v>5.3279420000000001E-2</c:v>
                </c:pt>
                <c:pt idx="603">
                  <c:v>4.5504559999999999E-2</c:v>
                </c:pt>
                <c:pt idx="604">
                  <c:v>3.0692239999999999E-2</c:v>
                </c:pt>
                <c:pt idx="605">
                  <c:v>2.6495700000000001E-2</c:v>
                </c:pt>
                <c:pt idx="606">
                  <c:v>3.160056E-2</c:v>
                </c:pt>
                <c:pt idx="607">
                  <c:v>2.8715750000000002E-2</c:v>
                </c:pt>
                <c:pt idx="608">
                  <c:v>2.1474409999999999E-2</c:v>
                </c:pt>
                <c:pt idx="609">
                  <c:v>3.1743250000000001E-2</c:v>
                </c:pt>
                <c:pt idx="610">
                  <c:v>5.0591530000000003E-2</c:v>
                </c:pt>
                <c:pt idx="611">
                  <c:v>5.4799519999999997E-2</c:v>
                </c:pt>
                <c:pt idx="612">
                  <c:v>4.4963160000000002E-2</c:v>
                </c:pt>
                <c:pt idx="613">
                  <c:v>3.389561E-2</c:v>
                </c:pt>
                <c:pt idx="614">
                  <c:v>3.1863080000000002E-2</c:v>
                </c:pt>
                <c:pt idx="615">
                  <c:v>2.813616E-2</c:v>
                </c:pt>
                <c:pt idx="616">
                  <c:v>1.9861920000000002E-2</c:v>
                </c:pt>
                <c:pt idx="617">
                  <c:v>2.6992370000000002E-2</c:v>
                </c:pt>
                <c:pt idx="618">
                  <c:v>3.7760290000000002E-2</c:v>
                </c:pt>
                <c:pt idx="619">
                  <c:v>3.4997519999999997E-2</c:v>
                </c:pt>
                <c:pt idx="620">
                  <c:v>3.4616010000000003E-2</c:v>
                </c:pt>
                <c:pt idx="621">
                  <c:v>3.570156E-2</c:v>
                </c:pt>
                <c:pt idx="622">
                  <c:v>2.8892609999999999E-2</c:v>
                </c:pt>
                <c:pt idx="623">
                  <c:v>2.3784409999999999E-2</c:v>
                </c:pt>
                <c:pt idx="624">
                  <c:v>2.0065449999999999E-2</c:v>
                </c:pt>
                <c:pt idx="625">
                  <c:v>1.7525619999999999E-2</c:v>
                </c:pt>
                <c:pt idx="626">
                  <c:v>2.182661E-2</c:v>
                </c:pt>
                <c:pt idx="627">
                  <c:v>2.728392E-2</c:v>
                </c:pt>
                <c:pt idx="628">
                  <c:v>2.7841609999999999E-2</c:v>
                </c:pt>
                <c:pt idx="629">
                  <c:v>2.6172560000000001E-2</c:v>
                </c:pt>
                <c:pt idx="630">
                  <c:v>2.841552E-2</c:v>
                </c:pt>
                <c:pt idx="631">
                  <c:v>3.229688E-2</c:v>
                </c:pt>
                <c:pt idx="632">
                  <c:v>3.2159529999999999E-2</c:v>
                </c:pt>
                <c:pt idx="633">
                  <c:v>3.2134259999999998E-2</c:v>
                </c:pt>
                <c:pt idx="634">
                  <c:v>3.582722E-2</c:v>
                </c:pt>
                <c:pt idx="635">
                  <c:v>3.3551549999999999E-2</c:v>
                </c:pt>
                <c:pt idx="636">
                  <c:v>2.0044280000000001E-2</c:v>
                </c:pt>
                <c:pt idx="637">
                  <c:v>1.768163E-2</c:v>
                </c:pt>
                <c:pt idx="638">
                  <c:v>3.595073E-2</c:v>
                </c:pt>
                <c:pt idx="639">
                  <c:v>4.5461330000000001E-2</c:v>
                </c:pt>
                <c:pt idx="640">
                  <c:v>3.671232E-2</c:v>
                </c:pt>
                <c:pt idx="641">
                  <c:v>3.061316E-2</c:v>
                </c:pt>
                <c:pt idx="642">
                  <c:v>3.7100889999999997E-2</c:v>
                </c:pt>
                <c:pt idx="643">
                  <c:v>4.2285499999999997E-2</c:v>
                </c:pt>
                <c:pt idx="644">
                  <c:v>3.2775029999999997E-2</c:v>
                </c:pt>
                <c:pt idx="645">
                  <c:v>2.561097E-2</c:v>
                </c:pt>
                <c:pt idx="646">
                  <c:v>3.4022719999999999E-2</c:v>
                </c:pt>
                <c:pt idx="647">
                  <c:v>3.6136250000000002E-2</c:v>
                </c:pt>
                <c:pt idx="648">
                  <c:v>2.2172250000000001E-2</c:v>
                </c:pt>
                <c:pt idx="649">
                  <c:v>1.9819050000000001E-2</c:v>
                </c:pt>
                <c:pt idx="650">
                  <c:v>2.683752E-2</c:v>
                </c:pt>
                <c:pt idx="651">
                  <c:v>1.4218720000000001E-2</c:v>
                </c:pt>
                <c:pt idx="652">
                  <c:v>3.0432900000000001E-3</c:v>
                </c:pt>
                <c:pt idx="653">
                  <c:v>1.436891E-2</c:v>
                </c:pt>
                <c:pt idx="654">
                  <c:v>2.4860179999999999E-2</c:v>
                </c:pt>
                <c:pt idx="655">
                  <c:v>2.2889420000000001E-2</c:v>
                </c:pt>
                <c:pt idx="656">
                  <c:v>1.9779830000000002E-2</c:v>
                </c:pt>
                <c:pt idx="657">
                  <c:v>2.385841E-2</c:v>
                </c:pt>
                <c:pt idx="658">
                  <c:v>2.4747410000000001E-2</c:v>
                </c:pt>
                <c:pt idx="659">
                  <c:v>1.6807639999999999E-2</c:v>
                </c:pt>
                <c:pt idx="660">
                  <c:v>2.1566330000000002E-2</c:v>
                </c:pt>
                <c:pt idx="661">
                  <c:v>3.531567E-2</c:v>
                </c:pt>
                <c:pt idx="662">
                  <c:v>3.2548979999999998E-2</c:v>
                </c:pt>
                <c:pt idx="663">
                  <c:v>2.495692E-2</c:v>
                </c:pt>
                <c:pt idx="664">
                  <c:v>3.1432149999999999E-2</c:v>
                </c:pt>
                <c:pt idx="665">
                  <c:v>3.6576240000000003E-2</c:v>
                </c:pt>
                <c:pt idx="666">
                  <c:v>2.541506E-2</c:v>
                </c:pt>
                <c:pt idx="667">
                  <c:v>1.557802E-2</c:v>
                </c:pt>
                <c:pt idx="668">
                  <c:v>1.7331470000000002E-2</c:v>
                </c:pt>
                <c:pt idx="669">
                  <c:v>2.135542E-2</c:v>
                </c:pt>
                <c:pt idx="670">
                  <c:v>2.4799709999999999E-2</c:v>
                </c:pt>
                <c:pt idx="671">
                  <c:v>2.1040759999999999E-2</c:v>
                </c:pt>
                <c:pt idx="672">
                  <c:v>1.479137E-2</c:v>
                </c:pt>
                <c:pt idx="673">
                  <c:v>1.9831270000000002E-2</c:v>
                </c:pt>
                <c:pt idx="674">
                  <c:v>3.0538450000000002E-2</c:v>
                </c:pt>
                <c:pt idx="675">
                  <c:v>3.6823420000000003E-2</c:v>
                </c:pt>
                <c:pt idx="676">
                  <c:v>3.3235599999999997E-2</c:v>
                </c:pt>
                <c:pt idx="677">
                  <c:v>2.023577E-2</c:v>
                </c:pt>
                <c:pt idx="678">
                  <c:v>1.075042E-2</c:v>
                </c:pt>
                <c:pt idx="679">
                  <c:v>1.4946589999999999E-2</c:v>
                </c:pt>
                <c:pt idx="680">
                  <c:v>2.6305530000000001E-2</c:v>
                </c:pt>
                <c:pt idx="681">
                  <c:v>3.3448840000000001E-2</c:v>
                </c:pt>
                <c:pt idx="682">
                  <c:v>3.2804819999999998E-2</c:v>
                </c:pt>
                <c:pt idx="683">
                  <c:v>2.7283680000000001E-2</c:v>
                </c:pt>
                <c:pt idx="684">
                  <c:v>2.294328E-2</c:v>
                </c:pt>
                <c:pt idx="685">
                  <c:v>2.0274150000000001E-2</c:v>
                </c:pt>
                <c:pt idx="686">
                  <c:v>1.253699E-2</c:v>
                </c:pt>
                <c:pt idx="687">
                  <c:v>5.0280919999999996E-3</c:v>
                </c:pt>
                <c:pt idx="688">
                  <c:v>1.0383399999999999E-2</c:v>
                </c:pt>
                <c:pt idx="689">
                  <c:v>2.144329E-2</c:v>
                </c:pt>
                <c:pt idx="690">
                  <c:v>2.6166060000000001E-2</c:v>
                </c:pt>
                <c:pt idx="691">
                  <c:v>2.2640009999999999E-2</c:v>
                </c:pt>
                <c:pt idx="692">
                  <c:v>1.060881E-2</c:v>
                </c:pt>
                <c:pt idx="693">
                  <c:v>5.4489070000000002E-3</c:v>
                </c:pt>
                <c:pt idx="694">
                  <c:v>1.99375E-2</c:v>
                </c:pt>
                <c:pt idx="695">
                  <c:v>3.1175609999999999E-2</c:v>
                </c:pt>
                <c:pt idx="696">
                  <c:v>2.419236E-2</c:v>
                </c:pt>
                <c:pt idx="697">
                  <c:v>2.2819679999999998E-2</c:v>
                </c:pt>
                <c:pt idx="698">
                  <c:v>3.2541500000000001E-2</c:v>
                </c:pt>
                <c:pt idx="699">
                  <c:v>3.0268179999999999E-2</c:v>
                </c:pt>
                <c:pt idx="700">
                  <c:v>2.1081909999999999E-2</c:v>
                </c:pt>
                <c:pt idx="701">
                  <c:v>2.5297750000000001E-2</c:v>
                </c:pt>
                <c:pt idx="702">
                  <c:v>3.2533680000000002E-2</c:v>
                </c:pt>
                <c:pt idx="703">
                  <c:v>2.4181749999999998E-2</c:v>
                </c:pt>
                <c:pt idx="704">
                  <c:v>1.3993149999999999E-2</c:v>
                </c:pt>
                <c:pt idx="705">
                  <c:v>1.862577E-2</c:v>
                </c:pt>
                <c:pt idx="706">
                  <c:v>2.179387E-2</c:v>
                </c:pt>
                <c:pt idx="707">
                  <c:v>1.582424E-2</c:v>
                </c:pt>
                <c:pt idx="708">
                  <c:v>1.5497560000000001E-2</c:v>
                </c:pt>
                <c:pt idx="709">
                  <c:v>1.819285E-2</c:v>
                </c:pt>
                <c:pt idx="710">
                  <c:v>1.4108610000000001E-2</c:v>
                </c:pt>
                <c:pt idx="711">
                  <c:v>6.889867E-3</c:v>
                </c:pt>
                <c:pt idx="712">
                  <c:v>4.1637599999999999E-3</c:v>
                </c:pt>
                <c:pt idx="713">
                  <c:v>7.6332179999999998E-3</c:v>
                </c:pt>
                <c:pt idx="714">
                  <c:v>1.4617410000000001E-2</c:v>
                </c:pt>
                <c:pt idx="715">
                  <c:v>2.091411E-2</c:v>
                </c:pt>
                <c:pt idx="716">
                  <c:v>1.8636119999999999E-2</c:v>
                </c:pt>
                <c:pt idx="717">
                  <c:v>1.5770699999999999E-2</c:v>
                </c:pt>
                <c:pt idx="718">
                  <c:v>2.1462269999999999E-2</c:v>
                </c:pt>
                <c:pt idx="719">
                  <c:v>1.927266E-2</c:v>
                </c:pt>
                <c:pt idx="720">
                  <c:v>1.159221E-2</c:v>
                </c:pt>
                <c:pt idx="721">
                  <c:v>1.7217690000000001E-2</c:v>
                </c:pt>
                <c:pt idx="722">
                  <c:v>2.6866040000000001E-2</c:v>
                </c:pt>
                <c:pt idx="723">
                  <c:v>3.051189E-2</c:v>
                </c:pt>
                <c:pt idx="724">
                  <c:v>3.392966E-2</c:v>
                </c:pt>
                <c:pt idx="725">
                  <c:v>3.9906459999999998E-2</c:v>
                </c:pt>
                <c:pt idx="726">
                  <c:v>3.8827090000000002E-2</c:v>
                </c:pt>
                <c:pt idx="727">
                  <c:v>2.2525969999999999E-2</c:v>
                </c:pt>
                <c:pt idx="728">
                  <c:v>8.5647420000000002E-3</c:v>
                </c:pt>
                <c:pt idx="729">
                  <c:v>9.5490729999999999E-3</c:v>
                </c:pt>
                <c:pt idx="730">
                  <c:v>1.625364E-2</c:v>
                </c:pt>
                <c:pt idx="731">
                  <c:v>2.542954E-2</c:v>
                </c:pt>
                <c:pt idx="732">
                  <c:v>3.3897419999999998E-2</c:v>
                </c:pt>
                <c:pt idx="733">
                  <c:v>2.9557989999999999E-2</c:v>
                </c:pt>
                <c:pt idx="734">
                  <c:v>1.3346709999999999E-2</c:v>
                </c:pt>
                <c:pt idx="735">
                  <c:v>7.2143700000000003E-3</c:v>
                </c:pt>
                <c:pt idx="736">
                  <c:v>1.0282899999999999E-2</c:v>
                </c:pt>
                <c:pt idx="737">
                  <c:v>7.504384E-4</c:v>
                </c:pt>
                <c:pt idx="738">
                  <c:v>-1.050763E-2</c:v>
                </c:pt>
                <c:pt idx="739">
                  <c:v>-6.6205320000000002E-3</c:v>
                </c:pt>
                <c:pt idx="740">
                  <c:v>4.2858360000000003E-3</c:v>
                </c:pt>
                <c:pt idx="741">
                  <c:v>1.5016460000000001E-2</c:v>
                </c:pt>
                <c:pt idx="742">
                  <c:v>1.9737790000000002E-2</c:v>
                </c:pt>
                <c:pt idx="743">
                  <c:v>8.3155980000000004E-3</c:v>
                </c:pt>
                <c:pt idx="744">
                  <c:v>-6.6416069999999999E-3</c:v>
                </c:pt>
                <c:pt idx="745">
                  <c:v>-8.0955080000000006E-5</c:v>
                </c:pt>
                <c:pt idx="746">
                  <c:v>1.8978169999999999E-2</c:v>
                </c:pt>
                <c:pt idx="747">
                  <c:v>2.1475020000000001E-2</c:v>
                </c:pt>
                <c:pt idx="748">
                  <c:v>7.5862339999999999E-3</c:v>
                </c:pt>
                <c:pt idx="749">
                  <c:v>3.5833480000000001E-3</c:v>
                </c:pt>
                <c:pt idx="750">
                  <c:v>1.443786E-2</c:v>
                </c:pt>
                <c:pt idx="751">
                  <c:v>2.0518600000000001E-2</c:v>
                </c:pt>
                <c:pt idx="752">
                  <c:v>1.651859E-2</c:v>
                </c:pt>
                <c:pt idx="753">
                  <c:v>1.3136119999999999E-2</c:v>
                </c:pt>
                <c:pt idx="754">
                  <c:v>1.4003420000000001E-2</c:v>
                </c:pt>
                <c:pt idx="755">
                  <c:v>7.7384300000000001E-3</c:v>
                </c:pt>
                <c:pt idx="756">
                  <c:v>-4.2025819999999998E-3</c:v>
                </c:pt>
                <c:pt idx="757">
                  <c:v>-1.23683E-3</c:v>
                </c:pt>
                <c:pt idx="758">
                  <c:v>7.0636570000000001E-3</c:v>
                </c:pt>
                <c:pt idx="759">
                  <c:v>-1.7181029999999999E-3</c:v>
                </c:pt>
                <c:pt idx="760">
                  <c:v>-7.1396810000000002E-3</c:v>
                </c:pt>
                <c:pt idx="761">
                  <c:v>1.526244E-2</c:v>
                </c:pt>
                <c:pt idx="762">
                  <c:v>3.930558E-2</c:v>
                </c:pt>
                <c:pt idx="763">
                  <c:v>3.452409E-2</c:v>
                </c:pt>
                <c:pt idx="764">
                  <c:v>1.5586610000000001E-2</c:v>
                </c:pt>
                <c:pt idx="765">
                  <c:v>5.3382760000000003E-3</c:v>
                </c:pt>
                <c:pt idx="766">
                  <c:v>6.8247969999999996E-3</c:v>
                </c:pt>
                <c:pt idx="767">
                  <c:v>7.1616179999999998E-3</c:v>
                </c:pt>
                <c:pt idx="768">
                  <c:v>3.5582140000000001E-3</c:v>
                </c:pt>
                <c:pt idx="769">
                  <c:v>1.0909759999999999E-2</c:v>
                </c:pt>
                <c:pt idx="770">
                  <c:v>1.901106E-2</c:v>
                </c:pt>
                <c:pt idx="771">
                  <c:v>1.670746E-2</c:v>
                </c:pt>
                <c:pt idx="772">
                  <c:v>1.821737E-2</c:v>
                </c:pt>
                <c:pt idx="773">
                  <c:v>2.340014E-2</c:v>
                </c:pt>
                <c:pt idx="774">
                  <c:v>2.2461060000000001E-2</c:v>
                </c:pt>
                <c:pt idx="775">
                  <c:v>1.9202420000000001E-2</c:v>
                </c:pt>
                <c:pt idx="776">
                  <c:v>1.5448989999999999E-2</c:v>
                </c:pt>
                <c:pt idx="777">
                  <c:v>7.0904599999999998E-3</c:v>
                </c:pt>
                <c:pt idx="778">
                  <c:v>-2.6859039999999998E-3</c:v>
                </c:pt>
                <c:pt idx="779">
                  <c:v>-7.4714619999999999E-3</c:v>
                </c:pt>
                <c:pt idx="780">
                  <c:v>-2.9326140000000001E-3</c:v>
                </c:pt>
                <c:pt idx="781">
                  <c:v>7.5346629999999996E-3</c:v>
                </c:pt>
                <c:pt idx="782">
                  <c:v>1.16516E-2</c:v>
                </c:pt>
                <c:pt idx="783">
                  <c:v>4.7119730000000004E-3</c:v>
                </c:pt>
                <c:pt idx="784">
                  <c:v>2.6970549999999999E-3</c:v>
                </c:pt>
                <c:pt idx="785">
                  <c:v>1.7123349999999999E-2</c:v>
                </c:pt>
                <c:pt idx="786">
                  <c:v>2.685247E-2</c:v>
                </c:pt>
                <c:pt idx="787">
                  <c:v>1.5510039999999999E-2</c:v>
                </c:pt>
                <c:pt idx="788">
                  <c:v>3.8261110000000002E-4</c:v>
                </c:pt>
                <c:pt idx="789">
                  <c:v>-2.62115E-3</c:v>
                </c:pt>
                <c:pt idx="790">
                  <c:v>4.7237069999999997E-3</c:v>
                </c:pt>
                <c:pt idx="791">
                  <c:v>1.4980800000000001E-2</c:v>
                </c:pt>
                <c:pt idx="792">
                  <c:v>1.7984670000000001E-2</c:v>
                </c:pt>
                <c:pt idx="793">
                  <c:v>1.7665899999999998E-2</c:v>
                </c:pt>
                <c:pt idx="794">
                  <c:v>1.9618489999999999E-2</c:v>
                </c:pt>
                <c:pt idx="795">
                  <c:v>1.1368069999999999E-2</c:v>
                </c:pt>
                <c:pt idx="796">
                  <c:v>-7.1226270000000004E-5</c:v>
                </c:pt>
                <c:pt idx="797">
                  <c:v>4.1372960000000004E-3</c:v>
                </c:pt>
                <c:pt idx="798">
                  <c:v>1.0076969999999999E-2</c:v>
                </c:pt>
                <c:pt idx="799">
                  <c:v>5.6448160000000004E-3</c:v>
                </c:pt>
                <c:pt idx="800">
                  <c:v>4.0463340000000004E-3</c:v>
                </c:pt>
                <c:pt idx="801">
                  <c:v>6.5837530000000003E-3</c:v>
                </c:pt>
                <c:pt idx="802">
                  <c:v>1.504029E-2</c:v>
                </c:pt>
                <c:pt idx="803">
                  <c:v>3.0077659999999999E-2</c:v>
                </c:pt>
                <c:pt idx="804">
                  <c:v>2.9348229999999999E-2</c:v>
                </c:pt>
                <c:pt idx="805">
                  <c:v>1.462542E-2</c:v>
                </c:pt>
                <c:pt idx="806">
                  <c:v>1.465085E-2</c:v>
                </c:pt>
                <c:pt idx="807">
                  <c:v>2.455533E-2</c:v>
                </c:pt>
                <c:pt idx="808">
                  <c:v>1.8578230000000001E-2</c:v>
                </c:pt>
                <c:pt idx="809">
                  <c:v>8.4584910000000003E-3</c:v>
                </c:pt>
                <c:pt idx="810">
                  <c:v>1.0559870000000001E-2</c:v>
                </c:pt>
                <c:pt idx="811">
                  <c:v>7.224355E-3</c:v>
                </c:pt>
                <c:pt idx="812">
                  <c:v>-9.8172920000000005E-4</c:v>
                </c:pt>
                <c:pt idx="813">
                  <c:v>9.1328099999999999E-3</c:v>
                </c:pt>
                <c:pt idx="814">
                  <c:v>2.362761E-2</c:v>
                </c:pt>
                <c:pt idx="815">
                  <c:v>1.6275660000000001E-2</c:v>
                </c:pt>
                <c:pt idx="816">
                  <c:v>7.3483189999999999E-3</c:v>
                </c:pt>
                <c:pt idx="817">
                  <c:v>1.2629329999999999E-2</c:v>
                </c:pt>
                <c:pt idx="818">
                  <c:v>1.088542E-2</c:v>
                </c:pt>
                <c:pt idx="819">
                  <c:v>-1.40975E-3</c:v>
                </c:pt>
                <c:pt idx="820">
                  <c:v>-5.5516389999999997E-3</c:v>
                </c:pt>
                <c:pt idx="821">
                  <c:v>5.1295569999999999E-3</c:v>
                </c:pt>
                <c:pt idx="822">
                  <c:v>1.7746700000000001E-2</c:v>
                </c:pt>
                <c:pt idx="823">
                  <c:v>1.9273740000000001E-2</c:v>
                </c:pt>
                <c:pt idx="824">
                  <c:v>1.1234650000000001E-2</c:v>
                </c:pt>
                <c:pt idx="825">
                  <c:v>3.2793369999999998E-3</c:v>
                </c:pt>
                <c:pt idx="826">
                  <c:v>-3.296088E-3</c:v>
                </c:pt>
                <c:pt idx="827">
                  <c:v>-1.2631389999999999E-2</c:v>
                </c:pt>
                <c:pt idx="828">
                  <c:v>-1.4726329999999999E-2</c:v>
                </c:pt>
                <c:pt idx="829">
                  <c:v>-4.1739160000000002E-4</c:v>
                </c:pt>
                <c:pt idx="830">
                  <c:v>1.9824999999999999E-2</c:v>
                </c:pt>
                <c:pt idx="831">
                  <c:v>2.4939510000000002E-2</c:v>
                </c:pt>
                <c:pt idx="832">
                  <c:v>1.241683E-2</c:v>
                </c:pt>
                <c:pt idx="833">
                  <c:v>6.6794890000000003E-3</c:v>
                </c:pt>
                <c:pt idx="834">
                  <c:v>1.527835E-2</c:v>
                </c:pt>
                <c:pt idx="835">
                  <c:v>1.5177680000000001E-2</c:v>
                </c:pt>
                <c:pt idx="836">
                  <c:v>1.2589540000000001E-3</c:v>
                </c:pt>
                <c:pt idx="837">
                  <c:v>-2.005695E-4</c:v>
                </c:pt>
                <c:pt idx="838">
                  <c:v>1.631643E-2</c:v>
                </c:pt>
                <c:pt idx="839">
                  <c:v>2.4287799999999998E-2</c:v>
                </c:pt>
                <c:pt idx="840">
                  <c:v>1.4641120000000001E-2</c:v>
                </c:pt>
                <c:pt idx="841">
                  <c:v>5.4344179999999999E-3</c:v>
                </c:pt>
                <c:pt idx="842">
                  <c:v>1.0615819999999999E-3</c:v>
                </c:pt>
                <c:pt idx="843">
                  <c:v>-4.0050699999999998E-4</c:v>
                </c:pt>
                <c:pt idx="844">
                  <c:v>1.1659869999999999E-2</c:v>
                </c:pt>
                <c:pt idx="845">
                  <c:v>2.060538E-2</c:v>
                </c:pt>
                <c:pt idx="846">
                  <c:v>1.201001E-2</c:v>
                </c:pt>
                <c:pt idx="847">
                  <c:v>6.417608E-3</c:v>
                </c:pt>
                <c:pt idx="848">
                  <c:v>4.3728150000000004E-3</c:v>
                </c:pt>
                <c:pt idx="849">
                  <c:v>1.430583E-3</c:v>
                </c:pt>
                <c:pt idx="850">
                  <c:v>5.7229789999999996E-3</c:v>
                </c:pt>
                <c:pt idx="851">
                  <c:v>6.1464199999999997E-3</c:v>
                </c:pt>
                <c:pt idx="852">
                  <c:v>9.0131830000000001E-4</c:v>
                </c:pt>
                <c:pt idx="853">
                  <c:v>-8.7437759999999995E-4</c:v>
                </c:pt>
                <c:pt idx="854">
                  <c:v>-6.0649179999999999E-3</c:v>
                </c:pt>
                <c:pt idx="855">
                  <c:v>-1.2401509999999999E-2</c:v>
                </c:pt>
                <c:pt idx="856">
                  <c:v>-4.5284219999999998E-3</c:v>
                </c:pt>
                <c:pt idx="857">
                  <c:v>9.0638809999999993E-3</c:v>
                </c:pt>
                <c:pt idx="858">
                  <c:v>6.8862979999999999E-3</c:v>
                </c:pt>
                <c:pt idx="859">
                  <c:v>-5.619574E-4</c:v>
                </c:pt>
                <c:pt idx="860">
                  <c:v>2.6813819999999999E-3</c:v>
                </c:pt>
                <c:pt idx="861">
                  <c:v>5.2517909999999996E-3</c:v>
                </c:pt>
                <c:pt idx="862">
                  <c:v>-5.8639059999999999E-4</c:v>
                </c:pt>
                <c:pt idx="863">
                  <c:v>-6.370227E-3</c:v>
                </c:pt>
                <c:pt idx="864">
                  <c:v>-4.3535930000000002E-3</c:v>
                </c:pt>
                <c:pt idx="865">
                  <c:v>6.1323269999999999E-3</c:v>
                </c:pt>
                <c:pt idx="866">
                  <c:v>1.4300149999999999E-2</c:v>
                </c:pt>
                <c:pt idx="867">
                  <c:v>5.7585980000000002E-3</c:v>
                </c:pt>
                <c:pt idx="868">
                  <c:v>-7.4411770000000002E-3</c:v>
                </c:pt>
                <c:pt idx="869">
                  <c:v>-3.5733079999999999E-3</c:v>
                </c:pt>
                <c:pt idx="870">
                  <c:v>3.227784E-3</c:v>
                </c:pt>
                <c:pt idx="871">
                  <c:v>-2.4797510000000001E-3</c:v>
                </c:pt>
                <c:pt idx="872">
                  <c:v>-4.6070210000000002E-3</c:v>
                </c:pt>
                <c:pt idx="873">
                  <c:v>-2.8017519999999998E-3</c:v>
                </c:pt>
                <c:pt idx="874">
                  <c:v>-7.3996260000000003E-3</c:v>
                </c:pt>
                <c:pt idx="875">
                  <c:v>-6.0352130000000002E-3</c:v>
                </c:pt>
                <c:pt idx="876">
                  <c:v>3.3945589999999999E-4</c:v>
                </c:pt>
                <c:pt idx="877">
                  <c:v>-1.8750400000000001E-4</c:v>
                </c:pt>
                <c:pt idx="878">
                  <c:v>1.4478309999999999E-3</c:v>
                </c:pt>
                <c:pt idx="879">
                  <c:v>9.4559259999999999E-3</c:v>
                </c:pt>
                <c:pt idx="880">
                  <c:v>1.410981E-2</c:v>
                </c:pt>
                <c:pt idx="881">
                  <c:v>9.0184059999999996E-3</c:v>
                </c:pt>
                <c:pt idx="882">
                  <c:v>-2.1950530000000002E-3</c:v>
                </c:pt>
                <c:pt idx="883">
                  <c:v>-5.5318609999999999E-3</c:v>
                </c:pt>
                <c:pt idx="884">
                  <c:v>1.662473E-3</c:v>
                </c:pt>
                <c:pt idx="885">
                  <c:v>1.3108760000000001E-2</c:v>
                </c:pt>
                <c:pt idx="886">
                  <c:v>2.0500310000000001E-2</c:v>
                </c:pt>
                <c:pt idx="887">
                  <c:v>1.042643E-2</c:v>
                </c:pt>
                <c:pt idx="888">
                  <c:v>-5.0373170000000004E-3</c:v>
                </c:pt>
                <c:pt idx="889">
                  <c:v>-1.452093E-3</c:v>
                </c:pt>
                <c:pt idx="890">
                  <c:v>1.15858E-2</c:v>
                </c:pt>
                <c:pt idx="891">
                  <c:v>1.1355840000000001E-2</c:v>
                </c:pt>
                <c:pt idx="892">
                  <c:v>4.5885379999999996E-3</c:v>
                </c:pt>
                <c:pt idx="893">
                  <c:v>9.7814319999999996E-3</c:v>
                </c:pt>
                <c:pt idx="894">
                  <c:v>1.914544E-2</c:v>
                </c:pt>
                <c:pt idx="895">
                  <c:v>1.1961340000000001E-2</c:v>
                </c:pt>
                <c:pt idx="896">
                  <c:v>-1.1584E-3</c:v>
                </c:pt>
                <c:pt idx="897">
                  <c:v>5.0481440000000001E-3</c:v>
                </c:pt>
                <c:pt idx="898">
                  <c:v>2.0027820000000002E-2</c:v>
                </c:pt>
                <c:pt idx="899">
                  <c:v>2.000159E-2</c:v>
                </c:pt>
                <c:pt idx="900">
                  <c:v>8.2269079999999998E-3</c:v>
                </c:pt>
                <c:pt idx="901">
                  <c:v>2.2944160000000001E-3</c:v>
                </c:pt>
                <c:pt idx="902">
                  <c:v>7.0354629999999996E-3</c:v>
                </c:pt>
                <c:pt idx="903">
                  <c:v>1.3999340000000001E-2</c:v>
                </c:pt>
                <c:pt idx="904">
                  <c:v>1.8795349999999999E-2</c:v>
                </c:pt>
                <c:pt idx="905">
                  <c:v>1.921231E-2</c:v>
                </c:pt>
                <c:pt idx="906">
                  <c:v>1.1336860000000001E-2</c:v>
                </c:pt>
                <c:pt idx="907">
                  <c:v>6.7984429999999997E-4</c:v>
                </c:pt>
                <c:pt idx="908">
                  <c:v>-4.5150540000000001E-3</c:v>
                </c:pt>
                <c:pt idx="909">
                  <c:v>1.314476E-3</c:v>
                </c:pt>
                <c:pt idx="910">
                  <c:v>1.4041649999999999E-2</c:v>
                </c:pt>
                <c:pt idx="911">
                  <c:v>1.22846E-2</c:v>
                </c:pt>
                <c:pt idx="912">
                  <c:v>3.0124879999999998E-3</c:v>
                </c:pt>
                <c:pt idx="913">
                  <c:v>1.3816520000000001E-2</c:v>
                </c:pt>
                <c:pt idx="914">
                  <c:v>2.8274870000000001E-2</c:v>
                </c:pt>
                <c:pt idx="915">
                  <c:v>2.3945350000000001E-2</c:v>
                </c:pt>
                <c:pt idx="916">
                  <c:v>1.4012800000000001E-2</c:v>
                </c:pt>
                <c:pt idx="917">
                  <c:v>1.066461E-2</c:v>
                </c:pt>
                <c:pt idx="918">
                  <c:v>7.9901450000000006E-3</c:v>
                </c:pt>
                <c:pt idx="919">
                  <c:v>-3.4038369999999998E-3</c:v>
                </c:pt>
                <c:pt idx="920">
                  <c:v>-1.341199E-2</c:v>
                </c:pt>
                <c:pt idx="921">
                  <c:v>-6.2519899999999998E-3</c:v>
                </c:pt>
                <c:pt idx="922">
                  <c:v>5.4427319999999996E-3</c:v>
                </c:pt>
                <c:pt idx="923">
                  <c:v>7.265629E-3</c:v>
                </c:pt>
                <c:pt idx="924">
                  <c:v>7.3985730000000003E-3</c:v>
                </c:pt>
                <c:pt idx="925">
                  <c:v>1.233304E-2</c:v>
                </c:pt>
                <c:pt idx="926">
                  <c:v>1.434125E-2</c:v>
                </c:pt>
                <c:pt idx="927">
                  <c:v>7.8813089999999995E-3</c:v>
                </c:pt>
                <c:pt idx="928">
                  <c:v>3.905136E-3</c:v>
                </c:pt>
                <c:pt idx="929">
                  <c:v>9.3829919999999997E-3</c:v>
                </c:pt>
                <c:pt idx="930">
                  <c:v>1.293585E-2</c:v>
                </c:pt>
                <c:pt idx="931">
                  <c:v>8.7755109999999997E-3</c:v>
                </c:pt>
                <c:pt idx="932">
                  <c:v>6.0879100000000002E-3</c:v>
                </c:pt>
                <c:pt idx="933">
                  <c:v>9.3275119999999996E-3</c:v>
                </c:pt>
                <c:pt idx="934">
                  <c:v>1.249929E-2</c:v>
                </c:pt>
                <c:pt idx="935">
                  <c:v>1.213115E-2</c:v>
                </c:pt>
                <c:pt idx="936">
                  <c:v>9.3687040000000003E-3</c:v>
                </c:pt>
                <c:pt idx="937">
                  <c:v>7.4556809999999996E-3</c:v>
                </c:pt>
                <c:pt idx="938">
                  <c:v>5.1521149999999996E-3</c:v>
                </c:pt>
                <c:pt idx="939">
                  <c:v>2.086676E-3</c:v>
                </c:pt>
                <c:pt idx="940">
                  <c:v>4.013534E-3</c:v>
                </c:pt>
                <c:pt idx="941">
                  <c:v>5.1299470000000002E-3</c:v>
                </c:pt>
                <c:pt idx="942">
                  <c:v>3.6842390000000002E-3</c:v>
                </c:pt>
                <c:pt idx="943">
                  <c:v>1.4431750000000001E-3</c:v>
                </c:pt>
                <c:pt idx="944">
                  <c:v>-5.5268280000000001E-3</c:v>
                </c:pt>
                <c:pt idx="945">
                  <c:v>-5.1071019999999996E-3</c:v>
                </c:pt>
                <c:pt idx="946">
                  <c:v>-2.689519E-3</c:v>
                </c:pt>
                <c:pt idx="947">
                  <c:v>-1.236596E-2</c:v>
                </c:pt>
                <c:pt idx="948">
                  <c:v>-1.271189E-2</c:v>
                </c:pt>
                <c:pt idx="949">
                  <c:v>4.8341340000000003E-3</c:v>
                </c:pt>
                <c:pt idx="950">
                  <c:v>1.847617E-2</c:v>
                </c:pt>
                <c:pt idx="951">
                  <c:v>1.542698E-2</c:v>
                </c:pt>
                <c:pt idx="952">
                  <c:v>4.2284410000000003E-3</c:v>
                </c:pt>
                <c:pt idx="953">
                  <c:v>4.4243019999999997E-3</c:v>
                </c:pt>
                <c:pt idx="954">
                  <c:v>1.440281E-2</c:v>
                </c:pt>
                <c:pt idx="955">
                  <c:v>1.5949189999999999E-2</c:v>
                </c:pt>
                <c:pt idx="956">
                  <c:v>4.1020859999999996E-3</c:v>
                </c:pt>
                <c:pt idx="957">
                  <c:v>-1.197112E-2</c:v>
                </c:pt>
                <c:pt idx="958">
                  <c:v>-1.395454E-2</c:v>
                </c:pt>
                <c:pt idx="959">
                  <c:v>-3.741402E-3</c:v>
                </c:pt>
                <c:pt idx="960">
                  <c:v>-2.0416570000000001E-3</c:v>
                </c:pt>
                <c:pt idx="961">
                  <c:v>-5.9486579999999999E-3</c:v>
                </c:pt>
                <c:pt idx="962">
                  <c:v>1.4577850000000001E-3</c:v>
                </c:pt>
                <c:pt idx="963">
                  <c:v>1.285508E-2</c:v>
                </c:pt>
                <c:pt idx="964">
                  <c:v>6.4490060000000002E-3</c:v>
                </c:pt>
                <c:pt idx="965">
                  <c:v>-7.7747650000000003E-3</c:v>
                </c:pt>
                <c:pt idx="966">
                  <c:v>-1.3216830000000001E-2</c:v>
                </c:pt>
                <c:pt idx="967">
                  <c:v>-1.2438670000000001E-2</c:v>
                </c:pt>
                <c:pt idx="968">
                  <c:v>-1.681601E-3</c:v>
                </c:pt>
                <c:pt idx="969">
                  <c:v>7.1589139999999997E-3</c:v>
                </c:pt>
                <c:pt idx="970">
                  <c:v>6.4568860000000002E-3</c:v>
                </c:pt>
                <c:pt idx="971">
                  <c:v>6.1481469999999996E-3</c:v>
                </c:pt>
                <c:pt idx="972">
                  <c:v>-2.9439499999999998E-4</c:v>
                </c:pt>
                <c:pt idx="973">
                  <c:v>-4.6749410000000002E-3</c:v>
                </c:pt>
                <c:pt idx="974">
                  <c:v>2.7237889999999999E-3</c:v>
                </c:pt>
                <c:pt idx="975">
                  <c:v>6.8139749999999999E-3</c:v>
                </c:pt>
                <c:pt idx="976">
                  <c:v>6.340689E-3</c:v>
                </c:pt>
                <c:pt idx="977">
                  <c:v>3.574322E-3</c:v>
                </c:pt>
                <c:pt idx="978">
                  <c:v>-2.857919E-3</c:v>
                </c:pt>
                <c:pt idx="979">
                  <c:v>-3.967595E-3</c:v>
                </c:pt>
                <c:pt idx="980">
                  <c:v>-2.642377E-3</c:v>
                </c:pt>
                <c:pt idx="981">
                  <c:v>-7.8868670000000005E-4</c:v>
                </c:pt>
                <c:pt idx="982">
                  <c:v>4.7214529999999996E-3</c:v>
                </c:pt>
                <c:pt idx="983">
                  <c:v>6.3769600000000001E-3</c:v>
                </c:pt>
                <c:pt idx="984">
                  <c:v>2.5126219999999999E-3</c:v>
                </c:pt>
                <c:pt idx="985">
                  <c:v>-6.8683950000000002E-4</c:v>
                </c:pt>
                <c:pt idx="986">
                  <c:v>3.2064340000000002E-3</c:v>
                </c:pt>
                <c:pt idx="987">
                  <c:v>8.3213060000000005E-3</c:v>
                </c:pt>
                <c:pt idx="988">
                  <c:v>3.5346430000000001E-3</c:v>
                </c:pt>
                <c:pt idx="989">
                  <c:v>-6.1169580000000005E-4</c:v>
                </c:pt>
                <c:pt idx="990">
                  <c:v>3.0732770000000001E-3</c:v>
                </c:pt>
                <c:pt idx="991">
                  <c:v>-1.5092680000000001E-4</c:v>
                </c:pt>
                <c:pt idx="992">
                  <c:v>-4.863025E-3</c:v>
                </c:pt>
                <c:pt idx="993">
                  <c:v>4.978288E-3</c:v>
                </c:pt>
                <c:pt idx="994">
                  <c:v>1.408154E-2</c:v>
                </c:pt>
                <c:pt idx="995">
                  <c:v>4.5543909999999996E-3</c:v>
                </c:pt>
                <c:pt idx="996">
                  <c:v>-4.724794E-3</c:v>
                </c:pt>
                <c:pt idx="997">
                  <c:v>8.5800049999999999E-3</c:v>
                </c:pt>
                <c:pt idx="998">
                  <c:v>1.860297E-2</c:v>
                </c:pt>
                <c:pt idx="999">
                  <c:v>8.8006920000000006E-3</c:v>
                </c:pt>
              </c:numCache>
            </c:numRef>
          </c:yVal>
          <c:smooth val="0"/>
        </c:ser>
        <c:ser>
          <c:idx val="12"/>
          <c:order val="12"/>
          <c:tx>
            <c:v>+1000V (#13)</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Data'!$N$5:$N$1004</c:f>
              <c:numCache>
                <c:formatCode>General</c:formatCode>
                <c:ptCount val="1000"/>
                <c:pt idx="0">
                  <c:v>1.37706E-3</c:v>
                </c:pt>
                <c:pt idx="1">
                  <c:v>9.1277670000000004E-4</c:v>
                </c:pt>
                <c:pt idx="2">
                  <c:v>2.5494440000000001E-3</c:v>
                </c:pt>
                <c:pt idx="3">
                  <c:v>3.408936E-3</c:v>
                </c:pt>
                <c:pt idx="4">
                  <c:v>2.189243E-3</c:v>
                </c:pt>
                <c:pt idx="5">
                  <c:v>3.3323799999999998E-3</c:v>
                </c:pt>
                <c:pt idx="6">
                  <c:v>9.8269629999999993E-3</c:v>
                </c:pt>
                <c:pt idx="7">
                  <c:v>1.7272329999999999E-2</c:v>
                </c:pt>
                <c:pt idx="8">
                  <c:v>1.55706E-2</c:v>
                </c:pt>
                <c:pt idx="9">
                  <c:v>4.961409E-3</c:v>
                </c:pt>
                <c:pt idx="10">
                  <c:v>-4.5644780000000003E-3</c:v>
                </c:pt>
                <c:pt idx="11">
                  <c:v>-2.257888E-3</c:v>
                </c:pt>
                <c:pt idx="12">
                  <c:v>1.1719240000000001E-2</c:v>
                </c:pt>
                <c:pt idx="13">
                  <c:v>1.342751E-2</c:v>
                </c:pt>
                <c:pt idx="14">
                  <c:v>-4.9690150000000002E-3</c:v>
                </c:pt>
                <c:pt idx="15">
                  <c:v>-1.495726E-2</c:v>
                </c:pt>
                <c:pt idx="16">
                  <c:v>-5.298957E-3</c:v>
                </c:pt>
                <c:pt idx="17">
                  <c:v>6.0494659999999997E-4</c:v>
                </c:pt>
                <c:pt idx="18">
                  <c:v>-5.9653470000000002E-3</c:v>
                </c:pt>
                <c:pt idx="19">
                  <c:v>-5.9430050000000003E-3</c:v>
                </c:pt>
                <c:pt idx="20">
                  <c:v>8.7172200000000001E-4</c:v>
                </c:pt>
                <c:pt idx="21">
                  <c:v>-2.7271660000000001E-3</c:v>
                </c:pt>
                <c:pt idx="22">
                  <c:v>-5.8199849999999997E-3</c:v>
                </c:pt>
                <c:pt idx="23">
                  <c:v>1.745679E-3</c:v>
                </c:pt>
                <c:pt idx="24">
                  <c:v>-1.924556E-3</c:v>
                </c:pt>
                <c:pt idx="25">
                  <c:v>-2.1140630000000001E-2</c:v>
                </c:pt>
                <c:pt idx="26">
                  <c:v>-2.8883369999999998E-2</c:v>
                </c:pt>
                <c:pt idx="27">
                  <c:v>-1.6499679999999999E-2</c:v>
                </c:pt>
                <c:pt idx="28">
                  <c:v>-4.3272019999999996E-3</c:v>
                </c:pt>
                <c:pt idx="29">
                  <c:v>-6.9700440000000001E-4</c:v>
                </c:pt>
                <c:pt idx="30">
                  <c:v>-3.9769239999999997E-4</c:v>
                </c:pt>
                <c:pt idx="31">
                  <c:v>2.1213289999999999E-3</c:v>
                </c:pt>
                <c:pt idx="32">
                  <c:v>1.315479E-2</c:v>
                </c:pt>
                <c:pt idx="33">
                  <c:v>1.384179E-2</c:v>
                </c:pt>
                <c:pt idx="34">
                  <c:v>-4.1426420000000002E-3</c:v>
                </c:pt>
                <c:pt idx="35">
                  <c:v>-9.3343320000000007E-3</c:v>
                </c:pt>
                <c:pt idx="36">
                  <c:v>-2.1806460000000001E-3</c:v>
                </c:pt>
                <c:pt idx="37">
                  <c:v>-8.4710099999999993E-3</c:v>
                </c:pt>
                <c:pt idx="38">
                  <c:v>-1.2313640000000001E-2</c:v>
                </c:pt>
                <c:pt idx="39">
                  <c:v>-1.1530170000000001E-3</c:v>
                </c:pt>
                <c:pt idx="40">
                  <c:v>6.13979E-3</c:v>
                </c:pt>
                <c:pt idx="41">
                  <c:v>5.2718219999999998E-3</c:v>
                </c:pt>
                <c:pt idx="42">
                  <c:v>3.198158E-3</c:v>
                </c:pt>
                <c:pt idx="43">
                  <c:v>1.772966E-3</c:v>
                </c:pt>
                <c:pt idx="44">
                  <c:v>-1.7608249999999999E-3</c:v>
                </c:pt>
                <c:pt idx="45">
                  <c:v>-9.5280969999999993E-3</c:v>
                </c:pt>
                <c:pt idx="46">
                  <c:v>-1.11419E-2</c:v>
                </c:pt>
                <c:pt idx="47">
                  <c:v>-8.9050390000000004E-4</c:v>
                </c:pt>
                <c:pt idx="48">
                  <c:v>5.9389489999999998E-3</c:v>
                </c:pt>
                <c:pt idx="49">
                  <c:v>-1.7929179999999999E-3</c:v>
                </c:pt>
                <c:pt idx="50">
                  <c:v>-1.133846E-2</c:v>
                </c:pt>
                <c:pt idx="51">
                  <c:v>-1.182444E-2</c:v>
                </c:pt>
                <c:pt idx="52">
                  <c:v>-1.314332E-2</c:v>
                </c:pt>
                <c:pt idx="53">
                  <c:v>-1.819697E-2</c:v>
                </c:pt>
                <c:pt idx="54">
                  <c:v>-1.2329949999999999E-2</c:v>
                </c:pt>
                <c:pt idx="55">
                  <c:v>5.53689E-3</c:v>
                </c:pt>
                <c:pt idx="56">
                  <c:v>1.260316E-2</c:v>
                </c:pt>
                <c:pt idx="57">
                  <c:v>4.115554E-4</c:v>
                </c:pt>
                <c:pt idx="58">
                  <c:v>-8.8466320000000001E-3</c:v>
                </c:pt>
                <c:pt idx="59">
                  <c:v>-5.6029570000000004E-3</c:v>
                </c:pt>
                <c:pt idx="60">
                  <c:v>-6.7765530000000003E-3</c:v>
                </c:pt>
                <c:pt idx="61">
                  <c:v>-1.495317E-2</c:v>
                </c:pt>
                <c:pt idx="62">
                  <c:v>-1.0130210000000001E-2</c:v>
                </c:pt>
                <c:pt idx="63">
                  <c:v>3.378954E-3</c:v>
                </c:pt>
                <c:pt idx="64">
                  <c:v>4.6266909999999996E-3</c:v>
                </c:pt>
                <c:pt idx="65">
                  <c:v>5.5763229999999997E-5</c:v>
                </c:pt>
                <c:pt idx="66">
                  <c:v>-3.4170400000000001E-3</c:v>
                </c:pt>
                <c:pt idx="67">
                  <c:v>-5.6320149999999998E-3</c:v>
                </c:pt>
                <c:pt idx="68">
                  <c:v>-1.6531320000000001E-3</c:v>
                </c:pt>
                <c:pt idx="69">
                  <c:v>-1.5774680000000001E-3</c:v>
                </c:pt>
                <c:pt idx="70">
                  <c:v>-4.8083600000000002E-3</c:v>
                </c:pt>
                <c:pt idx="71">
                  <c:v>-9.8045659999999998E-4</c:v>
                </c:pt>
                <c:pt idx="72">
                  <c:v>2.5409460000000001E-3</c:v>
                </c:pt>
                <c:pt idx="73">
                  <c:v>3.3424710000000001E-3</c:v>
                </c:pt>
                <c:pt idx="74">
                  <c:v>3.6453589999999999E-3</c:v>
                </c:pt>
                <c:pt idx="75">
                  <c:v>2.5605760000000002E-3</c:v>
                </c:pt>
                <c:pt idx="76">
                  <c:v>-5.4514210000000001E-4</c:v>
                </c:pt>
                <c:pt idx="77">
                  <c:v>-5.7341620000000001E-3</c:v>
                </c:pt>
                <c:pt idx="78">
                  <c:v>-7.9900530000000004E-3</c:v>
                </c:pt>
                <c:pt idx="79">
                  <c:v>-5.0543300000000001E-3</c:v>
                </c:pt>
                <c:pt idx="80">
                  <c:v>1.209468E-3</c:v>
                </c:pt>
                <c:pt idx="81">
                  <c:v>6.0191450000000001E-3</c:v>
                </c:pt>
                <c:pt idx="82">
                  <c:v>5.9261269999999998E-3</c:v>
                </c:pt>
                <c:pt idx="83">
                  <c:v>2.7246039999999998E-3</c:v>
                </c:pt>
                <c:pt idx="84">
                  <c:v>3.9184880000000004E-3</c:v>
                </c:pt>
                <c:pt idx="85">
                  <c:v>4.6826710000000002E-3</c:v>
                </c:pt>
                <c:pt idx="86">
                  <c:v>-3.783523E-3</c:v>
                </c:pt>
                <c:pt idx="87">
                  <c:v>-4.1574450000000001E-3</c:v>
                </c:pt>
                <c:pt idx="88">
                  <c:v>1.62346E-3</c:v>
                </c:pt>
                <c:pt idx="89">
                  <c:v>-6.4860610000000004E-3</c:v>
                </c:pt>
                <c:pt idx="90">
                  <c:v>-1.352273E-2</c:v>
                </c:pt>
                <c:pt idx="91">
                  <c:v>-6.9424540000000005E-4</c:v>
                </c:pt>
                <c:pt idx="92">
                  <c:v>1.4282349999999999E-2</c:v>
                </c:pt>
                <c:pt idx="93">
                  <c:v>8.4628829999999992E-3</c:v>
                </c:pt>
                <c:pt idx="94">
                  <c:v>-7.5993900000000001E-3</c:v>
                </c:pt>
                <c:pt idx="95">
                  <c:v>-1.128668E-2</c:v>
                </c:pt>
                <c:pt idx="96">
                  <c:v>2.1953099999999998E-3</c:v>
                </c:pt>
                <c:pt idx="97">
                  <c:v>1.183446E-2</c:v>
                </c:pt>
                <c:pt idx="98">
                  <c:v>2.3354309999999998E-3</c:v>
                </c:pt>
                <c:pt idx="99">
                  <c:v>-8.6683449999999992E-3</c:v>
                </c:pt>
                <c:pt idx="100">
                  <c:v>-1.127775E-2</c:v>
                </c:pt>
                <c:pt idx="101">
                  <c:v>-1.2863869999999999E-2</c:v>
                </c:pt>
                <c:pt idx="102">
                  <c:v>-1.2513349999999999E-2</c:v>
                </c:pt>
                <c:pt idx="103">
                  <c:v>-1.039612E-2</c:v>
                </c:pt>
                <c:pt idx="104">
                  <c:v>-1.1345869999999999E-2</c:v>
                </c:pt>
                <c:pt idx="105">
                  <c:v>-1.457497E-2</c:v>
                </c:pt>
                <c:pt idx="106">
                  <c:v>-1.3867259999999999E-2</c:v>
                </c:pt>
                <c:pt idx="107">
                  <c:v>-2.9136909999999999E-3</c:v>
                </c:pt>
                <c:pt idx="108">
                  <c:v>9.9388240000000006E-3</c:v>
                </c:pt>
                <c:pt idx="109">
                  <c:v>1.094169E-2</c:v>
                </c:pt>
                <c:pt idx="110">
                  <c:v>4.1321830000000002E-3</c:v>
                </c:pt>
                <c:pt idx="111">
                  <c:v>9.7117290000000005E-4</c:v>
                </c:pt>
                <c:pt idx="112">
                  <c:v>5.5079819999999998E-3</c:v>
                </c:pt>
                <c:pt idx="113">
                  <c:v>2.8847289999999999E-3</c:v>
                </c:pt>
                <c:pt idx="114">
                  <c:v>-1.3338869999999999E-2</c:v>
                </c:pt>
                <c:pt idx="115">
                  <c:v>-1.5881949999999999E-2</c:v>
                </c:pt>
                <c:pt idx="116">
                  <c:v>-1.4847720000000001E-3</c:v>
                </c:pt>
                <c:pt idx="117">
                  <c:v>4.4214359999999999E-3</c:v>
                </c:pt>
                <c:pt idx="118">
                  <c:v>5.4754399999999998E-3</c:v>
                </c:pt>
                <c:pt idx="119">
                  <c:v>1.178016E-2</c:v>
                </c:pt>
                <c:pt idx="120">
                  <c:v>9.6866880000000006E-3</c:v>
                </c:pt>
                <c:pt idx="121">
                  <c:v>-9.3370499999999995E-4</c:v>
                </c:pt>
                <c:pt idx="122">
                  <c:v>-6.2465530000000002E-3</c:v>
                </c:pt>
                <c:pt idx="123">
                  <c:v>-8.4769779999999996E-3</c:v>
                </c:pt>
                <c:pt idx="124">
                  <c:v>-6.454942E-3</c:v>
                </c:pt>
                <c:pt idx="125">
                  <c:v>2.8458490000000001E-3</c:v>
                </c:pt>
                <c:pt idx="126">
                  <c:v>1.011973E-2</c:v>
                </c:pt>
                <c:pt idx="127">
                  <c:v>1.429298E-2</c:v>
                </c:pt>
                <c:pt idx="128">
                  <c:v>1.65906E-2</c:v>
                </c:pt>
                <c:pt idx="129">
                  <c:v>1.2077900000000001E-2</c:v>
                </c:pt>
                <c:pt idx="130">
                  <c:v>7.1410800000000002E-3</c:v>
                </c:pt>
                <c:pt idx="131">
                  <c:v>6.0943250000000003E-3</c:v>
                </c:pt>
                <c:pt idx="132">
                  <c:v>6.1330019999999996E-4</c:v>
                </c:pt>
                <c:pt idx="133">
                  <c:v>-3.183024E-3</c:v>
                </c:pt>
                <c:pt idx="134">
                  <c:v>3.627674E-3</c:v>
                </c:pt>
                <c:pt idx="135">
                  <c:v>1.311873E-2</c:v>
                </c:pt>
                <c:pt idx="136">
                  <c:v>1.7053829999999999E-2</c:v>
                </c:pt>
                <c:pt idx="137">
                  <c:v>9.0265190000000002E-3</c:v>
                </c:pt>
                <c:pt idx="138">
                  <c:v>-3.8633259999999998E-3</c:v>
                </c:pt>
                <c:pt idx="139">
                  <c:v>-5.2967409999999998E-3</c:v>
                </c:pt>
                <c:pt idx="140">
                  <c:v>-7.1887700000000006E-5</c:v>
                </c:pt>
                <c:pt idx="141">
                  <c:v>4.4322780000000004E-3</c:v>
                </c:pt>
                <c:pt idx="142">
                  <c:v>1.0112049999999999E-2</c:v>
                </c:pt>
                <c:pt idx="143">
                  <c:v>1.2072960000000001E-2</c:v>
                </c:pt>
                <c:pt idx="144">
                  <c:v>9.1374119999999993E-3</c:v>
                </c:pt>
                <c:pt idx="145">
                  <c:v>1.4939630000000001E-3</c:v>
                </c:pt>
                <c:pt idx="146">
                  <c:v>-6.2366679999999999E-3</c:v>
                </c:pt>
                <c:pt idx="147">
                  <c:v>1.8575530000000001E-3</c:v>
                </c:pt>
                <c:pt idx="148">
                  <c:v>1.5713080000000001E-2</c:v>
                </c:pt>
                <c:pt idx="149">
                  <c:v>1.28789E-2</c:v>
                </c:pt>
                <c:pt idx="150">
                  <c:v>5.5072760000000002E-3</c:v>
                </c:pt>
                <c:pt idx="151">
                  <c:v>1.1202210000000001E-2</c:v>
                </c:pt>
                <c:pt idx="152">
                  <c:v>2.049463E-2</c:v>
                </c:pt>
                <c:pt idx="153">
                  <c:v>1.690065E-2</c:v>
                </c:pt>
                <c:pt idx="154">
                  <c:v>1.073418E-3</c:v>
                </c:pt>
                <c:pt idx="155">
                  <c:v>-1.014776E-2</c:v>
                </c:pt>
                <c:pt idx="156">
                  <c:v>-6.6009509999999999E-3</c:v>
                </c:pt>
                <c:pt idx="157">
                  <c:v>2.9866430000000002E-3</c:v>
                </c:pt>
                <c:pt idx="158">
                  <c:v>9.2776439999999998E-3</c:v>
                </c:pt>
                <c:pt idx="159">
                  <c:v>1.314012E-2</c:v>
                </c:pt>
                <c:pt idx="160">
                  <c:v>1.221914E-2</c:v>
                </c:pt>
                <c:pt idx="161">
                  <c:v>8.062596E-3</c:v>
                </c:pt>
                <c:pt idx="162">
                  <c:v>4.477183E-3</c:v>
                </c:pt>
                <c:pt idx="163">
                  <c:v>-3.2870429999999999E-3</c:v>
                </c:pt>
                <c:pt idx="164">
                  <c:v>-7.2920479999999998E-3</c:v>
                </c:pt>
                <c:pt idx="165">
                  <c:v>-2.8028509999999999E-3</c:v>
                </c:pt>
                <c:pt idx="166">
                  <c:v>-1.6975650000000001E-3</c:v>
                </c:pt>
                <c:pt idx="167">
                  <c:v>-3.6690149999999999E-3</c:v>
                </c:pt>
                <c:pt idx="168">
                  <c:v>-1.8038329999999999E-3</c:v>
                </c:pt>
                <c:pt idx="169">
                  <c:v>1.5744559999999999E-3</c:v>
                </c:pt>
                <c:pt idx="170">
                  <c:v>6.9419939999999997E-4</c:v>
                </c:pt>
                <c:pt idx="171">
                  <c:v>2.6624190000000001E-3</c:v>
                </c:pt>
                <c:pt idx="172">
                  <c:v>1.44697E-2</c:v>
                </c:pt>
                <c:pt idx="173">
                  <c:v>1.6191199999999999E-2</c:v>
                </c:pt>
                <c:pt idx="174">
                  <c:v>5.3057199999999999E-3</c:v>
                </c:pt>
                <c:pt idx="175">
                  <c:v>9.0001179999999997E-3</c:v>
                </c:pt>
                <c:pt idx="176">
                  <c:v>1.5859310000000001E-2</c:v>
                </c:pt>
                <c:pt idx="177">
                  <c:v>8.4604659999999998E-3</c:v>
                </c:pt>
                <c:pt idx="178">
                  <c:v>2.1198359999999999E-2</c:v>
                </c:pt>
                <c:pt idx="179">
                  <c:v>6.661483E-2</c:v>
                </c:pt>
                <c:pt idx="180">
                  <c:v>0.11967800000000001</c:v>
                </c:pt>
                <c:pt idx="181">
                  <c:v>0.18458820000000001</c:v>
                </c:pt>
                <c:pt idx="182">
                  <c:v>0.27349319999999999</c:v>
                </c:pt>
                <c:pt idx="183">
                  <c:v>0.37385269999999998</c:v>
                </c:pt>
                <c:pt idx="184">
                  <c:v>0.46571950000000001</c:v>
                </c:pt>
                <c:pt idx="185">
                  <c:v>0.54304189999999997</c:v>
                </c:pt>
                <c:pt idx="186">
                  <c:v>0.61203819999999998</c:v>
                </c:pt>
                <c:pt idx="187">
                  <c:v>0.67088519999999996</c:v>
                </c:pt>
                <c:pt idx="188">
                  <c:v>0.71249929999999995</c:v>
                </c:pt>
                <c:pt idx="189">
                  <c:v>0.73664669999999999</c:v>
                </c:pt>
                <c:pt idx="190">
                  <c:v>0.74832080000000001</c:v>
                </c:pt>
                <c:pt idx="191">
                  <c:v>0.74898089999999995</c:v>
                </c:pt>
                <c:pt idx="192">
                  <c:v>0.73595770000000005</c:v>
                </c:pt>
                <c:pt idx="193">
                  <c:v>0.72034600000000004</c:v>
                </c:pt>
                <c:pt idx="194">
                  <c:v>0.71844920000000001</c:v>
                </c:pt>
                <c:pt idx="195">
                  <c:v>0.71754300000000004</c:v>
                </c:pt>
                <c:pt idx="196">
                  <c:v>0.70342190000000004</c:v>
                </c:pt>
                <c:pt idx="197">
                  <c:v>0.69567950000000001</c:v>
                </c:pt>
                <c:pt idx="198">
                  <c:v>0.69993039999999995</c:v>
                </c:pt>
                <c:pt idx="199">
                  <c:v>0.69620139999999997</c:v>
                </c:pt>
                <c:pt idx="200">
                  <c:v>0.68698119999999996</c:v>
                </c:pt>
                <c:pt idx="201">
                  <c:v>0.67807709999999999</c:v>
                </c:pt>
                <c:pt idx="202">
                  <c:v>0.66443989999999997</c:v>
                </c:pt>
                <c:pt idx="203">
                  <c:v>0.65912020000000004</c:v>
                </c:pt>
                <c:pt idx="204">
                  <c:v>0.66182390000000002</c:v>
                </c:pt>
                <c:pt idx="205">
                  <c:v>0.65430549999999998</c:v>
                </c:pt>
                <c:pt idx="206">
                  <c:v>0.64520299999999997</c:v>
                </c:pt>
                <c:pt idx="207">
                  <c:v>0.63879859999999999</c:v>
                </c:pt>
                <c:pt idx="208">
                  <c:v>0.62425989999999998</c:v>
                </c:pt>
                <c:pt idx="209">
                  <c:v>0.61378569999999999</c:v>
                </c:pt>
                <c:pt idx="210">
                  <c:v>0.61300969999999999</c:v>
                </c:pt>
                <c:pt idx="211">
                  <c:v>0.60907650000000002</c:v>
                </c:pt>
                <c:pt idx="212">
                  <c:v>0.60294510000000001</c:v>
                </c:pt>
                <c:pt idx="213">
                  <c:v>0.60024929999999999</c:v>
                </c:pt>
                <c:pt idx="214">
                  <c:v>0.59420300000000004</c:v>
                </c:pt>
                <c:pt idx="215">
                  <c:v>0.5776268</c:v>
                </c:pt>
                <c:pt idx="216">
                  <c:v>0.55886930000000001</c:v>
                </c:pt>
                <c:pt idx="217">
                  <c:v>0.55420709999999995</c:v>
                </c:pt>
                <c:pt idx="218">
                  <c:v>0.56454029999999999</c:v>
                </c:pt>
                <c:pt idx="219">
                  <c:v>0.57025579999999998</c:v>
                </c:pt>
                <c:pt idx="220">
                  <c:v>0.56084089999999998</c:v>
                </c:pt>
                <c:pt idx="221">
                  <c:v>0.55462849999999997</c:v>
                </c:pt>
                <c:pt idx="222">
                  <c:v>0.56441229999999998</c:v>
                </c:pt>
                <c:pt idx="223">
                  <c:v>0.57326270000000001</c:v>
                </c:pt>
                <c:pt idx="224">
                  <c:v>0.5652199</c:v>
                </c:pt>
                <c:pt idx="225">
                  <c:v>0.55108860000000004</c:v>
                </c:pt>
                <c:pt idx="226">
                  <c:v>0.54913869999999998</c:v>
                </c:pt>
                <c:pt idx="227">
                  <c:v>0.55456700000000003</c:v>
                </c:pt>
                <c:pt idx="228">
                  <c:v>0.54958850000000004</c:v>
                </c:pt>
                <c:pt idx="229">
                  <c:v>0.53337109999999999</c:v>
                </c:pt>
                <c:pt idx="230">
                  <c:v>0.52749270000000004</c:v>
                </c:pt>
                <c:pt idx="231">
                  <c:v>0.53961669999999995</c:v>
                </c:pt>
                <c:pt idx="232">
                  <c:v>0.54187370000000001</c:v>
                </c:pt>
                <c:pt idx="233">
                  <c:v>0.52471210000000001</c:v>
                </c:pt>
                <c:pt idx="234">
                  <c:v>0.51551190000000002</c:v>
                </c:pt>
                <c:pt idx="235">
                  <c:v>0.52036610000000005</c:v>
                </c:pt>
                <c:pt idx="236">
                  <c:v>0.51528019999999997</c:v>
                </c:pt>
                <c:pt idx="237">
                  <c:v>0.50226110000000002</c:v>
                </c:pt>
                <c:pt idx="238">
                  <c:v>0.50163840000000004</c:v>
                </c:pt>
                <c:pt idx="239">
                  <c:v>0.50597749999999997</c:v>
                </c:pt>
                <c:pt idx="240">
                  <c:v>0.50762770000000002</c:v>
                </c:pt>
                <c:pt idx="241">
                  <c:v>0.50387409999999999</c:v>
                </c:pt>
                <c:pt idx="242">
                  <c:v>0.49211820000000001</c:v>
                </c:pt>
                <c:pt idx="243">
                  <c:v>0.49078709999999998</c:v>
                </c:pt>
                <c:pt idx="244">
                  <c:v>0.49985659999999998</c:v>
                </c:pt>
                <c:pt idx="245">
                  <c:v>0.49886550000000002</c:v>
                </c:pt>
                <c:pt idx="246">
                  <c:v>0.49088759999999998</c:v>
                </c:pt>
                <c:pt idx="247">
                  <c:v>0.48685020000000001</c:v>
                </c:pt>
                <c:pt idx="248">
                  <c:v>0.48188350000000002</c:v>
                </c:pt>
                <c:pt idx="249">
                  <c:v>0.4784699</c:v>
                </c:pt>
                <c:pt idx="250">
                  <c:v>0.48550270000000001</c:v>
                </c:pt>
                <c:pt idx="251">
                  <c:v>0.48628070000000001</c:v>
                </c:pt>
                <c:pt idx="252">
                  <c:v>0.46865040000000002</c:v>
                </c:pt>
                <c:pt idx="253">
                  <c:v>0.45635340000000002</c:v>
                </c:pt>
                <c:pt idx="254">
                  <c:v>0.46237470000000003</c:v>
                </c:pt>
                <c:pt idx="255">
                  <c:v>0.46886830000000002</c:v>
                </c:pt>
                <c:pt idx="256">
                  <c:v>0.46733160000000001</c:v>
                </c:pt>
                <c:pt idx="257">
                  <c:v>0.46335110000000002</c:v>
                </c:pt>
                <c:pt idx="258">
                  <c:v>0.4581655</c:v>
                </c:pt>
                <c:pt idx="259">
                  <c:v>0.44980239999999999</c:v>
                </c:pt>
                <c:pt idx="260">
                  <c:v>0.4431813</c:v>
                </c:pt>
                <c:pt idx="261">
                  <c:v>0.44539990000000002</c:v>
                </c:pt>
                <c:pt idx="262">
                  <c:v>0.44687769999999999</c:v>
                </c:pt>
                <c:pt idx="263">
                  <c:v>0.43877699999999997</c:v>
                </c:pt>
                <c:pt idx="264">
                  <c:v>0.43108249999999998</c:v>
                </c:pt>
                <c:pt idx="265">
                  <c:v>0.43176510000000001</c:v>
                </c:pt>
                <c:pt idx="266">
                  <c:v>0.43560529999999997</c:v>
                </c:pt>
                <c:pt idx="267">
                  <c:v>0.43557709999999999</c:v>
                </c:pt>
                <c:pt idx="268">
                  <c:v>0.42725089999999999</c:v>
                </c:pt>
                <c:pt idx="269">
                  <c:v>0.41685270000000002</c:v>
                </c:pt>
                <c:pt idx="270">
                  <c:v>0.41720190000000001</c:v>
                </c:pt>
                <c:pt idx="271">
                  <c:v>0.42069450000000003</c:v>
                </c:pt>
                <c:pt idx="272">
                  <c:v>0.41611959999999998</c:v>
                </c:pt>
                <c:pt idx="273">
                  <c:v>0.41047990000000001</c:v>
                </c:pt>
                <c:pt idx="274">
                  <c:v>0.4111146</c:v>
                </c:pt>
                <c:pt idx="275">
                  <c:v>0.41320810000000002</c:v>
                </c:pt>
                <c:pt idx="276">
                  <c:v>0.40666069999999999</c:v>
                </c:pt>
                <c:pt idx="277">
                  <c:v>0.39519589999999999</c:v>
                </c:pt>
                <c:pt idx="278">
                  <c:v>0.39250570000000001</c:v>
                </c:pt>
                <c:pt idx="279">
                  <c:v>0.40110010000000001</c:v>
                </c:pt>
                <c:pt idx="280">
                  <c:v>0.4070183</c:v>
                </c:pt>
                <c:pt idx="281">
                  <c:v>0.3979724</c:v>
                </c:pt>
                <c:pt idx="282">
                  <c:v>0.38935609999999998</c:v>
                </c:pt>
                <c:pt idx="283">
                  <c:v>0.39416020000000002</c:v>
                </c:pt>
                <c:pt idx="284">
                  <c:v>0.39228390000000002</c:v>
                </c:pt>
                <c:pt idx="285">
                  <c:v>0.37920150000000002</c:v>
                </c:pt>
                <c:pt idx="286">
                  <c:v>0.37915280000000001</c:v>
                </c:pt>
                <c:pt idx="287">
                  <c:v>0.39177050000000002</c:v>
                </c:pt>
                <c:pt idx="288">
                  <c:v>0.39561160000000001</c:v>
                </c:pt>
                <c:pt idx="289">
                  <c:v>0.38969880000000001</c:v>
                </c:pt>
                <c:pt idx="290">
                  <c:v>0.38621899999999998</c:v>
                </c:pt>
                <c:pt idx="291">
                  <c:v>0.38565850000000002</c:v>
                </c:pt>
                <c:pt idx="292">
                  <c:v>0.38044119999999998</c:v>
                </c:pt>
                <c:pt idx="293">
                  <c:v>0.36970069999999999</c:v>
                </c:pt>
                <c:pt idx="294">
                  <c:v>0.36227310000000001</c:v>
                </c:pt>
                <c:pt idx="295">
                  <c:v>0.3654287</c:v>
                </c:pt>
                <c:pt idx="296">
                  <c:v>0.37121700000000002</c:v>
                </c:pt>
                <c:pt idx="297">
                  <c:v>0.36843009999999998</c:v>
                </c:pt>
                <c:pt idx="298">
                  <c:v>0.3602805</c:v>
                </c:pt>
                <c:pt idx="299">
                  <c:v>0.3564157</c:v>
                </c:pt>
                <c:pt idx="300">
                  <c:v>0.35782900000000001</c:v>
                </c:pt>
                <c:pt idx="301">
                  <c:v>0.35645660000000001</c:v>
                </c:pt>
                <c:pt idx="302">
                  <c:v>0.35132279999999999</c:v>
                </c:pt>
                <c:pt idx="303">
                  <c:v>0.34873900000000002</c:v>
                </c:pt>
                <c:pt idx="304">
                  <c:v>0.35063519999999998</c:v>
                </c:pt>
                <c:pt idx="305">
                  <c:v>0.35362110000000002</c:v>
                </c:pt>
                <c:pt idx="306">
                  <c:v>0.35291040000000001</c:v>
                </c:pt>
                <c:pt idx="307">
                  <c:v>0.3499505</c:v>
                </c:pt>
                <c:pt idx="308">
                  <c:v>0.34712209999999999</c:v>
                </c:pt>
                <c:pt idx="309">
                  <c:v>0.3415764</c:v>
                </c:pt>
                <c:pt idx="310">
                  <c:v>0.33941250000000001</c:v>
                </c:pt>
                <c:pt idx="311">
                  <c:v>0.34646650000000001</c:v>
                </c:pt>
                <c:pt idx="312">
                  <c:v>0.35022160000000002</c:v>
                </c:pt>
                <c:pt idx="313">
                  <c:v>0.3414295</c:v>
                </c:pt>
                <c:pt idx="314">
                  <c:v>0.32767879999999999</c:v>
                </c:pt>
                <c:pt idx="315">
                  <c:v>0.3221929</c:v>
                </c:pt>
                <c:pt idx="316">
                  <c:v>0.3279455</c:v>
                </c:pt>
                <c:pt idx="317">
                  <c:v>0.33181929999999998</c:v>
                </c:pt>
                <c:pt idx="318">
                  <c:v>0.32474999999999998</c:v>
                </c:pt>
                <c:pt idx="319">
                  <c:v>0.31745980000000001</c:v>
                </c:pt>
                <c:pt idx="320">
                  <c:v>0.32121179999999999</c:v>
                </c:pt>
                <c:pt idx="321">
                  <c:v>0.32373649999999998</c:v>
                </c:pt>
                <c:pt idx="322">
                  <c:v>0.31701849999999998</c:v>
                </c:pt>
                <c:pt idx="323">
                  <c:v>0.31139410000000001</c:v>
                </c:pt>
                <c:pt idx="324">
                  <c:v>0.30352849999999998</c:v>
                </c:pt>
                <c:pt idx="325">
                  <c:v>0.29311870000000001</c:v>
                </c:pt>
                <c:pt idx="326">
                  <c:v>0.2944794</c:v>
                </c:pt>
                <c:pt idx="327">
                  <c:v>0.30115459999999999</c:v>
                </c:pt>
                <c:pt idx="328">
                  <c:v>0.29711670000000001</c:v>
                </c:pt>
                <c:pt idx="329">
                  <c:v>0.29161110000000001</c:v>
                </c:pt>
                <c:pt idx="330">
                  <c:v>0.29705969999999998</c:v>
                </c:pt>
                <c:pt idx="331">
                  <c:v>0.30423670000000003</c:v>
                </c:pt>
                <c:pt idx="332">
                  <c:v>0.3086139</c:v>
                </c:pt>
                <c:pt idx="333">
                  <c:v>0.30821140000000002</c:v>
                </c:pt>
                <c:pt idx="334">
                  <c:v>0.2968076</c:v>
                </c:pt>
                <c:pt idx="335">
                  <c:v>0.29042669999999998</c:v>
                </c:pt>
                <c:pt idx="336">
                  <c:v>0.29239939999999998</c:v>
                </c:pt>
                <c:pt idx="337">
                  <c:v>0.28129399999999999</c:v>
                </c:pt>
                <c:pt idx="338">
                  <c:v>0.26737840000000002</c:v>
                </c:pt>
                <c:pt idx="339">
                  <c:v>0.27478669999999999</c:v>
                </c:pt>
                <c:pt idx="340">
                  <c:v>0.29126590000000002</c:v>
                </c:pt>
                <c:pt idx="341">
                  <c:v>0.29049700000000001</c:v>
                </c:pt>
                <c:pt idx="342">
                  <c:v>0.28002719999999998</c:v>
                </c:pt>
                <c:pt idx="343">
                  <c:v>0.28040730000000003</c:v>
                </c:pt>
                <c:pt idx="344">
                  <c:v>0.28431990000000001</c:v>
                </c:pt>
                <c:pt idx="345">
                  <c:v>0.2800433</c:v>
                </c:pt>
                <c:pt idx="346">
                  <c:v>0.27474929999999997</c:v>
                </c:pt>
                <c:pt idx="347">
                  <c:v>0.27755659999999999</c:v>
                </c:pt>
                <c:pt idx="348">
                  <c:v>0.27900380000000002</c:v>
                </c:pt>
                <c:pt idx="349">
                  <c:v>0.26901550000000002</c:v>
                </c:pt>
                <c:pt idx="350">
                  <c:v>0.26089570000000001</c:v>
                </c:pt>
                <c:pt idx="351">
                  <c:v>0.26089230000000002</c:v>
                </c:pt>
                <c:pt idx="352">
                  <c:v>0.26000390000000001</c:v>
                </c:pt>
                <c:pt idx="353">
                  <c:v>0.2654783</c:v>
                </c:pt>
                <c:pt idx="354">
                  <c:v>0.27437040000000001</c:v>
                </c:pt>
                <c:pt idx="355">
                  <c:v>0.26985890000000001</c:v>
                </c:pt>
                <c:pt idx="356">
                  <c:v>0.2603608</c:v>
                </c:pt>
                <c:pt idx="357">
                  <c:v>0.25752409999999998</c:v>
                </c:pt>
                <c:pt idx="358">
                  <c:v>0.25883869999999998</c:v>
                </c:pt>
                <c:pt idx="359">
                  <c:v>0.26439259999999998</c:v>
                </c:pt>
                <c:pt idx="360">
                  <c:v>0.26936149999999998</c:v>
                </c:pt>
                <c:pt idx="361">
                  <c:v>0.25783</c:v>
                </c:pt>
                <c:pt idx="362">
                  <c:v>0.2401913</c:v>
                </c:pt>
                <c:pt idx="363">
                  <c:v>0.23940620000000001</c:v>
                </c:pt>
                <c:pt idx="364">
                  <c:v>0.2397301</c:v>
                </c:pt>
                <c:pt idx="365">
                  <c:v>0.22979089999999999</c:v>
                </c:pt>
                <c:pt idx="366">
                  <c:v>0.22834270000000001</c:v>
                </c:pt>
                <c:pt idx="367">
                  <c:v>0.2365208</c:v>
                </c:pt>
                <c:pt idx="368">
                  <c:v>0.23859179999999999</c:v>
                </c:pt>
                <c:pt idx="369">
                  <c:v>0.237403</c:v>
                </c:pt>
                <c:pt idx="370">
                  <c:v>0.24111250000000001</c:v>
                </c:pt>
                <c:pt idx="371">
                  <c:v>0.24175150000000001</c:v>
                </c:pt>
                <c:pt idx="372">
                  <c:v>0.23757110000000001</c:v>
                </c:pt>
                <c:pt idx="373">
                  <c:v>0.2376393</c:v>
                </c:pt>
                <c:pt idx="374">
                  <c:v>0.23792749999999999</c:v>
                </c:pt>
                <c:pt idx="375">
                  <c:v>0.23551340000000001</c:v>
                </c:pt>
                <c:pt idx="376">
                  <c:v>0.237043</c:v>
                </c:pt>
                <c:pt idx="377">
                  <c:v>0.2333934</c:v>
                </c:pt>
                <c:pt idx="378">
                  <c:v>0.2245625</c:v>
                </c:pt>
                <c:pt idx="379">
                  <c:v>0.2273956</c:v>
                </c:pt>
                <c:pt idx="380">
                  <c:v>0.23299810000000001</c:v>
                </c:pt>
                <c:pt idx="381">
                  <c:v>0.22818859999999999</c:v>
                </c:pt>
                <c:pt idx="382">
                  <c:v>0.2212993</c:v>
                </c:pt>
                <c:pt idx="383">
                  <c:v>0.2172364</c:v>
                </c:pt>
                <c:pt idx="384">
                  <c:v>0.2148098</c:v>
                </c:pt>
                <c:pt idx="385">
                  <c:v>0.21217520000000001</c:v>
                </c:pt>
                <c:pt idx="386">
                  <c:v>0.20614950000000001</c:v>
                </c:pt>
                <c:pt idx="387">
                  <c:v>0.20073559999999999</c:v>
                </c:pt>
                <c:pt idx="388">
                  <c:v>0.1972708</c:v>
                </c:pt>
                <c:pt idx="389">
                  <c:v>0.19302440000000001</c:v>
                </c:pt>
                <c:pt idx="390">
                  <c:v>0.1912567</c:v>
                </c:pt>
                <c:pt idx="391">
                  <c:v>0.1964661</c:v>
                </c:pt>
                <c:pt idx="392">
                  <c:v>0.20594670000000001</c:v>
                </c:pt>
                <c:pt idx="393">
                  <c:v>0.2046105</c:v>
                </c:pt>
                <c:pt idx="394">
                  <c:v>0.18845219999999999</c:v>
                </c:pt>
                <c:pt idx="395">
                  <c:v>0.17506969999999999</c:v>
                </c:pt>
                <c:pt idx="396">
                  <c:v>0.17838660000000001</c:v>
                </c:pt>
                <c:pt idx="397">
                  <c:v>0.19527220000000001</c:v>
                </c:pt>
                <c:pt idx="398">
                  <c:v>0.20722470000000001</c:v>
                </c:pt>
                <c:pt idx="399">
                  <c:v>0.2025323</c:v>
                </c:pt>
                <c:pt idx="400">
                  <c:v>0.18983639999999999</c:v>
                </c:pt>
                <c:pt idx="401">
                  <c:v>0.1832115</c:v>
                </c:pt>
                <c:pt idx="402">
                  <c:v>0.1860976</c:v>
                </c:pt>
                <c:pt idx="403">
                  <c:v>0.1856179</c:v>
                </c:pt>
                <c:pt idx="404">
                  <c:v>0.17699599999999999</c:v>
                </c:pt>
                <c:pt idx="405">
                  <c:v>0.1736559</c:v>
                </c:pt>
                <c:pt idx="406">
                  <c:v>0.17801539999999999</c:v>
                </c:pt>
                <c:pt idx="407">
                  <c:v>0.17928259999999999</c:v>
                </c:pt>
                <c:pt idx="408">
                  <c:v>0.16950460000000001</c:v>
                </c:pt>
                <c:pt idx="409">
                  <c:v>0.1538861</c:v>
                </c:pt>
                <c:pt idx="410">
                  <c:v>0.15196280000000001</c:v>
                </c:pt>
                <c:pt idx="411">
                  <c:v>0.16438759999999999</c:v>
                </c:pt>
                <c:pt idx="412">
                  <c:v>0.1691493</c:v>
                </c:pt>
                <c:pt idx="413">
                  <c:v>0.16574179999999999</c:v>
                </c:pt>
                <c:pt idx="414">
                  <c:v>0.16725280000000001</c:v>
                </c:pt>
                <c:pt idx="415">
                  <c:v>0.1700613</c:v>
                </c:pt>
                <c:pt idx="416">
                  <c:v>0.16905490000000001</c:v>
                </c:pt>
                <c:pt idx="417">
                  <c:v>0.16204560000000001</c:v>
                </c:pt>
                <c:pt idx="418">
                  <c:v>0.15460940000000001</c:v>
                </c:pt>
                <c:pt idx="419">
                  <c:v>0.15960579999999999</c:v>
                </c:pt>
                <c:pt idx="420">
                  <c:v>0.16527059999999999</c:v>
                </c:pt>
                <c:pt idx="421">
                  <c:v>0.15939120000000001</c:v>
                </c:pt>
                <c:pt idx="422">
                  <c:v>0.15170649999999999</c:v>
                </c:pt>
                <c:pt idx="423">
                  <c:v>0.14876</c:v>
                </c:pt>
                <c:pt idx="424">
                  <c:v>0.15268319999999999</c:v>
                </c:pt>
                <c:pt idx="425">
                  <c:v>0.1568388</c:v>
                </c:pt>
                <c:pt idx="426">
                  <c:v>0.1542965</c:v>
                </c:pt>
                <c:pt idx="427">
                  <c:v>0.15262239999999999</c:v>
                </c:pt>
                <c:pt idx="428">
                  <c:v>0.15428420000000001</c:v>
                </c:pt>
                <c:pt idx="429">
                  <c:v>0.14964749999999999</c:v>
                </c:pt>
                <c:pt idx="430">
                  <c:v>0.13781189999999999</c:v>
                </c:pt>
                <c:pt idx="431">
                  <c:v>0.13306319999999999</c:v>
                </c:pt>
                <c:pt idx="432">
                  <c:v>0.1391878</c:v>
                </c:pt>
                <c:pt idx="433">
                  <c:v>0.1467126</c:v>
                </c:pt>
                <c:pt idx="434">
                  <c:v>0.15203749999999999</c:v>
                </c:pt>
                <c:pt idx="435">
                  <c:v>0.14833270000000001</c:v>
                </c:pt>
                <c:pt idx="436">
                  <c:v>0.13708529999999999</c:v>
                </c:pt>
                <c:pt idx="437">
                  <c:v>0.1345373</c:v>
                </c:pt>
                <c:pt idx="438">
                  <c:v>0.13960139999999999</c:v>
                </c:pt>
                <c:pt idx="439">
                  <c:v>0.1425979</c:v>
                </c:pt>
                <c:pt idx="440">
                  <c:v>0.14034360000000001</c:v>
                </c:pt>
                <c:pt idx="441">
                  <c:v>0.13450239999999999</c:v>
                </c:pt>
                <c:pt idx="442">
                  <c:v>0.13492180000000001</c:v>
                </c:pt>
                <c:pt idx="443">
                  <c:v>0.1419281</c:v>
                </c:pt>
                <c:pt idx="444">
                  <c:v>0.1452591</c:v>
                </c:pt>
                <c:pt idx="445">
                  <c:v>0.1413642</c:v>
                </c:pt>
                <c:pt idx="446">
                  <c:v>0.13221620000000001</c:v>
                </c:pt>
                <c:pt idx="447">
                  <c:v>0.12509300000000001</c:v>
                </c:pt>
                <c:pt idx="448">
                  <c:v>0.1284257</c:v>
                </c:pt>
                <c:pt idx="449">
                  <c:v>0.13364670000000001</c:v>
                </c:pt>
                <c:pt idx="450">
                  <c:v>0.1305615</c:v>
                </c:pt>
                <c:pt idx="451">
                  <c:v>0.12859580000000001</c:v>
                </c:pt>
                <c:pt idx="452">
                  <c:v>0.13278239999999999</c:v>
                </c:pt>
                <c:pt idx="453">
                  <c:v>0.13192999999999999</c:v>
                </c:pt>
                <c:pt idx="454">
                  <c:v>0.12710080000000001</c:v>
                </c:pt>
                <c:pt idx="455">
                  <c:v>0.12801979999999999</c:v>
                </c:pt>
                <c:pt idx="456">
                  <c:v>0.1265811</c:v>
                </c:pt>
                <c:pt idx="457">
                  <c:v>0.1171719</c:v>
                </c:pt>
                <c:pt idx="458">
                  <c:v>0.1102112</c:v>
                </c:pt>
                <c:pt idx="459">
                  <c:v>0.11412219999999999</c:v>
                </c:pt>
                <c:pt idx="460">
                  <c:v>0.1192761</c:v>
                </c:pt>
                <c:pt idx="461">
                  <c:v>0.1134988</c:v>
                </c:pt>
                <c:pt idx="462">
                  <c:v>0.10967739999999999</c:v>
                </c:pt>
                <c:pt idx="463">
                  <c:v>0.1151399</c:v>
                </c:pt>
                <c:pt idx="464">
                  <c:v>0.1150042</c:v>
                </c:pt>
                <c:pt idx="465">
                  <c:v>0.1100003</c:v>
                </c:pt>
                <c:pt idx="466">
                  <c:v>0.1172193</c:v>
                </c:pt>
                <c:pt idx="467">
                  <c:v>0.12993779999999999</c:v>
                </c:pt>
                <c:pt idx="468">
                  <c:v>0.1286379</c:v>
                </c:pt>
                <c:pt idx="469">
                  <c:v>0.11950040000000001</c:v>
                </c:pt>
                <c:pt idx="470">
                  <c:v>0.1138685</c:v>
                </c:pt>
                <c:pt idx="471">
                  <c:v>0.1138274</c:v>
                </c:pt>
                <c:pt idx="472">
                  <c:v>0.1162479</c:v>
                </c:pt>
                <c:pt idx="473">
                  <c:v>0.11247939999999999</c:v>
                </c:pt>
                <c:pt idx="474">
                  <c:v>0.1103613</c:v>
                </c:pt>
                <c:pt idx="475">
                  <c:v>0.1163365</c:v>
                </c:pt>
                <c:pt idx="476">
                  <c:v>0.1169342</c:v>
                </c:pt>
                <c:pt idx="477">
                  <c:v>0.1096081</c:v>
                </c:pt>
                <c:pt idx="478">
                  <c:v>0.10274759999999999</c:v>
                </c:pt>
                <c:pt idx="479">
                  <c:v>9.8325819999999994E-2</c:v>
                </c:pt>
                <c:pt idx="480">
                  <c:v>9.8276000000000002E-2</c:v>
                </c:pt>
                <c:pt idx="481">
                  <c:v>0.10071090000000001</c:v>
                </c:pt>
                <c:pt idx="482">
                  <c:v>9.8865499999999995E-2</c:v>
                </c:pt>
                <c:pt idx="483">
                  <c:v>9.6046259999999994E-2</c:v>
                </c:pt>
                <c:pt idx="484">
                  <c:v>9.2426880000000003E-2</c:v>
                </c:pt>
                <c:pt idx="485">
                  <c:v>8.1106380000000006E-2</c:v>
                </c:pt>
                <c:pt idx="486">
                  <c:v>7.5814149999999997E-2</c:v>
                </c:pt>
                <c:pt idx="487">
                  <c:v>8.8508580000000003E-2</c:v>
                </c:pt>
                <c:pt idx="488">
                  <c:v>0.10137839999999999</c:v>
                </c:pt>
                <c:pt idx="489">
                  <c:v>9.751108E-2</c:v>
                </c:pt>
                <c:pt idx="490">
                  <c:v>8.4557519999999997E-2</c:v>
                </c:pt>
                <c:pt idx="491">
                  <c:v>8.1668420000000005E-2</c:v>
                </c:pt>
                <c:pt idx="492">
                  <c:v>8.6730989999999994E-2</c:v>
                </c:pt>
                <c:pt idx="493">
                  <c:v>8.3710499999999993E-2</c:v>
                </c:pt>
                <c:pt idx="494">
                  <c:v>8.0537399999999995E-2</c:v>
                </c:pt>
                <c:pt idx="495">
                  <c:v>9.0404650000000003E-2</c:v>
                </c:pt>
                <c:pt idx="496">
                  <c:v>0.1000534</c:v>
                </c:pt>
                <c:pt idx="497">
                  <c:v>8.8964039999999994E-2</c:v>
                </c:pt>
                <c:pt idx="498">
                  <c:v>7.4117920000000004E-2</c:v>
                </c:pt>
                <c:pt idx="499">
                  <c:v>8.3894040000000003E-2</c:v>
                </c:pt>
                <c:pt idx="500">
                  <c:v>9.6247100000000002E-2</c:v>
                </c:pt>
                <c:pt idx="501">
                  <c:v>8.7908070000000005E-2</c:v>
                </c:pt>
                <c:pt idx="502">
                  <c:v>8.2429069999999993E-2</c:v>
                </c:pt>
                <c:pt idx="503">
                  <c:v>9.0488890000000002E-2</c:v>
                </c:pt>
                <c:pt idx="504">
                  <c:v>9.2180070000000003E-2</c:v>
                </c:pt>
                <c:pt idx="505">
                  <c:v>8.4856200000000007E-2</c:v>
                </c:pt>
                <c:pt idx="506">
                  <c:v>7.8212980000000001E-2</c:v>
                </c:pt>
                <c:pt idx="507">
                  <c:v>7.9341049999999996E-2</c:v>
                </c:pt>
                <c:pt idx="508">
                  <c:v>8.9294680000000001E-2</c:v>
                </c:pt>
                <c:pt idx="509">
                  <c:v>9.1308230000000004E-2</c:v>
                </c:pt>
                <c:pt idx="510">
                  <c:v>8.4497160000000002E-2</c:v>
                </c:pt>
                <c:pt idx="511">
                  <c:v>8.3717299999999994E-2</c:v>
                </c:pt>
                <c:pt idx="512">
                  <c:v>8.3581649999999993E-2</c:v>
                </c:pt>
                <c:pt idx="513">
                  <c:v>7.6114580000000001E-2</c:v>
                </c:pt>
                <c:pt idx="514">
                  <c:v>6.8327159999999998E-2</c:v>
                </c:pt>
                <c:pt idx="515">
                  <c:v>7.1204840000000005E-2</c:v>
                </c:pt>
                <c:pt idx="516">
                  <c:v>8.0269270000000004E-2</c:v>
                </c:pt>
                <c:pt idx="517">
                  <c:v>7.98315E-2</c:v>
                </c:pt>
                <c:pt idx="518">
                  <c:v>7.3684230000000003E-2</c:v>
                </c:pt>
                <c:pt idx="519">
                  <c:v>7.2696979999999994E-2</c:v>
                </c:pt>
                <c:pt idx="520">
                  <c:v>7.3919609999999997E-2</c:v>
                </c:pt>
                <c:pt idx="521">
                  <c:v>7.2731530000000003E-2</c:v>
                </c:pt>
                <c:pt idx="522">
                  <c:v>6.5224799999999999E-2</c:v>
                </c:pt>
                <c:pt idx="523">
                  <c:v>6.2813090000000002E-2</c:v>
                </c:pt>
                <c:pt idx="524">
                  <c:v>7.4148900000000004E-2</c:v>
                </c:pt>
                <c:pt idx="525">
                  <c:v>7.5255719999999998E-2</c:v>
                </c:pt>
                <c:pt idx="526">
                  <c:v>6.075291E-2</c:v>
                </c:pt>
                <c:pt idx="527">
                  <c:v>5.9331910000000002E-2</c:v>
                </c:pt>
                <c:pt idx="528">
                  <c:v>7.280702E-2</c:v>
                </c:pt>
                <c:pt idx="529">
                  <c:v>7.4869599999999994E-2</c:v>
                </c:pt>
                <c:pt idx="530">
                  <c:v>6.4359840000000001E-2</c:v>
                </c:pt>
                <c:pt idx="531">
                  <c:v>6.046319E-2</c:v>
                </c:pt>
                <c:pt idx="532">
                  <c:v>6.8787870000000001E-2</c:v>
                </c:pt>
                <c:pt idx="533">
                  <c:v>7.5970209999999996E-2</c:v>
                </c:pt>
                <c:pt idx="534">
                  <c:v>7.0871160000000002E-2</c:v>
                </c:pt>
                <c:pt idx="535">
                  <c:v>6.5126680000000006E-2</c:v>
                </c:pt>
                <c:pt idx="536">
                  <c:v>7.012227E-2</c:v>
                </c:pt>
                <c:pt idx="537">
                  <c:v>7.462626E-2</c:v>
                </c:pt>
                <c:pt idx="538">
                  <c:v>6.6188579999999997E-2</c:v>
                </c:pt>
                <c:pt idx="539">
                  <c:v>5.9090080000000003E-2</c:v>
                </c:pt>
                <c:pt idx="540">
                  <c:v>6.8446199999999999E-2</c:v>
                </c:pt>
                <c:pt idx="541">
                  <c:v>7.6498629999999998E-2</c:v>
                </c:pt>
                <c:pt idx="542">
                  <c:v>6.8337060000000005E-2</c:v>
                </c:pt>
                <c:pt idx="543">
                  <c:v>6.0387740000000002E-2</c:v>
                </c:pt>
                <c:pt idx="544">
                  <c:v>6.2718650000000001E-2</c:v>
                </c:pt>
                <c:pt idx="545">
                  <c:v>6.4455899999999997E-2</c:v>
                </c:pt>
                <c:pt idx="546">
                  <c:v>6.4005629999999994E-2</c:v>
                </c:pt>
                <c:pt idx="547">
                  <c:v>6.9104700000000005E-2</c:v>
                </c:pt>
                <c:pt idx="548">
                  <c:v>7.3348040000000003E-2</c:v>
                </c:pt>
                <c:pt idx="549">
                  <c:v>6.0719410000000001E-2</c:v>
                </c:pt>
                <c:pt idx="550">
                  <c:v>4.4298360000000002E-2</c:v>
                </c:pt>
                <c:pt idx="551">
                  <c:v>5.0664639999999997E-2</c:v>
                </c:pt>
                <c:pt idx="552">
                  <c:v>6.4227010000000001E-2</c:v>
                </c:pt>
                <c:pt idx="553">
                  <c:v>6.4820059999999999E-2</c:v>
                </c:pt>
                <c:pt idx="554">
                  <c:v>6.6555110000000001E-2</c:v>
                </c:pt>
                <c:pt idx="555">
                  <c:v>7.4089580000000002E-2</c:v>
                </c:pt>
                <c:pt idx="556">
                  <c:v>7.4198340000000002E-2</c:v>
                </c:pt>
                <c:pt idx="557">
                  <c:v>6.6851460000000001E-2</c:v>
                </c:pt>
                <c:pt idx="558">
                  <c:v>5.8117630000000003E-2</c:v>
                </c:pt>
                <c:pt idx="559">
                  <c:v>4.8229800000000003E-2</c:v>
                </c:pt>
                <c:pt idx="560">
                  <c:v>4.572027E-2</c:v>
                </c:pt>
                <c:pt idx="561">
                  <c:v>5.0035400000000001E-2</c:v>
                </c:pt>
                <c:pt idx="562">
                  <c:v>4.7626439999999999E-2</c:v>
                </c:pt>
                <c:pt idx="563">
                  <c:v>4.8877360000000002E-2</c:v>
                </c:pt>
                <c:pt idx="564">
                  <c:v>5.789979E-2</c:v>
                </c:pt>
                <c:pt idx="565">
                  <c:v>5.32795E-2</c:v>
                </c:pt>
                <c:pt idx="566">
                  <c:v>4.2953440000000002E-2</c:v>
                </c:pt>
                <c:pt idx="567">
                  <c:v>4.706929E-2</c:v>
                </c:pt>
                <c:pt idx="568">
                  <c:v>4.88151E-2</c:v>
                </c:pt>
                <c:pt idx="569">
                  <c:v>3.6671460000000003E-2</c:v>
                </c:pt>
                <c:pt idx="570">
                  <c:v>3.057559E-2</c:v>
                </c:pt>
                <c:pt idx="571">
                  <c:v>4.1558299999999999E-2</c:v>
                </c:pt>
                <c:pt idx="572">
                  <c:v>5.4697759999999998E-2</c:v>
                </c:pt>
                <c:pt idx="573">
                  <c:v>5.2289370000000002E-2</c:v>
                </c:pt>
                <c:pt idx="574">
                  <c:v>4.3103589999999997E-2</c:v>
                </c:pt>
                <c:pt idx="575">
                  <c:v>4.1617550000000003E-2</c:v>
                </c:pt>
                <c:pt idx="576">
                  <c:v>4.1796939999999998E-2</c:v>
                </c:pt>
                <c:pt idx="577">
                  <c:v>3.9933259999999998E-2</c:v>
                </c:pt>
                <c:pt idx="578">
                  <c:v>3.8379110000000001E-2</c:v>
                </c:pt>
                <c:pt idx="579">
                  <c:v>3.8973729999999998E-2</c:v>
                </c:pt>
                <c:pt idx="580">
                  <c:v>4.6645859999999997E-2</c:v>
                </c:pt>
                <c:pt idx="581">
                  <c:v>5.1873240000000001E-2</c:v>
                </c:pt>
                <c:pt idx="582">
                  <c:v>4.1846599999999998E-2</c:v>
                </c:pt>
                <c:pt idx="583">
                  <c:v>3.4636689999999998E-2</c:v>
                </c:pt>
                <c:pt idx="584">
                  <c:v>4.3117919999999997E-2</c:v>
                </c:pt>
                <c:pt idx="585">
                  <c:v>4.5781280000000001E-2</c:v>
                </c:pt>
                <c:pt idx="586">
                  <c:v>3.4268E-2</c:v>
                </c:pt>
                <c:pt idx="587">
                  <c:v>2.9043030000000001E-2</c:v>
                </c:pt>
                <c:pt idx="588">
                  <c:v>3.8433019999999998E-2</c:v>
                </c:pt>
                <c:pt idx="589">
                  <c:v>4.0093749999999997E-2</c:v>
                </c:pt>
                <c:pt idx="590">
                  <c:v>3.101431E-2</c:v>
                </c:pt>
                <c:pt idx="591">
                  <c:v>3.874971E-2</c:v>
                </c:pt>
                <c:pt idx="592">
                  <c:v>5.5276029999999997E-2</c:v>
                </c:pt>
                <c:pt idx="593">
                  <c:v>5.2305030000000002E-2</c:v>
                </c:pt>
                <c:pt idx="594">
                  <c:v>4.3413930000000003E-2</c:v>
                </c:pt>
                <c:pt idx="595">
                  <c:v>4.7198869999999997E-2</c:v>
                </c:pt>
                <c:pt idx="596">
                  <c:v>4.3486030000000002E-2</c:v>
                </c:pt>
                <c:pt idx="597">
                  <c:v>2.9103670000000002E-2</c:v>
                </c:pt>
                <c:pt idx="598">
                  <c:v>3.1854769999999998E-2</c:v>
                </c:pt>
                <c:pt idx="599">
                  <c:v>4.6559370000000003E-2</c:v>
                </c:pt>
                <c:pt idx="600">
                  <c:v>4.8296350000000002E-2</c:v>
                </c:pt>
                <c:pt idx="601">
                  <c:v>3.7541289999999998E-2</c:v>
                </c:pt>
                <c:pt idx="602">
                  <c:v>2.6831210000000001E-2</c:v>
                </c:pt>
                <c:pt idx="603">
                  <c:v>2.4735549999999999E-2</c:v>
                </c:pt>
                <c:pt idx="604">
                  <c:v>3.1182680000000001E-2</c:v>
                </c:pt>
                <c:pt idx="605">
                  <c:v>3.6379990000000001E-2</c:v>
                </c:pt>
                <c:pt idx="606">
                  <c:v>3.6591129999999999E-2</c:v>
                </c:pt>
                <c:pt idx="607">
                  <c:v>3.9771050000000002E-2</c:v>
                </c:pt>
                <c:pt idx="608">
                  <c:v>4.4573620000000001E-2</c:v>
                </c:pt>
                <c:pt idx="609">
                  <c:v>3.956838E-2</c:v>
                </c:pt>
                <c:pt idx="610">
                  <c:v>2.9606259999999999E-2</c:v>
                </c:pt>
                <c:pt idx="611">
                  <c:v>3.0648310000000002E-2</c:v>
                </c:pt>
                <c:pt idx="612">
                  <c:v>3.8794490000000001E-2</c:v>
                </c:pt>
                <c:pt idx="613">
                  <c:v>3.353892E-2</c:v>
                </c:pt>
                <c:pt idx="614">
                  <c:v>1.9265009999999999E-2</c:v>
                </c:pt>
                <c:pt idx="615">
                  <c:v>2.0560249999999999E-2</c:v>
                </c:pt>
                <c:pt idx="616">
                  <c:v>3.3753909999999998E-2</c:v>
                </c:pt>
                <c:pt idx="617">
                  <c:v>3.6616070000000001E-2</c:v>
                </c:pt>
                <c:pt idx="618">
                  <c:v>3.2102579999999999E-2</c:v>
                </c:pt>
                <c:pt idx="619">
                  <c:v>3.438078E-2</c:v>
                </c:pt>
                <c:pt idx="620">
                  <c:v>3.440787E-2</c:v>
                </c:pt>
                <c:pt idx="621">
                  <c:v>2.7256849999999999E-2</c:v>
                </c:pt>
                <c:pt idx="622">
                  <c:v>3.1095100000000001E-2</c:v>
                </c:pt>
                <c:pt idx="623">
                  <c:v>4.5423499999999999E-2</c:v>
                </c:pt>
                <c:pt idx="624">
                  <c:v>4.585003E-2</c:v>
                </c:pt>
                <c:pt idx="625">
                  <c:v>3.5301850000000003E-2</c:v>
                </c:pt>
                <c:pt idx="626">
                  <c:v>3.7955210000000003E-2</c:v>
                </c:pt>
                <c:pt idx="627">
                  <c:v>4.7225980000000001E-2</c:v>
                </c:pt>
                <c:pt idx="628">
                  <c:v>4.7730620000000001E-2</c:v>
                </c:pt>
                <c:pt idx="629">
                  <c:v>4.2281199999999998E-2</c:v>
                </c:pt>
                <c:pt idx="630">
                  <c:v>3.2316669999999999E-2</c:v>
                </c:pt>
                <c:pt idx="631">
                  <c:v>2.3109649999999999E-2</c:v>
                </c:pt>
                <c:pt idx="632">
                  <c:v>2.25875E-2</c:v>
                </c:pt>
                <c:pt idx="633">
                  <c:v>2.7651370000000002E-2</c:v>
                </c:pt>
                <c:pt idx="634">
                  <c:v>3.0990960000000001E-2</c:v>
                </c:pt>
                <c:pt idx="635">
                  <c:v>3.2100679999999999E-2</c:v>
                </c:pt>
                <c:pt idx="636">
                  <c:v>3.4438749999999997E-2</c:v>
                </c:pt>
                <c:pt idx="637">
                  <c:v>3.1821019999999998E-2</c:v>
                </c:pt>
                <c:pt idx="638">
                  <c:v>2.0889959999999999E-2</c:v>
                </c:pt>
                <c:pt idx="639">
                  <c:v>2.1296010000000001E-2</c:v>
                </c:pt>
                <c:pt idx="640">
                  <c:v>4.4468849999999997E-2</c:v>
                </c:pt>
                <c:pt idx="641">
                  <c:v>5.9663790000000001E-2</c:v>
                </c:pt>
                <c:pt idx="642">
                  <c:v>4.1893739999999999E-2</c:v>
                </c:pt>
                <c:pt idx="643">
                  <c:v>1.6711190000000001E-2</c:v>
                </c:pt>
                <c:pt idx="644">
                  <c:v>6.2569510000000002E-3</c:v>
                </c:pt>
                <c:pt idx="645">
                  <c:v>1.449725E-3</c:v>
                </c:pt>
                <c:pt idx="646">
                  <c:v>3.0825340000000001E-3</c:v>
                </c:pt>
                <c:pt idx="647">
                  <c:v>1.7751280000000001E-2</c:v>
                </c:pt>
                <c:pt idx="648">
                  <c:v>2.958715E-2</c:v>
                </c:pt>
                <c:pt idx="649">
                  <c:v>2.4543010000000001E-2</c:v>
                </c:pt>
                <c:pt idx="650">
                  <c:v>1.8389590000000001E-2</c:v>
                </c:pt>
                <c:pt idx="651">
                  <c:v>2.1784499999999998E-2</c:v>
                </c:pt>
                <c:pt idx="652">
                  <c:v>2.599156E-2</c:v>
                </c:pt>
                <c:pt idx="653">
                  <c:v>2.7504770000000001E-2</c:v>
                </c:pt>
                <c:pt idx="654">
                  <c:v>2.7477919999999999E-2</c:v>
                </c:pt>
                <c:pt idx="655">
                  <c:v>3.3690169999999998E-2</c:v>
                </c:pt>
                <c:pt idx="656">
                  <c:v>4.4354360000000002E-2</c:v>
                </c:pt>
                <c:pt idx="657">
                  <c:v>3.8033520000000001E-2</c:v>
                </c:pt>
                <c:pt idx="658">
                  <c:v>1.843643E-2</c:v>
                </c:pt>
                <c:pt idx="659">
                  <c:v>1.1581320000000001E-2</c:v>
                </c:pt>
                <c:pt idx="660">
                  <c:v>1.540393E-2</c:v>
                </c:pt>
                <c:pt idx="661">
                  <c:v>1.7801319999999999E-2</c:v>
                </c:pt>
                <c:pt idx="662">
                  <c:v>2.1008160000000001E-2</c:v>
                </c:pt>
                <c:pt idx="663">
                  <c:v>2.3169800000000001E-2</c:v>
                </c:pt>
                <c:pt idx="664">
                  <c:v>2.1965749999999999E-2</c:v>
                </c:pt>
                <c:pt idx="665">
                  <c:v>1.909516E-2</c:v>
                </c:pt>
                <c:pt idx="666">
                  <c:v>1.7029840000000001E-2</c:v>
                </c:pt>
                <c:pt idx="667">
                  <c:v>2.4652739999999999E-2</c:v>
                </c:pt>
                <c:pt idx="668">
                  <c:v>3.4253449999999998E-2</c:v>
                </c:pt>
                <c:pt idx="669">
                  <c:v>2.3492409999999998E-2</c:v>
                </c:pt>
                <c:pt idx="670">
                  <c:v>1.192413E-2</c:v>
                </c:pt>
                <c:pt idx="671">
                  <c:v>2.3077819999999999E-2</c:v>
                </c:pt>
                <c:pt idx="672">
                  <c:v>2.971795E-2</c:v>
                </c:pt>
                <c:pt idx="673">
                  <c:v>2.351458E-2</c:v>
                </c:pt>
                <c:pt idx="674">
                  <c:v>2.784737E-2</c:v>
                </c:pt>
                <c:pt idx="675">
                  <c:v>3.7451379999999999E-2</c:v>
                </c:pt>
                <c:pt idx="676">
                  <c:v>3.4371659999999998E-2</c:v>
                </c:pt>
                <c:pt idx="677">
                  <c:v>2.4847259999999999E-2</c:v>
                </c:pt>
                <c:pt idx="678">
                  <c:v>2.0526880000000001E-2</c:v>
                </c:pt>
                <c:pt idx="679">
                  <c:v>2.0060950000000001E-2</c:v>
                </c:pt>
                <c:pt idx="680">
                  <c:v>2.097216E-2</c:v>
                </c:pt>
                <c:pt idx="681">
                  <c:v>2.359735E-2</c:v>
                </c:pt>
                <c:pt idx="682">
                  <c:v>2.5506259999999999E-2</c:v>
                </c:pt>
                <c:pt idx="683">
                  <c:v>2.3139159999999999E-2</c:v>
                </c:pt>
                <c:pt idx="684">
                  <c:v>1.6383680000000001E-2</c:v>
                </c:pt>
                <c:pt idx="685">
                  <c:v>7.2995430000000004E-3</c:v>
                </c:pt>
                <c:pt idx="686">
                  <c:v>5.2087089999999997E-3</c:v>
                </c:pt>
                <c:pt idx="687">
                  <c:v>1.7519469999999999E-2</c:v>
                </c:pt>
                <c:pt idx="688">
                  <c:v>3.3192529999999998E-2</c:v>
                </c:pt>
                <c:pt idx="689">
                  <c:v>3.4837640000000003E-2</c:v>
                </c:pt>
                <c:pt idx="690">
                  <c:v>1.9446729999999999E-2</c:v>
                </c:pt>
                <c:pt idx="691">
                  <c:v>7.6725259999999998E-3</c:v>
                </c:pt>
                <c:pt idx="692">
                  <c:v>1.1065220000000001E-2</c:v>
                </c:pt>
                <c:pt idx="693">
                  <c:v>1.4736259999999999E-2</c:v>
                </c:pt>
                <c:pt idx="694">
                  <c:v>1.7319319999999999E-2</c:v>
                </c:pt>
                <c:pt idx="695">
                  <c:v>2.3519459999999999E-2</c:v>
                </c:pt>
                <c:pt idx="696">
                  <c:v>2.0987189999999999E-2</c:v>
                </c:pt>
                <c:pt idx="697">
                  <c:v>1.360277E-2</c:v>
                </c:pt>
                <c:pt idx="698">
                  <c:v>1.431575E-2</c:v>
                </c:pt>
                <c:pt idx="699">
                  <c:v>1.738197E-2</c:v>
                </c:pt>
                <c:pt idx="700">
                  <c:v>2.3834439999999998E-2</c:v>
                </c:pt>
                <c:pt idx="701">
                  <c:v>3.0340720000000002E-2</c:v>
                </c:pt>
                <c:pt idx="702">
                  <c:v>2.624978E-2</c:v>
                </c:pt>
                <c:pt idx="703">
                  <c:v>2.3105440000000001E-2</c:v>
                </c:pt>
                <c:pt idx="704">
                  <c:v>2.4087009999999999E-2</c:v>
                </c:pt>
                <c:pt idx="705">
                  <c:v>2.192094E-2</c:v>
                </c:pt>
                <c:pt idx="706">
                  <c:v>1.9285690000000001E-2</c:v>
                </c:pt>
                <c:pt idx="707">
                  <c:v>1.433719E-2</c:v>
                </c:pt>
                <c:pt idx="708">
                  <c:v>7.6096039999999998E-3</c:v>
                </c:pt>
                <c:pt idx="709">
                  <c:v>4.624024E-3</c:v>
                </c:pt>
                <c:pt idx="710">
                  <c:v>4.3795730000000003E-3</c:v>
                </c:pt>
                <c:pt idx="711">
                  <c:v>9.0162969999999995E-3</c:v>
                </c:pt>
                <c:pt idx="712">
                  <c:v>2.1763850000000001E-2</c:v>
                </c:pt>
                <c:pt idx="713">
                  <c:v>2.958065E-2</c:v>
                </c:pt>
                <c:pt idx="714">
                  <c:v>2.2904830000000001E-2</c:v>
                </c:pt>
                <c:pt idx="715">
                  <c:v>1.326129E-2</c:v>
                </c:pt>
                <c:pt idx="716">
                  <c:v>1.0336410000000001E-2</c:v>
                </c:pt>
                <c:pt idx="717">
                  <c:v>9.0620790000000007E-3</c:v>
                </c:pt>
                <c:pt idx="718">
                  <c:v>7.1573979999999997E-3</c:v>
                </c:pt>
                <c:pt idx="719">
                  <c:v>1.2021230000000001E-2</c:v>
                </c:pt>
                <c:pt idx="720">
                  <c:v>1.965805E-2</c:v>
                </c:pt>
                <c:pt idx="721">
                  <c:v>1.931745E-2</c:v>
                </c:pt>
                <c:pt idx="722">
                  <c:v>1.7369369999999999E-2</c:v>
                </c:pt>
                <c:pt idx="723">
                  <c:v>2.2077619999999999E-2</c:v>
                </c:pt>
                <c:pt idx="724">
                  <c:v>2.2316590000000001E-2</c:v>
                </c:pt>
                <c:pt idx="725">
                  <c:v>1.086853E-2</c:v>
                </c:pt>
                <c:pt idx="726">
                  <c:v>8.1829799999999994E-3</c:v>
                </c:pt>
                <c:pt idx="727">
                  <c:v>2.7987169999999999E-2</c:v>
                </c:pt>
                <c:pt idx="728">
                  <c:v>4.3846660000000003E-2</c:v>
                </c:pt>
                <c:pt idx="729">
                  <c:v>3.2221310000000003E-2</c:v>
                </c:pt>
                <c:pt idx="730">
                  <c:v>1.280719E-2</c:v>
                </c:pt>
                <c:pt idx="731">
                  <c:v>8.7938170000000006E-3</c:v>
                </c:pt>
                <c:pt idx="732">
                  <c:v>1.190157E-2</c:v>
                </c:pt>
                <c:pt idx="733">
                  <c:v>9.1126569999999997E-3</c:v>
                </c:pt>
                <c:pt idx="734">
                  <c:v>1.033337E-2</c:v>
                </c:pt>
                <c:pt idx="735">
                  <c:v>1.9924810000000001E-2</c:v>
                </c:pt>
                <c:pt idx="736">
                  <c:v>1.619756E-2</c:v>
                </c:pt>
                <c:pt idx="737">
                  <c:v>4.8883160000000002E-3</c:v>
                </c:pt>
                <c:pt idx="738">
                  <c:v>1.4913539999999999E-2</c:v>
                </c:pt>
                <c:pt idx="739">
                  <c:v>3.4840160000000002E-2</c:v>
                </c:pt>
                <c:pt idx="740">
                  <c:v>3.4493269999999999E-2</c:v>
                </c:pt>
                <c:pt idx="741">
                  <c:v>1.529464E-2</c:v>
                </c:pt>
                <c:pt idx="742">
                  <c:v>3.5274809999999998E-3</c:v>
                </c:pt>
                <c:pt idx="743">
                  <c:v>9.2822809999999999E-3</c:v>
                </c:pt>
                <c:pt idx="744">
                  <c:v>1.7175679999999999E-2</c:v>
                </c:pt>
                <c:pt idx="745">
                  <c:v>1.7741839999999998E-2</c:v>
                </c:pt>
                <c:pt idx="746">
                  <c:v>1.5583100000000001E-2</c:v>
                </c:pt>
                <c:pt idx="747">
                  <c:v>1.4217749999999999E-2</c:v>
                </c:pt>
                <c:pt idx="748">
                  <c:v>1.4082509999999999E-2</c:v>
                </c:pt>
                <c:pt idx="749">
                  <c:v>1.322631E-2</c:v>
                </c:pt>
                <c:pt idx="750">
                  <c:v>1.149266E-2</c:v>
                </c:pt>
                <c:pt idx="751">
                  <c:v>1.462156E-2</c:v>
                </c:pt>
                <c:pt idx="752">
                  <c:v>1.8286230000000001E-2</c:v>
                </c:pt>
                <c:pt idx="753">
                  <c:v>7.6104060000000001E-3</c:v>
                </c:pt>
                <c:pt idx="754">
                  <c:v>-7.6046079999999997E-3</c:v>
                </c:pt>
                <c:pt idx="755">
                  <c:v>-1.4226449999999999E-3</c:v>
                </c:pt>
                <c:pt idx="756">
                  <c:v>1.7383940000000001E-2</c:v>
                </c:pt>
                <c:pt idx="757">
                  <c:v>2.462982E-2</c:v>
                </c:pt>
                <c:pt idx="758">
                  <c:v>2.0451879999999999E-2</c:v>
                </c:pt>
                <c:pt idx="759">
                  <c:v>1.6413480000000001E-2</c:v>
                </c:pt>
                <c:pt idx="760">
                  <c:v>1.524056E-2</c:v>
                </c:pt>
                <c:pt idx="761">
                  <c:v>9.7712760000000006E-3</c:v>
                </c:pt>
                <c:pt idx="762">
                  <c:v>6.4099200000000004E-3</c:v>
                </c:pt>
                <c:pt idx="763">
                  <c:v>1.300431E-2</c:v>
                </c:pt>
                <c:pt idx="764">
                  <c:v>1.3947650000000001E-2</c:v>
                </c:pt>
                <c:pt idx="765">
                  <c:v>9.6817399999999994E-3</c:v>
                </c:pt>
                <c:pt idx="766">
                  <c:v>1.0974940000000001E-2</c:v>
                </c:pt>
                <c:pt idx="767">
                  <c:v>1.020248E-2</c:v>
                </c:pt>
                <c:pt idx="768">
                  <c:v>1.1347670000000001E-2</c:v>
                </c:pt>
                <c:pt idx="769">
                  <c:v>1.42848E-2</c:v>
                </c:pt>
                <c:pt idx="770">
                  <c:v>6.5092279999999997E-3</c:v>
                </c:pt>
                <c:pt idx="771">
                  <c:v>2.2499339999999999E-3</c:v>
                </c:pt>
                <c:pt idx="772">
                  <c:v>1.470542E-2</c:v>
                </c:pt>
                <c:pt idx="773">
                  <c:v>1.829567E-2</c:v>
                </c:pt>
                <c:pt idx="774">
                  <c:v>1.16026E-3</c:v>
                </c:pt>
                <c:pt idx="775">
                  <c:v>-5.4800200000000004E-3</c:v>
                </c:pt>
                <c:pt idx="776">
                  <c:v>8.1265209999999994E-3</c:v>
                </c:pt>
                <c:pt idx="777">
                  <c:v>1.8241429999999999E-2</c:v>
                </c:pt>
                <c:pt idx="778">
                  <c:v>1.9132529999999998E-2</c:v>
                </c:pt>
                <c:pt idx="779">
                  <c:v>1.9338609999999999E-2</c:v>
                </c:pt>
                <c:pt idx="780">
                  <c:v>1.7505360000000001E-2</c:v>
                </c:pt>
                <c:pt idx="781">
                  <c:v>9.0266670000000004E-3</c:v>
                </c:pt>
                <c:pt idx="782">
                  <c:v>-2.5051409999999998E-3</c:v>
                </c:pt>
                <c:pt idx="783">
                  <c:v>6.2866129999999997E-4</c:v>
                </c:pt>
                <c:pt idx="784">
                  <c:v>1.6018910000000001E-2</c:v>
                </c:pt>
                <c:pt idx="785">
                  <c:v>1.241508E-2</c:v>
                </c:pt>
                <c:pt idx="786">
                  <c:v>2.848705E-3</c:v>
                </c:pt>
                <c:pt idx="787">
                  <c:v>1.2990710000000001E-2</c:v>
                </c:pt>
                <c:pt idx="788">
                  <c:v>1.6695390000000001E-2</c:v>
                </c:pt>
                <c:pt idx="789">
                  <c:v>1.0788519999999999E-2</c:v>
                </c:pt>
                <c:pt idx="790">
                  <c:v>1.7162609999999998E-2</c:v>
                </c:pt>
                <c:pt idx="791">
                  <c:v>2.1682449999999999E-2</c:v>
                </c:pt>
                <c:pt idx="792">
                  <c:v>1.4992510000000001E-2</c:v>
                </c:pt>
                <c:pt idx="793">
                  <c:v>1.262746E-2</c:v>
                </c:pt>
                <c:pt idx="794">
                  <c:v>1.8162589999999999E-2</c:v>
                </c:pt>
                <c:pt idx="795">
                  <c:v>1.9584319999999999E-2</c:v>
                </c:pt>
                <c:pt idx="796">
                  <c:v>1.7507430000000001E-2</c:v>
                </c:pt>
                <c:pt idx="797">
                  <c:v>1.9580460000000001E-2</c:v>
                </c:pt>
                <c:pt idx="798">
                  <c:v>1.772425E-2</c:v>
                </c:pt>
                <c:pt idx="799">
                  <c:v>1.2751459999999999E-2</c:v>
                </c:pt>
                <c:pt idx="800">
                  <c:v>1.534172E-2</c:v>
                </c:pt>
                <c:pt idx="801">
                  <c:v>1.6027639999999999E-2</c:v>
                </c:pt>
                <c:pt idx="802">
                  <c:v>7.8226540000000001E-3</c:v>
                </c:pt>
                <c:pt idx="803">
                  <c:v>7.1747310000000002E-3</c:v>
                </c:pt>
                <c:pt idx="804">
                  <c:v>1.6058869999999999E-2</c:v>
                </c:pt>
                <c:pt idx="805">
                  <c:v>1.0957929999999999E-2</c:v>
                </c:pt>
                <c:pt idx="806">
                  <c:v>-2.5040430000000001E-3</c:v>
                </c:pt>
                <c:pt idx="807">
                  <c:v>3.4110619999999999E-3</c:v>
                </c:pt>
                <c:pt idx="808">
                  <c:v>1.6356679999999998E-2</c:v>
                </c:pt>
                <c:pt idx="809">
                  <c:v>1.272821E-2</c:v>
                </c:pt>
                <c:pt idx="810">
                  <c:v>3.4847939999999998E-3</c:v>
                </c:pt>
                <c:pt idx="811">
                  <c:v>7.0333349999999999E-3</c:v>
                </c:pt>
                <c:pt idx="812">
                  <c:v>1.990277E-2</c:v>
                </c:pt>
                <c:pt idx="813">
                  <c:v>1.962144E-2</c:v>
                </c:pt>
                <c:pt idx="814">
                  <c:v>7.6774390000000003E-3</c:v>
                </c:pt>
                <c:pt idx="815">
                  <c:v>1.1156589999999999E-2</c:v>
                </c:pt>
                <c:pt idx="816">
                  <c:v>2.304575E-2</c:v>
                </c:pt>
                <c:pt idx="817">
                  <c:v>2.4986149999999999E-2</c:v>
                </c:pt>
                <c:pt idx="818">
                  <c:v>2.5005929999999999E-2</c:v>
                </c:pt>
                <c:pt idx="819">
                  <c:v>2.6370629999999999E-2</c:v>
                </c:pt>
                <c:pt idx="820">
                  <c:v>2.1766890000000001E-2</c:v>
                </c:pt>
                <c:pt idx="821">
                  <c:v>1.2684300000000001E-2</c:v>
                </c:pt>
                <c:pt idx="822">
                  <c:v>1.004325E-2</c:v>
                </c:pt>
                <c:pt idx="823">
                  <c:v>1.6668430000000001E-2</c:v>
                </c:pt>
                <c:pt idx="824">
                  <c:v>1.933955E-2</c:v>
                </c:pt>
                <c:pt idx="825">
                  <c:v>9.6971690000000003E-3</c:v>
                </c:pt>
                <c:pt idx="826">
                  <c:v>3.2870809999999999E-3</c:v>
                </c:pt>
                <c:pt idx="827">
                  <c:v>1.3430839999999999E-2</c:v>
                </c:pt>
                <c:pt idx="828">
                  <c:v>2.586012E-2</c:v>
                </c:pt>
                <c:pt idx="829">
                  <c:v>2.4054539999999999E-2</c:v>
                </c:pt>
                <c:pt idx="830">
                  <c:v>1.3680329999999999E-2</c:v>
                </c:pt>
                <c:pt idx="831">
                  <c:v>1.5114850000000001E-2</c:v>
                </c:pt>
                <c:pt idx="832">
                  <c:v>2.5043220000000001E-2</c:v>
                </c:pt>
                <c:pt idx="833">
                  <c:v>1.808591E-2</c:v>
                </c:pt>
                <c:pt idx="834">
                  <c:v>1.7503709999999999E-3</c:v>
                </c:pt>
                <c:pt idx="835">
                  <c:v>9.8852670000000001E-4</c:v>
                </c:pt>
                <c:pt idx="836">
                  <c:v>7.3721960000000001E-3</c:v>
                </c:pt>
                <c:pt idx="837">
                  <c:v>1.1229090000000001E-3</c:v>
                </c:pt>
                <c:pt idx="838">
                  <c:v>-7.072343E-3</c:v>
                </c:pt>
                <c:pt idx="839">
                  <c:v>-3.5444650000000002E-4</c:v>
                </c:pt>
                <c:pt idx="840">
                  <c:v>1.1726510000000001E-2</c:v>
                </c:pt>
                <c:pt idx="841">
                  <c:v>1.9136199999999999E-2</c:v>
                </c:pt>
                <c:pt idx="842">
                  <c:v>2.4924740000000001E-2</c:v>
                </c:pt>
                <c:pt idx="843">
                  <c:v>2.3095109999999999E-2</c:v>
                </c:pt>
                <c:pt idx="844">
                  <c:v>9.3640189999999995E-3</c:v>
                </c:pt>
                <c:pt idx="845">
                  <c:v>2.7888050000000001E-3</c:v>
                </c:pt>
                <c:pt idx="846">
                  <c:v>8.1933479999999996E-3</c:v>
                </c:pt>
                <c:pt idx="847">
                  <c:v>1.330663E-2</c:v>
                </c:pt>
                <c:pt idx="848">
                  <c:v>2.1009429999999999E-2</c:v>
                </c:pt>
                <c:pt idx="849">
                  <c:v>2.0554200000000002E-2</c:v>
                </c:pt>
                <c:pt idx="850">
                  <c:v>1.019193E-2</c:v>
                </c:pt>
                <c:pt idx="851">
                  <c:v>1.376464E-2</c:v>
                </c:pt>
                <c:pt idx="852">
                  <c:v>2.0558839999999998E-2</c:v>
                </c:pt>
                <c:pt idx="853">
                  <c:v>7.9900949999999991E-3</c:v>
                </c:pt>
                <c:pt idx="854">
                  <c:v>-4.3605959999999996E-3</c:v>
                </c:pt>
                <c:pt idx="855">
                  <c:v>2.9048469999999999E-3</c:v>
                </c:pt>
                <c:pt idx="856">
                  <c:v>1.271308E-2</c:v>
                </c:pt>
                <c:pt idx="857">
                  <c:v>1.2283570000000001E-2</c:v>
                </c:pt>
                <c:pt idx="858">
                  <c:v>1.014294E-2</c:v>
                </c:pt>
                <c:pt idx="859">
                  <c:v>1.158378E-2</c:v>
                </c:pt>
                <c:pt idx="860">
                  <c:v>9.9803659999999992E-3</c:v>
                </c:pt>
                <c:pt idx="861">
                  <c:v>6.3417739999999997E-3</c:v>
                </c:pt>
                <c:pt idx="862">
                  <c:v>1.188903E-2</c:v>
                </c:pt>
                <c:pt idx="863">
                  <c:v>2.0140129999999999E-2</c:v>
                </c:pt>
                <c:pt idx="864">
                  <c:v>1.6107989999999999E-2</c:v>
                </c:pt>
                <c:pt idx="865">
                  <c:v>3.4518970000000002E-3</c:v>
                </c:pt>
                <c:pt idx="866">
                  <c:v>-2.4612280000000002E-3</c:v>
                </c:pt>
                <c:pt idx="867">
                  <c:v>-2.2395599999999998E-3</c:v>
                </c:pt>
                <c:pt idx="868">
                  <c:v>-3.578613E-3</c:v>
                </c:pt>
                <c:pt idx="869">
                  <c:v>-4.4627829999999997E-3</c:v>
                </c:pt>
                <c:pt idx="870">
                  <c:v>-8.8904310000000007E-3</c:v>
                </c:pt>
                <c:pt idx="871">
                  <c:v>-1.122689E-2</c:v>
                </c:pt>
                <c:pt idx="872">
                  <c:v>-4.0398300000000003E-3</c:v>
                </c:pt>
                <c:pt idx="873">
                  <c:v>4.8229719999999998E-4</c:v>
                </c:pt>
                <c:pt idx="874">
                  <c:v>2.5697139999999999E-3</c:v>
                </c:pt>
                <c:pt idx="875">
                  <c:v>6.7944750000000003E-3</c:v>
                </c:pt>
                <c:pt idx="876">
                  <c:v>3.0190109999999998E-3</c:v>
                </c:pt>
                <c:pt idx="877">
                  <c:v>-3.8956049999999999E-3</c:v>
                </c:pt>
                <c:pt idx="878">
                  <c:v>-2.001344E-3</c:v>
                </c:pt>
                <c:pt idx="879">
                  <c:v>5.3836480000000004E-3</c:v>
                </c:pt>
                <c:pt idx="880">
                  <c:v>9.7666699999999999E-3</c:v>
                </c:pt>
                <c:pt idx="881">
                  <c:v>2.4045500000000001E-3</c:v>
                </c:pt>
                <c:pt idx="882">
                  <c:v>-7.7385789999999998E-3</c:v>
                </c:pt>
                <c:pt idx="883">
                  <c:v>-8.9108820000000002E-3</c:v>
                </c:pt>
                <c:pt idx="884">
                  <c:v>-8.1163769999999993E-3</c:v>
                </c:pt>
                <c:pt idx="885">
                  <c:v>1.268347E-3</c:v>
                </c:pt>
                <c:pt idx="886">
                  <c:v>2.1357899999999999E-2</c:v>
                </c:pt>
                <c:pt idx="887">
                  <c:v>2.847003E-2</c:v>
                </c:pt>
                <c:pt idx="888">
                  <c:v>1.9124039999999998E-2</c:v>
                </c:pt>
                <c:pt idx="889">
                  <c:v>1.4223090000000001E-2</c:v>
                </c:pt>
                <c:pt idx="890">
                  <c:v>1.2967930000000001E-2</c:v>
                </c:pt>
                <c:pt idx="891">
                  <c:v>3.517325E-3</c:v>
                </c:pt>
                <c:pt idx="892">
                  <c:v>-1.254614E-3</c:v>
                </c:pt>
                <c:pt idx="893">
                  <c:v>1.491338E-3</c:v>
                </c:pt>
                <c:pt idx="894">
                  <c:v>-2.1374480000000001E-3</c:v>
                </c:pt>
                <c:pt idx="895">
                  <c:v>-3.7453920000000002E-3</c:v>
                </c:pt>
                <c:pt idx="896">
                  <c:v>8.1123689999999999E-4</c:v>
                </c:pt>
                <c:pt idx="897">
                  <c:v>4.2064909999999997E-3</c:v>
                </c:pt>
                <c:pt idx="898">
                  <c:v>8.7295180000000003E-3</c:v>
                </c:pt>
                <c:pt idx="899">
                  <c:v>1.2873509999999999E-2</c:v>
                </c:pt>
                <c:pt idx="900">
                  <c:v>1.4642820000000001E-2</c:v>
                </c:pt>
                <c:pt idx="901">
                  <c:v>1.170625E-2</c:v>
                </c:pt>
                <c:pt idx="902">
                  <c:v>6.4343070000000002E-3</c:v>
                </c:pt>
                <c:pt idx="903">
                  <c:v>1.0343379999999999E-2</c:v>
                </c:pt>
                <c:pt idx="904">
                  <c:v>1.340731E-2</c:v>
                </c:pt>
                <c:pt idx="905">
                  <c:v>-6.0864100000000004E-4</c:v>
                </c:pt>
                <c:pt idx="906">
                  <c:v>-1.249727E-2</c:v>
                </c:pt>
                <c:pt idx="907">
                  <c:v>2.541883E-3</c:v>
                </c:pt>
                <c:pt idx="908">
                  <c:v>2.2319490000000001E-2</c:v>
                </c:pt>
                <c:pt idx="909">
                  <c:v>1.177103E-2</c:v>
                </c:pt>
                <c:pt idx="910">
                  <c:v>-4.8599539999999997E-3</c:v>
                </c:pt>
                <c:pt idx="911">
                  <c:v>3.9569449999999999E-3</c:v>
                </c:pt>
                <c:pt idx="912">
                  <c:v>9.6147750000000008E-3</c:v>
                </c:pt>
                <c:pt idx="913">
                  <c:v>-1.6378619999999999E-3</c:v>
                </c:pt>
                <c:pt idx="914">
                  <c:v>4.0692830000000003E-4</c:v>
                </c:pt>
                <c:pt idx="915">
                  <c:v>1.535284E-2</c:v>
                </c:pt>
                <c:pt idx="916">
                  <c:v>1.6082849999999999E-2</c:v>
                </c:pt>
                <c:pt idx="917">
                  <c:v>5.2212680000000003E-3</c:v>
                </c:pt>
                <c:pt idx="918">
                  <c:v>2.5009279999999999E-4</c:v>
                </c:pt>
                <c:pt idx="919">
                  <c:v>5.1690410000000001E-3</c:v>
                </c:pt>
                <c:pt idx="920">
                  <c:v>1.5818160000000001E-2</c:v>
                </c:pt>
                <c:pt idx="921">
                  <c:v>1.6971110000000001E-2</c:v>
                </c:pt>
                <c:pt idx="922">
                  <c:v>8.9408000000000005E-3</c:v>
                </c:pt>
                <c:pt idx="923">
                  <c:v>9.9614969999999997E-3</c:v>
                </c:pt>
                <c:pt idx="924">
                  <c:v>1.0797080000000001E-2</c:v>
                </c:pt>
                <c:pt idx="925">
                  <c:v>1.7905099999999999E-3</c:v>
                </c:pt>
                <c:pt idx="926">
                  <c:v>-1.9412220000000001E-4</c:v>
                </c:pt>
                <c:pt idx="927">
                  <c:v>1.1183169999999999E-2</c:v>
                </c:pt>
                <c:pt idx="928">
                  <c:v>2.0857270000000001E-2</c:v>
                </c:pt>
                <c:pt idx="929">
                  <c:v>1.387422E-2</c:v>
                </c:pt>
                <c:pt idx="930">
                  <c:v>1.342525E-4</c:v>
                </c:pt>
                <c:pt idx="931">
                  <c:v>4.1073860000000002E-3</c:v>
                </c:pt>
                <c:pt idx="932">
                  <c:v>1.8624709999999999E-2</c:v>
                </c:pt>
                <c:pt idx="933">
                  <c:v>1.528988E-2</c:v>
                </c:pt>
                <c:pt idx="934">
                  <c:v>-7.4266930000000005E-4</c:v>
                </c:pt>
                <c:pt idx="935">
                  <c:v>-7.4474559999999999E-3</c:v>
                </c:pt>
                <c:pt idx="936">
                  <c:v>-2.2933879999999999E-3</c:v>
                </c:pt>
                <c:pt idx="937">
                  <c:v>7.6898189999999996E-3</c:v>
                </c:pt>
                <c:pt idx="938">
                  <c:v>8.6968719999999996E-3</c:v>
                </c:pt>
                <c:pt idx="939">
                  <c:v>4.9091309999999997E-3</c:v>
                </c:pt>
                <c:pt idx="940">
                  <c:v>1.2155010000000001E-2</c:v>
                </c:pt>
                <c:pt idx="941">
                  <c:v>1.55228E-2</c:v>
                </c:pt>
                <c:pt idx="942">
                  <c:v>6.1779160000000003E-3</c:v>
                </c:pt>
                <c:pt idx="943">
                  <c:v>2.0584549999999998E-3</c:v>
                </c:pt>
                <c:pt idx="944">
                  <c:v>5.2970589999999998E-3</c:v>
                </c:pt>
                <c:pt idx="945">
                  <c:v>3.1708690000000002E-3</c:v>
                </c:pt>
                <c:pt idx="946">
                  <c:v>-9.7731979999999999E-4</c:v>
                </c:pt>
                <c:pt idx="947">
                  <c:v>-1.285553E-3</c:v>
                </c:pt>
                <c:pt idx="948">
                  <c:v>-1.561617E-3</c:v>
                </c:pt>
                <c:pt idx="949">
                  <c:v>-3.2780230000000001E-3</c:v>
                </c:pt>
                <c:pt idx="950">
                  <c:v>-1.006838E-2</c:v>
                </c:pt>
                <c:pt idx="951">
                  <c:v>-1.6151450000000001E-2</c:v>
                </c:pt>
                <c:pt idx="952">
                  <c:v>-1.2917970000000001E-2</c:v>
                </c:pt>
                <c:pt idx="953">
                  <c:v>-1.2468760000000001E-2</c:v>
                </c:pt>
                <c:pt idx="954">
                  <c:v>-1.9130439999999999E-2</c:v>
                </c:pt>
                <c:pt idx="955">
                  <c:v>-1.315526E-2</c:v>
                </c:pt>
                <c:pt idx="956">
                  <c:v>3.819649E-3</c:v>
                </c:pt>
                <c:pt idx="957">
                  <c:v>3.7919289999999999E-3</c:v>
                </c:pt>
                <c:pt idx="958">
                  <c:v>-6.7275909999999998E-3</c:v>
                </c:pt>
                <c:pt idx="959">
                  <c:v>-6.0083180000000003E-3</c:v>
                </c:pt>
                <c:pt idx="960">
                  <c:v>-1.9496079999999999E-4</c:v>
                </c:pt>
                <c:pt idx="961">
                  <c:v>5.3544049999999996E-3</c:v>
                </c:pt>
                <c:pt idx="962">
                  <c:v>4.9690070000000001E-3</c:v>
                </c:pt>
                <c:pt idx="963">
                  <c:v>4.8437370000000003E-5</c:v>
                </c:pt>
                <c:pt idx="964">
                  <c:v>3.933705E-3</c:v>
                </c:pt>
                <c:pt idx="965">
                  <c:v>3.9384240000000003E-3</c:v>
                </c:pt>
                <c:pt idx="966">
                  <c:v>-4.9461239999999997E-3</c:v>
                </c:pt>
                <c:pt idx="967">
                  <c:v>3.5735859999999999E-4</c:v>
                </c:pt>
                <c:pt idx="968">
                  <c:v>1.3352320000000001E-2</c:v>
                </c:pt>
                <c:pt idx="969">
                  <c:v>1.00824E-2</c:v>
                </c:pt>
                <c:pt idx="970">
                  <c:v>-7.8043250000000002E-4</c:v>
                </c:pt>
                <c:pt idx="971">
                  <c:v>-4.0486059999999997E-3</c:v>
                </c:pt>
                <c:pt idx="972">
                  <c:v>-5.3787669999999996E-3</c:v>
                </c:pt>
                <c:pt idx="973">
                  <c:v>-8.6467379999999993E-3</c:v>
                </c:pt>
                <c:pt idx="974">
                  <c:v>-6.1727570000000001E-3</c:v>
                </c:pt>
                <c:pt idx="975">
                  <c:v>4.1976139999999997E-3</c:v>
                </c:pt>
                <c:pt idx="976">
                  <c:v>8.8355199999999995E-3</c:v>
                </c:pt>
                <c:pt idx="977">
                  <c:v>2.058506E-6</c:v>
                </c:pt>
                <c:pt idx="978">
                  <c:v>-8.4240630000000007E-3</c:v>
                </c:pt>
                <c:pt idx="979">
                  <c:v>-7.254244E-3</c:v>
                </c:pt>
                <c:pt idx="980">
                  <c:v>-3.9667019999999999E-3</c:v>
                </c:pt>
                <c:pt idx="981">
                  <c:v>-3.5546950000000001E-3</c:v>
                </c:pt>
                <c:pt idx="982">
                  <c:v>2.8236320000000001E-4</c:v>
                </c:pt>
                <c:pt idx="983">
                  <c:v>1.163725E-2</c:v>
                </c:pt>
                <c:pt idx="984">
                  <c:v>1.6556930000000001E-2</c:v>
                </c:pt>
                <c:pt idx="985">
                  <c:v>3.6360260000000001E-3</c:v>
                </c:pt>
                <c:pt idx="986">
                  <c:v>-8.6454099999999992E-3</c:v>
                </c:pt>
                <c:pt idx="987">
                  <c:v>-7.018371E-4</c:v>
                </c:pt>
                <c:pt idx="988">
                  <c:v>1.245665E-2</c:v>
                </c:pt>
                <c:pt idx="989">
                  <c:v>7.0800569999999998E-3</c:v>
                </c:pt>
                <c:pt idx="990">
                  <c:v>-1.30244E-2</c:v>
                </c:pt>
                <c:pt idx="991">
                  <c:v>-1.9946080000000001E-2</c:v>
                </c:pt>
                <c:pt idx="992">
                  <c:v>-2.455273E-3</c:v>
                </c:pt>
                <c:pt idx="993">
                  <c:v>9.5471440000000005E-3</c:v>
                </c:pt>
                <c:pt idx="994">
                  <c:v>5.3209010000000003E-3</c:v>
                </c:pt>
                <c:pt idx="995">
                  <c:v>1.018969E-2</c:v>
                </c:pt>
                <c:pt idx="996">
                  <c:v>1.7630380000000001E-2</c:v>
                </c:pt>
                <c:pt idx="997">
                  <c:v>4.4905429999999996E-3</c:v>
                </c:pt>
                <c:pt idx="998">
                  <c:v>-1.664498E-2</c:v>
                </c:pt>
                <c:pt idx="999">
                  <c:v>-1.5909309999999999E-2</c:v>
                </c:pt>
              </c:numCache>
            </c:numRef>
          </c:yVal>
          <c:smooth val="0"/>
        </c:ser>
        <c:ser>
          <c:idx val="13"/>
          <c:order val="13"/>
          <c:tx>
            <c:v>+1000V (#14)</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Data'!$O$5:$O$1004</c:f>
              <c:numCache>
                <c:formatCode>General</c:formatCode>
                <c:ptCount val="1000"/>
                <c:pt idx="0">
                  <c:v>1.1029519999999999E-2</c:v>
                </c:pt>
                <c:pt idx="1">
                  <c:v>1.7216749999999999E-2</c:v>
                </c:pt>
                <c:pt idx="2">
                  <c:v>1.6775979999999999E-2</c:v>
                </c:pt>
                <c:pt idx="3">
                  <c:v>-1.854971E-4</c:v>
                </c:pt>
                <c:pt idx="4">
                  <c:v>-1.45065E-2</c:v>
                </c:pt>
                <c:pt idx="5">
                  <c:v>-8.0158739999999992E-3</c:v>
                </c:pt>
                <c:pt idx="6">
                  <c:v>4.1551859999999999E-3</c:v>
                </c:pt>
                <c:pt idx="7">
                  <c:v>1.9560020000000001E-3</c:v>
                </c:pt>
                <c:pt idx="8">
                  <c:v>-6.8135660000000001E-3</c:v>
                </c:pt>
                <c:pt idx="9">
                  <c:v>-3.6129090000000001E-3</c:v>
                </c:pt>
                <c:pt idx="10">
                  <c:v>-1.31678E-3</c:v>
                </c:pt>
                <c:pt idx="11">
                  <c:v>-1.6653310000000001E-2</c:v>
                </c:pt>
                <c:pt idx="12">
                  <c:v>-2.257926E-2</c:v>
                </c:pt>
                <c:pt idx="13">
                  <c:v>-2.4161149999999999E-3</c:v>
                </c:pt>
                <c:pt idx="14">
                  <c:v>1.6143350000000001E-2</c:v>
                </c:pt>
                <c:pt idx="15">
                  <c:v>1.847126E-2</c:v>
                </c:pt>
                <c:pt idx="16">
                  <c:v>1.174974E-2</c:v>
                </c:pt>
                <c:pt idx="17">
                  <c:v>1.9491790000000001E-3</c:v>
                </c:pt>
                <c:pt idx="18">
                  <c:v>8.2796819999999996E-4</c:v>
                </c:pt>
                <c:pt idx="19">
                  <c:v>9.5642890000000001E-3</c:v>
                </c:pt>
                <c:pt idx="20">
                  <c:v>1.0581810000000001E-2</c:v>
                </c:pt>
                <c:pt idx="21">
                  <c:v>1.629932E-3</c:v>
                </c:pt>
                <c:pt idx="22">
                  <c:v>-7.6494659999999997E-3</c:v>
                </c:pt>
                <c:pt idx="23">
                  <c:v>-1.459422E-2</c:v>
                </c:pt>
                <c:pt idx="24">
                  <c:v>-1.2118159999999999E-2</c:v>
                </c:pt>
                <c:pt idx="25">
                  <c:v>-3.30722E-3</c:v>
                </c:pt>
                <c:pt idx="26">
                  <c:v>4.3790080000000002E-3</c:v>
                </c:pt>
                <c:pt idx="27">
                  <c:v>8.0214310000000007E-3</c:v>
                </c:pt>
                <c:pt idx="28">
                  <c:v>-3.3015980000000001E-4</c:v>
                </c:pt>
                <c:pt idx="29">
                  <c:v>-6.2995220000000001E-3</c:v>
                </c:pt>
                <c:pt idx="30">
                  <c:v>3.9228020000000004E-3</c:v>
                </c:pt>
                <c:pt idx="31">
                  <c:v>7.8738530000000001E-3</c:v>
                </c:pt>
                <c:pt idx="32">
                  <c:v>-5.1259529999999999E-3</c:v>
                </c:pt>
                <c:pt idx="33">
                  <c:v>-9.5046490000000004E-3</c:v>
                </c:pt>
                <c:pt idx="34">
                  <c:v>1.3853139999999999E-3</c:v>
                </c:pt>
                <c:pt idx="35">
                  <c:v>2.2533779999999999E-3</c:v>
                </c:pt>
                <c:pt idx="36">
                  <c:v>-1.203778E-2</c:v>
                </c:pt>
                <c:pt idx="37">
                  <c:v>-1.798129E-2</c:v>
                </c:pt>
                <c:pt idx="38">
                  <c:v>5.1971560000000001E-4</c:v>
                </c:pt>
                <c:pt idx="39">
                  <c:v>2.3476509999999999E-2</c:v>
                </c:pt>
                <c:pt idx="40">
                  <c:v>2.313606E-2</c:v>
                </c:pt>
                <c:pt idx="41">
                  <c:v>1.262392E-2</c:v>
                </c:pt>
                <c:pt idx="42">
                  <c:v>1.1078259999999999E-2</c:v>
                </c:pt>
                <c:pt idx="43">
                  <c:v>5.1017249999999997E-3</c:v>
                </c:pt>
                <c:pt idx="44">
                  <c:v>-6.828204E-3</c:v>
                </c:pt>
                <c:pt idx="45">
                  <c:v>-2.064022E-3</c:v>
                </c:pt>
                <c:pt idx="46">
                  <c:v>1.221729E-2</c:v>
                </c:pt>
                <c:pt idx="47">
                  <c:v>5.5585820000000003E-3</c:v>
                </c:pt>
                <c:pt idx="48">
                  <c:v>-1.3598300000000001E-2</c:v>
                </c:pt>
                <c:pt idx="49">
                  <c:v>-1.229775E-2</c:v>
                </c:pt>
                <c:pt idx="50">
                  <c:v>1.104023E-3</c:v>
                </c:pt>
                <c:pt idx="51">
                  <c:v>5.7196390000000003E-3</c:v>
                </c:pt>
                <c:pt idx="52">
                  <c:v>4.7717030000000004E-3</c:v>
                </c:pt>
                <c:pt idx="53">
                  <c:v>8.5028350000000003E-4</c:v>
                </c:pt>
                <c:pt idx="54">
                  <c:v>1.607392E-3</c:v>
                </c:pt>
                <c:pt idx="55">
                  <c:v>1.8613119999999999E-3</c:v>
                </c:pt>
                <c:pt idx="56">
                  <c:v>-7.142191E-3</c:v>
                </c:pt>
                <c:pt idx="57">
                  <c:v>-8.9451559999999992E-3</c:v>
                </c:pt>
                <c:pt idx="58">
                  <c:v>-3.7688460000000002E-3</c:v>
                </c:pt>
                <c:pt idx="59">
                  <c:v>-7.3461530000000002E-3</c:v>
                </c:pt>
                <c:pt idx="60">
                  <c:v>-1.6166170000000001E-2</c:v>
                </c:pt>
                <c:pt idx="61">
                  <c:v>-1.120582E-2</c:v>
                </c:pt>
                <c:pt idx="62">
                  <c:v>5.2738409999999996E-3</c:v>
                </c:pt>
                <c:pt idx="63">
                  <c:v>7.0401880000000002E-3</c:v>
                </c:pt>
                <c:pt idx="64">
                  <c:v>-5.507718E-3</c:v>
                </c:pt>
                <c:pt idx="65">
                  <c:v>-1.096893E-2</c:v>
                </c:pt>
                <c:pt idx="66">
                  <c:v>-8.7583409999999993E-3</c:v>
                </c:pt>
                <c:pt idx="67">
                  <c:v>-1.353319E-2</c:v>
                </c:pt>
                <c:pt idx="68">
                  <c:v>-1.914919E-2</c:v>
                </c:pt>
                <c:pt idx="69">
                  <c:v>-8.9012970000000007E-3</c:v>
                </c:pt>
                <c:pt idx="70">
                  <c:v>6.2932650000000001E-3</c:v>
                </c:pt>
                <c:pt idx="71">
                  <c:v>8.3321130000000004E-3</c:v>
                </c:pt>
                <c:pt idx="72">
                  <c:v>4.028411E-3</c:v>
                </c:pt>
                <c:pt idx="73">
                  <c:v>8.0412130000000002E-3</c:v>
                </c:pt>
                <c:pt idx="74">
                  <c:v>1.4028219999999999E-2</c:v>
                </c:pt>
                <c:pt idx="75">
                  <c:v>8.7967419999999998E-3</c:v>
                </c:pt>
                <c:pt idx="76">
                  <c:v>3.5693349999999999E-3</c:v>
                </c:pt>
                <c:pt idx="77">
                  <c:v>7.4924960000000004E-3</c:v>
                </c:pt>
                <c:pt idx="78">
                  <c:v>6.7224520000000003E-3</c:v>
                </c:pt>
                <c:pt idx="79">
                  <c:v>1.159803E-3</c:v>
                </c:pt>
                <c:pt idx="80">
                  <c:v>9.5757839999999997E-4</c:v>
                </c:pt>
                <c:pt idx="81">
                  <c:v>5.0943830000000001E-3</c:v>
                </c:pt>
                <c:pt idx="82">
                  <c:v>1.1215360000000001E-2</c:v>
                </c:pt>
                <c:pt idx="83">
                  <c:v>1.03199E-2</c:v>
                </c:pt>
                <c:pt idx="84">
                  <c:v>1.222444E-3</c:v>
                </c:pt>
                <c:pt idx="85">
                  <c:v>-3.725772E-3</c:v>
                </c:pt>
                <c:pt idx="86">
                  <c:v>-8.0058239999999999E-3</c:v>
                </c:pt>
                <c:pt idx="87">
                  <c:v>-1.7423839999999999E-2</c:v>
                </c:pt>
                <c:pt idx="88">
                  <c:v>-2.2532409999999999E-2</c:v>
                </c:pt>
                <c:pt idx="89">
                  <c:v>-1.3366650000000001E-2</c:v>
                </c:pt>
                <c:pt idx="90">
                  <c:v>1.800624E-3</c:v>
                </c:pt>
                <c:pt idx="91">
                  <c:v>3.3218700000000002E-3</c:v>
                </c:pt>
                <c:pt idx="92">
                  <c:v>-3.838602E-3</c:v>
                </c:pt>
                <c:pt idx="93">
                  <c:v>1.7001129999999999E-4</c:v>
                </c:pt>
                <c:pt idx="94">
                  <c:v>9.7827060000000004E-3</c:v>
                </c:pt>
                <c:pt idx="95">
                  <c:v>4.4624210000000003E-3</c:v>
                </c:pt>
                <c:pt idx="96">
                  <c:v>-6.6363020000000002E-3</c:v>
                </c:pt>
                <c:pt idx="97">
                  <c:v>5.3373389999999998E-4</c:v>
                </c:pt>
                <c:pt idx="98">
                  <c:v>1.092476E-2</c:v>
                </c:pt>
                <c:pt idx="99">
                  <c:v>3.7625060000000001E-3</c:v>
                </c:pt>
                <c:pt idx="100">
                  <c:v>-1.504483E-3</c:v>
                </c:pt>
                <c:pt idx="101">
                  <c:v>1.054224E-2</c:v>
                </c:pt>
                <c:pt idx="102">
                  <c:v>2.1892479999999999E-2</c:v>
                </c:pt>
                <c:pt idx="103">
                  <c:v>1.4001E-2</c:v>
                </c:pt>
                <c:pt idx="104">
                  <c:v>-4.8733509999999997E-3</c:v>
                </c:pt>
                <c:pt idx="105">
                  <c:v>-1.158677E-2</c:v>
                </c:pt>
                <c:pt idx="106">
                  <c:v>-3.312246E-3</c:v>
                </c:pt>
                <c:pt idx="107">
                  <c:v>1.029386E-3</c:v>
                </c:pt>
                <c:pt idx="108">
                  <c:v>-2.1410880000000002E-3</c:v>
                </c:pt>
                <c:pt idx="109">
                  <c:v>-1.3473910000000001E-3</c:v>
                </c:pt>
                <c:pt idx="110">
                  <c:v>-2.9939070000000001E-3</c:v>
                </c:pt>
                <c:pt idx="111">
                  <c:v>-1.4383750000000001E-2</c:v>
                </c:pt>
                <c:pt idx="112">
                  <c:v>-1.5345350000000001E-2</c:v>
                </c:pt>
                <c:pt idx="113">
                  <c:v>3.8449859999999999E-3</c:v>
                </c:pt>
                <c:pt idx="114">
                  <c:v>1.621355E-2</c:v>
                </c:pt>
                <c:pt idx="115">
                  <c:v>2.2239849999999999E-3</c:v>
                </c:pt>
                <c:pt idx="116">
                  <c:v>-1.9136480000000001E-2</c:v>
                </c:pt>
                <c:pt idx="117">
                  <c:v>-2.1091269999999999E-2</c:v>
                </c:pt>
                <c:pt idx="118">
                  <c:v>-7.16024E-3</c:v>
                </c:pt>
                <c:pt idx="119">
                  <c:v>-1.78579E-3</c:v>
                </c:pt>
                <c:pt idx="120">
                  <c:v>-4.5553950000000003E-3</c:v>
                </c:pt>
                <c:pt idx="121">
                  <c:v>2.452713E-3</c:v>
                </c:pt>
                <c:pt idx="122">
                  <c:v>8.4988240000000003E-3</c:v>
                </c:pt>
                <c:pt idx="123">
                  <c:v>-7.5288229999999996E-4</c:v>
                </c:pt>
                <c:pt idx="124">
                  <c:v>-1.535427E-2</c:v>
                </c:pt>
                <c:pt idx="125">
                  <c:v>-1.6094730000000002E-2</c:v>
                </c:pt>
                <c:pt idx="126">
                  <c:v>1.6546480000000001E-3</c:v>
                </c:pt>
                <c:pt idx="127">
                  <c:v>1.28529E-2</c:v>
                </c:pt>
                <c:pt idx="128">
                  <c:v>6.9060129999999999E-3</c:v>
                </c:pt>
                <c:pt idx="129">
                  <c:v>2.3605190000000002E-3</c:v>
                </c:pt>
                <c:pt idx="130">
                  <c:v>8.5718120000000001E-4</c:v>
                </c:pt>
                <c:pt idx="131">
                  <c:v>-4.35959E-3</c:v>
                </c:pt>
                <c:pt idx="132">
                  <c:v>-4.5269250000000002E-3</c:v>
                </c:pt>
                <c:pt idx="133">
                  <c:v>2.3867200000000002E-3</c:v>
                </c:pt>
                <c:pt idx="134">
                  <c:v>6.6956389999999998E-3</c:v>
                </c:pt>
                <c:pt idx="135">
                  <c:v>3.6603619999999999E-3</c:v>
                </c:pt>
                <c:pt idx="136">
                  <c:v>-6.4662950000000004E-3</c:v>
                </c:pt>
                <c:pt idx="137">
                  <c:v>-1.412831E-2</c:v>
                </c:pt>
                <c:pt idx="138">
                  <c:v>-5.1500340000000004E-3</c:v>
                </c:pt>
                <c:pt idx="139">
                  <c:v>1.1458350000000001E-2</c:v>
                </c:pt>
                <c:pt idx="140">
                  <c:v>1.8267740000000001E-2</c:v>
                </c:pt>
                <c:pt idx="141">
                  <c:v>1.6116519999999999E-2</c:v>
                </c:pt>
                <c:pt idx="142">
                  <c:v>1.1067459999999999E-2</c:v>
                </c:pt>
                <c:pt idx="143">
                  <c:v>8.9986140000000003E-3</c:v>
                </c:pt>
                <c:pt idx="144">
                  <c:v>6.3855489999999999E-3</c:v>
                </c:pt>
                <c:pt idx="145">
                  <c:v>-4.1089669999999998E-3</c:v>
                </c:pt>
                <c:pt idx="146">
                  <c:v>-1.132176E-2</c:v>
                </c:pt>
                <c:pt idx="147">
                  <c:v>-8.8060540000000007E-3</c:v>
                </c:pt>
                <c:pt idx="148">
                  <c:v>-7.909368E-3</c:v>
                </c:pt>
                <c:pt idx="149">
                  <c:v>-1.117523E-2</c:v>
                </c:pt>
                <c:pt idx="150">
                  <c:v>-1.455803E-2</c:v>
                </c:pt>
                <c:pt idx="151">
                  <c:v>-1.7524109999999999E-2</c:v>
                </c:pt>
                <c:pt idx="152">
                  <c:v>-1.2785329999999999E-2</c:v>
                </c:pt>
                <c:pt idx="153">
                  <c:v>5.7111219999999999E-3</c:v>
                </c:pt>
                <c:pt idx="154">
                  <c:v>2.2400840000000002E-2</c:v>
                </c:pt>
                <c:pt idx="155">
                  <c:v>1.36537E-2</c:v>
                </c:pt>
                <c:pt idx="156">
                  <c:v>-6.1997780000000004E-3</c:v>
                </c:pt>
                <c:pt idx="157">
                  <c:v>-6.3565499999999999E-3</c:v>
                </c:pt>
                <c:pt idx="158">
                  <c:v>6.223068E-3</c:v>
                </c:pt>
                <c:pt idx="159">
                  <c:v>8.2623660000000002E-3</c:v>
                </c:pt>
                <c:pt idx="160">
                  <c:v>-9.1296650000000003E-4</c:v>
                </c:pt>
                <c:pt idx="161">
                  <c:v>-2.2635490000000001E-3</c:v>
                </c:pt>
                <c:pt idx="162">
                  <c:v>5.0531009999999999E-3</c:v>
                </c:pt>
                <c:pt idx="163">
                  <c:v>3.8721749999999998E-3</c:v>
                </c:pt>
                <c:pt idx="164">
                  <c:v>-2.8411439999999999E-3</c:v>
                </c:pt>
                <c:pt idx="165">
                  <c:v>-3.3753579999999997E-4</c:v>
                </c:pt>
                <c:pt idx="166">
                  <c:v>6.2380480000000004E-3</c:v>
                </c:pt>
                <c:pt idx="167">
                  <c:v>9.0061359999999997E-4</c:v>
                </c:pt>
                <c:pt idx="168">
                  <c:v>-7.3351459999999999E-3</c:v>
                </c:pt>
                <c:pt idx="169">
                  <c:v>1.7492759999999999E-3</c:v>
                </c:pt>
                <c:pt idx="170">
                  <c:v>2.0035420000000002E-2</c:v>
                </c:pt>
                <c:pt idx="171">
                  <c:v>2.33277E-2</c:v>
                </c:pt>
                <c:pt idx="172">
                  <c:v>1.069927E-2</c:v>
                </c:pt>
                <c:pt idx="173">
                  <c:v>9.8983009999999995E-4</c:v>
                </c:pt>
                <c:pt idx="174">
                  <c:v>-1.455614E-3</c:v>
                </c:pt>
                <c:pt idx="175">
                  <c:v>-4.074818E-3</c:v>
                </c:pt>
                <c:pt idx="176">
                  <c:v>-6.4346919999999997E-3</c:v>
                </c:pt>
                <c:pt idx="177">
                  <c:v>-5.5981170000000003E-4</c:v>
                </c:pt>
                <c:pt idx="178">
                  <c:v>2.206847E-2</c:v>
                </c:pt>
                <c:pt idx="179">
                  <c:v>6.3436320000000004E-2</c:v>
                </c:pt>
                <c:pt idx="180">
                  <c:v>0.1228749</c:v>
                </c:pt>
                <c:pt idx="181">
                  <c:v>0.19916049999999999</c:v>
                </c:pt>
                <c:pt idx="182">
                  <c:v>0.27972989999999998</c:v>
                </c:pt>
                <c:pt idx="183">
                  <c:v>0.35521560000000002</c:v>
                </c:pt>
                <c:pt idx="184">
                  <c:v>0.44095869999999998</c:v>
                </c:pt>
                <c:pt idx="185">
                  <c:v>0.54734729999999998</c:v>
                </c:pt>
                <c:pt idx="186">
                  <c:v>0.64480970000000004</c:v>
                </c:pt>
                <c:pt idx="187">
                  <c:v>0.69811190000000001</c:v>
                </c:pt>
                <c:pt idx="188">
                  <c:v>0.71312200000000003</c:v>
                </c:pt>
                <c:pt idx="189">
                  <c:v>0.72047289999999997</c:v>
                </c:pt>
                <c:pt idx="190">
                  <c:v>0.73646330000000004</c:v>
                </c:pt>
                <c:pt idx="191">
                  <c:v>0.74854200000000004</c:v>
                </c:pt>
                <c:pt idx="192">
                  <c:v>0.74494210000000005</c:v>
                </c:pt>
                <c:pt idx="193">
                  <c:v>0.73876399999999998</c:v>
                </c:pt>
                <c:pt idx="194">
                  <c:v>0.73045800000000005</c:v>
                </c:pt>
                <c:pt idx="195">
                  <c:v>0.71139620000000003</c:v>
                </c:pt>
                <c:pt idx="196">
                  <c:v>0.70019390000000004</c:v>
                </c:pt>
                <c:pt idx="197">
                  <c:v>0.70320199999999999</c:v>
                </c:pt>
                <c:pt idx="198">
                  <c:v>0.702156</c:v>
                </c:pt>
                <c:pt idx="199">
                  <c:v>0.69835970000000003</c:v>
                </c:pt>
                <c:pt idx="200">
                  <c:v>0.69822300000000004</c:v>
                </c:pt>
                <c:pt idx="201">
                  <c:v>0.68985220000000003</c:v>
                </c:pt>
                <c:pt idx="202">
                  <c:v>0.67481679999999999</c:v>
                </c:pt>
                <c:pt idx="203">
                  <c:v>0.66928880000000002</c:v>
                </c:pt>
                <c:pt idx="204">
                  <c:v>0.66304589999999997</c:v>
                </c:pt>
                <c:pt idx="205">
                  <c:v>0.6464413</c:v>
                </c:pt>
                <c:pt idx="206">
                  <c:v>0.64064929999999998</c:v>
                </c:pt>
                <c:pt idx="207">
                  <c:v>0.64385409999999998</c:v>
                </c:pt>
                <c:pt idx="208">
                  <c:v>0.63651089999999999</c:v>
                </c:pt>
                <c:pt idx="209">
                  <c:v>0.62636369999999997</c:v>
                </c:pt>
                <c:pt idx="210">
                  <c:v>0.61899910000000002</c:v>
                </c:pt>
                <c:pt idx="211">
                  <c:v>0.60932679999999995</c:v>
                </c:pt>
                <c:pt idx="212">
                  <c:v>0.60047010000000001</c:v>
                </c:pt>
                <c:pt idx="213">
                  <c:v>0.59923320000000002</c:v>
                </c:pt>
                <c:pt idx="214">
                  <c:v>0.60293379999999996</c:v>
                </c:pt>
                <c:pt idx="215">
                  <c:v>0.59932350000000001</c:v>
                </c:pt>
                <c:pt idx="216">
                  <c:v>0.59595399999999998</c:v>
                </c:pt>
                <c:pt idx="217">
                  <c:v>0.60207290000000002</c:v>
                </c:pt>
                <c:pt idx="218">
                  <c:v>0.60170020000000002</c:v>
                </c:pt>
                <c:pt idx="219">
                  <c:v>0.5860803</c:v>
                </c:pt>
                <c:pt idx="220">
                  <c:v>0.56804180000000004</c:v>
                </c:pt>
                <c:pt idx="221">
                  <c:v>0.56317220000000001</c:v>
                </c:pt>
                <c:pt idx="222">
                  <c:v>0.57099299999999997</c:v>
                </c:pt>
                <c:pt idx="223">
                  <c:v>0.5796441</c:v>
                </c:pt>
                <c:pt idx="224">
                  <c:v>0.57659470000000002</c:v>
                </c:pt>
                <c:pt idx="225">
                  <c:v>0.55823809999999996</c:v>
                </c:pt>
                <c:pt idx="226">
                  <c:v>0.54415979999999997</c:v>
                </c:pt>
                <c:pt idx="227">
                  <c:v>0.54446689999999998</c:v>
                </c:pt>
                <c:pt idx="228">
                  <c:v>0.54636280000000004</c:v>
                </c:pt>
                <c:pt idx="229">
                  <c:v>0.54984699999999997</c:v>
                </c:pt>
                <c:pt idx="230">
                  <c:v>0.55526719999999996</c:v>
                </c:pt>
                <c:pt idx="231">
                  <c:v>0.55032040000000004</c:v>
                </c:pt>
                <c:pt idx="232">
                  <c:v>0.539045</c:v>
                </c:pt>
                <c:pt idx="233">
                  <c:v>0.53200250000000004</c:v>
                </c:pt>
                <c:pt idx="234">
                  <c:v>0.52176160000000005</c:v>
                </c:pt>
                <c:pt idx="235">
                  <c:v>0.51411799999999996</c:v>
                </c:pt>
                <c:pt idx="236">
                  <c:v>0.5176982</c:v>
                </c:pt>
                <c:pt idx="237">
                  <c:v>0.51622690000000004</c:v>
                </c:pt>
                <c:pt idx="238">
                  <c:v>0.50573310000000005</c:v>
                </c:pt>
                <c:pt idx="239">
                  <c:v>0.49539460000000002</c:v>
                </c:pt>
                <c:pt idx="240">
                  <c:v>0.49603249999999999</c:v>
                </c:pt>
                <c:pt idx="241">
                  <c:v>0.506992</c:v>
                </c:pt>
                <c:pt idx="242">
                  <c:v>0.50575510000000001</c:v>
                </c:pt>
                <c:pt idx="243">
                  <c:v>0.491616</c:v>
                </c:pt>
                <c:pt idx="244">
                  <c:v>0.48208580000000001</c:v>
                </c:pt>
                <c:pt idx="245">
                  <c:v>0.47440090000000001</c:v>
                </c:pt>
                <c:pt idx="246">
                  <c:v>0.46885480000000002</c:v>
                </c:pt>
                <c:pt idx="247">
                  <c:v>0.47412189999999999</c:v>
                </c:pt>
                <c:pt idx="248">
                  <c:v>0.47962719999999998</c:v>
                </c:pt>
                <c:pt idx="249">
                  <c:v>0.47894920000000002</c:v>
                </c:pt>
                <c:pt idx="250">
                  <c:v>0.47810029999999998</c:v>
                </c:pt>
                <c:pt idx="251">
                  <c:v>0.47876410000000003</c:v>
                </c:pt>
                <c:pt idx="252">
                  <c:v>0.47923359999999998</c:v>
                </c:pt>
                <c:pt idx="253">
                  <c:v>0.47698200000000002</c:v>
                </c:pt>
                <c:pt idx="254">
                  <c:v>0.47239720000000002</c:v>
                </c:pt>
                <c:pt idx="255">
                  <c:v>0.4647599</c:v>
                </c:pt>
                <c:pt idx="256">
                  <c:v>0.45860000000000001</c:v>
                </c:pt>
                <c:pt idx="257">
                  <c:v>0.45839469999999999</c:v>
                </c:pt>
                <c:pt idx="258">
                  <c:v>0.45520919999999998</c:v>
                </c:pt>
                <c:pt idx="259">
                  <c:v>0.4464494</c:v>
                </c:pt>
                <c:pt idx="260">
                  <c:v>0.44550050000000002</c:v>
                </c:pt>
                <c:pt idx="261">
                  <c:v>0.4525631</c:v>
                </c:pt>
                <c:pt idx="262">
                  <c:v>0.45296370000000002</c:v>
                </c:pt>
                <c:pt idx="263">
                  <c:v>0.44898329999999997</c:v>
                </c:pt>
                <c:pt idx="264">
                  <c:v>0.4449092</c:v>
                </c:pt>
                <c:pt idx="265">
                  <c:v>0.43414269999999999</c:v>
                </c:pt>
                <c:pt idx="266">
                  <c:v>0.42613990000000002</c:v>
                </c:pt>
                <c:pt idx="267">
                  <c:v>0.43344939999999998</c:v>
                </c:pt>
                <c:pt idx="268">
                  <c:v>0.44274289999999999</c:v>
                </c:pt>
                <c:pt idx="269">
                  <c:v>0.4402006</c:v>
                </c:pt>
                <c:pt idx="270">
                  <c:v>0.43498179999999997</c:v>
                </c:pt>
                <c:pt idx="271">
                  <c:v>0.43605890000000003</c:v>
                </c:pt>
                <c:pt idx="272">
                  <c:v>0.44189349999999999</c:v>
                </c:pt>
                <c:pt idx="273">
                  <c:v>0.44163459999999999</c:v>
                </c:pt>
                <c:pt idx="274">
                  <c:v>0.42401109999999997</c:v>
                </c:pt>
                <c:pt idx="275">
                  <c:v>0.4015456</c:v>
                </c:pt>
                <c:pt idx="276">
                  <c:v>0.39614579999999999</c:v>
                </c:pt>
                <c:pt idx="277">
                  <c:v>0.407808</c:v>
                </c:pt>
                <c:pt idx="278">
                  <c:v>0.41246070000000001</c:v>
                </c:pt>
                <c:pt idx="279">
                  <c:v>0.39789950000000002</c:v>
                </c:pt>
                <c:pt idx="280">
                  <c:v>0.38843850000000002</c:v>
                </c:pt>
                <c:pt idx="281">
                  <c:v>0.39541379999999998</c:v>
                </c:pt>
                <c:pt idx="282">
                  <c:v>0.39775759999999999</c:v>
                </c:pt>
                <c:pt idx="283">
                  <c:v>0.3948661</c:v>
                </c:pt>
                <c:pt idx="284">
                  <c:v>0.39430880000000001</c:v>
                </c:pt>
                <c:pt idx="285">
                  <c:v>0.38924199999999998</c:v>
                </c:pt>
                <c:pt idx="286">
                  <c:v>0.3898971</c:v>
                </c:pt>
                <c:pt idx="287">
                  <c:v>0.39656970000000002</c:v>
                </c:pt>
                <c:pt idx="288">
                  <c:v>0.39488210000000001</c:v>
                </c:pt>
                <c:pt idx="289">
                  <c:v>0.38950200000000001</c:v>
                </c:pt>
                <c:pt idx="290">
                  <c:v>0.37981419999999999</c:v>
                </c:pt>
                <c:pt idx="291">
                  <c:v>0.36851349999999999</c:v>
                </c:pt>
                <c:pt idx="292">
                  <c:v>0.37015290000000001</c:v>
                </c:pt>
                <c:pt idx="293">
                  <c:v>0.37882460000000001</c:v>
                </c:pt>
                <c:pt idx="294">
                  <c:v>0.37617420000000001</c:v>
                </c:pt>
                <c:pt idx="295">
                  <c:v>0.36098839999999999</c:v>
                </c:pt>
                <c:pt idx="296">
                  <c:v>0.35512680000000002</c:v>
                </c:pt>
                <c:pt idx="297">
                  <c:v>0.36512640000000002</c:v>
                </c:pt>
                <c:pt idx="298">
                  <c:v>0.37107889999999999</c:v>
                </c:pt>
                <c:pt idx="299">
                  <c:v>0.36971870000000001</c:v>
                </c:pt>
                <c:pt idx="300">
                  <c:v>0.36883379999999999</c:v>
                </c:pt>
                <c:pt idx="301">
                  <c:v>0.36534230000000001</c:v>
                </c:pt>
                <c:pt idx="302">
                  <c:v>0.3579794</c:v>
                </c:pt>
                <c:pt idx="303">
                  <c:v>0.35055370000000002</c:v>
                </c:pt>
                <c:pt idx="304">
                  <c:v>0.35200949999999998</c:v>
                </c:pt>
                <c:pt idx="305">
                  <c:v>0.36214109999999999</c:v>
                </c:pt>
                <c:pt idx="306">
                  <c:v>0.36777140000000003</c:v>
                </c:pt>
                <c:pt idx="307">
                  <c:v>0.36643799999999999</c:v>
                </c:pt>
                <c:pt idx="308">
                  <c:v>0.3547746</c:v>
                </c:pt>
                <c:pt idx="309">
                  <c:v>0.33941270000000001</c:v>
                </c:pt>
                <c:pt idx="310">
                  <c:v>0.3423834</c:v>
                </c:pt>
                <c:pt idx="311">
                  <c:v>0.35153600000000002</c:v>
                </c:pt>
                <c:pt idx="312">
                  <c:v>0.34639399999999998</c:v>
                </c:pt>
                <c:pt idx="313">
                  <c:v>0.33926729999999999</c:v>
                </c:pt>
                <c:pt idx="314">
                  <c:v>0.33960499999999999</c:v>
                </c:pt>
                <c:pt idx="315">
                  <c:v>0.3371229</c:v>
                </c:pt>
                <c:pt idx="316">
                  <c:v>0.3324027</c:v>
                </c:pt>
                <c:pt idx="317">
                  <c:v>0.33213429999999999</c:v>
                </c:pt>
                <c:pt idx="318">
                  <c:v>0.32516070000000002</c:v>
                </c:pt>
                <c:pt idx="319">
                  <c:v>0.3129731</c:v>
                </c:pt>
                <c:pt idx="320">
                  <c:v>0.30659429999999999</c:v>
                </c:pt>
                <c:pt idx="321">
                  <c:v>0.30623270000000002</c:v>
                </c:pt>
                <c:pt idx="322">
                  <c:v>0.31925490000000001</c:v>
                </c:pt>
                <c:pt idx="323">
                  <c:v>0.33088250000000002</c:v>
                </c:pt>
                <c:pt idx="324">
                  <c:v>0.31574000000000002</c:v>
                </c:pt>
                <c:pt idx="325">
                  <c:v>0.3010581</c:v>
                </c:pt>
                <c:pt idx="326">
                  <c:v>0.30919609999999997</c:v>
                </c:pt>
                <c:pt idx="327">
                  <c:v>0.30855050000000001</c:v>
                </c:pt>
                <c:pt idx="328">
                  <c:v>0.29395379999999999</c:v>
                </c:pt>
                <c:pt idx="329">
                  <c:v>0.29204730000000001</c:v>
                </c:pt>
                <c:pt idx="330">
                  <c:v>0.30152240000000002</c:v>
                </c:pt>
                <c:pt idx="331">
                  <c:v>0.31106630000000002</c:v>
                </c:pt>
                <c:pt idx="332">
                  <c:v>0.31348880000000001</c:v>
                </c:pt>
                <c:pt idx="333">
                  <c:v>0.30153970000000002</c:v>
                </c:pt>
                <c:pt idx="334">
                  <c:v>0.29166700000000001</c:v>
                </c:pt>
                <c:pt idx="335">
                  <c:v>0.29867880000000002</c:v>
                </c:pt>
                <c:pt idx="336">
                  <c:v>0.30399389999999998</c:v>
                </c:pt>
                <c:pt idx="337">
                  <c:v>0.29461559999999998</c:v>
                </c:pt>
                <c:pt idx="338">
                  <c:v>0.27863589999999999</c:v>
                </c:pt>
                <c:pt idx="339">
                  <c:v>0.27278799999999997</c:v>
                </c:pt>
                <c:pt idx="340">
                  <c:v>0.28288039999999998</c:v>
                </c:pt>
                <c:pt idx="341">
                  <c:v>0.2872827</c:v>
                </c:pt>
                <c:pt idx="342">
                  <c:v>0.27816239999999998</c:v>
                </c:pt>
                <c:pt idx="343">
                  <c:v>0.26801809999999998</c:v>
                </c:pt>
                <c:pt idx="344">
                  <c:v>0.26231890000000002</c:v>
                </c:pt>
                <c:pt idx="345">
                  <c:v>0.26604699999999998</c:v>
                </c:pt>
                <c:pt idx="346">
                  <c:v>0.27170909999999998</c:v>
                </c:pt>
                <c:pt idx="347">
                  <c:v>0.26963589999999998</c:v>
                </c:pt>
                <c:pt idx="348">
                  <c:v>0.26822820000000003</c:v>
                </c:pt>
                <c:pt idx="349">
                  <c:v>0.26745180000000002</c:v>
                </c:pt>
                <c:pt idx="350">
                  <c:v>0.263179</c:v>
                </c:pt>
                <c:pt idx="351">
                  <c:v>0.26454840000000002</c:v>
                </c:pt>
                <c:pt idx="352">
                  <c:v>0.26706760000000002</c:v>
                </c:pt>
                <c:pt idx="353">
                  <c:v>0.25855289999999997</c:v>
                </c:pt>
                <c:pt idx="354">
                  <c:v>0.25026599999999999</c:v>
                </c:pt>
                <c:pt idx="355">
                  <c:v>0.24636739999999999</c:v>
                </c:pt>
                <c:pt idx="356">
                  <c:v>0.2391257</c:v>
                </c:pt>
                <c:pt idx="357">
                  <c:v>0.24437990000000001</c:v>
                </c:pt>
                <c:pt idx="358">
                  <c:v>0.2604514</c:v>
                </c:pt>
                <c:pt idx="359">
                  <c:v>0.2599863</c:v>
                </c:pt>
                <c:pt idx="360">
                  <c:v>0.25415599999999999</c:v>
                </c:pt>
                <c:pt idx="361">
                  <c:v>0.26316400000000001</c:v>
                </c:pt>
                <c:pt idx="362">
                  <c:v>0.26618779999999997</c:v>
                </c:pt>
                <c:pt idx="363">
                  <c:v>0.25140439999999997</c:v>
                </c:pt>
                <c:pt idx="364">
                  <c:v>0.2395562</c:v>
                </c:pt>
                <c:pt idx="365">
                  <c:v>0.2405611</c:v>
                </c:pt>
                <c:pt idx="366">
                  <c:v>0.24250940000000001</c:v>
                </c:pt>
                <c:pt idx="367">
                  <c:v>0.23749619999999999</c:v>
                </c:pt>
                <c:pt idx="368">
                  <c:v>0.23269310000000001</c:v>
                </c:pt>
                <c:pt idx="369">
                  <c:v>0.2336415</c:v>
                </c:pt>
                <c:pt idx="370">
                  <c:v>0.23421320000000001</c:v>
                </c:pt>
                <c:pt idx="371">
                  <c:v>0.22967319999999999</c:v>
                </c:pt>
                <c:pt idx="372">
                  <c:v>0.2269215</c:v>
                </c:pt>
                <c:pt idx="373">
                  <c:v>0.23422789999999999</c:v>
                </c:pt>
                <c:pt idx="374">
                  <c:v>0.24476690000000001</c:v>
                </c:pt>
                <c:pt idx="375">
                  <c:v>0.23867969999999999</c:v>
                </c:pt>
                <c:pt idx="376">
                  <c:v>0.216058</c:v>
                </c:pt>
                <c:pt idx="377">
                  <c:v>0.20658670000000001</c:v>
                </c:pt>
                <c:pt idx="378">
                  <c:v>0.21642420000000001</c:v>
                </c:pt>
                <c:pt idx="379">
                  <c:v>0.22142419999999999</c:v>
                </c:pt>
                <c:pt idx="380">
                  <c:v>0.21504709999999999</c:v>
                </c:pt>
                <c:pt idx="381">
                  <c:v>0.2087465</c:v>
                </c:pt>
                <c:pt idx="382">
                  <c:v>0.21096970000000001</c:v>
                </c:pt>
                <c:pt idx="383">
                  <c:v>0.21613769999999999</c:v>
                </c:pt>
                <c:pt idx="384">
                  <c:v>0.21321670000000001</c:v>
                </c:pt>
                <c:pt idx="385">
                  <c:v>0.21057419999999999</c:v>
                </c:pt>
                <c:pt idx="386">
                  <c:v>0.213141</c:v>
                </c:pt>
                <c:pt idx="387">
                  <c:v>0.20247609999999999</c:v>
                </c:pt>
                <c:pt idx="388">
                  <c:v>0.18738479999999999</c:v>
                </c:pt>
                <c:pt idx="389">
                  <c:v>0.1926573</c:v>
                </c:pt>
                <c:pt idx="390">
                  <c:v>0.19730310000000001</c:v>
                </c:pt>
                <c:pt idx="391">
                  <c:v>0.1821728</c:v>
                </c:pt>
                <c:pt idx="392">
                  <c:v>0.17305799999999999</c:v>
                </c:pt>
                <c:pt idx="393">
                  <c:v>0.1855106</c:v>
                </c:pt>
                <c:pt idx="394">
                  <c:v>0.2002766</c:v>
                </c:pt>
                <c:pt idx="395">
                  <c:v>0.19760849999999999</c:v>
                </c:pt>
                <c:pt idx="396">
                  <c:v>0.18569720000000001</c:v>
                </c:pt>
                <c:pt idx="397">
                  <c:v>0.1847278</c:v>
                </c:pt>
                <c:pt idx="398">
                  <c:v>0.1900733</c:v>
                </c:pt>
                <c:pt idx="399">
                  <c:v>0.19042290000000001</c:v>
                </c:pt>
                <c:pt idx="400">
                  <c:v>0.19086059999999999</c:v>
                </c:pt>
                <c:pt idx="401">
                  <c:v>0.18696499999999999</c:v>
                </c:pt>
                <c:pt idx="402">
                  <c:v>0.1740419</c:v>
                </c:pt>
                <c:pt idx="403">
                  <c:v>0.167904</c:v>
                </c:pt>
                <c:pt idx="404">
                  <c:v>0.17141970000000001</c:v>
                </c:pt>
                <c:pt idx="405">
                  <c:v>0.17294979999999999</c:v>
                </c:pt>
                <c:pt idx="406">
                  <c:v>0.17547650000000001</c:v>
                </c:pt>
                <c:pt idx="407">
                  <c:v>0.17683090000000001</c:v>
                </c:pt>
                <c:pt idx="408">
                  <c:v>0.1712458</c:v>
                </c:pt>
                <c:pt idx="409">
                  <c:v>0.1656174</c:v>
                </c:pt>
                <c:pt idx="410">
                  <c:v>0.15783910000000001</c:v>
                </c:pt>
                <c:pt idx="411">
                  <c:v>0.1501255</c:v>
                </c:pt>
                <c:pt idx="412">
                  <c:v>0.15331629999999999</c:v>
                </c:pt>
                <c:pt idx="413">
                  <c:v>0.1588088</c:v>
                </c:pt>
                <c:pt idx="414">
                  <c:v>0.15782280000000001</c:v>
                </c:pt>
                <c:pt idx="415">
                  <c:v>0.15569920000000001</c:v>
                </c:pt>
                <c:pt idx="416">
                  <c:v>0.15389459999999999</c:v>
                </c:pt>
                <c:pt idx="417">
                  <c:v>0.15220590000000001</c:v>
                </c:pt>
                <c:pt idx="418">
                  <c:v>0.1562492</c:v>
                </c:pt>
                <c:pt idx="419">
                  <c:v>0.16235450000000001</c:v>
                </c:pt>
                <c:pt idx="420">
                  <c:v>0.1615924</c:v>
                </c:pt>
                <c:pt idx="421">
                  <c:v>0.15614059999999999</c:v>
                </c:pt>
                <c:pt idx="422">
                  <c:v>0.1464821</c:v>
                </c:pt>
                <c:pt idx="423">
                  <c:v>0.1402149</c:v>
                </c:pt>
                <c:pt idx="424">
                  <c:v>0.14758650000000001</c:v>
                </c:pt>
                <c:pt idx="425">
                  <c:v>0.1570281</c:v>
                </c:pt>
                <c:pt idx="426">
                  <c:v>0.15540509999999999</c:v>
                </c:pt>
                <c:pt idx="427">
                  <c:v>0.1454925</c:v>
                </c:pt>
                <c:pt idx="428">
                  <c:v>0.1402246</c:v>
                </c:pt>
                <c:pt idx="429">
                  <c:v>0.1410005</c:v>
                </c:pt>
                <c:pt idx="430">
                  <c:v>0.1386492</c:v>
                </c:pt>
                <c:pt idx="431">
                  <c:v>0.1393403</c:v>
                </c:pt>
                <c:pt idx="432">
                  <c:v>0.14548910000000001</c:v>
                </c:pt>
                <c:pt idx="433">
                  <c:v>0.14596719999999999</c:v>
                </c:pt>
                <c:pt idx="434">
                  <c:v>0.13979839999999999</c:v>
                </c:pt>
                <c:pt idx="435">
                  <c:v>0.12903410000000001</c:v>
                </c:pt>
                <c:pt idx="436">
                  <c:v>0.12190330000000001</c:v>
                </c:pt>
                <c:pt idx="437">
                  <c:v>0.131186</c:v>
                </c:pt>
                <c:pt idx="438">
                  <c:v>0.1399801</c:v>
                </c:pt>
                <c:pt idx="439">
                  <c:v>0.13208839999999999</c:v>
                </c:pt>
                <c:pt idx="440">
                  <c:v>0.12937969999999999</c:v>
                </c:pt>
                <c:pt idx="441">
                  <c:v>0.14028560000000001</c:v>
                </c:pt>
                <c:pt idx="442">
                  <c:v>0.1429195</c:v>
                </c:pt>
                <c:pt idx="443">
                  <c:v>0.136407</c:v>
                </c:pt>
                <c:pt idx="444">
                  <c:v>0.13315879999999999</c:v>
                </c:pt>
                <c:pt idx="445">
                  <c:v>0.12852769999999999</c:v>
                </c:pt>
                <c:pt idx="446">
                  <c:v>0.1202314</c:v>
                </c:pt>
                <c:pt idx="447">
                  <c:v>0.1147316</c:v>
                </c:pt>
                <c:pt idx="448">
                  <c:v>0.1156549</c:v>
                </c:pt>
                <c:pt idx="449">
                  <c:v>0.1227172</c:v>
                </c:pt>
                <c:pt idx="450">
                  <c:v>0.12611600000000001</c:v>
                </c:pt>
                <c:pt idx="451">
                  <c:v>0.1211742</c:v>
                </c:pt>
                <c:pt idx="452">
                  <c:v>0.1222818</c:v>
                </c:pt>
                <c:pt idx="453">
                  <c:v>0.13108719999999999</c:v>
                </c:pt>
                <c:pt idx="454">
                  <c:v>0.13097539999999999</c:v>
                </c:pt>
                <c:pt idx="455">
                  <c:v>0.12431639999999999</c:v>
                </c:pt>
                <c:pt idx="456">
                  <c:v>0.1213476</c:v>
                </c:pt>
                <c:pt idx="457">
                  <c:v>0.11401</c:v>
                </c:pt>
                <c:pt idx="458">
                  <c:v>0.1018376</c:v>
                </c:pt>
                <c:pt idx="459">
                  <c:v>0.1016456</c:v>
                </c:pt>
                <c:pt idx="460">
                  <c:v>0.116108</c:v>
                </c:pt>
                <c:pt idx="461">
                  <c:v>0.1272547</c:v>
                </c:pt>
                <c:pt idx="462">
                  <c:v>0.1251689</c:v>
                </c:pt>
                <c:pt idx="463">
                  <c:v>0.1186431</c:v>
                </c:pt>
                <c:pt idx="464">
                  <c:v>0.1129802</c:v>
                </c:pt>
                <c:pt idx="465">
                  <c:v>0.10694720000000001</c:v>
                </c:pt>
                <c:pt idx="466">
                  <c:v>0.1048404</c:v>
                </c:pt>
                <c:pt idx="467">
                  <c:v>0.1046578</c:v>
                </c:pt>
                <c:pt idx="468">
                  <c:v>0.1007779</c:v>
                </c:pt>
                <c:pt idx="469">
                  <c:v>9.970714E-2</c:v>
                </c:pt>
                <c:pt idx="470">
                  <c:v>0.10353270000000001</c:v>
                </c:pt>
                <c:pt idx="471">
                  <c:v>0.10464329999999999</c:v>
                </c:pt>
                <c:pt idx="472">
                  <c:v>0.1049327</c:v>
                </c:pt>
                <c:pt idx="473">
                  <c:v>0.1107596</c:v>
                </c:pt>
                <c:pt idx="474">
                  <c:v>0.11475589999999999</c:v>
                </c:pt>
                <c:pt idx="475">
                  <c:v>0.11094270000000001</c:v>
                </c:pt>
                <c:pt idx="476">
                  <c:v>0.10588889999999999</c:v>
                </c:pt>
                <c:pt idx="477">
                  <c:v>0.101259</c:v>
                </c:pt>
                <c:pt idx="478">
                  <c:v>9.7365750000000001E-2</c:v>
                </c:pt>
                <c:pt idx="479">
                  <c:v>9.3940049999999997E-2</c:v>
                </c:pt>
                <c:pt idx="480">
                  <c:v>9.1264399999999996E-2</c:v>
                </c:pt>
                <c:pt idx="481">
                  <c:v>9.0363990000000005E-2</c:v>
                </c:pt>
                <c:pt idx="482">
                  <c:v>8.5684739999999995E-2</c:v>
                </c:pt>
                <c:pt idx="483">
                  <c:v>8.3685019999999999E-2</c:v>
                </c:pt>
                <c:pt idx="484">
                  <c:v>8.8475780000000004E-2</c:v>
                </c:pt>
                <c:pt idx="485">
                  <c:v>9.057954E-2</c:v>
                </c:pt>
                <c:pt idx="486">
                  <c:v>9.3580819999999995E-2</c:v>
                </c:pt>
                <c:pt idx="487">
                  <c:v>9.9251850000000003E-2</c:v>
                </c:pt>
                <c:pt idx="488">
                  <c:v>0.101031</c:v>
                </c:pt>
                <c:pt idx="489">
                  <c:v>0.1010544</c:v>
                </c:pt>
                <c:pt idx="490">
                  <c:v>0.1019347</c:v>
                </c:pt>
                <c:pt idx="491">
                  <c:v>0.1010689</c:v>
                </c:pt>
                <c:pt idx="492">
                  <c:v>9.5753260000000007E-2</c:v>
                </c:pt>
                <c:pt idx="493">
                  <c:v>9.26395E-2</c:v>
                </c:pt>
                <c:pt idx="494">
                  <c:v>9.4852880000000001E-2</c:v>
                </c:pt>
                <c:pt idx="495">
                  <c:v>9.3831670000000006E-2</c:v>
                </c:pt>
                <c:pt idx="496">
                  <c:v>9.1553019999999999E-2</c:v>
                </c:pt>
                <c:pt idx="497">
                  <c:v>9.3888219999999994E-2</c:v>
                </c:pt>
                <c:pt idx="498">
                  <c:v>9.7813590000000006E-2</c:v>
                </c:pt>
                <c:pt idx="499">
                  <c:v>0.1003233</c:v>
                </c:pt>
                <c:pt idx="500">
                  <c:v>9.7167950000000003E-2</c:v>
                </c:pt>
                <c:pt idx="501">
                  <c:v>8.8617870000000001E-2</c:v>
                </c:pt>
                <c:pt idx="502">
                  <c:v>8.7503399999999995E-2</c:v>
                </c:pt>
                <c:pt idx="503">
                  <c:v>9.2994030000000005E-2</c:v>
                </c:pt>
                <c:pt idx="504">
                  <c:v>8.9173450000000001E-2</c:v>
                </c:pt>
                <c:pt idx="505">
                  <c:v>8.1453300000000006E-2</c:v>
                </c:pt>
                <c:pt idx="506">
                  <c:v>7.9573989999999997E-2</c:v>
                </c:pt>
                <c:pt idx="507">
                  <c:v>7.681644E-2</c:v>
                </c:pt>
                <c:pt idx="508">
                  <c:v>7.3783130000000002E-2</c:v>
                </c:pt>
                <c:pt idx="509">
                  <c:v>7.161584E-2</c:v>
                </c:pt>
                <c:pt idx="510">
                  <c:v>6.6949229999999998E-2</c:v>
                </c:pt>
                <c:pt idx="511">
                  <c:v>6.8186440000000001E-2</c:v>
                </c:pt>
                <c:pt idx="512">
                  <c:v>7.7564460000000002E-2</c:v>
                </c:pt>
                <c:pt idx="513">
                  <c:v>8.4830500000000003E-2</c:v>
                </c:pt>
                <c:pt idx="514">
                  <c:v>8.3356379999999994E-2</c:v>
                </c:pt>
                <c:pt idx="515">
                  <c:v>7.3908840000000003E-2</c:v>
                </c:pt>
                <c:pt idx="516">
                  <c:v>7.2455980000000003E-2</c:v>
                </c:pt>
                <c:pt idx="517">
                  <c:v>8.325726E-2</c:v>
                </c:pt>
                <c:pt idx="518">
                  <c:v>8.1338610000000006E-2</c:v>
                </c:pt>
                <c:pt idx="519">
                  <c:v>6.4847849999999999E-2</c:v>
                </c:pt>
                <c:pt idx="520">
                  <c:v>5.5418340000000003E-2</c:v>
                </c:pt>
                <c:pt idx="521">
                  <c:v>5.6730330000000002E-2</c:v>
                </c:pt>
                <c:pt idx="522">
                  <c:v>6.503101E-2</c:v>
                </c:pt>
                <c:pt idx="523">
                  <c:v>7.1758630000000004E-2</c:v>
                </c:pt>
                <c:pt idx="524">
                  <c:v>6.9924959999999994E-2</c:v>
                </c:pt>
                <c:pt idx="525">
                  <c:v>6.9027630000000006E-2</c:v>
                </c:pt>
                <c:pt idx="526">
                  <c:v>6.8606020000000004E-2</c:v>
                </c:pt>
                <c:pt idx="527">
                  <c:v>7.0253990000000002E-2</c:v>
                </c:pt>
                <c:pt idx="528">
                  <c:v>8.4203890000000003E-2</c:v>
                </c:pt>
                <c:pt idx="529">
                  <c:v>9.1683470000000003E-2</c:v>
                </c:pt>
                <c:pt idx="530">
                  <c:v>8.1534830000000003E-2</c:v>
                </c:pt>
                <c:pt idx="531">
                  <c:v>7.2148970000000007E-2</c:v>
                </c:pt>
                <c:pt idx="532">
                  <c:v>6.8190429999999996E-2</c:v>
                </c:pt>
                <c:pt idx="533">
                  <c:v>6.5762210000000001E-2</c:v>
                </c:pt>
                <c:pt idx="534">
                  <c:v>6.988925E-2</c:v>
                </c:pt>
                <c:pt idx="535">
                  <c:v>7.0012640000000001E-2</c:v>
                </c:pt>
                <c:pt idx="536">
                  <c:v>5.2746719999999997E-2</c:v>
                </c:pt>
                <c:pt idx="537">
                  <c:v>4.6872089999999998E-2</c:v>
                </c:pt>
                <c:pt idx="538">
                  <c:v>6.5574649999999998E-2</c:v>
                </c:pt>
                <c:pt idx="539">
                  <c:v>7.0995080000000002E-2</c:v>
                </c:pt>
                <c:pt idx="540">
                  <c:v>5.6861080000000001E-2</c:v>
                </c:pt>
                <c:pt idx="541">
                  <c:v>4.6551210000000003E-2</c:v>
                </c:pt>
                <c:pt idx="542">
                  <c:v>4.8658590000000002E-2</c:v>
                </c:pt>
                <c:pt idx="543">
                  <c:v>5.6951309999999998E-2</c:v>
                </c:pt>
                <c:pt idx="544">
                  <c:v>5.8230230000000001E-2</c:v>
                </c:pt>
                <c:pt idx="545">
                  <c:v>5.4044010000000003E-2</c:v>
                </c:pt>
                <c:pt idx="546">
                  <c:v>4.714898E-2</c:v>
                </c:pt>
                <c:pt idx="547">
                  <c:v>3.9557299999999997E-2</c:v>
                </c:pt>
                <c:pt idx="548">
                  <c:v>4.3631830000000003E-2</c:v>
                </c:pt>
                <c:pt idx="549">
                  <c:v>5.7356900000000002E-2</c:v>
                </c:pt>
                <c:pt idx="550">
                  <c:v>6.2530790000000003E-2</c:v>
                </c:pt>
                <c:pt idx="551">
                  <c:v>5.5425490000000001E-2</c:v>
                </c:pt>
                <c:pt idx="552">
                  <c:v>4.9636720000000002E-2</c:v>
                </c:pt>
                <c:pt idx="553">
                  <c:v>4.9121249999999998E-2</c:v>
                </c:pt>
                <c:pt idx="554">
                  <c:v>5.318142E-2</c:v>
                </c:pt>
                <c:pt idx="555">
                  <c:v>5.6273839999999999E-2</c:v>
                </c:pt>
                <c:pt idx="556">
                  <c:v>4.6039940000000001E-2</c:v>
                </c:pt>
                <c:pt idx="557">
                  <c:v>3.6313989999999997E-2</c:v>
                </c:pt>
                <c:pt idx="558">
                  <c:v>4.5450629999999999E-2</c:v>
                </c:pt>
                <c:pt idx="559">
                  <c:v>5.9104400000000001E-2</c:v>
                </c:pt>
                <c:pt idx="560">
                  <c:v>5.7225570000000003E-2</c:v>
                </c:pt>
                <c:pt idx="561">
                  <c:v>4.3885140000000003E-2</c:v>
                </c:pt>
                <c:pt idx="562">
                  <c:v>4.1311199999999999E-2</c:v>
                </c:pt>
                <c:pt idx="563">
                  <c:v>5.4073700000000002E-2</c:v>
                </c:pt>
                <c:pt idx="564">
                  <c:v>5.8927689999999998E-2</c:v>
                </c:pt>
                <c:pt idx="565">
                  <c:v>5.1291980000000001E-2</c:v>
                </c:pt>
                <c:pt idx="566">
                  <c:v>5.2271369999999998E-2</c:v>
                </c:pt>
                <c:pt idx="567">
                  <c:v>6.2700339999999993E-2</c:v>
                </c:pt>
                <c:pt idx="568">
                  <c:v>6.3030760000000005E-2</c:v>
                </c:pt>
                <c:pt idx="569">
                  <c:v>5.287936E-2</c:v>
                </c:pt>
                <c:pt idx="570">
                  <c:v>4.98486E-2</c:v>
                </c:pt>
                <c:pt idx="571">
                  <c:v>5.1891340000000001E-2</c:v>
                </c:pt>
                <c:pt idx="572">
                  <c:v>4.8394619999999999E-2</c:v>
                </c:pt>
                <c:pt idx="573">
                  <c:v>4.8112790000000002E-2</c:v>
                </c:pt>
                <c:pt idx="574">
                  <c:v>5.4226389999999999E-2</c:v>
                </c:pt>
                <c:pt idx="575">
                  <c:v>5.6181519999999999E-2</c:v>
                </c:pt>
                <c:pt idx="576">
                  <c:v>5.0280869999999998E-2</c:v>
                </c:pt>
                <c:pt idx="577">
                  <c:v>4.4750430000000001E-2</c:v>
                </c:pt>
                <c:pt idx="578">
                  <c:v>4.5818020000000001E-2</c:v>
                </c:pt>
                <c:pt idx="579">
                  <c:v>4.2204430000000001E-2</c:v>
                </c:pt>
                <c:pt idx="580">
                  <c:v>3.3041569999999999E-2</c:v>
                </c:pt>
                <c:pt idx="581">
                  <c:v>3.43532E-2</c:v>
                </c:pt>
                <c:pt idx="582">
                  <c:v>3.8836559999999999E-2</c:v>
                </c:pt>
                <c:pt idx="583">
                  <c:v>3.3870240000000003E-2</c:v>
                </c:pt>
                <c:pt idx="584">
                  <c:v>2.7621199999999999E-2</c:v>
                </c:pt>
                <c:pt idx="585">
                  <c:v>3.021882E-2</c:v>
                </c:pt>
                <c:pt idx="586">
                  <c:v>4.5179039999999997E-2</c:v>
                </c:pt>
                <c:pt idx="587">
                  <c:v>5.9453510000000001E-2</c:v>
                </c:pt>
                <c:pt idx="588">
                  <c:v>5.7478019999999998E-2</c:v>
                </c:pt>
                <c:pt idx="589">
                  <c:v>4.9069019999999998E-2</c:v>
                </c:pt>
                <c:pt idx="590">
                  <c:v>4.6336929999999998E-2</c:v>
                </c:pt>
                <c:pt idx="591">
                  <c:v>4.3100840000000001E-2</c:v>
                </c:pt>
                <c:pt idx="592">
                  <c:v>4.2171449999999999E-2</c:v>
                </c:pt>
                <c:pt idx="593">
                  <c:v>5.4307250000000001E-2</c:v>
                </c:pt>
                <c:pt idx="594">
                  <c:v>6.2466109999999998E-2</c:v>
                </c:pt>
                <c:pt idx="595">
                  <c:v>5.4383830000000001E-2</c:v>
                </c:pt>
                <c:pt idx="596">
                  <c:v>4.5855590000000002E-2</c:v>
                </c:pt>
                <c:pt idx="597">
                  <c:v>3.9596399999999997E-2</c:v>
                </c:pt>
                <c:pt idx="598">
                  <c:v>3.1571490000000001E-2</c:v>
                </c:pt>
                <c:pt idx="599">
                  <c:v>2.7422209999999999E-2</c:v>
                </c:pt>
                <c:pt idx="600">
                  <c:v>2.8764629999999999E-2</c:v>
                </c:pt>
                <c:pt idx="601">
                  <c:v>2.9526650000000002E-2</c:v>
                </c:pt>
                <c:pt idx="602">
                  <c:v>2.1607500000000002E-2</c:v>
                </c:pt>
                <c:pt idx="603">
                  <c:v>1.216192E-2</c:v>
                </c:pt>
                <c:pt idx="604">
                  <c:v>1.9774699999999999E-2</c:v>
                </c:pt>
                <c:pt idx="605">
                  <c:v>3.7271890000000002E-2</c:v>
                </c:pt>
                <c:pt idx="606">
                  <c:v>3.9110789999999999E-2</c:v>
                </c:pt>
                <c:pt idx="607">
                  <c:v>2.6492580000000002E-2</c:v>
                </c:pt>
                <c:pt idx="608">
                  <c:v>1.795683E-2</c:v>
                </c:pt>
                <c:pt idx="609">
                  <c:v>2.3076739999999998E-2</c:v>
                </c:pt>
                <c:pt idx="610">
                  <c:v>3.6923879999999999E-2</c:v>
                </c:pt>
                <c:pt idx="611">
                  <c:v>4.1199760000000002E-2</c:v>
                </c:pt>
                <c:pt idx="612">
                  <c:v>3.6085230000000003E-2</c:v>
                </c:pt>
                <c:pt idx="613">
                  <c:v>3.6381770000000001E-2</c:v>
                </c:pt>
                <c:pt idx="614">
                  <c:v>3.8552290000000003E-2</c:v>
                </c:pt>
                <c:pt idx="615">
                  <c:v>3.6719269999999998E-2</c:v>
                </c:pt>
                <c:pt idx="616">
                  <c:v>3.000444E-2</c:v>
                </c:pt>
                <c:pt idx="617">
                  <c:v>2.4330419999999998E-2</c:v>
                </c:pt>
                <c:pt idx="618">
                  <c:v>2.985749E-2</c:v>
                </c:pt>
                <c:pt idx="619">
                  <c:v>3.5806669999999999E-2</c:v>
                </c:pt>
                <c:pt idx="620">
                  <c:v>3.2672970000000003E-2</c:v>
                </c:pt>
                <c:pt idx="621">
                  <c:v>2.8391400000000001E-2</c:v>
                </c:pt>
                <c:pt idx="622">
                  <c:v>2.6695219999999999E-2</c:v>
                </c:pt>
                <c:pt idx="623">
                  <c:v>2.779674E-2</c:v>
                </c:pt>
                <c:pt idx="624">
                  <c:v>2.9523649999999999E-2</c:v>
                </c:pt>
                <c:pt idx="625">
                  <c:v>2.713583E-2</c:v>
                </c:pt>
                <c:pt idx="626">
                  <c:v>2.214153E-2</c:v>
                </c:pt>
                <c:pt idx="627">
                  <c:v>2.2124089999999999E-2</c:v>
                </c:pt>
                <c:pt idx="628">
                  <c:v>3.0595239999999999E-2</c:v>
                </c:pt>
                <c:pt idx="629">
                  <c:v>3.9449499999999998E-2</c:v>
                </c:pt>
                <c:pt idx="630">
                  <c:v>4.019752E-2</c:v>
                </c:pt>
                <c:pt idx="631">
                  <c:v>2.8578530000000001E-2</c:v>
                </c:pt>
                <c:pt idx="632">
                  <c:v>1.6573959999999999E-2</c:v>
                </c:pt>
                <c:pt idx="633">
                  <c:v>2.215773E-2</c:v>
                </c:pt>
                <c:pt idx="634">
                  <c:v>2.9812180000000001E-2</c:v>
                </c:pt>
                <c:pt idx="635">
                  <c:v>2.4649859999999999E-2</c:v>
                </c:pt>
                <c:pt idx="636">
                  <c:v>2.1196240000000002E-2</c:v>
                </c:pt>
                <c:pt idx="637">
                  <c:v>2.9165920000000001E-2</c:v>
                </c:pt>
                <c:pt idx="638">
                  <c:v>3.2829990000000003E-2</c:v>
                </c:pt>
                <c:pt idx="639">
                  <c:v>2.21488E-2</c:v>
                </c:pt>
                <c:pt idx="640">
                  <c:v>2.2282199999999999E-2</c:v>
                </c:pt>
                <c:pt idx="641">
                  <c:v>3.4386319999999998E-2</c:v>
                </c:pt>
                <c:pt idx="642">
                  <c:v>2.6873629999999999E-2</c:v>
                </c:pt>
                <c:pt idx="643">
                  <c:v>1.282227E-2</c:v>
                </c:pt>
                <c:pt idx="644">
                  <c:v>1.4509309999999999E-2</c:v>
                </c:pt>
                <c:pt idx="645">
                  <c:v>1.67589E-2</c:v>
                </c:pt>
                <c:pt idx="646">
                  <c:v>1.7346380000000002E-2</c:v>
                </c:pt>
                <c:pt idx="647">
                  <c:v>2.1690870000000001E-2</c:v>
                </c:pt>
                <c:pt idx="648">
                  <c:v>2.359381E-2</c:v>
                </c:pt>
                <c:pt idx="649">
                  <c:v>2.7522169999999999E-2</c:v>
                </c:pt>
                <c:pt idx="650">
                  <c:v>3.2545579999999998E-2</c:v>
                </c:pt>
                <c:pt idx="651">
                  <c:v>2.8487370000000001E-2</c:v>
                </c:pt>
                <c:pt idx="652">
                  <c:v>2.1007700000000001E-2</c:v>
                </c:pt>
                <c:pt idx="653">
                  <c:v>2.1068050000000001E-2</c:v>
                </c:pt>
                <c:pt idx="654">
                  <c:v>2.9712990000000002E-2</c:v>
                </c:pt>
                <c:pt idx="655">
                  <c:v>3.6430450000000003E-2</c:v>
                </c:pt>
                <c:pt idx="656">
                  <c:v>3.064745E-2</c:v>
                </c:pt>
                <c:pt idx="657">
                  <c:v>2.8043769999999999E-2</c:v>
                </c:pt>
                <c:pt idx="658">
                  <c:v>4.253738E-2</c:v>
                </c:pt>
                <c:pt idx="659">
                  <c:v>4.8297729999999997E-2</c:v>
                </c:pt>
                <c:pt idx="660">
                  <c:v>3.1594669999999998E-2</c:v>
                </c:pt>
                <c:pt idx="661">
                  <c:v>2.3318350000000002E-2</c:v>
                </c:pt>
                <c:pt idx="662">
                  <c:v>2.8388569999999998E-2</c:v>
                </c:pt>
                <c:pt idx="663">
                  <c:v>2.350963E-2</c:v>
                </c:pt>
                <c:pt idx="664">
                  <c:v>1.8922629999999999E-2</c:v>
                </c:pt>
                <c:pt idx="665">
                  <c:v>2.36881E-2</c:v>
                </c:pt>
                <c:pt idx="666">
                  <c:v>2.373453E-2</c:v>
                </c:pt>
                <c:pt idx="667">
                  <c:v>1.9495869999999998E-2</c:v>
                </c:pt>
                <c:pt idx="668">
                  <c:v>1.5905309999999999E-2</c:v>
                </c:pt>
                <c:pt idx="669">
                  <c:v>1.335105E-2</c:v>
                </c:pt>
                <c:pt idx="670">
                  <c:v>2.0213700000000001E-2</c:v>
                </c:pt>
                <c:pt idx="671">
                  <c:v>2.960289E-2</c:v>
                </c:pt>
                <c:pt idx="672">
                  <c:v>2.8054200000000001E-2</c:v>
                </c:pt>
                <c:pt idx="673">
                  <c:v>2.7232739999999998E-2</c:v>
                </c:pt>
                <c:pt idx="674">
                  <c:v>3.1384990000000001E-2</c:v>
                </c:pt>
                <c:pt idx="675">
                  <c:v>2.7352660000000001E-2</c:v>
                </c:pt>
                <c:pt idx="676">
                  <c:v>2.1125580000000001E-2</c:v>
                </c:pt>
                <c:pt idx="677">
                  <c:v>2.5185630000000001E-2</c:v>
                </c:pt>
                <c:pt idx="678">
                  <c:v>3.279456E-2</c:v>
                </c:pt>
                <c:pt idx="679">
                  <c:v>2.9799590000000001E-2</c:v>
                </c:pt>
                <c:pt idx="680">
                  <c:v>1.6762050000000001E-2</c:v>
                </c:pt>
                <c:pt idx="681">
                  <c:v>1.190006E-2</c:v>
                </c:pt>
                <c:pt idx="682">
                  <c:v>1.5803009999999999E-2</c:v>
                </c:pt>
                <c:pt idx="683">
                  <c:v>9.8195320000000006E-3</c:v>
                </c:pt>
                <c:pt idx="684">
                  <c:v>1.883881E-3</c:v>
                </c:pt>
                <c:pt idx="685">
                  <c:v>1.213316E-2</c:v>
                </c:pt>
                <c:pt idx="686">
                  <c:v>3.2822410000000003E-2</c:v>
                </c:pt>
                <c:pt idx="687">
                  <c:v>3.994839E-2</c:v>
                </c:pt>
                <c:pt idx="688">
                  <c:v>3.0401190000000002E-2</c:v>
                </c:pt>
                <c:pt idx="689">
                  <c:v>2.7996920000000002E-2</c:v>
                </c:pt>
                <c:pt idx="690">
                  <c:v>3.6786689999999997E-2</c:v>
                </c:pt>
                <c:pt idx="691">
                  <c:v>3.132041E-2</c:v>
                </c:pt>
                <c:pt idx="692">
                  <c:v>1.6734519999999999E-2</c:v>
                </c:pt>
                <c:pt idx="693">
                  <c:v>1.827778E-2</c:v>
                </c:pt>
                <c:pt idx="694">
                  <c:v>2.3368119999999999E-2</c:v>
                </c:pt>
                <c:pt idx="695">
                  <c:v>2.0095970000000001E-2</c:v>
                </c:pt>
                <c:pt idx="696">
                  <c:v>1.8487259999999998E-2</c:v>
                </c:pt>
                <c:pt idx="697">
                  <c:v>1.9309940000000001E-2</c:v>
                </c:pt>
                <c:pt idx="698">
                  <c:v>2.3777079999999999E-2</c:v>
                </c:pt>
                <c:pt idx="699">
                  <c:v>2.7215050000000001E-2</c:v>
                </c:pt>
                <c:pt idx="700">
                  <c:v>2.022695E-2</c:v>
                </c:pt>
                <c:pt idx="701">
                  <c:v>9.7538910000000006E-3</c:v>
                </c:pt>
                <c:pt idx="702">
                  <c:v>6.6399700000000002E-3</c:v>
                </c:pt>
                <c:pt idx="703">
                  <c:v>1.055465E-2</c:v>
                </c:pt>
                <c:pt idx="704">
                  <c:v>1.7244499999999999E-2</c:v>
                </c:pt>
                <c:pt idx="705">
                  <c:v>2.4995199999999999E-2</c:v>
                </c:pt>
                <c:pt idx="706">
                  <c:v>2.559614E-2</c:v>
                </c:pt>
                <c:pt idx="707">
                  <c:v>1.697442E-2</c:v>
                </c:pt>
                <c:pt idx="708">
                  <c:v>1.0874379999999999E-2</c:v>
                </c:pt>
                <c:pt idx="709">
                  <c:v>1.233187E-2</c:v>
                </c:pt>
                <c:pt idx="710">
                  <c:v>1.5395509999999999E-2</c:v>
                </c:pt>
                <c:pt idx="711">
                  <c:v>6.2063350000000003E-3</c:v>
                </c:pt>
                <c:pt idx="712">
                  <c:v>-7.1017770000000001E-3</c:v>
                </c:pt>
                <c:pt idx="713">
                  <c:v>4.7164920000000001E-3</c:v>
                </c:pt>
                <c:pt idx="714">
                  <c:v>2.7580210000000001E-2</c:v>
                </c:pt>
                <c:pt idx="715">
                  <c:v>2.8022100000000001E-2</c:v>
                </c:pt>
                <c:pt idx="716">
                  <c:v>1.443416E-2</c:v>
                </c:pt>
                <c:pt idx="717">
                  <c:v>1.256523E-2</c:v>
                </c:pt>
                <c:pt idx="718">
                  <c:v>2.285829E-2</c:v>
                </c:pt>
                <c:pt idx="719">
                  <c:v>2.3477810000000002E-2</c:v>
                </c:pt>
                <c:pt idx="720">
                  <c:v>1.2027970000000001E-2</c:v>
                </c:pt>
                <c:pt idx="721">
                  <c:v>9.8045549999999995E-3</c:v>
                </c:pt>
                <c:pt idx="722">
                  <c:v>1.789348E-2</c:v>
                </c:pt>
                <c:pt idx="723">
                  <c:v>1.6734280000000001E-2</c:v>
                </c:pt>
                <c:pt idx="724">
                  <c:v>9.8400799999999993E-3</c:v>
                </c:pt>
                <c:pt idx="725">
                  <c:v>1.48329E-2</c:v>
                </c:pt>
                <c:pt idx="726">
                  <c:v>2.2207870000000001E-2</c:v>
                </c:pt>
                <c:pt idx="727">
                  <c:v>1.6366350000000002E-2</c:v>
                </c:pt>
                <c:pt idx="728">
                  <c:v>5.923551E-3</c:v>
                </c:pt>
                <c:pt idx="729">
                  <c:v>4.7982750000000003E-3</c:v>
                </c:pt>
                <c:pt idx="730">
                  <c:v>1.370299E-2</c:v>
                </c:pt>
                <c:pt idx="731">
                  <c:v>2.2180180000000001E-2</c:v>
                </c:pt>
                <c:pt idx="732">
                  <c:v>1.9872730000000002E-2</c:v>
                </c:pt>
                <c:pt idx="733">
                  <c:v>1.280823E-2</c:v>
                </c:pt>
                <c:pt idx="734">
                  <c:v>1.0976059999999999E-2</c:v>
                </c:pt>
                <c:pt idx="735">
                  <c:v>8.5828989999999997E-3</c:v>
                </c:pt>
                <c:pt idx="736">
                  <c:v>8.5063469999999992E-3</c:v>
                </c:pt>
                <c:pt idx="737">
                  <c:v>2.0788109999999999E-2</c:v>
                </c:pt>
                <c:pt idx="738">
                  <c:v>2.546387E-2</c:v>
                </c:pt>
                <c:pt idx="739">
                  <c:v>5.9341159999999997E-3</c:v>
                </c:pt>
                <c:pt idx="740">
                  <c:v>-9.6538070000000004E-3</c:v>
                </c:pt>
                <c:pt idx="741">
                  <c:v>6.8643510000000003E-4</c:v>
                </c:pt>
                <c:pt idx="742">
                  <c:v>1.8243019999999999E-2</c:v>
                </c:pt>
                <c:pt idx="743">
                  <c:v>2.3481740000000001E-2</c:v>
                </c:pt>
                <c:pt idx="744">
                  <c:v>1.7293559999999999E-2</c:v>
                </c:pt>
                <c:pt idx="745">
                  <c:v>1.2469330000000001E-2</c:v>
                </c:pt>
                <c:pt idx="746">
                  <c:v>1.536204E-2</c:v>
                </c:pt>
                <c:pt idx="747">
                  <c:v>1.2627920000000001E-2</c:v>
                </c:pt>
                <c:pt idx="748">
                  <c:v>2.0957089999999999E-3</c:v>
                </c:pt>
                <c:pt idx="749">
                  <c:v>-1.4257759999999999E-3</c:v>
                </c:pt>
                <c:pt idx="750">
                  <c:v>-1.201569E-3</c:v>
                </c:pt>
                <c:pt idx="751">
                  <c:v>-2.4440970000000001E-3</c:v>
                </c:pt>
                <c:pt idx="752">
                  <c:v>2.6278120000000002E-3</c:v>
                </c:pt>
                <c:pt idx="753">
                  <c:v>1.241166E-2</c:v>
                </c:pt>
                <c:pt idx="754">
                  <c:v>1.739255E-2</c:v>
                </c:pt>
                <c:pt idx="755">
                  <c:v>1.341414E-2</c:v>
                </c:pt>
                <c:pt idx="756">
                  <c:v>1.112957E-2</c:v>
                </c:pt>
                <c:pt idx="757">
                  <c:v>1.9976839999999999E-2</c:v>
                </c:pt>
                <c:pt idx="758">
                  <c:v>2.80497E-2</c:v>
                </c:pt>
                <c:pt idx="759">
                  <c:v>2.4128770000000001E-2</c:v>
                </c:pt>
                <c:pt idx="760">
                  <c:v>1.454947E-2</c:v>
                </c:pt>
                <c:pt idx="761">
                  <c:v>1.122737E-2</c:v>
                </c:pt>
                <c:pt idx="762">
                  <c:v>1.0367360000000001E-2</c:v>
                </c:pt>
                <c:pt idx="763">
                  <c:v>2.1574070000000001E-3</c:v>
                </c:pt>
                <c:pt idx="764">
                  <c:v>-2.266367E-3</c:v>
                </c:pt>
                <c:pt idx="765">
                  <c:v>7.1031499999999999E-3</c:v>
                </c:pt>
                <c:pt idx="766">
                  <c:v>2.094971E-2</c:v>
                </c:pt>
                <c:pt idx="767">
                  <c:v>2.5139180000000001E-2</c:v>
                </c:pt>
                <c:pt idx="768">
                  <c:v>1.44806E-2</c:v>
                </c:pt>
                <c:pt idx="769">
                  <c:v>1.686629E-3</c:v>
                </c:pt>
                <c:pt idx="770">
                  <c:v>-6.4470079999999997E-3</c:v>
                </c:pt>
                <c:pt idx="771">
                  <c:v>-1.2497680000000001E-2</c:v>
                </c:pt>
                <c:pt idx="772">
                  <c:v>-9.068296E-3</c:v>
                </c:pt>
                <c:pt idx="773">
                  <c:v>2.717768E-4</c:v>
                </c:pt>
                <c:pt idx="774">
                  <c:v>7.420477E-3</c:v>
                </c:pt>
                <c:pt idx="775">
                  <c:v>1.243649E-2</c:v>
                </c:pt>
                <c:pt idx="776">
                  <c:v>1.046943E-2</c:v>
                </c:pt>
                <c:pt idx="777">
                  <c:v>9.4019299999999993E-3</c:v>
                </c:pt>
                <c:pt idx="778">
                  <c:v>1.4088699999999999E-2</c:v>
                </c:pt>
                <c:pt idx="779">
                  <c:v>8.2150279999999992E-3</c:v>
                </c:pt>
                <c:pt idx="780">
                  <c:v>-6.3105110000000004E-3</c:v>
                </c:pt>
                <c:pt idx="781">
                  <c:v>-9.8812710000000005E-3</c:v>
                </c:pt>
                <c:pt idx="782">
                  <c:v>1.5992840000000001E-3</c:v>
                </c:pt>
                <c:pt idx="783">
                  <c:v>9.1445650000000003E-3</c:v>
                </c:pt>
                <c:pt idx="784">
                  <c:v>-4.8814069999999999E-4</c:v>
                </c:pt>
                <c:pt idx="785">
                  <c:v>-9.7240940000000008E-3</c:v>
                </c:pt>
                <c:pt idx="786">
                  <c:v>-3.8975849999999999E-3</c:v>
                </c:pt>
                <c:pt idx="787">
                  <c:v>5.7138079999999999E-3</c:v>
                </c:pt>
                <c:pt idx="788">
                  <c:v>8.3946300000000001E-3</c:v>
                </c:pt>
                <c:pt idx="789">
                  <c:v>1.023662E-2</c:v>
                </c:pt>
                <c:pt idx="790">
                  <c:v>1.638065E-2</c:v>
                </c:pt>
                <c:pt idx="791">
                  <c:v>1.6233899999999999E-2</c:v>
                </c:pt>
                <c:pt idx="792">
                  <c:v>4.0514729999999999E-3</c:v>
                </c:pt>
                <c:pt idx="793">
                  <c:v>-1.730875E-3</c:v>
                </c:pt>
                <c:pt idx="794">
                  <c:v>6.4428769999999996E-3</c:v>
                </c:pt>
                <c:pt idx="795">
                  <c:v>6.4954130000000002E-3</c:v>
                </c:pt>
                <c:pt idx="796">
                  <c:v>-2.673663E-4</c:v>
                </c:pt>
                <c:pt idx="797">
                  <c:v>5.5011010000000004E-3</c:v>
                </c:pt>
                <c:pt idx="798">
                  <c:v>6.5955379999999997E-3</c:v>
                </c:pt>
                <c:pt idx="799">
                  <c:v>-5.234832E-3</c:v>
                </c:pt>
                <c:pt idx="800">
                  <c:v>8.1515169999999998E-4</c:v>
                </c:pt>
                <c:pt idx="801">
                  <c:v>2.2141600000000001E-2</c:v>
                </c:pt>
                <c:pt idx="802">
                  <c:v>2.4167370000000001E-2</c:v>
                </c:pt>
                <c:pt idx="803">
                  <c:v>7.312023E-3</c:v>
                </c:pt>
                <c:pt idx="804">
                  <c:v>-2.9170960000000001E-4</c:v>
                </c:pt>
                <c:pt idx="805">
                  <c:v>9.6327280000000001E-3</c:v>
                </c:pt>
                <c:pt idx="806">
                  <c:v>1.3736669999999999E-2</c:v>
                </c:pt>
                <c:pt idx="807">
                  <c:v>-1.916063E-3</c:v>
                </c:pt>
                <c:pt idx="808">
                  <c:v>-1.326987E-2</c:v>
                </c:pt>
                <c:pt idx="809">
                  <c:v>-3.799656E-4</c:v>
                </c:pt>
                <c:pt idx="810">
                  <c:v>1.7937660000000001E-2</c:v>
                </c:pt>
                <c:pt idx="811">
                  <c:v>1.933443E-2</c:v>
                </c:pt>
                <c:pt idx="812">
                  <c:v>1.1038650000000001E-2</c:v>
                </c:pt>
                <c:pt idx="813">
                  <c:v>7.354714E-3</c:v>
                </c:pt>
                <c:pt idx="814">
                  <c:v>9.1772940000000008E-3</c:v>
                </c:pt>
                <c:pt idx="815">
                  <c:v>1.040729E-2</c:v>
                </c:pt>
                <c:pt idx="816">
                  <c:v>6.0852529999999997E-3</c:v>
                </c:pt>
                <c:pt idx="817">
                  <c:v>2.678789E-3</c:v>
                </c:pt>
                <c:pt idx="818">
                  <c:v>6.7684039999999996E-3</c:v>
                </c:pt>
                <c:pt idx="819">
                  <c:v>1.081063E-2</c:v>
                </c:pt>
                <c:pt idx="820">
                  <c:v>1.1439070000000001E-2</c:v>
                </c:pt>
                <c:pt idx="821">
                  <c:v>1.1474979999999999E-2</c:v>
                </c:pt>
                <c:pt idx="822">
                  <c:v>5.8429220000000004E-3</c:v>
                </c:pt>
                <c:pt idx="823">
                  <c:v>3.7020759999999999E-4</c:v>
                </c:pt>
                <c:pt idx="824">
                  <c:v>6.5800229999999999E-3</c:v>
                </c:pt>
                <c:pt idx="825">
                  <c:v>1.8106919999999999E-2</c:v>
                </c:pt>
                <c:pt idx="826">
                  <c:v>2.4083050000000002E-2</c:v>
                </c:pt>
                <c:pt idx="827">
                  <c:v>1.728706E-2</c:v>
                </c:pt>
                <c:pt idx="828">
                  <c:v>8.3628179999999993E-3</c:v>
                </c:pt>
                <c:pt idx="829">
                  <c:v>1.376958E-2</c:v>
                </c:pt>
                <c:pt idx="830">
                  <c:v>1.5631880000000001E-2</c:v>
                </c:pt>
                <c:pt idx="831">
                  <c:v>1.7250049999999999E-3</c:v>
                </c:pt>
                <c:pt idx="832">
                  <c:v>-2.5840519999999999E-3</c:v>
                </c:pt>
                <c:pt idx="833">
                  <c:v>6.5350399999999998E-3</c:v>
                </c:pt>
                <c:pt idx="834">
                  <c:v>7.8011349999999998E-3</c:v>
                </c:pt>
                <c:pt idx="835">
                  <c:v>1.66683E-3</c:v>
                </c:pt>
                <c:pt idx="836">
                  <c:v>-9.1391159999999999E-4</c:v>
                </c:pt>
                <c:pt idx="837">
                  <c:v>3.143762E-3</c:v>
                </c:pt>
                <c:pt idx="838">
                  <c:v>9.9121450000000007E-3</c:v>
                </c:pt>
                <c:pt idx="839">
                  <c:v>1.556184E-2</c:v>
                </c:pt>
                <c:pt idx="840">
                  <c:v>1.9097570000000001E-2</c:v>
                </c:pt>
                <c:pt idx="841">
                  <c:v>2.022504E-2</c:v>
                </c:pt>
                <c:pt idx="842">
                  <c:v>2.0641400000000001E-2</c:v>
                </c:pt>
                <c:pt idx="843">
                  <c:v>1.6655380000000001E-2</c:v>
                </c:pt>
                <c:pt idx="844">
                  <c:v>8.2090789999999993E-3</c:v>
                </c:pt>
                <c:pt idx="845">
                  <c:v>5.7613999999999999E-3</c:v>
                </c:pt>
                <c:pt idx="846">
                  <c:v>7.1007709999999996E-3</c:v>
                </c:pt>
                <c:pt idx="847">
                  <c:v>4.4767670000000001E-4</c:v>
                </c:pt>
                <c:pt idx="848">
                  <c:v>-2.6727809999999999E-3</c:v>
                </c:pt>
                <c:pt idx="849">
                  <c:v>1.1409829999999999E-2</c:v>
                </c:pt>
                <c:pt idx="850">
                  <c:v>2.3720459999999999E-2</c:v>
                </c:pt>
                <c:pt idx="851">
                  <c:v>1.490853E-2</c:v>
                </c:pt>
                <c:pt idx="852">
                  <c:v>-1.3609659999999999E-3</c:v>
                </c:pt>
                <c:pt idx="853">
                  <c:v>-2.386029E-3</c:v>
                </c:pt>
                <c:pt idx="854">
                  <c:v>5.673684E-3</c:v>
                </c:pt>
                <c:pt idx="855">
                  <c:v>7.7121910000000002E-3</c:v>
                </c:pt>
                <c:pt idx="856">
                  <c:v>6.7182550000000002E-3</c:v>
                </c:pt>
                <c:pt idx="857">
                  <c:v>8.8770770000000006E-3</c:v>
                </c:pt>
                <c:pt idx="858">
                  <c:v>1.420342E-2</c:v>
                </c:pt>
                <c:pt idx="859">
                  <c:v>1.6535970000000001E-2</c:v>
                </c:pt>
                <c:pt idx="860">
                  <c:v>1.056315E-2</c:v>
                </c:pt>
                <c:pt idx="861">
                  <c:v>4.9926949999999995E-4</c:v>
                </c:pt>
                <c:pt idx="862">
                  <c:v>3.3803639999999999E-3</c:v>
                </c:pt>
                <c:pt idx="863">
                  <c:v>2.075308E-2</c:v>
                </c:pt>
                <c:pt idx="864">
                  <c:v>2.5998770000000001E-2</c:v>
                </c:pt>
                <c:pt idx="865">
                  <c:v>1.3277570000000001E-2</c:v>
                </c:pt>
                <c:pt idx="866">
                  <c:v>2.4497020000000002E-3</c:v>
                </c:pt>
                <c:pt idx="867">
                  <c:v>-1.790118E-3</c:v>
                </c:pt>
                <c:pt idx="868">
                  <c:v>-5.3836839999999997E-3</c:v>
                </c:pt>
                <c:pt idx="869">
                  <c:v>-5.9554289999999999E-3</c:v>
                </c:pt>
                <c:pt idx="870">
                  <c:v>-4.4759960000000003E-3</c:v>
                </c:pt>
                <c:pt idx="871">
                  <c:v>-3.0517949999999999E-3</c:v>
                </c:pt>
                <c:pt idx="872">
                  <c:v>-9.5158250000000003E-4</c:v>
                </c:pt>
                <c:pt idx="873">
                  <c:v>-6.1204959999999996E-3</c:v>
                </c:pt>
                <c:pt idx="874">
                  <c:v>-1.2485400000000001E-2</c:v>
                </c:pt>
                <c:pt idx="875">
                  <c:v>-1.7245889999999999E-3</c:v>
                </c:pt>
                <c:pt idx="876">
                  <c:v>1.0903110000000001E-2</c:v>
                </c:pt>
                <c:pt idx="877">
                  <c:v>2.9760609999999999E-3</c:v>
                </c:pt>
                <c:pt idx="878">
                  <c:v>-7.7232689999999996E-3</c:v>
                </c:pt>
                <c:pt idx="879">
                  <c:v>-3.9403320000000004E-3</c:v>
                </c:pt>
                <c:pt idx="880">
                  <c:v>4.9226189999999996E-3</c:v>
                </c:pt>
                <c:pt idx="881">
                  <c:v>1.1991450000000001E-2</c:v>
                </c:pt>
                <c:pt idx="882">
                  <c:v>1.6203430000000001E-2</c:v>
                </c:pt>
                <c:pt idx="883">
                  <c:v>1.298179E-2</c:v>
                </c:pt>
                <c:pt idx="884">
                  <c:v>-1.2334729999999999E-3</c:v>
                </c:pt>
                <c:pt idx="885">
                  <c:v>-1.2156449999999999E-2</c:v>
                </c:pt>
                <c:pt idx="886">
                  <c:v>-2.2139059999999999E-3</c:v>
                </c:pt>
                <c:pt idx="887">
                  <c:v>1.37777E-2</c:v>
                </c:pt>
                <c:pt idx="888">
                  <c:v>1.8859569999999999E-2</c:v>
                </c:pt>
                <c:pt idx="889">
                  <c:v>2.0110050000000001E-2</c:v>
                </c:pt>
                <c:pt idx="890">
                  <c:v>2.5157530000000001E-2</c:v>
                </c:pt>
                <c:pt idx="891">
                  <c:v>2.8272129999999999E-2</c:v>
                </c:pt>
                <c:pt idx="892">
                  <c:v>1.894303E-2</c:v>
                </c:pt>
                <c:pt idx="893">
                  <c:v>8.1508029999999999E-3</c:v>
                </c:pt>
                <c:pt idx="894">
                  <c:v>8.8439250000000007E-3</c:v>
                </c:pt>
                <c:pt idx="895">
                  <c:v>6.986361E-3</c:v>
                </c:pt>
                <c:pt idx="896">
                  <c:v>-4.3648209999999996E-3</c:v>
                </c:pt>
                <c:pt idx="897">
                  <c:v>-1.023105E-2</c:v>
                </c:pt>
                <c:pt idx="898">
                  <c:v>-2.71835E-3</c:v>
                </c:pt>
                <c:pt idx="899">
                  <c:v>3.0594120000000001E-3</c:v>
                </c:pt>
                <c:pt idx="900">
                  <c:v>-3.9895039999999996E-3</c:v>
                </c:pt>
                <c:pt idx="901">
                  <c:v>-5.626715E-3</c:v>
                </c:pt>
                <c:pt idx="902">
                  <c:v>5.0946599999999998E-4</c:v>
                </c:pt>
                <c:pt idx="903">
                  <c:v>-7.0128489999999998E-3</c:v>
                </c:pt>
                <c:pt idx="904">
                  <c:v>-1.332623E-2</c:v>
                </c:pt>
                <c:pt idx="905">
                  <c:v>-4.122312E-4</c:v>
                </c:pt>
                <c:pt idx="906">
                  <c:v>7.9957299999999995E-3</c:v>
                </c:pt>
                <c:pt idx="907">
                  <c:v>2.9707079999999997E-4</c:v>
                </c:pt>
                <c:pt idx="908">
                  <c:v>-8.4446899999999995E-3</c:v>
                </c:pt>
                <c:pt idx="909">
                  <c:v>-1.2096630000000001E-2</c:v>
                </c:pt>
                <c:pt idx="910">
                  <c:v>-1.378912E-2</c:v>
                </c:pt>
                <c:pt idx="911">
                  <c:v>-1.7476970000000001E-2</c:v>
                </c:pt>
                <c:pt idx="912">
                  <c:v>-2.2544080000000001E-2</c:v>
                </c:pt>
                <c:pt idx="913">
                  <c:v>-1.8856649999999999E-2</c:v>
                </c:pt>
                <c:pt idx="914">
                  <c:v>-2.9545750000000001E-4</c:v>
                </c:pt>
                <c:pt idx="915">
                  <c:v>1.4697399999999999E-2</c:v>
                </c:pt>
                <c:pt idx="916">
                  <c:v>8.1058199999999997E-3</c:v>
                </c:pt>
                <c:pt idx="917">
                  <c:v>-1.1903269999999999E-3</c:v>
                </c:pt>
                <c:pt idx="918">
                  <c:v>-1.4745159999999999E-3</c:v>
                </c:pt>
                <c:pt idx="919">
                  <c:v>-8.7033070000000004E-3</c:v>
                </c:pt>
                <c:pt idx="920">
                  <c:v>-1.434597E-2</c:v>
                </c:pt>
                <c:pt idx="921">
                  <c:v>-4.0773229999999999E-3</c:v>
                </c:pt>
                <c:pt idx="922">
                  <c:v>5.6981669999999996E-3</c:v>
                </c:pt>
                <c:pt idx="923">
                  <c:v>7.2377730000000003E-3</c:v>
                </c:pt>
                <c:pt idx="924">
                  <c:v>1.3175849999999999E-2</c:v>
                </c:pt>
                <c:pt idx="925">
                  <c:v>2.053986E-2</c:v>
                </c:pt>
                <c:pt idx="926">
                  <c:v>1.724316E-2</c:v>
                </c:pt>
                <c:pt idx="927">
                  <c:v>9.0764829999999998E-3</c:v>
                </c:pt>
                <c:pt idx="928">
                  <c:v>5.5051049999999997E-3</c:v>
                </c:pt>
                <c:pt idx="929">
                  <c:v>7.2099659999999999E-3</c:v>
                </c:pt>
                <c:pt idx="930">
                  <c:v>8.1012140000000007E-3</c:v>
                </c:pt>
                <c:pt idx="931">
                  <c:v>-2.316288E-4</c:v>
                </c:pt>
                <c:pt idx="932">
                  <c:v>-4.9652979999999999E-3</c:v>
                </c:pt>
                <c:pt idx="933">
                  <c:v>6.4644780000000001E-3</c:v>
                </c:pt>
                <c:pt idx="934">
                  <c:v>1.23558E-2</c:v>
                </c:pt>
                <c:pt idx="935">
                  <c:v>-1.4429320000000001E-3</c:v>
                </c:pt>
                <c:pt idx="936">
                  <c:v>-9.3392849999999993E-3</c:v>
                </c:pt>
                <c:pt idx="937">
                  <c:v>4.2469659999999996E-3</c:v>
                </c:pt>
                <c:pt idx="938">
                  <c:v>1.4200620000000001E-2</c:v>
                </c:pt>
                <c:pt idx="939">
                  <c:v>5.8396309999999996E-3</c:v>
                </c:pt>
                <c:pt idx="940">
                  <c:v>2.5681129999999999E-3</c:v>
                </c:pt>
                <c:pt idx="941">
                  <c:v>1.8376590000000002E-2</c:v>
                </c:pt>
                <c:pt idx="942">
                  <c:v>2.525442E-2</c:v>
                </c:pt>
                <c:pt idx="943">
                  <c:v>6.3594819999999996E-3</c:v>
                </c:pt>
                <c:pt idx="944">
                  <c:v>-8.5119489999999996E-3</c:v>
                </c:pt>
                <c:pt idx="945">
                  <c:v>-3.1018740000000001E-3</c:v>
                </c:pt>
                <c:pt idx="946">
                  <c:v>2.7740149999999999E-3</c:v>
                </c:pt>
                <c:pt idx="947">
                  <c:v>-2.5818970000000001E-3</c:v>
                </c:pt>
                <c:pt idx="948">
                  <c:v>-7.3639049999999996E-3</c:v>
                </c:pt>
                <c:pt idx="949">
                  <c:v>5.38881E-3</c:v>
                </c:pt>
                <c:pt idx="950">
                  <c:v>2.3309759999999999E-2</c:v>
                </c:pt>
                <c:pt idx="951">
                  <c:v>1.4554060000000001E-2</c:v>
                </c:pt>
                <c:pt idx="952">
                  <c:v>-7.4686120000000003E-3</c:v>
                </c:pt>
                <c:pt idx="953">
                  <c:v>-5.6506849999999999E-3</c:v>
                </c:pt>
                <c:pt idx="954">
                  <c:v>1.0193570000000001E-2</c:v>
                </c:pt>
                <c:pt idx="955">
                  <c:v>6.8266409999999996E-3</c:v>
                </c:pt>
                <c:pt idx="956">
                  <c:v>-1.052934E-2</c:v>
                </c:pt>
                <c:pt idx="957">
                  <c:v>-8.4987780000000002E-3</c:v>
                </c:pt>
                <c:pt idx="958">
                  <c:v>5.1921049999999998E-3</c:v>
                </c:pt>
                <c:pt idx="959">
                  <c:v>2.0327700000000001E-3</c:v>
                </c:pt>
                <c:pt idx="960">
                  <c:v>-5.6152299999999997E-3</c:v>
                </c:pt>
                <c:pt idx="961">
                  <c:v>-5.0218279999999999E-3</c:v>
                </c:pt>
                <c:pt idx="962">
                  <c:v>-2.8850199999999999E-3</c:v>
                </c:pt>
                <c:pt idx="963">
                  <c:v>1.13542E-3</c:v>
                </c:pt>
                <c:pt idx="964">
                  <c:v>5.191467E-3</c:v>
                </c:pt>
                <c:pt idx="965">
                  <c:v>7.1062340000000003E-3</c:v>
                </c:pt>
                <c:pt idx="966">
                  <c:v>7.1975889999999999E-3</c:v>
                </c:pt>
                <c:pt idx="967">
                  <c:v>2.1586460000000002E-3</c:v>
                </c:pt>
                <c:pt idx="968">
                  <c:v>3.3080620000000002E-4</c:v>
                </c:pt>
                <c:pt idx="969">
                  <c:v>1.089507E-2</c:v>
                </c:pt>
                <c:pt idx="970">
                  <c:v>1.6524239999999999E-2</c:v>
                </c:pt>
                <c:pt idx="971">
                  <c:v>3.5855459999999998E-3</c:v>
                </c:pt>
                <c:pt idx="972">
                  <c:v>-6.0560049999999997E-3</c:v>
                </c:pt>
                <c:pt idx="973">
                  <c:v>1.8026380000000001E-3</c:v>
                </c:pt>
                <c:pt idx="974">
                  <c:v>6.5876750000000003E-3</c:v>
                </c:pt>
                <c:pt idx="975">
                  <c:v>9.2912769999999999E-4</c:v>
                </c:pt>
                <c:pt idx="976">
                  <c:v>2.0784390000000001E-3</c:v>
                </c:pt>
                <c:pt idx="977">
                  <c:v>1.4351030000000001E-2</c:v>
                </c:pt>
                <c:pt idx="978">
                  <c:v>2.343454E-2</c:v>
                </c:pt>
                <c:pt idx="979">
                  <c:v>1.67805E-2</c:v>
                </c:pt>
                <c:pt idx="980">
                  <c:v>6.005748E-3</c:v>
                </c:pt>
                <c:pt idx="981">
                  <c:v>6.9022780000000004E-3</c:v>
                </c:pt>
                <c:pt idx="982">
                  <c:v>8.3027900000000009E-3</c:v>
                </c:pt>
                <c:pt idx="983">
                  <c:v>3.095436E-3</c:v>
                </c:pt>
                <c:pt idx="984">
                  <c:v>1.0286920000000001E-3</c:v>
                </c:pt>
                <c:pt idx="985">
                  <c:v>1.973547E-4</c:v>
                </c:pt>
                <c:pt idx="986">
                  <c:v>-4.8117300000000002E-3</c:v>
                </c:pt>
                <c:pt idx="987">
                  <c:v>-8.4124709999999995E-3</c:v>
                </c:pt>
                <c:pt idx="988">
                  <c:v>-3.8719109999999998E-4</c:v>
                </c:pt>
                <c:pt idx="989">
                  <c:v>1.364101E-2</c:v>
                </c:pt>
                <c:pt idx="990">
                  <c:v>9.9159850000000004E-3</c:v>
                </c:pt>
                <c:pt idx="991">
                  <c:v>-7.868992E-3</c:v>
                </c:pt>
                <c:pt idx="992">
                  <c:v>-1.1708039999999999E-2</c:v>
                </c:pt>
                <c:pt idx="993">
                  <c:v>2.2561450000000002E-3</c:v>
                </c:pt>
                <c:pt idx="994">
                  <c:v>1.444138E-2</c:v>
                </c:pt>
                <c:pt idx="995">
                  <c:v>7.8532419999999999E-3</c:v>
                </c:pt>
                <c:pt idx="996">
                  <c:v>-7.1945810000000002E-3</c:v>
                </c:pt>
                <c:pt idx="997">
                  <c:v>-3.7907729999999999E-3</c:v>
                </c:pt>
                <c:pt idx="998">
                  <c:v>1.420708E-2</c:v>
                </c:pt>
                <c:pt idx="999">
                  <c:v>1.6998280000000001E-2</c:v>
                </c:pt>
              </c:numCache>
            </c:numRef>
          </c:yVal>
          <c:smooth val="0"/>
        </c:ser>
        <c:ser>
          <c:idx val="14"/>
          <c:order val="14"/>
          <c:tx>
            <c:v>+1000V (#15)</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Data'!$P$5:$P$1004</c:f>
              <c:numCache>
                <c:formatCode>General</c:formatCode>
                <c:ptCount val="1000"/>
                <c:pt idx="0">
                  <c:v>-7.2890369999999999E-3</c:v>
                </c:pt>
                <c:pt idx="1">
                  <c:v>-7.048538E-3</c:v>
                </c:pt>
                <c:pt idx="2">
                  <c:v>-9.1148619999999996E-3</c:v>
                </c:pt>
                <c:pt idx="3">
                  <c:v>-4.7162649999999999E-3</c:v>
                </c:pt>
                <c:pt idx="4">
                  <c:v>5.099836E-3</c:v>
                </c:pt>
                <c:pt idx="5">
                  <c:v>2.1521140000000001E-3</c:v>
                </c:pt>
                <c:pt idx="6">
                  <c:v>-4.0164529999999997E-3</c:v>
                </c:pt>
                <c:pt idx="7">
                  <c:v>-5.3523899999999996E-4</c:v>
                </c:pt>
                <c:pt idx="8">
                  <c:v>-1.674296E-3</c:v>
                </c:pt>
                <c:pt idx="9">
                  <c:v>-4.4417420000000003E-3</c:v>
                </c:pt>
                <c:pt idx="10">
                  <c:v>1.1804630000000001E-3</c:v>
                </c:pt>
                <c:pt idx="11">
                  <c:v>4.3931960000000003E-3</c:v>
                </c:pt>
                <c:pt idx="12">
                  <c:v>-1.867956E-3</c:v>
                </c:pt>
                <c:pt idx="13">
                  <c:v>-7.9307189999999993E-3</c:v>
                </c:pt>
                <c:pt idx="14">
                  <c:v>-7.2974080000000005E-4</c:v>
                </c:pt>
                <c:pt idx="15">
                  <c:v>1.3687E-2</c:v>
                </c:pt>
                <c:pt idx="16">
                  <c:v>1.006786E-2</c:v>
                </c:pt>
                <c:pt idx="17">
                  <c:v>-5.6284619999999999E-3</c:v>
                </c:pt>
                <c:pt idx="18">
                  <c:v>-5.3863519999999996E-3</c:v>
                </c:pt>
                <c:pt idx="19">
                  <c:v>2.7346249999999999E-5</c:v>
                </c:pt>
                <c:pt idx="20">
                  <c:v>3.1566749999999998E-3</c:v>
                </c:pt>
                <c:pt idx="21">
                  <c:v>1.3161819999999999E-2</c:v>
                </c:pt>
                <c:pt idx="22">
                  <c:v>1.6469890000000001E-2</c:v>
                </c:pt>
                <c:pt idx="23">
                  <c:v>1.300757E-2</c:v>
                </c:pt>
                <c:pt idx="24">
                  <c:v>7.9650239999999994E-3</c:v>
                </c:pt>
                <c:pt idx="25">
                  <c:v>-3.8445559999999998E-3</c:v>
                </c:pt>
                <c:pt idx="26">
                  <c:v>-6.4032519999999999E-3</c:v>
                </c:pt>
                <c:pt idx="27">
                  <c:v>4.9861999999999997E-3</c:v>
                </c:pt>
                <c:pt idx="28">
                  <c:v>9.8957109999999997E-3</c:v>
                </c:pt>
                <c:pt idx="29">
                  <c:v>3.672692E-3</c:v>
                </c:pt>
                <c:pt idx="30">
                  <c:v>-1.876333E-3</c:v>
                </c:pt>
                <c:pt idx="31">
                  <c:v>6.9927550000000002E-4</c:v>
                </c:pt>
                <c:pt idx="32">
                  <c:v>1.448944E-3</c:v>
                </c:pt>
                <c:pt idx="33">
                  <c:v>-7.4154190000000004E-3</c:v>
                </c:pt>
                <c:pt idx="34">
                  <c:v>-1.028629E-2</c:v>
                </c:pt>
                <c:pt idx="35">
                  <c:v>-5.4061209999999998E-3</c:v>
                </c:pt>
                <c:pt idx="36">
                  <c:v>-6.8793969999999998E-3</c:v>
                </c:pt>
                <c:pt idx="37">
                  <c:v>-1.0408779999999999E-2</c:v>
                </c:pt>
                <c:pt idx="38">
                  <c:v>-9.5790059999999993E-3</c:v>
                </c:pt>
                <c:pt idx="39">
                  <c:v>-1.0031730000000001E-2</c:v>
                </c:pt>
                <c:pt idx="40">
                  <c:v>-1.5118650000000001E-2</c:v>
                </c:pt>
                <c:pt idx="41">
                  <c:v>-1.9771670000000002E-2</c:v>
                </c:pt>
                <c:pt idx="42">
                  <c:v>-1.9171609999999999E-2</c:v>
                </c:pt>
                <c:pt idx="43">
                  <c:v>-1.377576E-2</c:v>
                </c:pt>
                <c:pt idx="44">
                  <c:v>-8.7610880000000002E-3</c:v>
                </c:pt>
                <c:pt idx="45">
                  <c:v>-4.8430779999999998E-3</c:v>
                </c:pt>
                <c:pt idx="46">
                  <c:v>2.4896229999999998E-3</c:v>
                </c:pt>
                <c:pt idx="47">
                  <c:v>4.7785090000000002E-3</c:v>
                </c:pt>
                <c:pt idx="48">
                  <c:v>-3.4142059999999999E-3</c:v>
                </c:pt>
                <c:pt idx="49">
                  <c:v>-1.416182E-2</c:v>
                </c:pt>
                <c:pt idx="50">
                  <c:v>-2.0429039999999999E-2</c:v>
                </c:pt>
                <c:pt idx="51">
                  <c:v>-1.331944E-2</c:v>
                </c:pt>
                <c:pt idx="52">
                  <c:v>4.6362139999999997E-5</c:v>
                </c:pt>
                <c:pt idx="53">
                  <c:v>3.1156489999999998E-3</c:v>
                </c:pt>
                <c:pt idx="54">
                  <c:v>4.4693320000000001E-4</c:v>
                </c:pt>
                <c:pt idx="55">
                  <c:v>-2.08516E-3</c:v>
                </c:pt>
                <c:pt idx="56">
                  <c:v>-5.7254319999999999E-3</c:v>
                </c:pt>
                <c:pt idx="57">
                  <c:v>-2.9384189999999998E-3</c:v>
                </c:pt>
                <c:pt idx="58">
                  <c:v>1.039203E-2</c:v>
                </c:pt>
                <c:pt idx="59">
                  <c:v>1.890143E-2</c:v>
                </c:pt>
                <c:pt idx="60">
                  <c:v>9.9960269999999993E-3</c:v>
                </c:pt>
                <c:pt idx="61">
                  <c:v>-1.5617700000000001E-3</c:v>
                </c:pt>
                <c:pt idx="62">
                  <c:v>-5.9666709999999998E-4</c:v>
                </c:pt>
                <c:pt idx="63">
                  <c:v>4.2062089999999998E-3</c:v>
                </c:pt>
                <c:pt idx="64">
                  <c:v>-2.9569430000000001E-3</c:v>
                </c:pt>
                <c:pt idx="65">
                  <c:v>-1.491965E-2</c:v>
                </c:pt>
                <c:pt idx="66">
                  <c:v>-6.3164639999999999E-3</c:v>
                </c:pt>
                <c:pt idx="67">
                  <c:v>1.7239839999999999E-2</c:v>
                </c:pt>
                <c:pt idx="68">
                  <c:v>2.469354E-2</c:v>
                </c:pt>
                <c:pt idx="69">
                  <c:v>1.3689949999999999E-2</c:v>
                </c:pt>
                <c:pt idx="70">
                  <c:v>4.1150470000000001E-3</c:v>
                </c:pt>
                <c:pt idx="71">
                  <c:v>-1.4178330000000001E-3</c:v>
                </c:pt>
                <c:pt idx="72">
                  <c:v>-9.7849970000000001E-3</c:v>
                </c:pt>
                <c:pt idx="73">
                  <c:v>-1.0403839999999999E-2</c:v>
                </c:pt>
                <c:pt idx="74">
                  <c:v>1.536157E-3</c:v>
                </c:pt>
                <c:pt idx="75">
                  <c:v>9.8576229999999994E-3</c:v>
                </c:pt>
                <c:pt idx="76">
                  <c:v>6.2866909999999996E-3</c:v>
                </c:pt>
                <c:pt idx="77">
                  <c:v>3.873665E-4</c:v>
                </c:pt>
                <c:pt idx="78">
                  <c:v>2.6740510000000002E-3</c:v>
                </c:pt>
                <c:pt idx="79">
                  <c:v>5.7554909999999997E-3</c:v>
                </c:pt>
                <c:pt idx="80">
                  <c:v>4.6901979999999996E-3</c:v>
                </c:pt>
                <c:pt idx="81">
                  <c:v>7.5570510000000004E-3</c:v>
                </c:pt>
                <c:pt idx="82">
                  <c:v>1.3579000000000001E-2</c:v>
                </c:pt>
                <c:pt idx="83">
                  <c:v>1.7698660000000001E-2</c:v>
                </c:pt>
                <c:pt idx="84">
                  <c:v>1.313162E-2</c:v>
                </c:pt>
                <c:pt idx="85">
                  <c:v>-4.7943860000000003E-3</c:v>
                </c:pt>
                <c:pt idx="86">
                  <c:v>-1.7917140000000002E-2</c:v>
                </c:pt>
                <c:pt idx="87">
                  <c:v>-7.5457520000000002E-3</c:v>
                </c:pt>
                <c:pt idx="88">
                  <c:v>5.9959649999999998E-3</c:v>
                </c:pt>
                <c:pt idx="89">
                  <c:v>6.0019699999999997E-3</c:v>
                </c:pt>
                <c:pt idx="90">
                  <c:v>5.5854670000000002E-3</c:v>
                </c:pt>
                <c:pt idx="91">
                  <c:v>6.797445E-3</c:v>
                </c:pt>
                <c:pt idx="92">
                  <c:v>5.2752900000000002E-3</c:v>
                </c:pt>
                <c:pt idx="93">
                  <c:v>9.8239950000000007E-4</c:v>
                </c:pt>
                <c:pt idx="94">
                  <c:v>1.822796E-3</c:v>
                </c:pt>
                <c:pt idx="95">
                  <c:v>1.141547E-2</c:v>
                </c:pt>
                <c:pt idx="96">
                  <c:v>8.4702839999999998E-3</c:v>
                </c:pt>
                <c:pt idx="97">
                  <c:v>-2.1892779999999998E-3</c:v>
                </c:pt>
                <c:pt idx="98">
                  <c:v>4.7394359999999996E-3</c:v>
                </c:pt>
                <c:pt idx="99">
                  <c:v>1.550152E-2</c:v>
                </c:pt>
                <c:pt idx="100">
                  <c:v>1.15175E-2</c:v>
                </c:pt>
                <c:pt idx="101">
                  <c:v>-2.0872590000000002E-3</c:v>
                </c:pt>
                <c:pt idx="102">
                  <c:v>-1.3028420000000001E-2</c:v>
                </c:pt>
                <c:pt idx="103">
                  <c:v>-9.1048959999999995E-3</c:v>
                </c:pt>
                <c:pt idx="104">
                  <c:v>3.878917E-3</c:v>
                </c:pt>
                <c:pt idx="105">
                  <c:v>1.181713E-2</c:v>
                </c:pt>
                <c:pt idx="106">
                  <c:v>1.059789E-2</c:v>
                </c:pt>
                <c:pt idx="107">
                  <c:v>6.5912320000000003E-4</c:v>
                </c:pt>
                <c:pt idx="108">
                  <c:v>-9.0698180000000003E-3</c:v>
                </c:pt>
                <c:pt idx="109">
                  <c:v>-9.974742E-3</c:v>
                </c:pt>
                <c:pt idx="110">
                  <c:v>-4.4450219999999999E-3</c:v>
                </c:pt>
                <c:pt idx="111">
                  <c:v>-1.6764939999999999E-3</c:v>
                </c:pt>
                <c:pt idx="112">
                  <c:v>-1.2389689999999999E-3</c:v>
                </c:pt>
                <c:pt idx="113">
                  <c:v>2.0007710000000001E-3</c:v>
                </c:pt>
                <c:pt idx="114">
                  <c:v>2.7916740000000001E-3</c:v>
                </c:pt>
                <c:pt idx="115">
                  <c:v>5.537648E-3</c:v>
                </c:pt>
                <c:pt idx="116">
                  <c:v>6.5107890000000003E-3</c:v>
                </c:pt>
                <c:pt idx="117">
                  <c:v>5.2347639999999996E-4</c:v>
                </c:pt>
                <c:pt idx="118">
                  <c:v>5.7418260000000002E-3</c:v>
                </c:pt>
                <c:pt idx="119">
                  <c:v>1.497505E-2</c:v>
                </c:pt>
                <c:pt idx="120">
                  <c:v>9.4200359999999997E-3</c:v>
                </c:pt>
                <c:pt idx="121">
                  <c:v>2.8981800000000002E-3</c:v>
                </c:pt>
                <c:pt idx="122">
                  <c:v>8.6965310000000004E-3</c:v>
                </c:pt>
                <c:pt idx="123">
                  <c:v>1.661522E-2</c:v>
                </c:pt>
                <c:pt idx="124">
                  <c:v>1.286031E-2</c:v>
                </c:pt>
                <c:pt idx="125">
                  <c:v>4.088141E-4</c:v>
                </c:pt>
                <c:pt idx="126">
                  <c:v>-6.295691E-3</c:v>
                </c:pt>
                <c:pt idx="127">
                  <c:v>-2.0620719999999999E-3</c:v>
                </c:pt>
                <c:pt idx="128">
                  <c:v>6.350145E-4</c:v>
                </c:pt>
                <c:pt idx="129">
                  <c:v>-7.9099530000000008E-3</c:v>
                </c:pt>
                <c:pt idx="130">
                  <c:v>-1.050151E-2</c:v>
                </c:pt>
                <c:pt idx="131">
                  <c:v>-1.406778E-3</c:v>
                </c:pt>
                <c:pt idx="132">
                  <c:v>-2.7249470000000001E-3</c:v>
                </c:pt>
                <c:pt idx="133">
                  <c:v>-9.1922630000000009E-3</c:v>
                </c:pt>
                <c:pt idx="134">
                  <c:v>-2.6376129999999999E-4</c:v>
                </c:pt>
                <c:pt idx="135">
                  <c:v>1.120839E-2</c:v>
                </c:pt>
                <c:pt idx="136">
                  <c:v>7.3329340000000002E-3</c:v>
                </c:pt>
                <c:pt idx="137">
                  <c:v>1.790328E-4</c:v>
                </c:pt>
                <c:pt idx="138">
                  <c:v>3.9923759999999997E-3</c:v>
                </c:pt>
                <c:pt idx="139">
                  <c:v>8.6786380000000007E-3</c:v>
                </c:pt>
                <c:pt idx="140">
                  <c:v>-4.1532450000000002E-4</c:v>
                </c:pt>
                <c:pt idx="141">
                  <c:v>-1.4767850000000001E-2</c:v>
                </c:pt>
                <c:pt idx="142">
                  <c:v>-1.659039E-2</c:v>
                </c:pt>
                <c:pt idx="143">
                  <c:v>-1.09677E-2</c:v>
                </c:pt>
                <c:pt idx="144">
                  <c:v>-1.0861900000000001E-2</c:v>
                </c:pt>
                <c:pt idx="145">
                  <c:v>-9.1888219999999993E-3</c:v>
                </c:pt>
                <c:pt idx="146">
                  <c:v>-5.7753739999999996E-4</c:v>
                </c:pt>
                <c:pt idx="147">
                  <c:v>5.5311980000000002E-3</c:v>
                </c:pt>
                <c:pt idx="148">
                  <c:v>4.3064440000000004E-3</c:v>
                </c:pt>
                <c:pt idx="149">
                  <c:v>-2.5447320000000001E-3</c:v>
                </c:pt>
                <c:pt idx="150">
                  <c:v>-7.4225519999999998E-3</c:v>
                </c:pt>
                <c:pt idx="151">
                  <c:v>-1.0619160000000001E-2</c:v>
                </c:pt>
                <c:pt idx="152">
                  <c:v>-1.7656649999999999E-2</c:v>
                </c:pt>
                <c:pt idx="153">
                  <c:v>-1.56104E-2</c:v>
                </c:pt>
                <c:pt idx="154">
                  <c:v>-1.441447E-3</c:v>
                </c:pt>
                <c:pt idx="155">
                  <c:v>7.1430840000000001E-3</c:v>
                </c:pt>
                <c:pt idx="156">
                  <c:v>5.7691469999999996E-3</c:v>
                </c:pt>
                <c:pt idx="157">
                  <c:v>-1.693291E-3</c:v>
                </c:pt>
                <c:pt idx="158">
                  <c:v>-9.7728810000000006E-3</c:v>
                </c:pt>
                <c:pt idx="159">
                  <c:v>-2.8545179999999999E-3</c:v>
                </c:pt>
                <c:pt idx="160">
                  <c:v>1.143748E-2</c:v>
                </c:pt>
                <c:pt idx="161">
                  <c:v>9.8938749999999999E-3</c:v>
                </c:pt>
                <c:pt idx="162">
                  <c:v>-7.2086209999999999E-4</c:v>
                </c:pt>
                <c:pt idx="163">
                  <c:v>-6.571365E-3</c:v>
                </c:pt>
                <c:pt idx="164">
                  <c:v>-9.2851689999999994E-3</c:v>
                </c:pt>
                <c:pt idx="165">
                  <c:v>-7.4453599999999998E-3</c:v>
                </c:pt>
                <c:pt idx="166">
                  <c:v>1.43301E-3</c:v>
                </c:pt>
                <c:pt idx="167">
                  <c:v>4.6449680000000002E-3</c:v>
                </c:pt>
                <c:pt idx="168">
                  <c:v>-3.9746160000000003E-3</c:v>
                </c:pt>
                <c:pt idx="169">
                  <c:v>-4.5479209999999999E-3</c:v>
                </c:pt>
                <c:pt idx="170">
                  <c:v>7.7246370000000003E-3</c:v>
                </c:pt>
                <c:pt idx="171">
                  <c:v>1.182969E-2</c:v>
                </c:pt>
                <c:pt idx="172">
                  <c:v>1.427003E-3</c:v>
                </c:pt>
                <c:pt idx="173">
                  <c:v>-1.16493E-2</c:v>
                </c:pt>
                <c:pt idx="174">
                  <c:v>-1.7658690000000001E-2</c:v>
                </c:pt>
                <c:pt idx="175">
                  <c:v>-1.4413250000000001E-2</c:v>
                </c:pt>
                <c:pt idx="176">
                  <c:v>-5.5576569999999997E-3</c:v>
                </c:pt>
                <c:pt idx="177">
                  <c:v>9.0411420000000003E-3</c:v>
                </c:pt>
                <c:pt idx="178">
                  <c:v>3.6326600000000001E-2</c:v>
                </c:pt>
                <c:pt idx="179">
                  <c:v>7.5104000000000004E-2</c:v>
                </c:pt>
                <c:pt idx="180">
                  <c:v>0.1210169</c:v>
                </c:pt>
                <c:pt idx="181">
                  <c:v>0.1791056</c:v>
                </c:pt>
                <c:pt idx="182">
                  <c:v>0.25780760000000003</c:v>
                </c:pt>
                <c:pt idx="183">
                  <c:v>0.34755340000000001</c:v>
                </c:pt>
                <c:pt idx="184">
                  <c:v>0.43563039999999997</c:v>
                </c:pt>
                <c:pt idx="185">
                  <c:v>0.53425549999999999</c:v>
                </c:pt>
                <c:pt idx="186">
                  <c:v>0.63160970000000005</c:v>
                </c:pt>
                <c:pt idx="187">
                  <c:v>0.69200969999999995</c:v>
                </c:pt>
                <c:pt idx="188">
                  <c:v>0.71502719999999997</c:v>
                </c:pt>
                <c:pt idx="189">
                  <c:v>0.72687139999999995</c:v>
                </c:pt>
                <c:pt idx="190">
                  <c:v>0.73969470000000004</c:v>
                </c:pt>
                <c:pt idx="191">
                  <c:v>0.74244770000000004</c:v>
                </c:pt>
                <c:pt idx="192">
                  <c:v>0.73314860000000004</c:v>
                </c:pt>
                <c:pt idx="193">
                  <c:v>0.72393209999999997</c:v>
                </c:pt>
                <c:pt idx="194">
                  <c:v>0.72049739999999995</c:v>
                </c:pt>
                <c:pt idx="195">
                  <c:v>0.71726849999999998</c:v>
                </c:pt>
                <c:pt idx="196">
                  <c:v>0.70978189999999997</c:v>
                </c:pt>
                <c:pt idx="197">
                  <c:v>0.70696950000000003</c:v>
                </c:pt>
                <c:pt idx="198">
                  <c:v>0.70941509999999997</c:v>
                </c:pt>
                <c:pt idx="199">
                  <c:v>0.70577780000000001</c:v>
                </c:pt>
                <c:pt idx="200">
                  <c:v>0.69085810000000003</c:v>
                </c:pt>
                <c:pt idx="201">
                  <c:v>0.67709470000000005</c:v>
                </c:pt>
                <c:pt idx="202">
                  <c:v>0.68034349999999999</c:v>
                </c:pt>
                <c:pt idx="203">
                  <c:v>0.68167710000000004</c:v>
                </c:pt>
                <c:pt idx="204">
                  <c:v>0.66476729999999995</c:v>
                </c:pt>
                <c:pt idx="205">
                  <c:v>0.64723770000000003</c:v>
                </c:pt>
                <c:pt idx="206">
                  <c:v>0.63801209999999997</c:v>
                </c:pt>
                <c:pt idx="207">
                  <c:v>0.63126450000000001</c:v>
                </c:pt>
                <c:pt idx="208">
                  <c:v>0.61946990000000002</c:v>
                </c:pt>
                <c:pt idx="209">
                  <c:v>0.61103879999999999</c:v>
                </c:pt>
                <c:pt idx="210">
                  <c:v>0.61840399999999995</c:v>
                </c:pt>
                <c:pt idx="211">
                  <c:v>0.61741239999999997</c:v>
                </c:pt>
                <c:pt idx="212">
                  <c:v>0.59941659999999997</c:v>
                </c:pt>
                <c:pt idx="213">
                  <c:v>0.59205850000000004</c:v>
                </c:pt>
                <c:pt idx="214">
                  <c:v>0.5928348</c:v>
                </c:pt>
                <c:pt idx="215">
                  <c:v>0.58945000000000003</c:v>
                </c:pt>
                <c:pt idx="216">
                  <c:v>0.58757740000000003</c:v>
                </c:pt>
                <c:pt idx="217">
                  <c:v>0.583206</c:v>
                </c:pt>
                <c:pt idx="218">
                  <c:v>0.57374539999999996</c:v>
                </c:pt>
                <c:pt idx="219">
                  <c:v>0.56777849999999996</c:v>
                </c:pt>
                <c:pt idx="220">
                  <c:v>0.57249859999999997</c:v>
                </c:pt>
                <c:pt idx="221">
                  <c:v>0.58128999999999997</c:v>
                </c:pt>
                <c:pt idx="222">
                  <c:v>0.57685679999999995</c:v>
                </c:pt>
                <c:pt idx="223">
                  <c:v>0.55889770000000005</c:v>
                </c:pt>
                <c:pt idx="224">
                  <c:v>0.5462629</c:v>
                </c:pt>
                <c:pt idx="225">
                  <c:v>0.54787459999999999</c:v>
                </c:pt>
                <c:pt idx="226">
                  <c:v>0.55421799999999999</c:v>
                </c:pt>
                <c:pt idx="227">
                  <c:v>0.55964530000000001</c:v>
                </c:pt>
                <c:pt idx="228">
                  <c:v>0.56189009999999995</c:v>
                </c:pt>
                <c:pt idx="229">
                  <c:v>0.55717300000000003</c:v>
                </c:pt>
                <c:pt idx="230">
                  <c:v>0.54885589999999995</c:v>
                </c:pt>
                <c:pt idx="231">
                  <c:v>0.53370649999999997</c:v>
                </c:pt>
                <c:pt idx="232">
                  <c:v>0.51618869999999994</c:v>
                </c:pt>
                <c:pt idx="233">
                  <c:v>0.51032889999999997</c:v>
                </c:pt>
                <c:pt idx="234">
                  <c:v>0.51324729999999996</c:v>
                </c:pt>
                <c:pt idx="235">
                  <c:v>0.52348189999999994</c:v>
                </c:pt>
                <c:pt idx="236">
                  <c:v>0.53220529999999999</c:v>
                </c:pt>
                <c:pt idx="237">
                  <c:v>0.51940920000000002</c:v>
                </c:pt>
                <c:pt idx="238">
                  <c:v>0.49785439999999997</c:v>
                </c:pt>
                <c:pt idx="239">
                  <c:v>0.49454219999999999</c:v>
                </c:pt>
                <c:pt idx="240">
                  <c:v>0.4992104</c:v>
                </c:pt>
                <c:pt idx="241">
                  <c:v>0.48706840000000001</c:v>
                </c:pt>
                <c:pt idx="242">
                  <c:v>0.47356670000000001</c:v>
                </c:pt>
                <c:pt idx="243">
                  <c:v>0.47985139999999998</c:v>
                </c:pt>
                <c:pt idx="244">
                  <c:v>0.49097059999999998</c:v>
                </c:pt>
                <c:pt idx="245">
                  <c:v>0.49626140000000002</c:v>
                </c:pt>
                <c:pt idx="246">
                  <c:v>0.49553970000000003</c:v>
                </c:pt>
                <c:pt idx="247">
                  <c:v>0.48960870000000001</c:v>
                </c:pt>
                <c:pt idx="248">
                  <c:v>0.49291659999999998</c:v>
                </c:pt>
                <c:pt idx="249">
                  <c:v>0.50307279999999999</c:v>
                </c:pt>
                <c:pt idx="250">
                  <c:v>0.50229100000000004</c:v>
                </c:pt>
                <c:pt idx="251">
                  <c:v>0.49070960000000002</c:v>
                </c:pt>
                <c:pt idx="252">
                  <c:v>0.47298479999999998</c:v>
                </c:pt>
                <c:pt idx="253">
                  <c:v>0.45951959999999997</c:v>
                </c:pt>
                <c:pt idx="254">
                  <c:v>0.46688220000000002</c:v>
                </c:pt>
                <c:pt idx="255">
                  <c:v>0.4838558</c:v>
                </c:pt>
                <c:pt idx="256">
                  <c:v>0.4808772</c:v>
                </c:pt>
                <c:pt idx="257">
                  <c:v>0.45966190000000001</c:v>
                </c:pt>
                <c:pt idx="258">
                  <c:v>0.44615169999999998</c:v>
                </c:pt>
                <c:pt idx="259">
                  <c:v>0.44800869999999998</c:v>
                </c:pt>
                <c:pt idx="260">
                  <c:v>0.4552252</c:v>
                </c:pt>
                <c:pt idx="261">
                  <c:v>0.45837139999999998</c:v>
                </c:pt>
                <c:pt idx="262">
                  <c:v>0.45884730000000001</c:v>
                </c:pt>
                <c:pt idx="263">
                  <c:v>0.45488269999999997</c:v>
                </c:pt>
                <c:pt idx="264">
                  <c:v>0.44147809999999998</c:v>
                </c:pt>
                <c:pt idx="265">
                  <c:v>0.43012850000000002</c:v>
                </c:pt>
                <c:pt idx="266">
                  <c:v>0.43036340000000001</c:v>
                </c:pt>
                <c:pt idx="267">
                  <c:v>0.43742979999999998</c:v>
                </c:pt>
                <c:pt idx="268">
                  <c:v>0.44022939999999999</c:v>
                </c:pt>
                <c:pt idx="269">
                  <c:v>0.43077179999999998</c:v>
                </c:pt>
                <c:pt idx="270">
                  <c:v>0.41910900000000001</c:v>
                </c:pt>
                <c:pt idx="271">
                  <c:v>0.41982239999999998</c:v>
                </c:pt>
                <c:pt idx="272">
                  <c:v>0.4270466</c:v>
                </c:pt>
                <c:pt idx="273">
                  <c:v>0.42938910000000002</c:v>
                </c:pt>
                <c:pt idx="274">
                  <c:v>0.4252206</c:v>
                </c:pt>
                <c:pt idx="275">
                  <c:v>0.41464030000000002</c:v>
                </c:pt>
                <c:pt idx="276">
                  <c:v>0.40048</c:v>
                </c:pt>
                <c:pt idx="277">
                  <c:v>0.39114660000000001</c:v>
                </c:pt>
                <c:pt idx="278">
                  <c:v>0.39772030000000003</c:v>
                </c:pt>
                <c:pt idx="279">
                  <c:v>0.41240480000000002</c:v>
                </c:pt>
                <c:pt idx="280">
                  <c:v>0.41576190000000002</c:v>
                </c:pt>
                <c:pt idx="281">
                  <c:v>0.41217330000000002</c:v>
                </c:pt>
                <c:pt idx="282">
                  <c:v>0.40921069999999998</c:v>
                </c:pt>
                <c:pt idx="283">
                  <c:v>0.40622510000000001</c:v>
                </c:pt>
                <c:pt idx="284">
                  <c:v>0.40491100000000002</c:v>
                </c:pt>
                <c:pt idx="285">
                  <c:v>0.39938430000000003</c:v>
                </c:pt>
                <c:pt idx="286">
                  <c:v>0.39202599999999999</c:v>
                </c:pt>
                <c:pt idx="287">
                  <c:v>0.3868007</c:v>
                </c:pt>
                <c:pt idx="288">
                  <c:v>0.37436760000000002</c:v>
                </c:pt>
                <c:pt idx="289">
                  <c:v>0.36835050000000003</c:v>
                </c:pt>
                <c:pt idx="290">
                  <c:v>0.38345990000000002</c:v>
                </c:pt>
                <c:pt idx="291">
                  <c:v>0.39662960000000003</c:v>
                </c:pt>
                <c:pt idx="292">
                  <c:v>0.39400590000000002</c:v>
                </c:pt>
                <c:pt idx="293">
                  <c:v>0.38427499999999998</c:v>
                </c:pt>
                <c:pt idx="294">
                  <c:v>0.37304910000000002</c:v>
                </c:pt>
                <c:pt idx="295">
                  <c:v>0.36858740000000001</c:v>
                </c:pt>
                <c:pt idx="296">
                  <c:v>0.37518479999999998</c:v>
                </c:pt>
                <c:pt idx="297">
                  <c:v>0.37899579999999999</c:v>
                </c:pt>
                <c:pt idx="298">
                  <c:v>0.37000420000000001</c:v>
                </c:pt>
                <c:pt idx="299">
                  <c:v>0.36178199999999999</c:v>
                </c:pt>
                <c:pt idx="300">
                  <c:v>0.36083900000000002</c:v>
                </c:pt>
                <c:pt idx="301">
                  <c:v>0.35674030000000001</c:v>
                </c:pt>
                <c:pt idx="302">
                  <c:v>0.35250490000000001</c:v>
                </c:pt>
                <c:pt idx="303">
                  <c:v>0.35215829999999998</c:v>
                </c:pt>
                <c:pt idx="304">
                  <c:v>0.3467247</c:v>
                </c:pt>
                <c:pt idx="305">
                  <c:v>0.34270929999999999</c:v>
                </c:pt>
                <c:pt idx="306">
                  <c:v>0.3474971</c:v>
                </c:pt>
                <c:pt idx="307">
                  <c:v>0.34561770000000003</c:v>
                </c:pt>
                <c:pt idx="308">
                  <c:v>0.3366228</c:v>
                </c:pt>
                <c:pt idx="309">
                  <c:v>0.33664060000000001</c:v>
                </c:pt>
                <c:pt idx="310">
                  <c:v>0.34240769999999998</c:v>
                </c:pt>
                <c:pt idx="311">
                  <c:v>0.34355770000000002</c:v>
                </c:pt>
                <c:pt idx="312">
                  <c:v>0.3392057</c:v>
                </c:pt>
                <c:pt idx="313">
                  <c:v>0.33424809999999999</c:v>
                </c:pt>
                <c:pt idx="314">
                  <c:v>0.33757740000000003</c:v>
                </c:pt>
                <c:pt idx="315">
                  <c:v>0.34527659999999999</c:v>
                </c:pt>
                <c:pt idx="316">
                  <c:v>0.33657199999999998</c:v>
                </c:pt>
                <c:pt idx="317">
                  <c:v>0.31223060000000002</c:v>
                </c:pt>
                <c:pt idx="318">
                  <c:v>0.30007040000000001</c:v>
                </c:pt>
                <c:pt idx="319">
                  <c:v>0.31081029999999998</c:v>
                </c:pt>
                <c:pt idx="320">
                  <c:v>0.32341330000000001</c:v>
                </c:pt>
                <c:pt idx="321">
                  <c:v>0.32172640000000002</c:v>
                </c:pt>
                <c:pt idx="322">
                  <c:v>0.3182992</c:v>
                </c:pt>
                <c:pt idx="323">
                  <c:v>0.31973380000000001</c:v>
                </c:pt>
                <c:pt idx="324">
                  <c:v>0.3189478</c:v>
                </c:pt>
                <c:pt idx="325">
                  <c:v>0.3155405</c:v>
                </c:pt>
                <c:pt idx="326">
                  <c:v>0.30658669999999999</c:v>
                </c:pt>
                <c:pt idx="327">
                  <c:v>0.30015059999999999</c:v>
                </c:pt>
                <c:pt idx="328">
                  <c:v>0.30808609999999997</c:v>
                </c:pt>
                <c:pt idx="329">
                  <c:v>0.31288840000000001</c:v>
                </c:pt>
                <c:pt idx="330">
                  <c:v>0.3049113</c:v>
                </c:pt>
                <c:pt idx="331">
                  <c:v>0.30085849999999997</c:v>
                </c:pt>
                <c:pt idx="332">
                  <c:v>0.29928460000000001</c:v>
                </c:pt>
                <c:pt idx="333">
                  <c:v>0.29554219999999998</c:v>
                </c:pt>
                <c:pt idx="334">
                  <c:v>0.30132209999999998</c:v>
                </c:pt>
                <c:pt idx="335">
                  <c:v>0.30730990000000002</c:v>
                </c:pt>
                <c:pt idx="336">
                  <c:v>0.30189329999999998</c:v>
                </c:pt>
                <c:pt idx="337">
                  <c:v>0.2969176</c:v>
                </c:pt>
                <c:pt idx="338">
                  <c:v>0.2912266</c:v>
                </c:pt>
                <c:pt idx="339">
                  <c:v>0.27506019999999998</c:v>
                </c:pt>
                <c:pt idx="340">
                  <c:v>0.2608605</c:v>
                </c:pt>
                <c:pt idx="341">
                  <c:v>0.26316850000000003</c:v>
                </c:pt>
                <c:pt idx="342">
                  <c:v>0.27271119999999999</c:v>
                </c:pt>
                <c:pt idx="343">
                  <c:v>0.28305920000000001</c:v>
                </c:pt>
                <c:pt idx="344">
                  <c:v>0.2901956</c:v>
                </c:pt>
                <c:pt idx="345">
                  <c:v>0.27697680000000002</c:v>
                </c:pt>
                <c:pt idx="346">
                  <c:v>0.2614089</c:v>
                </c:pt>
                <c:pt idx="347">
                  <c:v>0.26852720000000002</c:v>
                </c:pt>
                <c:pt idx="348">
                  <c:v>0.27246150000000002</c:v>
                </c:pt>
                <c:pt idx="349">
                  <c:v>0.2593241</c:v>
                </c:pt>
                <c:pt idx="350">
                  <c:v>0.25595050000000003</c:v>
                </c:pt>
                <c:pt idx="351">
                  <c:v>0.26619609999999999</c:v>
                </c:pt>
                <c:pt idx="352">
                  <c:v>0.26993410000000001</c:v>
                </c:pt>
                <c:pt idx="353">
                  <c:v>0.26645269999999999</c:v>
                </c:pt>
                <c:pt idx="354">
                  <c:v>0.26013269999999999</c:v>
                </c:pt>
                <c:pt idx="355">
                  <c:v>0.25017879999999998</c:v>
                </c:pt>
                <c:pt idx="356">
                  <c:v>0.24815000000000001</c:v>
                </c:pt>
                <c:pt idx="357">
                  <c:v>0.25782870000000002</c:v>
                </c:pt>
                <c:pt idx="358">
                  <c:v>0.26530140000000002</c:v>
                </c:pt>
                <c:pt idx="359">
                  <c:v>0.2613492</c:v>
                </c:pt>
                <c:pt idx="360">
                  <c:v>0.2501216</c:v>
                </c:pt>
                <c:pt idx="361">
                  <c:v>0.24593690000000001</c:v>
                </c:pt>
                <c:pt idx="362">
                  <c:v>0.24722040000000001</c:v>
                </c:pt>
                <c:pt idx="363">
                  <c:v>0.24169579999999999</c:v>
                </c:pt>
                <c:pt idx="364">
                  <c:v>0.233739</c:v>
                </c:pt>
                <c:pt idx="365">
                  <c:v>0.22738839999999999</c:v>
                </c:pt>
                <c:pt idx="366">
                  <c:v>0.2266947</c:v>
                </c:pt>
                <c:pt idx="367">
                  <c:v>0.23424349999999999</c:v>
                </c:pt>
                <c:pt idx="368">
                  <c:v>0.23650170000000001</c:v>
                </c:pt>
                <c:pt idx="369">
                  <c:v>0.23705219999999999</c:v>
                </c:pt>
                <c:pt idx="370">
                  <c:v>0.2512588</c:v>
                </c:pt>
                <c:pt idx="371">
                  <c:v>0.25554169999999998</c:v>
                </c:pt>
                <c:pt idx="372">
                  <c:v>0.23284379999999999</c:v>
                </c:pt>
                <c:pt idx="373">
                  <c:v>0.21501780000000001</c:v>
                </c:pt>
                <c:pt idx="374">
                  <c:v>0.21701490000000001</c:v>
                </c:pt>
                <c:pt idx="375">
                  <c:v>0.22401470000000001</c:v>
                </c:pt>
                <c:pt idx="376">
                  <c:v>0.23059640000000001</c:v>
                </c:pt>
                <c:pt idx="377">
                  <c:v>0.2353703</c:v>
                </c:pt>
                <c:pt idx="378">
                  <c:v>0.23743429999999999</c:v>
                </c:pt>
                <c:pt idx="379">
                  <c:v>0.23530960000000001</c:v>
                </c:pt>
                <c:pt idx="380">
                  <c:v>0.22610040000000001</c:v>
                </c:pt>
                <c:pt idx="381">
                  <c:v>0.21756890000000001</c:v>
                </c:pt>
                <c:pt idx="382">
                  <c:v>0.2189335</c:v>
                </c:pt>
                <c:pt idx="383">
                  <c:v>0.2222143</c:v>
                </c:pt>
                <c:pt idx="384">
                  <c:v>0.2118613</c:v>
                </c:pt>
                <c:pt idx="385">
                  <c:v>0.19543150000000001</c:v>
                </c:pt>
                <c:pt idx="386">
                  <c:v>0.19620789999999999</c:v>
                </c:pt>
                <c:pt idx="387">
                  <c:v>0.2080466</c:v>
                </c:pt>
                <c:pt idx="388">
                  <c:v>0.20740939999999999</c:v>
                </c:pt>
                <c:pt idx="389">
                  <c:v>0.19661519999999999</c:v>
                </c:pt>
                <c:pt idx="390">
                  <c:v>0.1941061</c:v>
                </c:pt>
                <c:pt idx="391">
                  <c:v>0.2009378</c:v>
                </c:pt>
                <c:pt idx="392">
                  <c:v>0.2034011</c:v>
                </c:pt>
                <c:pt idx="393">
                  <c:v>0.2005323</c:v>
                </c:pt>
                <c:pt idx="394">
                  <c:v>0.2002235</c:v>
                </c:pt>
                <c:pt idx="395">
                  <c:v>0.2046404</c:v>
                </c:pt>
                <c:pt idx="396">
                  <c:v>0.20734279999999999</c:v>
                </c:pt>
                <c:pt idx="397">
                  <c:v>0.20383589999999999</c:v>
                </c:pt>
                <c:pt idx="398">
                  <c:v>0.2019309</c:v>
                </c:pt>
                <c:pt idx="399">
                  <c:v>0.19898489999999999</c:v>
                </c:pt>
                <c:pt idx="400">
                  <c:v>0.1845137</c:v>
                </c:pt>
                <c:pt idx="401">
                  <c:v>0.17172899999999999</c:v>
                </c:pt>
                <c:pt idx="402">
                  <c:v>0.17643339999999999</c:v>
                </c:pt>
                <c:pt idx="403">
                  <c:v>0.18288070000000001</c:v>
                </c:pt>
                <c:pt idx="404">
                  <c:v>0.17591899999999999</c:v>
                </c:pt>
                <c:pt idx="405">
                  <c:v>0.16488990000000001</c:v>
                </c:pt>
                <c:pt idx="406">
                  <c:v>0.15876680000000001</c:v>
                </c:pt>
                <c:pt idx="407">
                  <c:v>0.16254009999999999</c:v>
                </c:pt>
                <c:pt idx="408">
                  <c:v>0.1713044</c:v>
                </c:pt>
                <c:pt idx="409">
                  <c:v>0.1737436</c:v>
                </c:pt>
                <c:pt idx="410">
                  <c:v>0.171597</c:v>
                </c:pt>
                <c:pt idx="411">
                  <c:v>0.16792940000000001</c:v>
                </c:pt>
                <c:pt idx="412">
                  <c:v>0.16579250000000001</c:v>
                </c:pt>
                <c:pt idx="413">
                  <c:v>0.16917969999999999</c:v>
                </c:pt>
                <c:pt idx="414">
                  <c:v>0.1744318</c:v>
                </c:pt>
                <c:pt idx="415">
                  <c:v>0.17296929999999999</c:v>
                </c:pt>
                <c:pt idx="416">
                  <c:v>0.16362989999999999</c:v>
                </c:pt>
                <c:pt idx="417">
                  <c:v>0.1603985</c:v>
                </c:pt>
                <c:pt idx="418">
                  <c:v>0.16541220000000001</c:v>
                </c:pt>
                <c:pt idx="419">
                  <c:v>0.1657679</c:v>
                </c:pt>
                <c:pt idx="420">
                  <c:v>0.16535169999999999</c:v>
                </c:pt>
                <c:pt idx="421">
                  <c:v>0.1690922</c:v>
                </c:pt>
                <c:pt idx="422">
                  <c:v>0.1684804</c:v>
                </c:pt>
                <c:pt idx="423">
                  <c:v>0.1655112</c:v>
                </c:pt>
                <c:pt idx="424">
                  <c:v>0.16399059999999999</c:v>
                </c:pt>
                <c:pt idx="425">
                  <c:v>0.16234960000000001</c:v>
                </c:pt>
                <c:pt idx="426">
                  <c:v>0.161275</c:v>
                </c:pt>
                <c:pt idx="427">
                  <c:v>0.15645510000000001</c:v>
                </c:pt>
                <c:pt idx="428">
                  <c:v>0.14888609999999999</c:v>
                </c:pt>
                <c:pt idx="429">
                  <c:v>0.1460728</c:v>
                </c:pt>
                <c:pt idx="430">
                  <c:v>0.1516313</c:v>
                </c:pt>
                <c:pt idx="431">
                  <c:v>0.15584619999999999</c:v>
                </c:pt>
                <c:pt idx="432">
                  <c:v>0.1490245</c:v>
                </c:pt>
                <c:pt idx="433">
                  <c:v>0.1475892</c:v>
                </c:pt>
                <c:pt idx="434">
                  <c:v>0.1585231</c:v>
                </c:pt>
                <c:pt idx="435">
                  <c:v>0.16051360000000001</c:v>
                </c:pt>
                <c:pt idx="436">
                  <c:v>0.14611869999999999</c:v>
                </c:pt>
                <c:pt idx="437">
                  <c:v>0.13270560000000001</c:v>
                </c:pt>
                <c:pt idx="438">
                  <c:v>0.13165869999999999</c:v>
                </c:pt>
                <c:pt idx="439">
                  <c:v>0.1370902</c:v>
                </c:pt>
                <c:pt idx="440">
                  <c:v>0.14171420000000001</c:v>
                </c:pt>
                <c:pt idx="441">
                  <c:v>0.13891880000000001</c:v>
                </c:pt>
                <c:pt idx="442">
                  <c:v>0.12843189999999999</c:v>
                </c:pt>
                <c:pt idx="443">
                  <c:v>0.1221629</c:v>
                </c:pt>
                <c:pt idx="444">
                  <c:v>0.12728490000000001</c:v>
                </c:pt>
                <c:pt idx="445">
                  <c:v>0.14054330000000001</c:v>
                </c:pt>
                <c:pt idx="446">
                  <c:v>0.14594860000000001</c:v>
                </c:pt>
                <c:pt idx="447">
                  <c:v>0.1297354</c:v>
                </c:pt>
                <c:pt idx="448">
                  <c:v>0.1152446</c:v>
                </c:pt>
                <c:pt idx="449">
                  <c:v>0.12685540000000001</c:v>
                </c:pt>
                <c:pt idx="450">
                  <c:v>0.14169399999999999</c:v>
                </c:pt>
                <c:pt idx="451">
                  <c:v>0.13904179999999999</c:v>
                </c:pt>
                <c:pt idx="452">
                  <c:v>0.13264980000000001</c:v>
                </c:pt>
                <c:pt idx="453">
                  <c:v>0.13168289999999999</c:v>
                </c:pt>
                <c:pt idx="454">
                  <c:v>0.1295511</c:v>
                </c:pt>
                <c:pt idx="455">
                  <c:v>0.1208238</c:v>
                </c:pt>
                <c:pt idx="456">
                  <c:v>0.1137682</c:v>
                </c:pt>
                <c:pt idx="457">
                  <c:v>0.11323569999999999</c:v>
                </c:pt>
                <c:pt idx="458">
                  <c:v>0.1126978</c:v>
                </c:pt>
                <c:pt idx="459">
                  <c:v>0.11539580000000001</c:v>
                </c:pt>
                <c:pt idx="460">
                  <c:v>0.1205454</c:v>
                </c:pt>
                <c:pt idx="461">
                  <c:v>0.1193188</c:v>
                </c:pt>
                <c:pt idx="462">
                  <c:v>0.10987379999999999</c:v>
                </c:pt>
                <c:pt idx="463">
                  <c:v>0.1012834</c:v>
                </c:pt>
                <c:pt idx="464">
                  <c:v>0.10091600000000001</c:v>
                </c:pt>
                <c:pt idx="465">
                  <c:v>0.1044784</c:v>
                </c:pt>
                <c:pt idx="466">
                  <c:v>0.1124044</c:v>
                </c:pt>
                <c:pt idx="467">
                  <c:v>0.1196704</c:v>
                </c:pt>
                <c:pt idx="468">
                  <c:v>0.1218036</c:v>
                </c:pt>
                <c:pt idx="469">
                  <c:v>0.1283156</c:v>
                </c:pt>
                <c:pt idx="470">
                  <c:v>0.13215389999999999</c:v>
                </c:pt>
                <c:pt idx="471">
                  <c:v>0.124735</c:v>
                </c:pt>
                <c:pt idx="472">
                  <c:v>0.11824030000000001</c:v>
                </c:pt>
                <c:pt idx="473">
                  <c:v>0.1188379</c:v>
                </c:pt>
                <c:pt idx="474">
                  <c:v>0.1208661</c:v>
                </c:pt>
                <c:pt idx="475">
                  <c:v>0.1173963</c:v>
                </c:pt>
                <c:pt idx="476">
                  <c:v>0.1042511</c:v>
                </c:pt>
                <c:pt idx="477">
                  <c:v>9.0283440000000006E-2</c:v>
                </c:pt>
                <c:pt idx="478">
                  <c:v>9.0062600000000007E-2</c:v>
                </c:pt>
                <c:pt idx="479">
                  <c:v>9.5519019999999996E-2</c:v>
                </c:pt>
                <c:pt idx="480">
                  <c:v>9.5989019999999994E-2</c:v>
                </c:pt>
                <c:pt idx="481">
                  <c:v>0.1034769</c:v>
                </c:pt>
                <c:pt idx="482">
                  <c:v>0.1121902</c:v>
                </c:pt>
                <c:pt idx="483">
                  <c:v>0.108393</c:v>
                </c:pt>
                <c:pt idx="484">
                  <c:v>0.1039704</c:v>
                </c:pt>
                <c:pt idx="485">
                  <c:v>0.10693080000000001</c:v>
                </c:pt>
                <c:pt idx="486">
                  <c:v>0.11529250000000001</c:v>
                </c:pt>
                <c:pt idx="487">
                  <c:v>0.1210831</c:v>
                </c:pt>
                <c:pt idx="488">
                  <c:v>0.1137379</c:v>
                </c:pt>
                <c:pt idx="489">
                  <c:v>0.104448</c:v>
                </c:pt>
                <c:pt idx="490">
                  <c:v>0.1072936</c:v>
                </c:pt>
                <c:pt idx="491">
                  <c:v>0.1130857</c:v>
                </c:pt>
                <c:pt idx="492">
                  <c:v>0.1126731</c:v>
                </c:pt>
                <c:pt idx="493">
                  <c:v>0.1076903</c:v>
                </c:pt>
                <c:pt idx="494">
                  <c:v>0.1002816</c:v>
                </c:pt>
                <c:pt idx="495">
                  <c:v>9.8560149999999999E-2</c:v>
                </c:pt>
                <c:pt idx="496">
                  <c:v>0.10189280000000001</c:v>
                </c:pt>
                <c:pt idx="497">
                  <c:v>0.1004616</c:v>
                </c:pt>
                <c:pt idx="498">
                  <c:v>0.1000414</c:v>
                </c:pt>
                <c:pt idx="499">
                  <c:v>0.10136390000000001</c:v>
                </c:pt>
                <c:pt idx="500">
                  <c:v>9.4696669999999997E-2</c:v>
                </c:pt>
                <c:pt idx="501">
                  <c:v>8.7799859999999993E-2</c:v>
                </c:pt>
                <c:pt idx="502">
                  <c:v>9.2005080000000003E-2</c:v>
                </c:pt>
                <c:pt idx="503">
                  <c:v>9.8747799999999997E-2</c:v>
                </c:pt>
                <c:pt idx="504">
                  <c:v>9.284742E-2</c:v>
                </c:pt>
                <c:pt idx="505">
                  <c:v>8.1259349999999994E-2</c:v>
                </c:pt>
                <c:pt idx="506">
                  <c:v>7.4785980000000002E-2</c:v>
                </c:pt>
                <c:pt idx="507">
                  <c:v>6.6509449999999998E-2</c:v>
                </c:pt>
                <c:pt idx="508">
                  <c:v>6.3479049999999995E-2</c:v>
                </c:pt>
                <c:pt idx="509">
                  <c:v>7.4735709999999997E-2</c:v>
                </c:pt>
                <c:pt idx="510">
                  <c:v>8.7180759999999996E-2</c:v>
                </c:pt>
                <c:pt idx="511">
                  <c:v>8.9916930000000006E-2</c:v>
                </c:pt>
                <c:pt idx="512">
                  <c:v>8.2111480000000001E-2</c:v>
                </c:pt>
                <c:pt idx="513">
                  <c:v>6.9429130000000006E-2</c:v>
                </c:pt>
                <c:pt idx="514">
                  <c:v>6.496913E-2</c:v>
                </c:pt>
                <c:pt idx="515">
                  <c:v>7.0015499999999994E-2</c:v>
                </c:pt>
                <c:pt idx="516">
                  <c:v>7.2184180000000001E-2</c:v>
                </c:pt>
                <c:pt idx="517">
                  <c:v>7.4823440000000005E-2</c:v>
                </c:pt>
                <c:pt idx="518">
                  <c:v>8.8701580000000002E-2</c:v>
                </c:pt>
                <c:pt idx="519">
                  <c:v>0.1033968</c:v>
                </c:pt>
                <c:pt idx="520">
                  <c:v>9.7293000000000004E-2</c:v>
                </c:pt>
                <c:pt idx="521">
                  <c:v>7.8265979999999999E-2</c:v>
                </c:pt>
                <c:pt idx="522">
                  <c:v>7.6590480000000002E-2</c:v>
                </c:pt>
                <c:pt idx="523">
                  <c:v>8.464969E-2</c:v>
                </c:pt>
                <c:pt idx="524">
                  <c:v>7.8213119999999997E-2</c:v>
                </c:pt>
                <c:pt idx="525">
                  <c:v>6.9832019999999995E-2</c:v>
                </c:pt>
                <c:pt idx="526">
                  <c:v>6.879014E-2</c:v>
                </c:pt>
                <c:pt idx="527">
                  <c:v>6.0895009999999999E-2</c:v>
                </c:pt>
                <c:pt idx="528">
                  <c:v>5.387517E-2</c:v>
                </c:pt>
                <c:pt idx="529">
                  <c:v>5.7305670000000003E-2</c:v>
                </c:pt>
                <c:pt idx="530">
                  <c:v>5.8694330000000003E-2</c:v>
                </c:pt>
                <c:pt idx="531">
                  <c:v>6.034084E-2</c:v>
                </c:pt>
                <c:pt idx="532">
                  <c:v>6.1500579999999999E-2</c:v>
                </c:pt>
                <c:pt idx="533">
                  <c:v>5.1969359999999999E-2</c:v>
                </c:pt>
                <c:pt idx="534">
                  <c:v>5.1246100000000003E-2</c:v>
                </c:pt>
                <c:pt idx="535">
                  <c:v>6.6376920000000006E-2</c:v>
                </c:pt>
                <c:pt idx="536">
                  <c:v>6.8285890000000002E-2</c:v>
                </c:pt>
                <c:pt idx="537">
                  <c:v>5.2466529999999997E-2</c:v>
                </c:pt>
                <c:pt idx="538">
                  <c:v>4.5655300000000003E-2</c:v>
                </c:pt>
                <c:pt idx="539">
                  <c:v>5.9509880000000001E-2</c:v>
                </c:pt>
                <c:pt idx="540">
                  <c:v>7.3964740000000001E-2</c:v>
                </c:pt>
                <c:pt idx="541">
                  <c:v>6.7891569999999998E-2</c:v>
                </c:pt>
                <c:pt idx="542">
                  <c:v>5.5197900000000001E-2</c:v>
                </c:pt>
                <c:pt idx="543">
                  <c:v>5.8988520000000003E-2</c:v>
                </c:pt>
                <c:pt idx="544">
                  <c:v>6.9057450000000006E-2</c:v>
                </c:pt>
                <c:pt idx="545">
                  <c:v>6.7080490000000007E-2</c:v>
                </c:pt>
                <c:pt idx="546">
                  <c:v>5.9938569999999997E-2</c:v>
                </c:pt>
                <c:pt idx="547">
                  <c:v>5.857863E-2</c:v>
                </c:pt>
                <c:pt idx="548">
                  <c:v>6.1404069999999998E-2</c:v>
                </c:pt>
                <c:pt idx="549">
                  <c:v>6.3802310000000001E-2</c:v>
                </c:pt>
                <c:pt idx="550">
                  <c:v>6.7126359999999996E-2</c:v>
                </c:pt>
                <c:pt idx="551">
                  <c:v>6.9441500000000003E-2</c:v>
                </c:pt>
                <c:pt idx="552">
                  <c:v>5.9582780000000002E-2</c:v>
                </c:pt>
                <c:pt idx="553">
                  <c:v>4.6611439999999997E-2</c:v>
                </c:pt>
                <c:pt idx="554">
                  <c:v>5.310666E-2</c:v>
                </c:pt>
                <c:pt idx="555">
                  <c:v>6.9782040000000004E-2</c:v>
                </c:pt>
                <c:pt idx="556">
                  <c:v>7.2579060000000001E-2</c:v>
                </c:pt>
                <c:pt idx="557">
                  <c:v>6.7056030000000003E-2</c:v>
                </c:pt>
                <c:pt idx="558">
                  <c:v>6.8232390000000004E-2</c:v>
                </c:pt>
                <c:pt idx="559">
                  <c:v>6.6323649999999998E-2</c:v>
                </c:pt>
                <c:pt idx="560">
                  <c:v>5.1937799999999999E-2</c:v>
                </c:pt>
                <c:pt idx="561">
                  <c:v>4.079882E-2</c:v>
                </c:pt>
                <c:pt idx="562">
                  <c:v>4.4464070000000001E-2</c:v>
                </c:pt>
                <c:pt idx="563">
                  <c:v>5.2057369999999999E-2</c:v>
                </c:pt>
                <c:pt idx="564">
                  <c:v>5.692759E-2</c:v>
                </c:pt>
                <c:pt idx="565">
                  <c:v>6.2816640000000007E-2</c:v>
                </c:pt>
                <c:pt idx="566">
                  <c:v>6.9311429999999993E-2</c:v>
                </c:pt>
                <c:pt idx="567">
                  <c:v>7.2587139999999994E-2</c:v>
                </c:pt>
                <c:pt idx="568">
                  <c:v>6.7601330000000001E-2</c:v>
                </c:pt>
                <c:pt idx="569">
                  <c:v>6.1359499999999997E-2</c:v>
                </c:pt>
                <c:pt idx="570">
                  <c:v>6.1308519999999998E-2</c:v>
                </c:pt>
                <c:pt idx="571">
                  <c:v>5.6465269999999998E-2</c:v>
                </c:pt>
                <c:pt idx="572">
                  <c:v>4.5126909999999999E-2</c:v>
                </c:pt>
                <c:pt idx="573">
                  <c:v>4.0054819999999998E-2</c:v>
                </c:pt>
                <c:pt idx="574">
                  <c:v>4.3984170000000003E-2</c:v>
                </c:pt>
                <c:pt idx="575">
                  <c:v>4.7612990000000001E-2</c:v>
                </c:pt>
                <c:pt idx="576">
                  <c:v>4.8480879999999997E-2</c:v>
                </c:pt>
                <c:pt idx="577">
                  <c:v>5.1453770000000003E-2</c:v>
                </c:pt>
                <c:pt idx="578">
                  <c:v>5.6910339999999997E-2</c:v>
                </c:pt>
                <c:pt idx="579">
                  <c:v>5.8808880000000001E-2</c:v>
                </c:pt>
                <c:pt idx="580">
                  <c:v>4.8301480000000001E-2</c:v>
                </c:pt>
                <c:pt idx="581">
                  <c:v>3.3812010000000003E-2</c:v>
                </c:pt>
                <c:pt idx="582">
                  <c:v>3.0469630000000001E-2</c:v>
                </c:pt>
                <c:pt idx="583">
                  <c:v>3.760575E-2</c:v>
                </c:pt>
                <c:pt idx="584">
                  <c:v>4.6695929999999997E-2</c:v>
                </c:pt>
                <c:pt idx="585">
                  <c:v>5.0826040000000003E-2</c:v>
                </c:pt>
                <c:pt idx="586">
                  <c:v>4.780483E-2</c:v>
                </c:pt>
                <c:pt idx="587">
                  <c:v>4.2114850000000002E-2</c:v>
                </c:pt>
                <c:pt idx="588">
                  <c:v>4.3428540000000002E-2</c:v>
                </c:pt>
                <c:pt idx="589">
                  <c:v>4.7974129999999997E-2</c:v>
                </c:pt>
                <c:pt idx="590">
                  <c:v>5.1236820000000002E-2</c:v>
                </c:pt>
                <c:pt idx="591">
                  <c:v>6.2526499999999999E-2</c:v>
                </c:pt>
                <c:pt idx="592">
                  <c:v>7.2024160000000004E-2</c:v>
                </c:pt>
                <c:pt idx="593">
                  <c:v>6.7995260000000002E-2</c:v>
                </c:pt>
                <c:pt idx="594">
                  <c:v>6.2972390000000003E-2</c:v>
                </c:pt>
                <c:pt idx="595">
                  <c:v>5.7305689999999999E-2</c:v>
                </c:pt>
                <c:pt idx="596">
                  <c:v>4.6284069999999997E-2</c:v>
                </c:pt>
                <c:pt idx="597">
                  <c:v>4.3992900000000001E-2</c:v>
                </c:pt>
                <c:pt idx="598">
                  <c:v>4.7758540000000002E-2</c:v>
                </c:pt>
                <c:pt idx="599">
                  <c:v>4.7878249999999997E-2</c:v>
                </c:pt>
                <c:pt idx="600">
                  <c:v>4.609891E-2</c:v>
                </c:pt>
                <c:pt idx="601">
                  <c:v>3.8794599999999999E-2</c:v>
                </c:pt>
                <c:pt idx="602">
                  <c:v>3.7332650000000002E-2</c:v>
                </c:pt>
                <c:pt idx="603">
                  <c:v>4.80895E-2</c:v>
                </c:pt>
                <c:pt idx="604">
                  <c:v>5.2937280000000003E-2</c:v>
                </c:pt>
                <c:pt idx="605">
                  <c:v>4.4810200000000001E-2</c:v>
                </c:pt>
                <c:pt idx="606">
                  <c:v>3.8353489999999997E-2</c:v>
                </c:pt>
                <c:pt idx="607">
                  <c:v>4.2873029999999999E-2</c:v>
                </c:pt>
                <c:pt idx="608">
                  <c:v>4.0017039999999997E-2</c:v>
                </c:pt>
                <c:pt idx="609">
                  <c:v>2.409644E-2</c:v>
                </c:pt>
                <c:pt idx="610">
                  <c:v>1.9203169999999999E-2</c:v>
                </c:pt>
                <c:pt idx="611">
                  <c:v>2.993059E-2</c:v>
                </c:pt>
                <c:pt idx="612">
                  <c:v>3.8073490000000001E-2</c:v>
                </c:pt>
                <c:pt idx="613">
                  <c:v>4.0262649999999997E-2</c:v>
                </c:pt>
                <c:pt idx="614">
                  <c:v>4.6748850000000002E-2</c:v>
                </c:pt>
                <c:pt idx="615">
                  <c:v>4.7256109999999997E-2</c:v>
                </c:pt>
                <c:pt idx="616">
                  <c:v>3.20813E-2</c:v>
                </c:pt>
                <c:pt idx="617">
                  <c:v>2.7760409999999999E-2</c:v>
                </c:pt>
                <c:pt idx="618">
                  <c:v>3.8671039999999997E-2</c:v>
                </c:pt>
                <c:pt idx="619">
                  <c:v>3.9017080000000003E-2</c:v>
                </c:pt>
                <c:pt idx="620">
                  <c:v>3.7419040000000001E-2</c:v>
                </c:pt>
                <c:pt idx="621">
                  <c:v>4.0550250000000003E-2</c:v>
                </c:pt>
                <c:pt idx="622">
                  <c:v>3.9003469999999998E-2</c:v>
                </c:pt>
                <c:pt idx="623">
                  <c:v>3.8476879999999998E-2</c:v>
                </c:pt>
                <c:pt idx="624">
                  <c:v>3.3540069999999998E-2</c:v>
                </c:pt>
                <c:pt idx="625">
                  <c:v>2.787243E-2</c:v>
                </c:pt>
                <c:pt idx="626">
                  <c:v>3.4153139999999998E-2</c:v>
                </c:pt>
                <c:pt idx="627">
                  <c:v>4.015258E-2</c:v>
                </c:pt>
                <c:pt idx="628">
                  <c:v>3.6251020000000002E-2</c:v>
                </c:pt>
                <c:pt idx="629">
                  <c:v>3.1464590000000001E-2</c:v>
                </c:pt>
                <c:pt idx="630">
                  <c:v>3.760252E-2</c:v>
                </c:pt>
                <c:pt idx="631">
                  <c:v>4.9488219999999999E-2</c:v>
                </c:pt>
                <c:pt idx="632">
                  <c:v>5.2550649999999997E-2</c:v>
                </c:pt>
                <c:pt idx="633">
                  <c:v>4.1372140000000002E-2</c:v>
                </c:pt>
                <c:pt idx="634">
                  <c:v>2.7245160000000001E-2</c:v>
                </c:pt>
                <c:pt idx="635">
                  <c:v>2.498889E-2</c:v>
                </c:pt>
                <c:pt idx="636">
                  <c:v>2.59419E-2</c:v>
                </c:pt>
                <c:pt idx="637">
                  <c:v>2.4819020000000001E-2</c:v>
                </c:pt>
                <c:pt idx="638">
                  <c:v>3.0592629999999999E-2</c:v>
                </c:pt>
                <c:pt idx="639">
                  <c:v>3.5399010000000002E-2</c:v>
                </c:pt>
                <c:pt idx="640">
                  <c:v>3.546411E-2</c:v>
                </c:pt>
                <c:pt idx="641">
                  <c:v>3.7971909999999998E-2</c:v>
                </c:pt>
                <c:pt idx="642">
                  <c:v>3.4043120000000003E-2</c:v>
                </c:pt>
                <c:pt idx="643">
                  <c:v>2.2507699999999999E-2</c:v>
                </c:pt>
                <c:pt idx="644">
                  <c:v>1.7699690000000001E-2</c:v>
                </c:pt>
                <c:pt idx="645">
                  <c:v>2.3700209999999999E-2</c:v>
                </c:pt>
                <c:pt idx="646">
                  <c:v>3.208892E-2</c:v>
                </c:pt>
                <c:pt idx="647">
                  <c:v>3.1830070000000002E-2</c:v>
                </c:pt>
                <c:pt idx="648">
                  <c:v>2.7512140000000001E-2</c:v>
                </c:pt>
                <c:pt idx="649">
                  <c:v>2.9211460000000002E-2</c:v>
                </c:pt>
                <c:pt idx="650">
                  <c:v>3.425781E-2</c:v>
                </c:pt>
                <c:pt idx="651">
                  <c:v>3.8152110000000003E-2</c:v>
                </c:pt>
                <c:pt idx="652">
                  <c:v>3.7735280000000003E-2</c:v>
                </c:pt>
                <c:pt idx="653">
                  <c:v>3.6786439999999997E-2</c:v>
                </c:pt>
                <c:pt idx="654">
                  <c:v>3.7380320000000002E-2</c:v>
                </c:pt>
                <c:pt idx="655">
                  <c:v>2.9998299999999999E-2</c:v>
                </c:pt>
                <c:pt idx="656">
                  <c:v>1.5600009999999999E-2</c:v>
                </c:pt>
                <c:pt idx="657">
                  <c:v>1.042354E-2</c:v>
                </c:pt>
                <c:pt idx="658">
                  <c:v>2.4334540000000002E-2</c:v>
                </c:pt>
                <c:pt idx="659">
                  <c:v>3.621158E-2</c:v>
                </c:pt>
                <c:pt idx="660">
                  <c:v>2.3068450000000001E-2</c:v>
                </c:pt>
                <c:pt idx="661">
                  <c:v>1.0023300000000001E-2</c:v>
                </c:pt>
                <c:pt idx="662">
                  <c:v>2.3958940000000001E-2</c:v>
                </c:pt>
                <c:pt idx="663">
                  <c:v>3.855219E-2</c:v>
                </c:pt>
                <c:pt idx="664">
                  <c:v>3.0271280000000001E-2</c:v>
                </c:pt>
                <c:pt idx="665">
                  <c:v>2.1023719999999999E-2</c:v>
                </c:pt>
                <c:pt idx="666">
                  <c:v>2.2416869999999998E-2</c:v>
                </c:pt>
                <c:pt idx="667">
                  <c:v>1.9956999999999999E-2</c:v>
                </c:pt>
                <c:pt idx="668">
                  <c:v>1.491993E-2</c:v>
                </c:pt>
                <c:pt idx="669">
                  <c:v>2.0173880000000002E-2</c:v>
                </c:pt>
                <c:pt idx="670">
                  <c:v>3.6103799999999998E-2</c:v>
                </c:pt>
                <c:pt idx="671">
                  <c:v>4.2882780000000002E-2</c:v>
                </c:pt>
                <c:pt idx="672">
                  <c:v>2.960846E-2</c:v>
                </c:pt>
                <c:pt idx="673">
                  <c:v>1.62752E-2</c:v>
                </c:pt>
                <c:pt idx="674">
                  <c:v>9.5002539999999996E-3</c:v>
                </c:pt>
                <c:pt idx="675">
                  <c:v>4.8734E-3</c:v>
                </c:pt>
                <c:pt idx="676">
                  <c:v>1.270842E-2</c:v>
                </c:pt>
                <c:pt idx="677">
                  <c:v>2.762848E-2</c:v>
                </c:pt>
                <c:pt idx="678">
                  <c:v>3.5466549999999999E-2</c:v>
                </c:pt>
                <c:pt idx="679">
                  <c:v>3.338344E-2</c:v>
                </c:pt>
                <c:pt idx="680">
                  <c:v>2.6073120000000002E-2</c:v>
                </c:pt>
                <c:pt idx="681">
                  <c:v>2.2876810000000001E-2</c:v>
                </c:pt>
                <c:pt idx="682">
                  <c:v>2.274582E-2</c:v>
                </c:pt>
                <c:pt idx="683">
                  <c:v>2.323542E-2</c:v>
                </c:pt>
                <c:pt idx="684">
                  <c:v>2.8925759999999998E-2</c:v>
                </c:pt>
                <c:pt idx="685">
                  <c:v>3.2374449999999999E-2</c:v>
                </c:pt>
                <c:pt idx="686">
                  <c:v>2.7600820000000002E-2</c:v>
                </c:pt>
                <c:pt idx="687">
                  <c:v>2.623023E-2</c:v>
                </c:pt>
                <c:pt idx="688">
                  <c:v>2.9280569999999999E-2</c:v>
                </c:pt>
                <c:pt idx="689">
                  <c:v>2.2753570000000001E-2</c:v>
                </c:pt>
                <c:pt idx="690">
                  <c:v>1.1535E-2</c:v>
                </c:pt>
                <c:pt idx="691">
                  <c:v>9.7584790000000005E-3</c:v>
                </c:pt>
                <c:pt idx="692">
                  <c:v>1.5801030000000001E-2</c:v>
                </c:pt>
                <c:pt idx="693">
                  <c:v>2.1890670000000001E-2</c:v>
                </c:pt>
                <c:pt idx="694">
                  <c:v>2.336119E-2</c:v>
                </c:pt>
                <c:pt idx="695">
                  <c:v>2.4684069999999999E-2</c:v>
                </c:pt>
                <c:pt idx="696">
                  <c:v>2.278283E-2</c:v>
                </c:pt>
                <c:pt idx="697">
                  <c:v>1.114186E-2</c:v>
                </c:pt>
                <c:pt idx="698">
                  <c:v>1.4024440000000001E-2</c:v>
                </c:pt>
                <c:pt idx="699">
                  <c:v>3.4345689999999998E-2</c:v>
                </c:pt>
                <c:pt idx="700">
                  <c:v>3.6056619999999998E-2</c:v>
                </c:pt>
                <c:pt idx="701">
                  <c:v>2.5038629999999999E-2</c:v>
                </c:pt>
                <c:pt idx="702">
                  <c:v>2.720726E-2</c:v>
                </c:pt>
                <c:pt idx="703">
                  <c:v>2.643094E-2</c:v>
                </c:pt>
                <c:pt idx="704">
                  <c:v>1.2661820000000001E-2</c:v>
                </c:pt>
                <c:pt idx="705">
                  <c:v>1.1089679999999999E-2</c:v>
                </c:pt>
                <c:pt idx="706">
                  <c:v>2.6766189999999999E-2</c:v>
                </c:pt>
                <c:pt idx="707">
                  <c:v>3.7232880000000003E-2</c:v>
                </c:pt>
                <c:pt idx="708">
                  <c:v>3.3181889999999999E-2</c:v>
                </c:pt>
                <c:pt idx="709">
                  <c:v>2.7116580000000001E-2</c:v>
                </c:pt>
                <c:pt idx="710">
                  <c:v>2.9923600000000002E-2</c:v>
                </c:pt>
                <c:pt idx="711">
                  <c:v>3.1258830000000001E-2</c:v>
                </c:pt>
                <c:pt idx="712">
                  <c:v>2.7789700000000001E-2</c:v>
                </c:pt>
                <c:pt idx="713">
                  <c:v>2.6159430000000001E-2</c:v>
                </c:pt>
                <c:pt idx="714">
                  <c:v>1.8736949999999999E-2</c:v>
                </c:pt>
                <c:pt idx="715">
                  <c:v>1.1638320000000001E-2</c:v>
                </c:pt>
                <c:pt idx="716">
                  <c:v>1.5774349999999999E-2</c:v>
                </c:pt>
                <c:pt idx="717">
                  <c:v>1.6459580000000001E-2</c:v>
                </c:pt>
                <c:pt idx="718">
                  <c:v>1.2456149999999999E-2</c:v>
                </c:pt>
                <c:pt idx="719">
                  <c:v>1.6766799999999998E-2</c:v>
                </c:pt>
                <c:pt idx="720">
                  <c:v>2.0804389999999999E-2</c:v>
                </c:pt>
                <c:pt idx="721">
                  <c:v>1.7552890000000002E-2</c:v>
                </c:pt>
                <c:pt idx="722">
                  <c:v>1.6730149999999999E-2</c:v>
                </c:pt>
                <c:pt idx="723">
                  <c:v>2.0725130000000001E-2</c:v>
                </c:pt>
                <c:pt idx="724">
                  <c:v>1.9305340000000001E-2</c:v>
                </c:pt>
                <c:pt idx="725">
                  <c:v>1.8829499999999999E-2</c:v>
                </c:pt>
                <c:pt idx="726">
                  <c:v>2.483103E-2</c:v>
                </c:pt>
                <c:pt idx="727">
                  <c:v>2.1123630000000001E-2</c:v>
                </c:pt>
                <c:pt idx="728">
                  <c:v>1.3696E-2</c:v>
                </c:pt>
                <c:pt idx="729">
                  <c:v>1.4065960000000001E-2</c:v>
                </c:pt>
                <c:pt idx="730">
                  <c:v>1.89445E-2</c:v>
                </c:pt>
                <c:pt idx="731">
                  <c:v>2.8937629999999999E-2</c:v>
                </c:pt>
                <c:pt idx="732">
                  <c:v>3.109574E-2</c:v>
                </c:pt>
                <c:pt idx="733">
                  <c:v>1.801548E-2</c:v>
                </c:pt>
                <c:pt idx="734">
                  <c:v>8.2541109999999997E-3</c:v>
                </c:pt>
                <c:pt idx="735">
                  <c:v>1.1798950000000001E-2</c:v>
                </c:pt>
                <c:pt idx="736">
                  <c:v>1.515273E-2</c:v>
                </c:pt>
                <c:pt idx="737">
                  <c:v>1.23185E-2</c:v>
                </c:pt>
                <c:pt idx="738">
                  <c:v>1.735078E-2</c:v>
                </c:pt>
                <c:pt idx="739">
                  <c:v>2.9806160000000002E-2</c:v>
                </c:pt>
                <c:pt idx="740">
                  <c:v>3.2369179999999997E-2</c:v>
                </c:pt>
                <c:pt idx="741">
                  <c:v>2.4626519999999999E-2</c:v>
                </c:pt>
                <c:pt idx="742">
                  <c:v>1.6380080000000002E-2</c:v>
                </c:pt>
                <c:pt idx="743">
                  <c:v>9.5776000000000003E-3</c:v>
                </c:pt>
                <c:pt idx="744">
                  <c:v>7.7452299999999996E-3</c:v>
                </c:pt>
                <c:pt idx="745">
                  <c:v>1.3774740000000001E-2</c:v>
                </c:pt>
                <c:pt idx="746">
                  <c:v>2.3925060000000001E-2</c:v>
                </c:pt>
                <c:pt idx="747">
                  <c:v>2.9352389999999999E-2</c:v>
                </c:pt>
                <c:pt idx="748">
                  <c:v>2.317659E-2</c:v>
                </c:pt>
                <c:pt idx="749">
                  <c:v>1.4957170000000001E-2</c:v>
                </c:pt>
                <c:pt idx="750">
                  <c:v>1.7931880000000001E-2</c:v>
                </c:pt>
                <c:pt idx="751">
                  <c:v>3.1171580000000001E-2</c:v>
                </c:pt>
                <c:pt idx="752">
                  <c:v>3.450603E-2</c:v>
                </c:pt>
                <c:pt idx="753">
                  <c:v>2.0622140000000001E-2</c:v>
                </c:pt>
                <c:pt idx="754">
                  <c:v>1.396239E-2</c:v>
                </c:pt>
                <c:pt idx="755">
                  <c:v>1.615101E-2</c:v>
                </c:pt>
                <c:pt idx="756">
                  <c:v>1.2424940000000001E-2</c:v>
                </c:pt>
                <c:pt idx="757">
                  <c:v>1.09546E-2</c:v>
                </c:pt>
                <c:pt idx="758">
                  <c:v>1.664026E-2</c:v>
                </c:pt>
                <c:pt idx="759">
                  <c:v>2.091088E-2</c:v>
                </c:pt>
                <c:pt idx="760">
                  <c:v>1.365559E-2</c:v>
                </c:pt>
                <c:pt idx="761">
                  <c:v>-2.7275250000000002E-3</c:v>
                </c:pt>
                <c:pt idx="762">
                  <c:v>-9.1685299999999994E-3</c:v>
                </c:pt>
                <c:pt idx="763">
                  <c:v>-8.2859269999999998E-4</c:v>
                </c:pt>
                <c:pt idx="764">
                  <c:v>8.704346E-3</c:v>
                </c:pt>
                <c:pt idx="765">
                  <c:v>1.228927E-2</c:v>
                </c:pt>
                <c:pt idx="766">
                  <c:v>1.515682E-2</c:v>
                </c:pt>
                <c:pt idx="767">
                  <c:v>1.8343370000000001E-2</c:v>
                </c:pt>
                <c:pt idx="768">
                  <c:v>1.5287129999999999E-2</c:v>
                </c:pt>
                <c:pt idx="769">
                  <c:v>1.0497370000000001E-2</c:v>
                </c:pt>
                <c:pt idx="770">
                  <c:v>8.4708879999999993E-3</c:v>
                </c:pt>
                <c:pt idx="771">
                  <c:v>1.004615E-2</c:v>
                </c:pt>
                <c:pt idx="772">
                  <c:v>1.8529449999999999E-2</c:v>
                </c:pt>
                <c:pt idx="773">
                  <c:v>2.606238E-2</c:v>
                </c:pt>
                <c:pt idx="774">
                  <c:v>2.7596740000000002E-2</c:v>
                </c:pt>
                <c:pt idx="775">
                  <c:v>2.272675E-2</c:v>
                </c:pt>
                <c:pt idx="776">
                  <c:v>5.6309890000000003E-3</c:v>
                </c:pt>
                <c:pt idx="777">
                  <c:v>-1.055858E-2</c:v>
                </c:pt>
                <c:pt idx="778">
                  <c:v>-4.1319149999999999E-3</c:v>
                </c:pt>
                <c:pt idx="779">
                  <c:v>1.112492E-2</c:v>
                </c:pt>
                <c:pt idx="780">
                  <c:v>9.4890730000000006E-3</c:v>
                </c:pt>
                <c:pt idx="781">
                  <c:v>3.5480770000000002E-3</c:v>
                </c:pt>
                <c:pt idx="782">
                  <c:v>7.4587339999999999E-3</c:v>
                </c:pt>
                <c:pt idx="783">
                  <c:v>9.8567829999999992E-3</c:v>
                </c:pt>
                <c:pt idx="784">
                  <c:v>1.102643E-2</c:v>
                </c:pt>
                <c:pt idx="785">
                  <c:v>1.6784110000000001E-2</c:v>
                </c:pt>
                <c:pt idx="786">
                  <c:v>2.3117809999999999E-2</c:v>
                </c:pt>
                <c:pt idx="787">
                  <c:v>2.5745509999999999E-2</c:v>
                </c:pt>
                <c:pt idx="788">
                  <c:v>2.4174810000000001E-2</c:v>
                </c:pt>
                <c:pt idx="789">
                  <c:v>2.2338630000000002E-2</c:v>
                </c:pt>
                <c:pt idx="790">
                  <c:v>2.214913E-2</c:v>
                </c:pt>
                <c:pt idx="791">
                  <c:v>1.7959619999999999E-2</c:v>
                </c:pt>
                <c:pt idx="792">
                  <c:v>6.8444200000000004E-3</c:v>
                </c:pt>
                <c:pt idx="793">
                  <c:v>1.790245E-3</c:v>
                </c:pt>
                <c:pt idx="794">
                  <c:v>9.4803739999999997E-3</c:v>
                </c:pt>
                <c:pt idx="795">
                  <c:v>1.884854E-2</c:v>
                </c:pt>
                <c:pt idx="796">
                  <c:v>2.482817E-2</c:v>
                </c:pt>
                <c:pt idx="797">
                  <c:v>2.5643269999999999E-2</c:v>
                </c:pt>
                <c:pt idx="798">
                  <c:v>2.388506E-2</c:v>
                </c:pt>
                <c:pt idx="799">
                  <c:v>2.0049790000000001E-2</c:v>
                </c:pt>
                <c:pt idx="800">
                  <c:v>3.1618829999999999E-3</c:v>
                </c:pt>
                <c:pt idx="801">
                  <c:v>-8.6486500000000008E-3</c:v>
                </c:pt>
                <c:pt idx="802">
                  <c:v>5.3572669999999998E-3</c:v>
                </c:pt>
                <c:pt idx="803">
                  <c:v>2.1638950000000001E-2</c:v>
                </c:pt>
                <c:pt idx="804">
                  <c:v>2.071725E-2</c:v>
                </c:pt>
                <c:pt idx="805">
                  <c:v>1.186592E-2</c:v>
                </c:pt>
                <c:pt idx="806">
                  <c:v>9.6373420000000001E-3</c:v>
                </c:pt>
                <c:pt idx="807">
                  <c:v>1.113545E-2</c:v>
                </c:pt>
                <c:pt idx="808">
                  <c:v>3.0264649999999999E-3</c:v>
                </c:pt>
                <c:pt idx="809">
                  <c:v>-3.7737920000000002E-3</c:v>
                </c:pt>
                <c:pt idx="810">
                  <c:v>2.6907329999999998E-3</c:v>
                </c:pt>
                <c:pt idx="811">
                  <c:v>1.197965E-2</c:v>
                </c:pt>
                <c:pt idx="812">
                  <c:v>1.6975299999999999E-2</c:v>
                </c:pt>
                <c:pt idx="813">
                  <c:v>1.6023309999999999E-2</c:v>
                </c:pt>
                <c:pt idx="814">
                  <c:v>7.587613E-3</c:v>
                </c:pt>
                <c:pt idx="815">
                  <c:v>1.7974969999999999E-3</c:v>
                </c:pt>
                <c:pt idx="816">
                  <c:v>6.7852090000000004E-3</c:v>
                </c:pt>
                <c:pt idx="817">
                  <c:v>8.9881600000000002E-3</c:v>
                </c:pt>
                <c:pt idx="818">
                  <c:v>4.1815530000000002E-3</c:v>
                </c:pt>
                <c:pt idx="819">
                  <c:v>1.921404E-3</c:v>
                </c:pt>
                <c:pt idx="820">
                  <c:v>-4.489186E-3</c:v>
                </c:pt>
                <c:pt idx="821">
                  <c:v>-1.1972770000000001E-2</c:v>
                </c:pt>
                <c:pt idx="822">
                  <c:v>-3.171606E-3</c:v>
                </c:pt>
                <c:pt idx="823">
                  <c:v>1.077944E-2</c:v>
                </c:pt>
                <c:pt idx="824">
                  <c:v>1.0760799999999999E-2</c:v>
                </c:pt>
                <c:pt idx="825">
                  <c:v>8.4161050000000001E-3</c:v>
                </c:pt>
                <c:pt idx="826">
                  <c:v>1.8409559999999998E-2</c:v>
                </c:pt>
                <c:pt idx="827">
                  <c:v>2.6146659999999999E-2</c:v>
                </c:pt>
                <c:pt idx="828">
                  <c:v>1.554095E-2</c:v>
                </c:pt>
                <c:pt idx="829">
                  <c:v>8.1060799999999999E-3</c:v>
                </c:pt>
                <c:pt idx="830">
                  <c:v>1.428511E-2</c:v>
                </c:pt>
                <c:pt idx="831">
                  <c:v>6.7232960000000001E-3</c:v>
                </c:pt>
                <c:pt idx="832">
                  <c:v>-8.8177299999999993E-3</c:v>
                </c:pt>
                <c:pt idx="833">
                  <c:v>-3.2563470000000001E-3</c:v>
                </c:pt>
                <c:pt idx="834">
                  <c:v>1.3556510000000001E-2</c:v>
                </c:pt>
                <c:pt idx="835">
                  <c:v>1.5810930000000001E-2</c:v>
                </c:pt>
                <c:pt idx="836">
                  <c:v>4.5561069999999998E-4</c:v>
                </c:pt>
                <c:pt idx="837">
                  <c:v>-1.1697600000000001E-2</c:v>
                </c:pt>
                <c:pt idx="838">
                  <c:v>-2.59246E-3</c:v>
                </c:pt>
                <c:pt idx="839">
                  <c:v>1.079167E-2</c:v>
                </c:pt>
                <c:pt idx="840">
                  <c:v>8.3109140000000008E-3</c:v>
                </c:pt>
                <c:pt idx="841">
                  <c:v>2.2383720000000002E-3</c:v>
                </c:pt>
                <c:pt idx="842">
                  <c:v>7.0242560000000004E-3</c:v>
                </c:pt>
                <c:pt idx="843">
                  <c:v>1.7675239999999998E-2</c:v>
                </c:pt>
                <c:pt idx="844">
                  <c:v>1.88877E-2</c:v>
                </c:pt>
                <c:pt idx="845">
                  <c:v>1.1150200000000001E-2</c:v>
                </c:pt>
                <c:pt idx="846">
                  <c:v>1.441515E-2</c:v>
                </c:pt>
                <c:pt idx="847">
                  <c:v>2.139866E-2</c:v>
                </c:pt>
                <c:pt idx="848">
                  <c:v>5.5154679999999999E-3</c:v>
                </c:pt>
                <c:pt idx="849">
                  <c:v>-1.7744050000000001E-2</c:v>
                </c:pt>
                <c:pt idx="850">
                  <c:v>-1.1200079999999999E-2</c:v>
                </c:pt>
                <c:pt idx="851">
                  <c:v>1.8179109999999998E-2</c:v>
                </c:pt>
                <c:pt idx="852">
                  <c:v>3.003374E-2</c:v>
                </c:pt>
                <c:pt idx="853">
                  <c:v>1.532889E-2</c:v>
                </c:pt>
                <c:pt idx="854">
                  <c:v>4.7310329999999999E-3</c:v>
                </c:pt>
                <c:pt idx="855">
                  <c:v>8.7902090000000002E-3</c:v>
                </c:pt>
                <c:pt idx="856">
                  <c:v>5.8040349999999999E-3</c:v>
                </c:pt>
                <c:pt idx="857">
                  <c:v>-2.4192720000000001E-3</c:v>
                </c:pt>
                <c:pt idx="858">
                  <c:v>1.0705999999999999E-4</c:v>
                </c:pt>
                <c:pt idx="859">
                  <c:v>2.1511400000000002E-3</c:v>
                </c:pt>
                <c:pt idx="860">
                  <c:v>-1.5375149999999999E-3</c:v>
                </c:pt>
                <c:pt idx="861">
                  <c:v>3.2796710000000001E-3</c:v>
                </c:pt>
                <c:pt idx="862">
                  <c:v>1.6129750000000002E-2</c:v>
                </c:pt>
                <c:pt idx="863">
                  <c:v>1.9369569999999999E-2</c:v>
                </c:pt>
                <c:pt idx="864">
                  <c:v>6.6721339999999997E-3</c:v>
                </c:pt>
                <c:pt idx="865">
                  <c:v>-2.003768E-3</c:v>
                </c:pt>
                <c:pt idx="866">
                  <c:v>6.1359049999999997E-3</c:v>
                </c:pt>
                <c:pt idx="867">
                  <c:v>1.1844210000000001E-2</c:v>
                </c:pt>
                <c:pt idx="868">
                  <c:v>6.7805060000000004E-3</c:v>
                </c:pt>
                <c:pt idx="869">
                  <c:v>6.5260049999999997E-3</c:v>
                </c:pt>
                <c:pt idx="870">
                  <c:v>1.2652760000000001E-2</c:v>
                </c:pt>
                <c:pt idx="871">
                  <c:v>1.7087189999999999E-2</c:v>
                </c:pt>
                <c:pt idx="872">
                  <c:v>1.647351E-2</c:v>
                </c:pt>
                <c:pt idx="873">
                  <c:v>1.2108549999999999E-2</c:v>
                </c:pt>
                <c:pt idx="874">
                  <c:v>1.3094730000000001E-2</c:v>
                </c:pt>
                <c:pt idx="875">
                  <c:v>1.6946849999999999E-2</c:v>
                </c:pt>
                <c:pt idx="876">
                  <c:v>6.7383310000000002E-3</c:v>
                </c:pt>
                <c:pt idx="877">
                  <c:v>-5.827222E-3</c:v>
                </c:pt>
                <c:pt idx="878">
                  <c:v>-1.8417730000000001E-3</c:v>
                </c:pt>
                <c:pt idx="879">
                  <c:v>-2.885486E-3</c:v>
                </c:pt>
                <c:pt idx="880">
                  <c:v>-1.311175E-2</c:v>
                </c:pt>
                <c:pt idx="881">
                  <c:v>-9.8117459999999997E-3</c:v>
                </c:pt>
                <c:pt idx="882">
                  <c:v>1.269421E-3</c:v>
                </c:pt>
                <c:pt idx="883">
                  <c:v>8.6629519999999998E-3</c:v>
                </c:pt>
                <c:pt idx="884">
                  <c:v>8.3496190000000008E-3</c:v>
                </c:pt>
                <c:pt idx="885">
                  <c:v>-6.9452190000000001E-4</c:v>
                </c:pt>
                <c:pt idx="886">
                  <c:v>-6.8394229999999999E-3</c:v>
                </c:pt>
                <c:pt idx="887">
                  <c:v>-4.8524270000000003E-3</c:v>
                </c:pt>
                <c:pt idx="888">
                  <c:v>3.0823259999999998E-3</c:v>
                </c:pt>
                <c:pt idx="889">
                  <c:v>1.495611E-2</c:v>
                </c:pt>
                <c:pt idx="890">
                  <c:v>2.3012749999999998E-2</c:v>
                </c:pt>
                <c:pt idx="891">
                  <c:v>2.114253E-2</c:v>
                </c:pt>
                <c:pt idx="892">
                  <c:v>1.067452E-2</c:v>
                </c:pt>
                <c:pt idx="893">
                  <c:v>7.5459619999999998E-3</c:v>
                </c:pt>
                <c:pt idx="894">
                  <c:v>1.6198199999999999E-2</c:v>
                </c:pt>
                <c:pt idx="895">
                  <c:v>1.0141860000000001E-2</c:v>
                </c:pt>
                <c:pt idx="896">
                  <c:v>-9.8520910000000003E-3</c:v>
                </c:pt>
                <c:pt idx="897">
                  <c:v>-1.6355109999999999E-2</c:v>
                </c:pt>
                <c:pt idx="898">
                  <c:v>-5.7642819999999999E-3</c:v>
                </c:pt>
                <c:pt idx="899">
                  <c:v>1.072329E-2</c:v>
                </c:pt>
                <c:pt idx="900">
                  <c:v>2.1209809999999999E-2</c:v>
                </c:pt>
                <c:pt idx="901">
                  <c:v>1.793695E-2</c:v>
                </c:pt>
                <c:pt idx="902">
                  <c:v>6.4711559999999996E-3</c:v>
                </c:pt>
                <c:pt idx="903">
                  <c:v>2.8123139999999998E-3</c:v>
                </c:pt>
                <c:pt idx="904">
                  <c:v>2.872589E-3</c:v>
                </c:pt>
                <c:pt idx="905">
                  <c:v>-1.8139720000000001E-3</c:v>
                </c:pt>
                <c:pt idx="906">
                  <c:v>7.4419170000000001E-3</c:v>
                </c:pt>
                <c:pt idx="907">
                  <c:v>1.9971849999999999E-2</c:v>
                </c:pt>
                <c:pt idx="908">
                  <c:v>6.2314079999999999E-3</c:v>
                </c:pt>
                <c:pt idx="909">
                  <c:v>-1.4368570000000001E-2</c:v>
                </c:pt>
                <c:pt idx="910">
                  <c:v>-1.3409799999999999E-2</c:v>
                </c:pt>
                <c:pt idx="911">
                  <c:v>4.2861360000000003E-3</c:v>
                </c:pt>
                <c:pt idx="912">
                  <c:v>1.510894E-2</c:v>
                </c:pt>
                <c:pt idx="913">
                  <c:v>6.6206700000000004E-3</c:v>
                </c:pt>
                <c:pt idx="914">
                  <c:v>3.7512370000000001E-3</c:v>
                </c:pt>
                <c:pt idx="915">
                  <c:v>1.5852939999999999E-2</c:v>
                </c:pt>
                <c:pt idx="916">
                  <c:v>1.117016E-2</c:v>
                </c:pt>
                <c:pt idx="917">
                  <c:v>-2.4200519999999998E-3</c:v>
                </c:pt>
                <c:pt idx="918">
                  <c:v>7.5373439999999996E-3</c:v>
                </c:pt>
                <c:pt idx="919">
                  <c:v>2.0509980000000001E-2</c:v>
                </c:pt>
                <c:pt idx="920">
                  <c:v>1.1246509999999999E-2</c:v>
                </c:pt>
                <c:pt idx="921">
                  <c:v>-3.3645099999999998E-3</c:v>
                </c:pt>
                <c:pt idx="922">
                  <c:v>-3.7876810000000002E-3</c:v>
                </c:pt>
                <c:pt idx="923">
                  <c:v>5.6615950000000002E-3</c:v>
                </c:pt>
                <c:pt idx="924">
                  <c:v>5.2545730000000002E-3</c:v>
                </c:pt>
                <c:pt idx="925">
                  <c:v>-7.779144E-3</c:v>
                </c:pt>
                <c:pt idx="926">
                  <c:v>-1.2532120000000001E-2</c:v>
                </c:pt>
                <c:pt idx="927">
                  <c:v>8.649075E-4</c:v>
                </c:pt>
                <c:pt idx="928">
                  <c:v>1.4339019999999999E-2</c:v>
                </c:pt>
                <c:pt idx="929">
                  <c:v>9.2052409999999994E-3</c:v>
                </c:pt>
                <c:pt idx="930">
                  <c:v>1.513354E-3</c:v>
                </c:pt>
                <c:pt idx="931">
                  <c:v>8.2325030000000004E-3</c:v>
                </c:pt>
                <c:pt idx="932">
                  <c:v>1.101185E-2</c:v>
                </c:pt>
                <c:pt idx="933">
                  <c:v>5.4818010000000003E-4</c:v>
                </c:pt>
                <c:pt idx="934">
                  <c:v>9.5702190000000005E-4</c:v>
                </c:pt>
                <c:pt idx="935">
                  <c:v>1.5753099999999999E-2</c:v>
                </c:pt>
                <c:pt idx="936">
                  <c:v>1.215108E-2</c:v>
                </c:pt>
                <c:pt idx="937">
                  <c:v>-4.1153889999999997E-3</c:v>
                </c:pt>
                <c:pt idx="938">
                  <c:v>-3.628652E-3</c:v>
                </c:pt>
                <c:pt idx="939">
                  <c:v>1.545358E-4</c:v>
                </c:pt>
                <c:pt idx="940">
                  <c:v>1.742685E-4</c:v>
                </c:pt>
                <c:pt idx="941">
                  <c:v>3.2368520000000001E-3</c:v>
                </c:pt>
                <c:pt idx="942">
                  <c:v>-1.220386E-3</c:v>
                </c:pt>
                <c:pt idx="943">
                  <c:v>-5.0488490000000002E-3</c:v>
                </c:pt>
                <c:pt idx="944">
                  <c:v>-3.3273949999999998E-4</c:v>
                </c:pt>
                <c:pt idx="945">
                  <c:v>-1.1125250000000001E-3</c:v>
                </c:pt>
                <c:pt idx="946">
                  <c:v>3.2642919999999998E-3</c:v>
                </c:pt>
                <c:pt idx="947">
                  <c:v>2.2015960000000001E-2</c:v>
                </c:pt>
                <c:pt idx="948">
                  <c:v>2.605474E-2</c:v>
                </c:pt>
                <c:pt idx="949">
                  <c:v>1.1813850000000001E-2</c:v>
                </c:pt>
                <c:pt idx="950">
                  <c:v>3.130608E-3</c:v>
                </c:pt>
                <c:pt idx="951">
                  <c:v>4.4825790000000004E-3</c:v>
                </c:pt>
                <c:pt idx="952">
                  <c:v>1.212278E-2</c:v>
                </c:pt>
                <c:pt idx="953">
                  <c:v>1.5235250000000001E-2</c:v>
                </c:pt>
                <c:pt idx="954">
                  <c:v>8.7462709999999999E-3</c:v>
                </c:pt>
                <c:pt idx="955">
                  <c:v>8.4118490000000001E-4</c:v>
                </c:pt>
                <c:pt idx="956">
                  <c:v>-4.8732549999999999E-3</c:v>
                </c:pt>
                <c:pt idx="957">
                  <c:v>-3.3169290000000001E-3</c:v>
                </c:pt>
                <c:pt idx="958">
                  <c:v>3.8999379999999999E-3</c:v>
                </c:pt>
                <c:pt idx="959">
                  <c:v>5.1827879999999998E-3</c:v>
                </c:pt>
                <c:pt idx="960">
                  <c:v>-2.3385540000000001E-3</c:v>
                </c:pt>
                <c:pt idx="961">
                  <c:v>-7.1873650000000002E-3</c:v>
                </c:pt>
                <c:pt idx="962">
                  <c:v>4.5307669999999998E-3</c:v>
                </c:pt>
                <c:pt idx="963">
                  <c:v>2.0048070000000001E-2</c:v>
                </c:pt>
                <c:pt idx="964">
                  <c:v>1.864447E-2</c:v>
                </c:pt>
                <c:pt idx="965">
                  <c:v>1.18361E-2</c:v>
                </c:pt>
                <c:pt idx="966">
                  <c:v>1.5385390000000001E-2</c:v>
                </c:pt>
                <c:pt idx="967">
                  <c:v>1.9150029999999998E-2</c:v>
                </c:pt>
                <c:pt idx="968">
                  <c:v>7.9745019999999996E-3</c:v>
                </c:pt>
                <c:pt idx="969">
                  <c:v>-6.2586869999999998E-3</c:v>
                </c:pt>
                <c:pt idx="970">
                  <c:v>-3.4529920000000002E-3</c:v>
                </c:pt>
                <c:pt idx="971">
                  <c:v>-5.3900900000000002E-4</c:v>
                </c:pt>
                <c:pt idx="972">
                  <c:v>-1.7491329999999999E-2</c:v>
                </c:pt>
                <c:pt idx="973">
                  <c:v>-2.6735950000000001E-2</c:v>
                </c:pt>
                <c:pt idx="974">
                  <c:v>-7.1704239999999999E-3</c:v>
                </c:pt>
                <c:pt idx="975">
                  <c:v>8.7370739999999992E-3</c:v>
                </c:pt>
                <c:pt idx="976">
                  <c:v>5.1055700000000002E-3</c:v>
                </c:pt>
                <c:pt idx="977">
                  <c:v>3.2078990000000002E-3</c:v>
                </c:pt>
                <c:pt idx="978">
                  <c:v>4.8569930000000004E-3</c:v>
                </c:pt>
                <c:pt idx="979">
                  <c:v>4.8489259999999999E-3</c:v>
                </c:pt>
                <c:pt idx="980">
                  <c:v>2.060461E-3</c:v>
                </c:pt>
                <c:pt idx="981">
                  <c:v>-3.7508820000000001E-3</c:v>
                </c:pt>
                <c:pt idx="982">
                  <c:v>-1.4019480000000001E-4</c:v>
                </c:pt>
                <c:pt idx="983">
                  <c:v>1.539622E-2</c:v>
                </c:pt>
                <c:pt idx="984">
                  <c:v>2.797883E-2</c:v>
                </c:pt>
                <c:pt idx="985">
                  <c:v>2.5113259999999998E-2</c:v>
                </c:pt>
                <c:pt idx="986">
                  <c:v>1.4931150000000001E-2</c:v>
                </c:pt>
                <c:pt idx="987">
                  <c:v>1.051587E-2</c:v>
                </c:pt>
                <c:pt idx="988">
                  <c:v>1.8342199999999999E-3</c:v>
                </c:pt>
                <c:pt idx="989">
                  <c:v>-1.2334360000000001E-2</c:v>
                </c:pt>
                <c:pt idx="990">
                  <c:v>-1.3072759999999999E-2</c:v>
                </c:pt>
                <c:pt idx="991">
                  <c:v>-5.0278570000000002E-3</c:v>
                </c:pt>
                <c:pt idx="992">
                  <c:v>-3.9900810000000004E-3</c:v>
                </c:pt>
                <c:pt idx="993">
                  <c:v>-6.3734259999999997E-3</c:v>
                </c:pt>
                <c:pt idx="994">
                  <c:v>-4.9871079999999996E-3</c:v>
                </c:pt>
                <c:pt idx="995">
                  <c:v>3.5164530000000001E-3</c:v>
                </c:pt>
                <c:pt idx="996">
                  <c:v>8.0087479999999996E-3</c:v>
                </c:pt>
                <c:pt idx="997">
                  <c:v>-2.6248740000000001E-3</c:v>
                </c:pt>
                <c:pt idx="998">
                  <c:v>-6.3981309999999996E-3</c:v>
                </c:pt>
                <c:pt idx="999">
                  <c:v>4.788179E-3</c:v>
                </c:pt>
              </c:numCache>
            </c:numRef>
          </c:yVal>
          <c:smooth val="0"/>
        </c:ser>
        <c:ser>
          <c:idx val="15"/>
          <c:order val="15"/>
          <c:tx>
            <c:v>+1000V (#16)</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Data'!$Q$5:$Q$1004</c:f>
              <c:numCache>
                <c:formatCode>General</c:formatCode>
                <c:ptCount val="1000"/>
                <c:pt idx="0">
                  <c:v>-5.2000199999999996E-3</c:v>
                </c:pt>
                <c:pt idx="1">
                  <c:v>-7.8364550000000009E-3</c:v>
                </c:pt>
                <c:pt idx="2">
                  <c:v>-5.850577E-3</c:v>
                </c:pt>
                <c:pt idx="3">
                  <c:v>-2.5182809999999998E-3</c:v>
                </c:pt>
                <c:pt idx="4">
                  <c:v>-6.7500609999999999E-3</c:v>
                </c:pt>
                <c:pt idx="5">
                  <c:v>-1.1081250000000001E-2</c:v>
                </c:pt>
                <c:pt idx="6">
                  <c:v>-9.9906730000000003E-3</c:v>
                </c:pt>
                <c:pt idx="7">
                  <c:v>-1.155632E-2</c:v>
                </c:pt>
                <c:pt idx="8">
                  <c:v>-1.4140369999999999E-2</c:v>
                </c:pt>
                <c:pt idx="9">
                  <c:v>-1.1237789999999999E-2</c:v>
                </c:pt>
                <c:pt idx="10">
                  <c:v>-7.9028480000000005E-3</c:v>
                </c:pt>
                <c:pt idx="11">
                  <c:v>-1.5712910000000001E-3</c:v>
                </c:pt>
                <c:pt idx="12">
                  <c:v>7.0970800000000004E-3</c:v>
                </c:pt>
                <c:pt idx="13">
                  <c:v>-2.836444E-3</c:v>
                </c:pt>
                <c:pt idx="14">
                  <c:v>-1.9093869999999999E-2</c:v>
                </c:pt>
                <c:pt idx="15">
                  <c:v>-1.160864E-2</c:v>
                </c:pt>
                <c:pt idx="16">
                  <c:v>1.7375839999999999E-3</c:v>
                </c:pt>
                <c:pt idx="17">
                  <c:v>2.3817650000000001E-3</c:v>
                </c:pt>
                <c:pt idx="18">
                  <c:v>6.9380090000000002E-3</c:v>
                </c:pt>
                <c:pt idx="19">
                  <c:v>1.4244039999999999E-2</c:v>
                </c:pt>
                <c:pt idx="20">
                  <c:v>4.5277629999999998E-3</c:v>
                </c:pt>
                <c:pt idx="21">
                  <c:v>-1.6704569999999998E-2</c:v>
                </c:pt>
                <c:pt idx="22">
                  <c:v>-2.6445750000000001E-2</c:v>
                </c:pt>
                <c:pt idx="23">
                  <c:v>-9.6507829999999996E-3</c:v>
                </c:pt>
                <c:pt idx="24">
                  <c:v>1.6353340000000001E-2</c:v>
                </c:pt>
                <c:pt idx="25">
                  <c:v>1.6884819999999998E-2</c:v>
                </c:pt>
                <c:pt idx="26">
                  <c:v>1.3102579999999999E-3</c:v>
                </c:pt>
                <c:pt idx="27">
                  <c:v>-4.5501659999999996E-3</c:v>
                </c:pt>
                <c:pt idx="28">
                  <c:v>-4.0197009999999997E-3</c:v>
                </c:pt>
                <c:pt idx="29">
                  <c:v>-6.4614230000000004E-4</c:v>
                </c:pt>
                <c:pt idx="30">
                  <c:v>5.0396149999999999E-3</c:v>
                </c:pt>
                <c:pt idx="31">
                  <c:v>7.0225449999999998E-3</c:v>
                </c:pt>
                <c:pt idx="32">
                  <c:v>5.3575460000000004E-3</c:v>
                </c:pt>
                <c:pt idx="33">
                  <c:v>-1.570522E-3</c:v>
                </c:pt>
                <c:pt idx="34">
                  <c:v>-1.2496149999999999E-2</c:v>
                </c:pt>
                <c:pt idx="35">
                  <c:v>-1.0798520000000001E-2</c:v>
                </c:pt>
                <c:pt idx="36">
                  <c:v>2.1826290000000002E-3</c:v>
                </c:pt>
                <c:pt idx="37">
                  <c:v>7.6081220000000001E-3</c:v>
                </c:pt>
                <c:pt idx="38">
                  <c:v>3.8765190000000001E-3</c:v>
                </c:pt>
                <c:pt idx="39">
                  <c:v>5.9650750000000002E-3</c:v>
                </c:pt>
                <c:pt idx="40">
                  <c:v>2.3079969999999998E-2</c:v>
                </c:pt>
                <c:pt idx="41">
                  <c:v>2.5933640000000001E-2</c:v>
                </c:pt>
                <c:pt idx="42">
                  <c:v>3.2074709999999999E-3</c:v>
                </c:pt>
                <c:pt idx="43">
                  <c:v>-7.6710470000000003E-3</c:v>
                </c:pt>
                <c:pt idx="44">
                  <c:v>-5.2282509999999997E-3</c:v>
                </c:pt>
                <c:pt idx="45">
                  <c:v>-9.5731329999999993E-3</c:v>
                </c:pt>
                <c:pt idx="46">
                  <c:v>-9.9740439999999996E-3</c:v>
                </c:pt>
                <c:pt idx="47">
                  <c:v>2.4098790000000002E-3</c:v>
                </c:pt>
                <c:pt idx="48">
                  <c:v>1.1998099999999999E-2</c:v>
                </c:pt>
                <c:pt idx="49">
                  <c:v>9.0639770000000008E-3</c:v>
                </c:pt>
                <c:pt idx="50">
                  <c:v>4.9261410000000002E-3</c:v>
                </c:pt>
                <c:pt idx="51">
                  <c:v>8.5620569999999997E-3</c:v>
                </c:pt>
                <c:pt idx="52">
                  <c:v>1.2256100000000001E-2</c:v>
                </c:pt>
                <c:pt idx="53">
                  <c:v>3.9765929999999996E-3</c:v>
                </c:pt>
                <c:pt idx="54">
                  <c:v>-3.1313930000000001E-3</c:v>
                </c:pt>
                <c:pt idx="55">
                  <c:v>7.0186399999999996E-4</c:v>
                </c:pt>
                <c:pt idx="56">
                  <c:v>2.028055E-3</c:v>
                </c:pt>
                <c:pt idx="57">
                  <c:v>-4.875317E-4</c:v>
                </c:pt>
                <c:pt idx="58">
                  <c:v>-5.8523239999999999E-3</c:v>
                </c:pt>
                <c:pt idx="59">
                  <c:v>-3.962681E-3</c:v>
                </c:pt>
                <c:pt idx="60">
                  <c:v>9.6303610000000005E-3</c:v>
                </c:pt>
                <c:pt idx="61">
                  <c:v>6.610459E-3</c:v>
                </c:pt>
                <c:pt idx="62">
                  <c:v>-9.0571100000000002E-3</c:v>
                </c:pt>
                <c:pt idx="63">
                  <c:v>-9.9215750000000002E-3</c:v>
                </c:pt>
                <c:pt idx="64">
                  <c:v>-3.0364350000000001E-3</c:v>
                </c:pt>
                <c:pt idx="65">
                  <c:v>4.4473459999999996E-3</c:v>
                </c:pt>
                <c:pt idx="66">
                  <c:v>9.9217260000000005E-3</c:v>
                </c:pt>
                <c:pt idx="67">
                  <c:v>5.9122640000000004E-3</c:v>
                </c:pt>
                <c:pt idx="68">
                  <c:v>2.2726349999999998E-3</c:v>
                </c:pt>
                <c:pt idx="69">
                  <c:v>4.5405709999999999E-4</c:v>
                </c:pt>
                <c:pt idx="70">
                  <c:v>-4.2317250000000004E-3</c:v>
                </c:pt>
                <c:pt idx="71">
                  <c:v>-5.2939540000000002E-4</c:v>
                </c:pt>
                <c:pt idx="72">
                  <c:v>6.211594E-3</c:v>
                </c:pt>
                <c:pt idx="73">
                  <c:v>-1.3284379999999999E-3</c:v>
                </c:pt>
                <c:pt idx="74">
                  <c:v>-1.4506979999999999E-2</c:v>
                </c:pt>
                <c:pt idx="75">
                  <c:v>-1.7023099999999999E-2</c:v>
                </c:pt>
                <c:pt idx="76">
                  <c:v>-1.1774450000000001E-2</c:v>
                </c:pt>
                <c:pt idx="77">
                  <c:v>-7.1737520000000003E-3</c:v>
                </c:pt>
                <c:pt idx="78">
                  <c:v>-7.1885910000000003E-3</c:v>
                </c:pt>
                <c:pt idx="79">
                  <c:v>-8.4146550000000001E-3</c:v>
                </c:pt>
                <c:pt idx="80">
                  <c:v>-4.6537310000000004E-3</c:v>
                </c:pt>
                <c:pt idx="81">
                  <c:v>2.3893569999999999E-3</c:v>
                </c:pt>
                <c:pt idx="82">
                  <c:v>1.313331E-2</c:v>
                </c:pt>
                <c:pt idx="83">
                  <c:v>2.0087919999999999E-2</c:v>
                </c:pt>
                <c:pt idx="84">
                  <c:v>6.2819260000000002E-3</c:v>
                </c:pt>
                <c:pt idx="85">
                  <c:v>-1.099604E-2</c:v>
                </c:pt>
                <c:pt idx="86">
                  <c:v>-6.6947109999999999E-3</c:v>
                </c:pt>
                <c:pt idx="87">
                  <c:v>4.2179330000000001E-3</c:v>
                </c:pt>
                <c:pt idx="88">
                  <c:v>1.038943E-2</c:v>
                </c:pt>
                <c:pt idx="89">
                  <c:v>1.073318E-2</c:v>
                </c:pt>
                <c:pt idx="90">
                  <c:v>-1.1974470000000001E-4</c:v>
                </c:pt>
                <c:pt idx="91">
                  <c:v>-4.0804700000000001E-3</c:v>
                </c:pt>
                <c:pt idx="92">
                  <c:v>5.2552529999999997E-3</c:v>
                </c:pt>
                <c:pt idx="93">
                  <c:v>2.074383E-3</c:v>
                </c:pt>
                <c:pt idx="94">
                  <c:v>-1.466131E-2</c:v>
                </c:pt>
                <c:pt idx="95">
                  <c:v>-1.87505E-2</c:v>
                </c:pt>
                <c:pt idx="96">
                  <c:v>-8.7765369999999992E-3</c:v>
                </c:pt>
                <c:pt idx="97">
                  <c:v>-3.2099279999999999E-3</c:v>
                </c:pt>
                <c:pt idx="98">
                  <c:v>-4.1539860000000001E-3</c:v>
                </c:pt>
                <c:pt idx="99">
                  <c:v>-1.29093E-3</c:v>
                </c:pt>
                <c:pt idx="100">
                  <c:v>4.7974430000000002E-3</c:v>
                </c:pt>
                <c:pt idx="101">
                  <c:v>4.7469519999999996E-3</c:v>
                </c:pt>
                <c:pt idx="102">
                  <c:v>3.079582E-3</c:v>
                </c:pt>
                <c:pt idx="103">
                  <c:v>9.1749359999999999E-3</c:v>
                </c:pt>
                <c:pt idx="104">
                  <c:v>1.3365419999999999E-2</c:v>
                </c:pt>
                <c:pt idx="105">
                  <c:v>8.4914780000000002E-3</c:v>
                </c:pt>
                <c:pt idx="106">
                  <c:v>8.1519650000000006E-3</c:v>
                </c:pt>
                <c:pt idx="107">
                  <c:v>1.2244700000000001E-2</c:v>
                </c:pt>
                <c:pt idx="108">
                  <c:v>6.1876079999999998E-3</c:v>
                </c:pt>
                <c:pt idx="109">
                  <c:v>-2.0419399999999999E-3</c:v>
                </c:pt>
                <c:pt idx="110">
                  <c:v>-3.3871650000000001E-3</c:v>
                </c:pt>
                <c:pt idx="111">
                  <c:v>-5.1886340000000001E-3</c:v>
                </c:pt>
                <c:pt idx="112">
                  <c:v>-3.5587549999999998E-3</c:v>
                </c:pt>
                <c:pt idx="113">
                  <c:v>6.44241E-3</c:v>
                </c:pt>
                <c:pt idx="114">
                  <c:v>1.0149490000000001E-2</c:v>
                </c:pt>
                <c:pt idx="115">
                  <c:v>-9.2848590000000003E-4</c:v>
                </c:pt>
                <c:pt idx="116">
                  <c:v>-1.4161409999999999E-2</c:v>
                </c:pt>
                <c:pt idx="117">
                  <c:v>-1.56594E-2</c:v>
                </c:pt>
                <c:pt idx="118">
                  <c:v>-2.4980599999999999E-3</c:v>
                </c:pt>
                <c:pt idx="119">
                  <c:v>1.1976229999999999E-2</c:v>
                </c:pt>
                <c:pt idx="120">
                  <c:v>1.2693899999999999E-2</c:v>
                </c:pt>
                <c:pt idx="121">
                  <c:v>6.3962660000000003E-3</c:v>
                </c:pt>
                <c:pt idx="122">
                  <c:v>3.2363840000000001E-3</c:v>
                </c:pt>
                <c:pt idx="123">
                  <c:v>3.016819E-3</c:v>
                </c:pt>
                <c:pt idx="124">
                  <c:v>2.6586100000000001E-3</c:v>
                </c:pt>
                <c:pt idx="125">
                  <c:v>-2.5020929999999999E-3</c:v>
                </c:pt>
                <c:pt idx="126">
                  <c:v>-2.419451E-3</c:v>
                </c:pt>
                <c:pt idx="127">
                  <c:v>1.3563459999999999E-2</c:v>
                </c:pt>
                <c:pt idx="128">
                  <c:v>2.5777499999999998E-2</c:v>
                </c:pt>
                <c:pt idx="129">
                  <c:v>1.4419670000000001E-2</c:v>
                </c:pt>
                <c:pt idx="130">
                  <c:v>-3.451146E-3</c:v>
                </c:pt>
                <c:pt idx="131">
                  <c:v>-5.1730750000000001E-3</c:v>
                </c:pt>
                <c:pt idx="132">
                  <c:v>4.5704179999999999E-4</c:v>
                </c:pt>
                <c:pt idx="133">
                  <c:v>-2.3277160000000001E-4</c:v>
                </c:pt>
                <c:pt idx="134">
                  <c:v>-3.0510120000000001E-3</c:v>
                </c:pt>
                <c:pt idx="135">
                  <c:v>2.1287210000000001E-3</c:v>
                </c:pt>
                <c:pt idx="136">
                  <c:v>1.4362679999999999E-2</c:v>
                </c:pt>
                <c:pt idx="137">
                  <c:v>1.7777319999999999E-2</c:v>
                </c:pt>
                <c:pt idx="138">
                  <c:v>7.5783120000000002E-3</c:v>
                </c:pt>
                <c:pt idx="139">
                  <c:v>-4.4214500000000004E-3</c:v>
                </c:pt>
                <c:pt idx="140">
                  <c:v>-9.2252589999999995E-3</c:v>
                </c:pt>
                <c:pt idx="141">
                  <c:v>-5.2655150000000001E-3</c:v>
                </c:pt>
                <c:pt idx="142">
                  <c:v>1.795421E-3</c:v>
                </c:pt>
                <c:pt idx="143">
                  <c:v>3.8056660000000001E-3</c:v>
                </c:pt>
                <c:pt idx="144">
                  <c:v>1.105871E-3</c:v>
                </c:pt>
                <c:pt idx="145">
                  <c:v>-3.8099449999999999E-3</c:v>
                </c:pt>
                <c:pt idx="146">
                  <c:v>-9.2450999999999992E-3</c:v>
                </c:pt>
                <c:pt idx="147">
                  <c:v>-8.0726459999999993E-3</c:v>
                </c:pt>
                <c:pt idx="148">
                  <c:v>-4.025608E-3</c:v>
                </c:pt>
                <c:pt idx="149">
                  <c:v>-7.2854E-3</c:v>
                </c:pt>
                <c:pt idx="150">
                  <c:v>-9.42226E-3</c:v>
                </c:pt>
                <c:pt idx="151">
                  <c:v>3.2249819999999999E-3</c:v>
                </c:pt>
                <c:pt idx="152">
                  <c:v>2.016312E-2</c:v>
                </c:pt>
                <c:pt idx="153">
                  <c:v>1.7193190000000001E-2</c:v>
                </c:pt>
                <c:pt idx="154">
                  <c:v>-2.173983E-3</c:v>
                </c:pt>
                <c:pt idx="155">
                  <c:v>-6.2485550000000003E-3</c:v>
                </c:pt>
                <c:pt idx="156">
                  <c:v>5.1054020000000002E-3</c:v>
                </c:pt>
                <c:pt idx="157">
                  <c:v>-6.4574719999999997E-4</c:v>
                </c:pt>
                <c:pt idx="158">
                  <c:v>-1.753938E-2</c:v>
                </c:pt>
                <c:pt idx="159">
                  <c:v>-1.8515719999999999E-2</c:v>
                </c:pt>
                <c:pt idx="160">
                  <c:v>-1.0443930000000001E-2</c:v>
                </c:pt>
                <c:pt idx="161">
                  <c:v>-5.7860389999999998E-3</c:v>
                </c:pt>
                <c:pt idx="162">
                  <c:v>-4.09494E-3</c:v>
                </c:pt>
                <c:pt idx="163">
                  <c:v>-9.5585830000000007E-3</c:v>
                </c:pt>
                <c:pt idx="164">
                  <c:v>-1.3708720000000001E-2</c:v>
                </c:pt>
                <c:pt idx="165">
                  <c:v>-1.060271E-3</c:v>
                </c:pt>
                <c:pt idx="166">
                  <c:v>1.1420400000000001E-2</c:v>
                </c:pt>
                <c:pt idx="167">
                  <c:v>6.7065739999999999E-3</c:v>
                </c:pt>
                <c:pt idx="168">
                  <c:v>1.5633839999999999E-3</c:v>
                </c:pt>
                <c:pt idx="169">
                  <c:v>4.7161240000000004E-3</c:v>
                </c:pt>
                <c:pt idx="170">
                  <c:v>7.9563180000000004E-3</c:v>
                </c:pt>
                <c:pt idx="171">
                  <c:v>6.0675520000000004E-3</c:v>
                </c:pt>
                <c:pt idx="172">
                  <c:v>-4.5093859999999998E-3</c:v>
                </c:pt>
                <c:pt idx="173">
                  <c:v>-1.145619E-2</c:v>
                </c:pt>
                <c:pt idx="174">
                  <c:v>-6.6672019999999997E-3</c:v>
                </c:pt>
                <c:pt idx="175">
                  <c:v>-7.0844740000000003E-3</c:v>
                </c:pt>
                <c:pt idx="176">
                  <c:v>-9.2456910000000003E-3</c:v>
                </c:pt>
                <c:pt idx="177">
                  <c:v>2.0988259999999998E-3</c:v>
                </c:pt>
                <c:pt idx="178">
                  <c:v>1.88224E-2</c:v>
                </c:pt>
                <c:pt idx="179">
                  <c:v>4.9832920000000003E-2</c:v>
                </c:pt>
                <c:pt idx="180">
                  <c:v>0.1163526</c:v>
                </c:pt>
                <c:pt idx="181">
                  <c:v>0.20189029999999999</c:v>
                </c:pt>
                <c:pt idx="182">
                  <c:v>0.28809990000000002</c:v>
                </c:pt>
                <c:pt idx="183">
                  <c:v>0.3813706</c:v>
                </c:pt>
                <c:pt idx="184">
                  <c:v>0.47498249999999997</c:v>
                </c:pt>
                <c:pt idx="185">
                  <c:v>0.55293769999999998</c:v>
                </c:pt>
                <c:pt idx="186">
                  <c:v>0.61756180000000005</c:v>
                </c:pt>
                <c:pt idx="187">
                  <c:v>0.67928509999999998</c:v>
                </c:pt>
                <c:pt idx="188">
                  <c:v>0.72446829999999995</c:v>
                </c:pt>
                <c:pt idx="189">
                  <c:v>0.73766169999999998</c:v>
                </c:pt>
                <c:pt idx="190">
                  <c:v>0.73784249999999996</c:v>
                </c:pt>
                <c:pt idx="191">
                  <c:v>0.73690809999999995</c:v>
                </c:pt>
                <c:pt idx="192">
                  <c:v>0.72713229999999995</c:v>
                </c:pt>
                <c:pt idx="193">
                  <c:v>0.71435930000000003</c:v>
                </c:pt>
                <c:pt idx="194">
                  <c:v>0.71008649999999995</c:v>
                </c:pt>
                <c:pt idx="195">
                  <c:v>0.71457499999999996</c:v>
                </c:pt>
                <c:pt idx="196">
                  <c:v>0.71545009999999998</c:v>
                </c:pt>
                <c:pt idx="197">
                  <c:v>0.70800940000000001</c:v>
                </c:pt>
                <c:pt idx="198">
                  <c:v>0.70236229999999999</c:v>
                </c:pt>
                <c:pt idx="199">
                  <c:v>0.70038409999999995</c:v>
                </c:pt>
                <c:pt idx="200">
                  <c:v>0.69366559999999999</c:v>
                </c:pt>
                <c:pt idx="201">
                  <c:v>0.68023840000000002</c:v>
                </c:pt>
                <c:pt idx="202">
                  <c:v>0.67050549999999998</c:v>
                </c:pt>
                <c:pt idx="203">
                  <c:v>0.66981500000000005</c:v>
                </c:pt>
                <c:pt idx="204">
                  <c:v>0.66904169999999996</c:v>
                </c:pt>
                <c:pt idx="205">
                  <c:v>0.66094209999999998</c:v>
                </c:pt>
                <c:pt idx="206">
                  <c:v>0.65023929999999996</c:v>
                </c:pt>
                <c:pt idx="207">
                  <c:v>0.64312689999999995</c:v>
                </c:pt>
                <c:pt idx="208">
                  <c:v>0.63600250000000003</c:v>
                </c:pt>
                <c:pt idx="209">
                  <c:v>0.62472229999999995</c:v>
                </c:pt>
                <c:pt idx="210">
                  <c:v>0.61419880000000004</c:v>
                </c:pt>
                <c:pt idx="211">
                  <c:v>0.60982369999999997</c:v>
                </c:pt>
                <c:pt idx="212">
                  <c:v>0.60695030000000005</c:v>
                </c:pt>
                <c:pt idx="213">
                  <c:v>0.60100050000000005</c:v>
                </c:pt>
                <c:pt idx="214">
                  <c:v>0.59915059999999998</c:v>
                </c:pt>
                <c:pt idx="215">
                  <c:v>0.60103059999999997</c:v>
                </c:pt>
                <c:pt idx="216">
                  <c:v>0.59165140000000005</c:v>
                </c:pt>
                <c:pt idx="217">
                  <c:v>0.57439050000000003</c:v>
                </c:pt>
                <c:pt idx="218">
                  <c:v>0.56648350000000003</c:v>
                </c:pt>
                <c:pt idx="219">
                  <c:v>0.56453989999999998</c:v>
                </c:pt>
                <c:pt idx="220">
                  <c:v>0.56365120000000002</c:v>
                </c:pt>
                <c:pt idx="221">
                  <c:v>0.5683009</c:v>
                </c:pt>
                <c:pt idx="222">
                  <c:v>0.57300830000000003</c:v>
                </c:pt>
                <c:pt idx="223">
                  <c:v>0.57118089999999999</c:v>
                </c:pt>
                <c:pt idx="224">
                  <c:v>0.56182710000000002</c:v>
                </c:pt>
                <c:pt idx="225">
                  <c:v>0.55132270000000005</c:v>
                </c:pt>
                <c:pt idx="226">
                  <c:v>0.54717280000000001</c:v>
                </c:pt>
                <c:pt idx="227">
                  <c:v>0.54686970000000001</c:v>
                </c:pt>
                <c:pt idx="228">
                  <c:v>0.546014</c:v>
                </c:pt>
                <c:pt idx="229">
                  <c:v>0.54135789999999995</c:v>
                </c:pt>
                <c:pt idx="230">
                  <c:v>0.53532659999999999</c:v>
                </c:pt>
                <c:pt idx="231">
                  <c:v>0.53068029999999999</c:v>
                </c:pt>
                <c:pt idx="232">
                  <c:v>0.52858179999999999</c:v>
                </c:pt>
                <c:pt idx="233">
                  <c:v>0.53245520000000002</c:v>
                </c:pt>
                <c:pt idx="234">
                  <c:v>0.53513029999999995</c:v>
                </c:pt>
                <c:pt idx="235">
                  <c:v>0.53327139999999995</c:v>
                </c:pt>
                <c:pt idx="236">
                  <c:v>0.52806319999999995</c:v>
                </c:pt>
                <c:pt idx="237">
                  <c:v>0.51467790000000002</c:v>
                </c:pt>
                <c:pt idx="238">
                  <c:v>0.50063530000000001</c:v>
                </c:pt>
                <c:pt idx="239">
                  <c:v>0.49506539999999999</c:v>
                </c:pt>
                <c:pt idx="240">
                  <c:v>0.48971910000000002</c:v>
                </c:pt>
                <c:pt idx="241">
                  <c:v>0.48223670000000002</c:v>
                </c:pt>
                <c:pt idx="242">
                  <c:v>0.48534680000000002</c:v>
                </c:pt>
                <c:pt idx="243">
                  <c:v>0.496201</c:v>
                </c:pt>
                <c:pt idx="244">
                  <c:v>0.50302389999999997</c:v>
                </c:pt>
                <c:pt idx="245">
                  <c:v>0.50559810000000005</c:v>
                </c:pt>
                <c:pt idx="246">
                  <c:v>0.50072539999999999</c:v>
                </c:pt>
                <c:pt idx="247">
                  <c:v>0.48794660000000001</c:v>
                </c:pt>
                <c:pt idx="248">
                  <c:v>0.47738809999999998</c:v>
                </c:pt>
                <c:pt idx="249">
                  <c:v>0.47009060000000003</c:v>
                </c:pt>
                <c:pt idx="250">
                  <c:v>0.46383170000000001</c:v>
                </c:pt>
                <c:pt idx="251">
                  <c:v>0.4634761</c:v>
                </c:pt>
                <c:pt idx="252">
                  <c:v>0.46666930000000001</c:v>
                </c:pt>
                <c:pt idx="253">
                  <c:v>0.469051</c:v>
                </c:pt>
                <c:pt idx="254">
                  <c:v>0.47350350000000002</c:v>
                </c:pt>
                <c:pt idx="255">
                  <c:v>0.47806480000000001</c:v>
                </c:pt>
                <c:pt idx="256">
                  <c:v>0.47149790000000003</c:v>
                </c:pt>
                <c:pt idx="257">
                  <c:v>0.4575419</c:v>
                </c:pt>
                <c:pt idx="258">
                  <c:v>0.45409539999999998</c:v>
                </c:pt>
                <c:pt idx="259">
                  <c:v>0.4585362</c:v>
                </c:pt>
                <c:pt idx="260">
                  <c:v>0.45992569999999999</c:v>
                </c:pt>
                <c:pt idx="261">
                  <c:v>0.45875660000000001</c:v>
                </c:pt>
                <c:pt idx="262">
                  <c:v>0.45684580000000002</c:v>
                </c:pt>
                <c:pt idx="263">
                  <c:v>0.45452910000000002</c:v>
                </c:pt>
                <c:pt idx="264">
                  <c:v>0.44990010000000002</c:v>
                </c:pt>
                <c:pt idx="265">
                  <c:v>0.441108</c:v>
                </c:pt>
                <c:pt idx="266">
                  <c:v>0.4338013</c:v>
                </c:pt>
                <c:pt idx="267">
                  <c:v>0.43312250000000002</c:v>
                </c:pt>
                <c:pt idx="268">
                  <c:v>0.42910399999999999</c:v>
                </c:pt>
                <c:pt idx="269">
                  <c:v>0.42034080000000001</c:v>
                </c:pt>
                <c:pt idx="270">
                  <c:v>0.42131069999999998</c:v>
                </c:pt>
                <c:pt idx="271">
                  <c:v>0.42671019999999998</c:v>
                </c:pt>
                <c:pt idx="272">
                  <c:v>0.42285220000000001</c:v>
                </c:pt>
                <c:pt idx="273">
                  <c:v>0.41483199999999998</c:v>
                </c:pt>
                <c:pt idx="274">
                  <c:v>0.41316120000000001</c:v>
                </c:pt>
                <c:pt idx="275">
                  <c:v>0.41742390000000001</c:v>
                </c:pt>
                <c:pt idx="276">
                  <c:v>0.4177188</c:v>
                </c:pt>
                <c:pt idx="277">
                  <c:v>0.40820230000000002</c:v>
                </c:pt>
                <c:pt idx="278">
                  <c:v>0.39580070000000001</c:v>
                </c:pt>
                <c:pt idx="279">
                  <c:v>0.38978770000000001</c:v>
                </c:pt>
                <c:pt idx="280">
                  <c:v>0.39146700000000001</c:v>
                </c:pt>
                <c:pt idx="281">
                  <c:v>0.39504889999999998</c:v>
                </c:pt>
                <c:pt idx="282">
                  <c:v>0.39504709999999998</c:v>
                </c:pt>
                <c:pt idx="283">
                  <c:v>0.38981830000000001</c:v>
                </c:pt>
                <c:pt idx="284">
                  <c:v>0.37833620000000001</c:v>
                </c:pt>
                <c:pt idx="285">
                  <c:v>0.37075259999999999</c:v>
                </c:pt>
                <c:pt idx="286">
                  <c:v>0.37519520000000001</c:v>
                </c:pt>
                <c:pt idx="287">
                  <c:v>0.38064249999999999</c:v>
                </c:pt>
                <c:pt idx="288">
                  <c:v>0.38061200000000001</c:v>
                </c:pt>
                <c:pt idx="289">
                  <c:v>0.37776939999999998</c:v>
                </c:pt>
                <c:pt idx="290">
                  <c:v>0.37311440000000001</c:v>
                </c:pt>
                <c:pt idx="291">
                  <c:v>0.36587760000000003</c:v>
                </c:pt>
                <c:pt idx="292">
                  <c:v>0.3607186</c:v>
                </c:pt>
                <c:pt idx="293">
                  <c:v>0.3673341</c:v>
                </c:pt>
                <c:pt idx="294">
                  <c:v>0.37707780000000002</c:v>
                </c:pt>
                <c:pt idx="295">
                  <c:v>0.37847799999999998</c:v>
                </c:pt>
                <c:pt idx="296">
                  <c:v>0.3797024</c:v>
                </c:pt>
                <c:pt idx="297">
                  <c:v>0.37860480000000002</c:v>
                </c:pt>
                <c:pt idx="298">
                  <c:v>0.36391829999999997</c:v>
                </c:pt>
                <c:pt idx="299">
                  <c:v>0.34863919999999998</c:v>
                </c:pt>
                <c:pt idx="300">
                  <c:v>0.35219240000000002</c:v>
                </c:pt>
                <c:pt idx="301">
                  <c:v>0.36134729999999998</c:v>
                </c:pt>
                <c:pt idx="302">
                  <c:v>0.3581415</c:v>
                </c:pt>
                <c:pt idx="303">
                  <c:v>0.3542015</c:v>
                </c:pt>
                <c:pt idx="304">
                  <c:v>0.35572930000000003</c:v>
                </c:pt>
                <c:pt idx="305">
                  <c:v>0.35378569999999998</c:v>
                </c:pt>
                <c:pt idx="306">
                  <c:v>0.34974909999999998</c:v>
                </c:pt>
                <c:pt idx="307">
                  <c:v>0.34915089999999999</c:v>
                </c:pt>
                <c:pt idx="308">
                  <c:v>0.34943059999999998</c:v>
                </c:pt>
                <c:pt idx="309">
                  <c:v>0.34612870000000001</c:v>
                </c:pt>
                <c:pt idx="310">
                  <c:v>0.34285690000000002</c:v>
                </c:pt>
                <c:pt idx="311">
                  <c:v>0.34231669999999997</c:v>
                </c:pt>
                <c:pt idx="312">
                  <c:v>0.34059689999999998</c:v>
                </c:pt>
                <c:pt idx="313">
                  <c:v>0.33823510000000001</c:v>
                </c:pt>
                <c:pt idx="314">
                  <c:v>0.3343025</c:v>
                </c:pt>
                <c:pt idx="315">
                  <c:v>0.32830920000000002</c:v>
                </c:pt>
                <c:pt idx="316">
                  <c:v>0.32576119999999997</c:v>
                </c:pt>
                <c:pt idx="317">
                  <c:v>0.32489859999999998</c:v>
                </c:pt>
                <c:pt idx="318">
                  <c:v>0.32238860000000003</c:v>
                </c:pt>
                <c:pt idx="319">
                  <c:v>0.31820470000000001</c:v>
                </c:pt>
                <c:pt idx="320">
                  <c:v>0.31424659999999999</c:v>
                </c:pt>
                <c:pt idx="321">
                  <c:v>0.3170326</c:v>
                </c:pt>
                <c:pt idx="322">
                  <c:v>0.32515230000000001</c:v>
                </c:pt>
                <c:pt idx="323">
                  <c:v>0.32888079999999997</c:v>
                </c:pt>
                <c:pt idx="324">
                  <c:v>0.32387080000000001</c:v>
                </c:pt>
                <c:pt idx="325">
                  <c:v>0.31677379999999999</c:v>
                </c:pt>
                <c:pt idx="326">
                  <c:v>0.31428990000000001</c:v>
                </c:pt>
                <c:pt idx="327">
                  <c:v>0.3146079</c:v>
                </c:pt>
                <c:pt idx="328">
                  <c:v>0.3141661</c:v>
                </c:pt>
                <c:pt idx="329">
                  <c:v>0.31183840000000002</c:v>
                </c:pt>
                <c:pt idx="330">
                  <c:v>0.31116329999999998</c:v>
                </c:pt>
                <c:pt idx="331">
                  <c:v>0.30945030000000001</c:v>
                </c:pt>
                <c:pt idx="332">
                  <c:v>0.30350899999999997</c:v>
                </c:pt>
                <c:pt idx="333">
                  <c:v>0.29632750000000002</c:v>
                </c:pt>
                <c:pt idx="334">
                  <c:v>0.28731459999999998</c:v>
                </c:pt>
                <c:pt idx="335">
                  <c:v>0.28222370000000002</c:v>
                </c:pt>
                <c:pt idx="336">
                  <c:v>0.28542489999999998</c:v>
                </c:pt>
                <c:pt idx="337">
                  <c:v>0.29123490000000002</c:v>
                </c:pt>
                <c:pt idx="338">
                  <c:v>0.2890839</c:v>
                </c:pt>
                <c:pt idx="339">
                  <c:v>0.2813367</c:v>
                </c:pt>
                <c:pt idx="340">
                  <c:v>0.28750880000000001</c:v>
                </c:pt>
                <c:pt idx="341">
                  <c:v>0.29520750000000001</c:v>
                </c:pt>
                <c:pt idx="342">
                  <c:v>0.2789066</c:v>
                </c:pt>
                <c:pt idx="343">
                  <c:v>0.26411050000000003</c:v>
                </c:pt>
                <c:pt idx="344">
                  <c:v>0.27929850000000001</c:v>
                </c:pt>
                <c:pt idx="345">
                  <c:v>0.29385610000000001</c:v>
                </c:pt>
                <c:pt idx="346">
                  <c:v>0.27456829999999999</c:v>
                </c:pt>
                <c:pt idx="347">
                  <c:v>0.2519053</c:v>
                </c:pt>
                <c:pt idx="348">
                  <c:v>0.25823869999999999</c:v>
                </c:pt>
                <c:pt idx="349">
                  <c:v>0.26709529999999998</c:v>
                </c:pt>
                <c:pt idx="350">
                  <c:v>0.26002019999999998</c:v>
                </c:pt>
                <c:pt idx="351">
                  <c:v>0.25370759999999998</c:v>
                </c:pt>
                <c:pt idx="352">
                  <c:v>0.25350319999999998</c:v>
                </c:pt>
                <c:pt idx="353">
                  <c:v>0.25254320000000002</c:v>
                </c:pt>
                <c:pt idx="354">
                  <c:v>0.25268839999999998</c:v>
                </c:pt>
                <c:pt idx="355">
                  <c:v>0.258328</c:v>
                </c:pt>
                <c:pt idx="356">
                  <c:v>0.2595749</c:v>
                </c:pt>
                <c:pt idx="357">
                  <c:v>0.2493831</c:v>
                </c:pt>
                <c:pt idx="358">
                  <c:v>0.235536</c:v>
                </c:pt>
                <c:pt idx="359">
                  <c:v>0.2284138</c:v>
                </c:pt>
                <c:pt idx="360">
                  <c:v>0.23361009999999999</c:v>
                </c:pt>
                <c:pt idx="361">
                  <c:v>0.24352499999999999</c:v>
                </c:pt>
                <c:pt idx="362">
                  <c:v>0.24866530000000001</c:v>
                </c:pt>
                <c:pt idx="363">
                  <c:v>0.2466354</c:v>
                </c:pt>
                <c:pt idx="364">
                  <c:v>0.2383846</c:v>
                </c:pt>
                <c:pt idx="365">
                  <c:v>0.23205190000000001</c:v>
                </c:pt>
                <c:pt idx="366">
                  <c:v>0.23102420000000001</c:v>
                </c:pt>
                <c:pt idx="367">
                  <c:v>0.23006260000000001</c:v>
                </c:pt>
                <c:pt idx="368">
                  <c:v>0.23422709999999999</c:v>
                </c:pt>
                <c:pt idx="369">
                  <c:v>0.2438237</c:v>
                </c:pt>
                <c:pt idx="370">
                  <c:v>0.24410789999999999</c:v>
                </c:pt>
                <c:pt idx="371">
                  <c:v>0.2370958</c:v>
                </c:pt>
                <c:pt idx="372">
                  <c:v>0.2356338</c:v>
                </c:pt>
                <c:pt idx="373">
                  <c:v>0.23493849999999999</c:v>
                </c:pt>
                <c:pt idx="374">
                  <c:v>0.22840830000000001</c:v>
                </c:pt>
                <c:pt idx="375">
                  <c:v>0.22423390000000001</c:v>
                </c:pt>
                <c:pt idx="376">
                  <c:v>0.22235009999999999</c:v>
                </c:pt>
                <c:pt idx="377">
                  <c:v>0.21547910000000001</c:v>
                </c:pt>
                <c:pt idx="378">
                  <c:v>0.20893239999999999</c:v>
                </c:pt>
                <c:pt idx="379">
                  <c:v>0.20757030000000001</c:v>
                </c:pt>
                <c:pt idx="380">
                  <c:v>0.21067949999999999</c:v>
                </c:pt>
                <c:pt idx="381">
                  <c:v>0.21445549999999999</c:v>
                </c:pt>
                <c:pt idx="382">
                  <c:v>0.21315980000000001</c:v>
                </c:pt>
                <c:pt idx="383">
                  <c:v>0.20748539999999999</c:v>
                </c:pt>
                <c:pt idx="384">
                  <c:v>0.2082107</c:v>
                </c:pt>
                <c:pt idx="385">
                  <c:v>0.2140252</c:v>
                </c:pt>
                <c:pt idx="386">
                  <c:v>0.2070176</c:v>
                </c:pt>
                <c:pt idx="387">
                  <c:v>0.1990102</c:v>
                </c:pt>
                <c:pt idx="388">
                  <c:v>0.20167160000000001</c:v>
                </c:pt>
                <c:pt idx="389">
                  <c:v>0.1980064</c:v>
                </c:pt>
                <c:pt idx="390">
                  <c:v>0.19393170000000001</c:v>
                </c:pt>
                <c:pt idx="391">
                  <c:v>0.19715489999999999</c:v>
                </c:pt>
                <c:pt idx="392">
                  <c:v>0.20063429999999999</c:v>
                </c:pt>
                <c:pt idx="393">
                  <c:v>0.20666809999999999</c:v>
                </c:pt>
                <c:pt idx="394">
                  <c:v>0.20557239999999999</c:v>
                </c:pt>
                <c:pt idx="395">
                  <c:v>0.1940441</c:v>
                </c:pt>
                <c:pt idx="396">
                  <c:v>0.19435240000000001</c:v>
                </c:pt>
                <c:pt idx="397">
                  <c:v>0.2015198</c:v>
                </c:pt>
                <c:pt idx="398">
                  <c:v>0.1961185</c:v>
                </c:pt>
                <c:pt idx="399">
                  <c:v>0.19256770000000001</c:v>
                </c:pt>
                <c:pt idx="400">
                  <c:v>0.19682160000000001</c:v>
                </c:pt>
                <c:pt idx="401">
                  <c:v>0.19513369999999999</c:v>
                </c:pt>
                <c:pt idx="402">
                  <c:v>0.18707579999999999</c:v>
                </c:pt>
                <c:pt idx="403">
                  <c:v>0.1796024</c:v>
                </c:pt>
                <c:pt idx="404">
                  <c:v>0.1786488</c:v>
                </c:pt>
                <c:pt idx="405">
                  <c:v>0.17788519999999999</c:v>
                </c:pt>
                <c:pt idx="406">
                  <c:v>0.17543149999999999</c:v>
                </c:pt>
                <c:pt idx="407">
                  <c:v>0.18108389999999999</c:v>
                </c:pt>
                <c:pt idx="408">
                  <c:v>0.1809924</c:v>
                </c:pt>
                <c:pt idx="409">
                  <c:v>0.16494909999999999</c:v>
                </c:pt>
                <c:pt idx="410">
                  <c:v>0.1595984</c:v>
                </c:pt>
                <c:pt idx="411">
                  <c:v>0.17260710000000001</c:v>
                </c:pt>
                <c:pt idx="412">
                  <c:v>0.17393639999999999</c:v>
                </c:pt>
                <c:pt idx="413">
                  <c:v>0.16939480000000001</c:v>
                </c:pt>
                <c:pt idx="414">
                  <c:v>0.1791112</c:v>
                </c:pt>
                <c:pt idx="415">
                  <c:v>0.17840819999999999</c:v>
                </c:pt>
                <c:pt idx="416">
                  <c:v>0.1639554</c:v>
                </c:pt>
                <c:pt idx="417">
                  <c:v>0.15974469999999999</c:v>
                </c:pt>
                <c:pt idx="418">
                  <c:v>0.16337789999999999</c:v>
                </c:pt>
                <c:pt idx="419">
                  <c:v>0.16864850000000001</c:v>
                </c:pt>
                <c:pt idx="420">
                  <c:v>0.17371049999999999</c:v>
                </c:pt>
                <c:pt idx="421">
                  <c:v>0.1707835</c:v>
                </c:pt>
                <c:pt idx="422">
                  <c:v>0.15798400000000001</c:v>
                </c:pt>
                <c:pt idx="423">
                  <c:v>0.1465108</c:v>
                </c:pt>
                <c:pt idx="424">
                  <c:v>0.14647170000000001</c:v>
                </c:pt>
                <c:pt idx="425">
                  <c:v>0.15144579999999999</c:v>
                </c:pt>
                <c:pt idx="426">
                  <c:v>0.1516324</c:v>
                </c:pt>
                <c:pt idx="427">
                  <c:v>0.1405624</c:v>
                </c:pt>
                <c:pt idx="428">
                  <c:v>0.1256526</c:v>
                </c:pt>
                <c:pt idx="429">
                  <c:v>0.12741620000000001</c:v>
                </c:pt>
                <c:pt idx="430">
                  <c:v>0.14089289999999999</c:v>
                </c:pt>
                <c:pt idx="431">
                  <c:v>0.14793139999999999</c:v>
                </c:pt>
                <c:pt idx="432">
                  <c:v>0.1474471</c:v>
                </c:pt>
                <c:pt idx="433">
                  <c:v>0.1494229</c:v>
                </c:pt>
                <c:pt idx="434">
                  <c:v>0.15931960000000001</c:v>
                </c:pt>
                <c:pt idx="435">
                  <c:v>0.1626958</c:v>
                </c:pt>
                <c:pt idx="436">
                  <c:v>0.15486079999999999</c:v>
                </c:pt>
                <c:pt idx="437">
                  <c:v>0.1474897</c:v>
                </c:pt>
                <c:pt idx="438">
                  <c:v>0.13310159999999999</c:v>
                </c:pt>
                <c:pt idx="439">
                  <c:v>0.11435629999999999</c:v>
                </c:pt>
                <c:pt idx="440">
                  <c:v>0.1161946</c:v>
                </c:pt>
                <c:pt idx="441">
                  <c:v>0.12956280000000001</c:v>
                </c:pt>
                <c:pt idx="442">
                  <c:v>0.1276853</c:v>
                </c:pt>
                <c:pt idx="443">
                  <c:v>0.1232989</c:v>
                </c:pt>
                <c:pt idx="444">
                  <c:v>0.12886739999999999</c:v>
                </c:pt>
                <c:pt idx="445">
                  <c:v>0.13465150000000001</c:v>
                </c:pt>
                <c:pt idx="446">
                  <c:v>0.14213290000000001</c:v>
                </c:pt>
                <c:pt idx="447">
                  <c:v>0.1430139</c:v>
                </c:pt>
                <c:pt idx="448">
                  <c:v>0.1318068</c:v>
                </c:pt>
                <c:pt idx="449">
                  <c:v>0.12585959999999999</c:v>
                </c:pt>
                <c:pt idx="450">
                  <c:v>0.1293928</c:v>
                </c:pt>
                <c:pt idx="451">
                  <c:v>0.13699919999999999</c:v>
                </c:pt>
                <c:pt idx="452">
                  <c:v>0.1443719</c:v>
                </c:pt>
                <c:pt idx="453">
                  <c:v>0.13972390000000001</c:v>
                </c:pt>
                <c:pt idx="454">
                  <c:v>0.1245044</c:v>
                </c:pt>
                <c:pt idx="455">
                  <c:v>0.11508649999999999</c:v>
                </c:pt>
                <c:pt idx="456">
                  <c:v>0.1178954</c:v>
                </c:pt>
                <c:pt idx="457">
                  <c:v>0.1227398</c:v>
                </c:pt>
                <c:pt idx="458">
                  <c:v>0.1177465</c:v>
                </c:pt>
                <c:pt idx="459">
                  <c:v>0.1122942</c:v>
                </c:pt>
                <c:pt idx="460">
                  <c:v>0.1169254</c:v>
                </c:pt>
                <c:pt idx="461">
                  <c:v>0.12117600000000001</c:v>
                </c:pt>
                <c:pt idx="462">
                  <c:v>0.11544889999999999</c:v>
                </c:pt>
                <c:pt idx="463">
                  <c:v>0.1052878</c:v>
                </c:pt>
                <c:pt idx="464">
                  <c:v>0.1012696</c:v>
                </c:pt>
                <c:pt idx="465">
                  <c:v>0.1040857</c:v>
                </c:pt>
                <c:pt idx="466">
                  <c:v>0.1103509</c:v>
                </c:pt>
                <c:pt idx="467">
                  <c:v>0.1136112</c:v>
                </c:pt>
                <c:pt idx="468">
                  <c:v>0.1039224</c:v>
                </c:pt>
                <c:pt idx="469">
                  <c:v>9.1923469999999993E-2</c:v>
                </c:pt>
                <c:pt idx="470">
                  <c:v>9.3196299999999996E-2</c:v>
                </c:pt>
                <c:pt idx="471">
                  <c:v>9.9875140000000001E-2</c:v>
                </c:pt>
                <c:pt idx="472">
                  <c:v>0.1025277</c:v>
                </c:pt>
                <c:pt idx="473">
                  <c:v>0.1013139</c:v>
                </c:pt>
                <c:pt idx="474">
                  <c:v>9.5555399999999999E-2</c:v>
                </c:pt>
                <c:pt idx="475">
                  <c:v>8.8656299999999993E-2</c:v>
                </c:pt>
                <c:pt idx="476">
                  <c:v>9.2624540000000005E-2</c:v>
                </c:pt>
                <c:pt idx="477">
                  <c:v>0.1047824</c:v>
                </c:pt>
                <c:pt idx="478">
                  <c:v>0.10575089999999999</c:v>
                </c:pt>
                <c:pt idx="479">
                  <c:v>0.1000534</c:v>
                </c:pt>
                <c:pt idx="480">
                  <c:v>0.1013739</c:v>
                </c:pt>
                <c:pt idx="481">
                  <c:v>0.1054312</c:v>
                </c:pt>
                <c:pt idx="482">
                  <c:v>0.10762090000000001</c:v>
                </c:pt>
                <c:pt idx="483">
                  <c:v>0.1087148</c:v>
                </c:pt>
                <c:pt idx="484">
                  <c:v>0.1115329</c:v>
                </c:pt>
                <c:pt idx="485">
                  <c:v>0.1084741</c:v>
                </c:pt>
                <c:pt idx="486">
                  <c:v>9.5379569999999997E-2</c:v>
                </c:pt>
                <c:pt idx="487">
                  <c:v>8.7550310000000006E-2</c:v>
                </c:pt>
                <c:pt idx="488">
                  <c:v>9.3259190000000006E-2</c:v>
                </c:pt>
                <c:pt idx="489">
                  <c:v>0.1046562</c:v>
                </c:pt>
                <c:pt idx="490">
                  <c:v>0.1071151</c:v>
                </c:pt>
                <c:pt idx="491">
                  <c:v>9.8486950000000004E-2</c:v>
                </c:pt>
                <c:pt idx="492">
                  <c:v>8.9487140000000007E-2</c:v>
                </c:pt>
                <c:pt idx="493">
                  <c:v>8.3823159999999994E-2</c:v>
                </c:pt>
                <c:pt idx="494">
                  <c:v>8.6149310000000007E-2</c:v>
                </c:pt>
                <c:pt idx="495">
                  <c:v>9.8354040000000004E-2</c:v>
                </c:pt>
                <c:pt idx="496">
                  <c:v>0.10774209999999999</c:v>
                </c:pt>
                <c:pt idx="497">
                  <c:v>0.1024745</c:v>
                </c:pt>
                <c:pt idx="498">
                  <c:v>8.5516200000000001E-2</c:v>
                </c:pt>
                <c:pt idx="499">
                  <c:v>7.2224960000000005E-2</c:v>
                </c:pt>
                <c:pt idx="500">
                  <c:v>7.6077989999999998E-2</c:v>
                </c:pt>
                <c:pt idx="501">
                  <c:v>8.766939E-2</c:v>
                </c:pt>
                <c:pt idx="502">
                  <c:v>8.5433449999999994E-2</c:v>
                </c:pt>
                <c:pt idx="503">
                  <c:v>7.9367199999999999E-2</c:v>
                </c:pt>
                <c:pt idx="504">
                  <c:v>8.6985629999999994E-2</c:v>
                </c:pt>
                <c:pt idx="505">
                  <c:v>8.7665789999999993E-2</c:v>
                </c:pt>
                <c:pt idx="506">
                  <c:v>7.8178609999999996E-2</c:v>
                </c:pt>
                <c:pt idx="507">
                  <c:v>8.1765840000000006E-2</c:v>
                </c:pt>
                <c:pt idx="508">
                  <c:v>8.8061639999999997E-2</c:v>
                </c:pt>
                <c:pt idx="509">
                  <c:v>8.5107840000000004E-2</c:v>
                </c:pt>
                <c:pt idx="510">
                  <c:v>8.3629389999999998E-2</c:v>
                </c:pt>
                <c:pt idx="511">
                  <c:v>8.5314399999999999E-2</c:v>
                </c:pt>
                <c:pt idx="512">
                  <c:v>8.3037780000000005E-2</c:v>
                </c:pt>
                <c:pt idx="513">
                  <c:v>7.5294410000000006E-2</c:v>
                </c:pt>
                <c:pt idx="514">
                  <c:v>7.1994569999999994E-2</c:v>
                </c:pt>
                <c:pt idx="515">
                  <c:v>7.8166639999999996E-2</c:v>
                </c:pt>
                <c:pt idx="516">
                  <c:v>8.4852559999999994E-2</c:v>
                </c:pt>
                <c:pt idx="517">
                  <c:v>8.2467460000000006E-2</c:v>
                </c:pt>
                <c:pt idx="518">
                  <c:v>6.7752789999999993E-2</c:v>
                </c:pt>
                <c:pt idx="519">
                  <c:v>5.9057119999999998E-2</c:v>
                </c:pt>
                <c:pt idx="520">
                  <c:v>7.3753369999999999E-2</c:v>
                </c:pt>
                <c:pt idx="521">
                  <c:v>8.943972E-2</c:v>
                </c:pt>
                <c:pt idx="522">
                  <c:v>8.7696579999999996E-2</c:v>
                </c:pt>
                <c:pt idx="523">
                  <c:v>8.3961720000000004E-2</c:v>
                </c:pt>
                <c:pt idx="524">
                  <c:v>8.5692989999999997E-2</c:v>
                </c:pt>
                <c:pt idx="525">
                  <c:v>8.0076750000000002E-2</c:v>
                </c:pt>
                <c:pt idx="526">
                  <c:v>6.6372730000000005E-2</c:v>
                </c:pt>
                <c:pt idx="527">
                  <c:v>6.4153950000000001E-2</c:v>
                </c:pt>
                <c:pt idx="528">
                  <c:v>7.2311139999999996E-2</c:v>
                </c:pt>
                <c:pt idx="529">
                  <c:v>7.0412199999999994E-2</c:v>
                </c:pt>
                <c:pt idx="530">
                  <c:v>6.3712000000000005E-2</c:v>
                </c:pt>
                <c:pt idx="531">
                  <c:v>6.9861670000000001E-2</c:v>
                </c:pt>
                <c:pt idx="532">
                  <c:v>8.0911780000000003E-2</c:v>
                </c:pt>
                <c:pt idx="533">
                  <c:v>7.3940110000000003E-2</c:v>
                </c:pt>
                <c:pt idx="534">
                  <c:v>6.1170229999999999E-2</c:v>
                </c:pt>
                <c:pt idx="535">
                  <c:v>6.8320820000000004E-2</c:v>
                </c:pt>
                <c:pt idx="536">
                  <c:v>7.9557160000000002E-2</c:v>
                </c:pt>
                <c:pt idx="537">
                  <c:v>7.3863070000000003E-2</c:v>
                </c:pt>
                <c:pt idx="538">
                  <c:v>5.5826710000000002E-2</c:v>
                </c:pt>
                <c:pt idx="539">
                  <c:v>4.7533980000000003E-2</c:v>
                </c:pt>
                <c:pt idx="540">
                  <c:v>5.780449E-2</c:v>
                </c:pt>
                <c:pt idx="541">
                  <c:v>6.236001E-2</c:v>
                </c:pt>
                <c:pt idx="542">
                  <c:v>5.5776270000000003E-2</c:v>
                </c:pt>
                <c:pt idx="543">
                  <c:v>5.9557699999999998E-2</c:v>
                </c:pt>
                <c:pt idx="544">
                  <c:v>7.7012520000000001E-2</c:v>
                </c:pt>
                <c:pt idx="545">
                  <c:v>8.5125430000000002E-2</c:v>
                </c:pt>
                <c:pt idx="546">
                  <c:v>7.0741280000000004E-2</c:v>
                </c:pt>
                <c:pt idx="547">
                  <c:v>6.0102280000000001E-2</c:v>
                </c:pt>
                <c:pt idx="548">
                  <c:v>6.7891859999999998E-2</c:v>
                </c:pt>
                <c:pt idx="549">
                  <c:v>6.3675460000000003E-2</c:v>
                </c:pt>
                <c:pt idx="550">
                  <c:v>4.097808E-2</c:v>
                </c:pt>
                <c:pt idx="551">
                  <c:v>3.5944080000000003E-2</c:v>
                </c:pt>
                <c:pt idx="552">
                  <c:v>5.3403649999999997E-2</c:v>
                </c:pt>
                <c:pt idx="553">
                  <c:v>6.6872210000000001E-2</c:v>
                </c:pt>
                <c:pt idx="554">
                  <c:v>6.8594749999999996E-2</c:v>
                </c:pt>
                <c:pt idx="555">
                  <c:v>6.4506659999999993E-2</c:v>
                </c:pt>
                <c:pt idx="556">
                  <c:v>6.1330629999999997E-2</c:v>
                </c:pt>
                <c:pt idx="557">
                  <c:v>5.8906010000000002E-2</c:v>
                </c:pt>
                <c:pt idx="558">
                  <c:v>5.0711899999999997E-2</c:v>
                </c:pt>
                <c:pt idx="559">
                  <c:v>4.6932550000000003E-2</c:v>
                </c:pt>
                <c:pt idx="560">
                  <c:v>5.7969920000000001E-2</c:v>
                </c:pt>
                <c:pt idx="561">
                  <c:v>6.1868600000000003E-2</c:v>
                </c:pt>
                <c:pt idx="562">
                  <c:v>5.2411109999999997E-2</c:v>
                </c:pt>
                <c:pt idx="563">
                  <c:v>5.6736740000000001E-2</c:v>
                </c:pt>
                <c:pt idx="564">
                  <c:v>6.8233009999999997E-2</c:v>
                </c:pt>
                <c:pt idx="565">
                  <c:v>6.4673460000000002E-2</c:v>
                </c:pt>
                <c:pt idx="566">
                  <c:v>5.7981810000000002E-2</c:v>
                </c:pt>
                <c:pt idx="567">
                  <c:v>6.054652E-2</c:v>
                </c:pt>
                <c:pt idx="568">
                  <c:v>6.008931E-2</c:v>
                </c:pt>
                <c:pt idx="569">
                  <c:v>4.9446839999999999E-2</c:v>
                </c:pt>
                <c:pt idx="570">
                  <c:v>4.2023530000000003E-2</c:v>
                </c:pt>
                <c:pt idx="571">
                  <c:v>4.7171709999999999E-2</c:v>
                </c:pt>
                <c:pt idx="572">
                  <c:v>5.7708620000000002E-2</c:v>
                </c:pt>
                <c:pt idx="573">
                  <c:v>6.1555640000000002E-2</c:v>
                </c:pt>
                <c:pt idx="574">
                  <c:v>5.868723E-2</c:v>
                </c:pt>
                <c:pt idx="575">
                  <c:v>6.0027709999999998E-2</c:v>
                </c:pt>
                <c:pt idx="576">
                  <c:v>6.4412159999999996E-2</c:v>
                </c:pt>
                <c:pt idx="577">
                  <c:v>6.2791120000000006E-2</c:v>
                </c:pt>
                <c:pt idx="578">
                  <c:v>5.7373E-2</c:v>
                </c:pt>
                <c:pt idx="579">
                  <c:v>5.5052570000000002E-2</c:v>
                </c:pt>
                <c:pt idx="580">
                  <c:v>5.7589910000000001E-2</c:v>
                </c:pt>
                <c:pt idx="581">
                  <c:v>5.9608510000000003E-2</c:v>
                </c:pt>
                <c:pt idx="582">
                  <c:v>5.3120090000000002E-2</c:v>
                </c:pt>
                <c:pt idx="583">
                  <c:v>4.1103319999999999E-2</c:v>
                </c:pt>
                <c:pt idx="584">
                  <c:v>4.0830329999999998E-2</c:v>
                </c:pt>
                <c:pt idx="585">
                  <c:v>5.4819479999999997E-2</c:v>
                </c:pt>
                <c:pt idx="586">
                  <c:v>5.8330159999999999E-2</c:v>
                </c:pt>
                <c:pt idx="587">
                  <c:v>4.633528E-2</c:v>
                </c:pt>
                <c:pt idx="588">
                  <c:v>4.1151559999999997E-2</c:v>
                </c:pt>
                <c:pt idx="589">
                  <c:v>4.5360379999999999E-2</c:v>
                </c:pt>
                <c:pt idx="590">
                  <c:v>4.8285929999999998E-2</c:v>
                </c:pt>
                <c:pt idx="591">
                  <c:v>5.0414920000000002E-2</c:v>
                </c:pt>
                <c:pt idx="592">
                  <c:v>4.7974969999999999E-2</c:v>
                </c:pt>
                <c:pt idx="593">
                  <c:v>3.6855159999999998E-2</c:v>
                </c:pt>
                <c:pt idx="594">
                  <c:v>3.3731230000000001E-2</c:v>
                </c:pt>
                <c:pt idx="595">
                  <c:v>4.6319560000000003E-2</c:v>
                </c:pt>
                <c:pt idx="596">
                  <c:v>5.5100250000000003E-2</c:v>
                </c:pt>
                <c:pt idx="597">
                  <c:v>5.4450890000000002E-2</c:v>
                </c:pt>
                <c:pt idx="598">
                  <c:v>5.336366E-2</c:v>
                </c:pt>
                <c:pt idx="599">
                  <c:v>5.4215939999999997E-2</c:v>
                </c:pt>
                <c:pt idx="600">
                  <c:v>5.6428560000000003E-2</c:v>
                </c:pt>
                <c:pt idx="601">
                  <c:v>5.1317590000000003E-2</c:v>
                </c:pt>
                <c:pt idx="602">
                  <c:v>3.3485729999999998E-2</c:v>
                </c:pt>
                <c:pt idx="603">
                  <c:v>2.2251050000000001E-2</c:v>
                </c:pt>
                <c:pt idx="604">
                  <c:v>2.8134019999999999E-2</c:v>
                </c:pt>
                <c:pt idx="605">
                  <c:v>2.8462189999999998E-2</c:v>
                </c:pt>
                <c:pt idx="606">
                  <c:v>2.4637249999999999E-2</c:v>
                </c:pt>
                <c:pt idx="607">
                  <c:v>3.5299869999999997E-2</c:v>
                </c:pt>
                <c:pt idx="608">
                  <c:v>4.6410409999999999E-2</c:v>
                </c:pt>
                <c:pt idx="609">
                  <c:v>4.4548240000000003E-2</c:v>
                </c:pt>
                <c:pt idx="610">
                  <c:v>4.0705810000000002E-2</c:v>
                </c:pt>
                <c:pt idx="611">
                  <c:v>4.4886990000000002E-2</c:v>
                </c:pt>
                <c:pt idx="612">
                  <c:v>4.676806E-2</c:v>
                </c:pt>
                <c:pt idx="613">
                  <c:v>3.4315760000000001E-2</c:v>
                </c:pt>
                <c:pt idx="614">
                  <c:v>1.6400919999999999E-2</c:v>
                </c:pt>
                <c:pt idx="615">
                  <c:v>1.482553E-2</c:v>
                </c:pt>
                <c:pt idx="616">
                  <c:v>3.404099E-2</c:v>
                </c:pt>
                <c:pt idx="617">
                  <c:v>4.4417949999999998E-2</c:v>
                </c:pt>
                <c:pt idx="618">
                  <c:v>3.1646830000000001E-2</c:v>
                </c:pt>
                <c:pt idx="619">
                  <c:v>2.3410110000000001E-2</c:v>
                </c:pt>
                <c:pt idx="620">
                  <c:v>3.0892119999999999E-2</c:v>
                </c:pt>
                <c:pt idx="621">
                  <c:v>3.3958620000000002E-2</c:v>
                </c:pt>
                <c:pt idx="622">
                  <c:v>2.91364E-2</c:v>
                </c:pt>
                <c:pt idx="623">
                  <c:v>2.7864400000000001E-2</c:v>
                </c:pt>
                <c:pt idx="624">
                  <c:v>2.9575770000000001E-2</c:v>
                </c:pt>
                <c:pt idx="625">
                  <c:v>2.733385E-2</c:v>
                </c:pt>
                <c:pt idx="626">
                  <c:v>2.4402610000000002E-2</c:v>
                </c:pt>
                <c:pt idx="627">
                  <c:v>3.1414999999999998E-2</c:v>
                </c:pt>
                <c:pt idx="628">
                  <c:v>4.124249E-2</c:v>
                </c:pt>
                <c:pt idx="629">
                  <c:v>3.6866690000000001E-2</c:v>
                </c:pt>
                <c:pt idx="630">
                  <c:v>2.57217E-2</c:v>
                </c:pt>
                <c:pt idx="631">
                  <c:v>2.5036590000000001E-2</c:v>
                </c:pt>
                <c:pt idx="632">
                  <c:v>3.1097840000000002E-2</c:v>
                </c:pt>
                <c:pt idx="633">
                  <c:v>3.3994410000000003E-2</c:v>
                </c:pt>
                <c:pt idx="634">
                  <c:v>3.1952139999999997E-2</c:v>
                </c:pt>
                <c:pt idx="635">
                  <c:v>2.8772519999999999E-2</c:v>
                </c:pt>
                <c:pt idx="636">
                  <c:v>2.6401279999999999E-2</c:v>
                </c:pt>
                <c:pt idx="637">
                  <c:v>1.9706350000000001E-2</c:v>
                </c:pt>
                <c:pt idx="638">
                  <c:v>1.4396290000000001E-2</c:v>
                </c:pt>
                <c:pt idx="639">
                  <c:v>1.946811E-2</c:v>
                </c:pt>
                <c:pt idx="640">
                  <c:v>2.9147900000000001E-2</c:v>
                </c:pt>
                <c:pt idx="641">
                  <c:v>3.2323869999999998E-2</c:v>
                </c:pt>
                <c:pt idx="642">
                  <c:v>2.7239530000000001E-2</c:v>
                </c:pt>
                <c:pt idx="643">
                  <c:v>2.341824E-2</c:v>
                </c:pt>
                <c:pt idx="644">
                  <c:v>2.3381800000000001E-2</c:v>
                </c:pt>
                <c:pt idx="645">
                  <c:v>2.290501E-2</c:v>
                </c:pt>
                <c:pt idx="646">
                  <c:v>2.189205E-2</c:v>
                </c:pt>
                <c:pt idx="647">
                  <c:v>2.618185E-2</c:v>
                </c:pt>
                <c:pt idx="648">
                  <c:v>3.6270730000000001E-2</c:v>
                </c:pt>
                <c:pt idx="649">
                  <c:v>3.6040570000000001E-2</c:v>
                </c:pt>
                <c:pt idx="650">
                  <c:v>1.9034160000000001E-2</c:v>
                </c:pt>
                <c:pt idx="651">
                  <c:v>8.1869609999999995E-3</c:v>
                </c:pt>
                <c:pt idx="652">
                  <c:v>1.8803480000000001E-2</c:v>
                </c:pt>
                <c:pt idx="653">
                  <c:v>2.9617190000000002E-2</c:v>
                </c:pt>
                <c:pt idx="654">
                  <c:v>2.5519159999999999E-2</c:v>
                </c:pt>
                <c:pt idx="655">
                  <c:v>2.330753E-2</c:v>
                </c:pt>
                <c:pt idx="656">
                  <c:v>2.8678619999999998E-2</c:v>
                </c:pt>
                <c:pt idx="657">
                  <c:v>2.7093280000000001E-2</c:v>
                </c:pt>
                <c:pt idx="658">
                  <c:v>2.6193210000000001E-2</c:v>
                </c:pt>
                <c:pt idx="659">
                  <c:v>3.5866729999999999E-2</c:v>
                </c:pt>
                <c:pt idx="660">
                  <c:v>4.0953799999999999E-2</c:v>
                </c:pt>
                <c:pt idx="661">
                  <c:v>3.6644080000000002E-2</c:v>
                </c:pt>
                <c:pt idx="662">
                  <c:v>2.9908489999999999E-2</c:v>
                </c:pt>
                <c:pt idx="663">
                  <c:v>2.7410629999999998E-2</c:v>
                </c:pt>
                <c:pt idx="664">
                  <c:v>2.8880840000000001E-2</c:v>
                </c:pt>
                <c:pt idx="665">
                  <c:v>2.1626590000000001E-2</c:v>
                </c:pt>
                <c:pt idx="666">
                  <c:v>1.160548E-2</c:v>
                </c:pt>
                <c:pt idx="667">
                  <c:v>1.8183230000000002E-2</c:v>
                </c:pt>
                <c:pt idx="668">
                  <c:v>3.6244850000000002E-2</c:v>
                </c:pt>
                <c:pt idx="669">
                  <c:v>4.2537569999999997E-2</c:v>
                </c:pt>
                <c:pt idx="670">
                  <c:v>3.182318E-2</c:v>
                </c:pt>
                <c:pt idx="671">
                  <c:v>2.4174129999999999E-2</c:v>
                </c:pt>
                <c:pt idx="672">
                  <c:v>2.906533E-2</c:v>
                </c:pt>
                <c:pt idx="673">
                  <c:v>3.3241260000000002E-2</c:v>
                </c:pt>
                <c:pt idx="674">
                  <c:v>2.948549E-2</c:v>
                </c:pt>
                <c:pt idx="675">
                  <c:v>2.2679540000000002E-2</c:v>
                </c:pt>
                <c:pt idx="676">
                  <c:v>1.8658569999999999E-2</c:v>
                </c:pt>
                <c:pt idx="677">
                  <c:v>2.0693710000000001E-2</c:v>
                </c:pt>
                <c:pt idx="678">
                  <c:v>2.364755E-2</c:v>
                </c:pt>
                <c:pt idx="679">
                  <c:v>2.8251289999999998E-2</c:v>
                </c:pt>
                <c:pt idx="680">
                  <c:v>3.4471700000000001E-2</c:v>
                </c:pt>
                <c:pt idx="681">
                  <c:v>2.8117099999999999E-2</c:v>
                </c:pt>
                <c:pt idx="682">
                  <c:v>1.4754750000000001E-2</c:v>
                </c:pt>
                <c:pt idx="683">
                  <c:v>1.14599E-2</c:v>
                </c:pt>
                <c:pt idx="684">
                  <c:v>1.7199140000000002E-2</c:v>
                </c:pt>
                <c:pt idx="685">
                  <c:v>2.439098E-2</c:v>
                </c:pt>
                <c:pt idx="686">
                  <c:v>3.0574980000000002E-2</c:v>
                </c:pt>
                <c:pt idx="687">
                  <c:v>3.7362619999999999E-2</c:v>
                </c:pt>
                <c:pt idx="688">
                  <c:v>3.8477619999999997E-2</c:v>
                </c:pt>
                <c:pt idx="689">
                  <c:v>2.7430449999999999E-2</c:v>
                </c:pt>
                <c:pt idx="690">
                  <c:v>1.7905379999999999E-2</c:v>
                </c:pt>
                <c:pt idx="691">
                  <c:v>2.1758199999999998E-2</c:v>
                </c:pt>
                <c:pt idx="692">
                  <c:v>2.5881620000000001E-2</c:v>
                </c:pt>
                <c:pt idx="693">
                  <c:v>2.1328639999999999E-2</c:v>
                </c:pt>
                <c:pt idx="694">
                  <c:v>1.7917329999999999E-2</c:v>
                </c:pt>
                <c:pt idx="695">
                  <c:v>2.05861E-2</c:v>
                </c:pt>
                <c:pt idx="696">
                  <c:v>1.8679910000000001E-2</c:v>
                </c:pt>
                <c:pt idx="697">
                  <c:v>8.0006439999999995E-3</c:v>
                </c:pt>
                <c:pt idx="698">
                  <c:v>8.965598E-3</c:v>
                </c:pt>
                <c:pt idx="699">
                  <c:v>2.486828E-2</c:v>
                </c:pt>
                <c:pt idx="700">
                  <c:v>2.6772689999999998E-2</c:v>
                </c:pt>
                <c:pt idx="701">
                  <c:v>1.302291E-2</c:v>
                </c:pt>
                <c:pt idx="702">
                  <c:v>1.103263E-2</c:v>
                </c:pt>
                <c:pt idx="703">
                  <c:v>2.129818E-2</c:v>
                </c:pt>
                <c:pt idx="704">
                  <c:v>2.3270389999999998E-2</c:v>
                </c:pt>
                <c:pt idx="705">
                  <c:v>1.8116299999999998E-2</c:v>
                </c:pt>
                <c:pt idx="706">
                  <c:v>2.3719670000000002E-2</c:v>
                </c:pt>
                <c:pt idx="707">
                  <c:v>3.2380699999999998E-2</c:v>
                </c:pt>
                <c:pt idx="708">
                  <c:v>2.2647230000000001E-2</c:v>
                </c:pt>
                <c:pt idx="709">
                  <c:v>6.7932890000000001E-3</c:v>
                </c:pt>
                <c:pt idx="710">
                  <c:v>9.052325E-3</c:v>
                </c:pt>
                <c:pt idx="711">
                  <c:v>2.5240970000000001E-2</c:v>
                </c:pt>
                <c:pt idx="712">
                  <c:v>2.8402009999999998E-2</c:v>
                </c:pt>
                <c:pt idx="713">
                  <c:v>1.488185E-2</c:v>
                </c:pt>
                <c:pt idx="714">
                  <c:v>9.5211859999999992E-3</c:v>
                </c:pt>
                <c:pt idx="715">
                  <c:v>1.778954E-2</c:v>
                </c:pt>
                <c:pt idx="716">
                  <c:v>3.0123049999999998E-2</c:v>
                </c:pt>
                <c:pt idx="717">
                  <c:v>3.0904339999999999E-2</c:v>
                </c:pt>
                <c:pt idx="718">
                  <c:v>1.3405200000000001E-2</c:v>
                </c:pt>
                <c:pt idx="719">
                  <c:v>4.3290309999999997E-3</c:v>
                </c:pt>
                <c:pt idx="720">
                  <c:v>1.7869659999999999E-2</c:v>
                </c:pt>
                <c:pt idx="721">
                  <c:v>2.5243689999999999E-2</c:v>
                </c:pt>
                <c:pt idx="722">
                  <c:v>1.193578E-2</c:v>
                </c:pt>
                <c:pt idx="723">
                  <c:v>4.7494219999999997E-3</c:v>
                </c:pt>
                <c:pt idx="724">
                  <c:v>1.391355E-2</c:v>
                </c:pt>
                <c:pt idx="725">
                  <c:v>1.7815210000000001E-2</c:v>
                </c:pt>
                <c:pt idx="726">
                  <c:v>1.164633E-2</c:v>
                </c:pt>
                <c:pt idx="727">
                  <c:v>1.760745E-2</c:v>
                </c:pt>
                <c:pt idx="728">
                  <c:v>3.2025989999999997E-2</c:v>
                </c:pt>
                <c:pt idx="729">
                  <c:v>2.620809E-2</c:v>
                </c:pt>
                <c:pt idx="730">
                  <c:v>1.126481E-2</c:v>
                </c:pt>
                <c:pt idx="731">
                  <c:v>1.17845E-2</c:v>
                </c:pt>
                <c:pt idx="732">
                  <c:v>1.7430589999999999E-2</c:v>
                </c:pt>
                <c:pt idx="733">
                  <c:v>1.597583E-2</c:v>
                </c:pt>
                <c:pt idx="734">
                  <c:v>1.5044480000000001E-2</c:v>
                </c:pt>
                <c:pt idx="735">
                  <c:v>1.6950730000000001E-2</c:v>
                </c:pt>
                <c:pt idx="736">
                  <c:v>1.446039E-2</c:v>
                </c:pt>
                <c:pt idx="737">
                  <c:v>1.3513789999999999E-2</c:v>
                </c:pt>
                <c:pt idx="738">
                  <c:v>2.0914160000000001E-2</c:v>
                </c:pt>
                <c:pt idx="739">
                  <c:v>2.610854E-2</c:v>
                </c:pt>
                <c:pt idx="740">
                  <c:v>2.4121170000000001E-2</c:v>
                </c:pt>
                <c:pt idx="741">
                  <c:v>1.9781529999999999E-2</c:v>
                </c:pt>
                <c:pt idx="742">
                  <c:v>1.0742130000000001E-2</c:v>
                </c:pt>
                <c:pt idx="743">
                  <c:v>6.3013260000000003E-3</c:v>
                </c:pt>
                <c:pt idx="744">
                  <c:v>1.588558E-2</c:v>
                </c:pt>
                <c:pt idx="745">
                  <c:v>2.2100930000000001E-2</c:v>
                </c:pt>
                <c:pt idx="746">
                  <c:v>1.4176619999999999E-2</c:v>
                </c:pt>
                <c:pt idx="747">
                  <c:v>5.5234389999999998E-3</c:v>
                </c:pt>
                <c:pt idx="748">
                  <c:v>1.131602E-2</c:v>
                </c:pt>
                <c:pt idx="749">
                  <c:v>1.9926639999999999E-2</c:v>
                </c:pt>
                <c:pt idx="750">
                  <c:v>1.341382E-2</c:v>
                </c:pt>
                <c:pt idx="751">
                  <c:v>8.4198659999999998E-3</c:v>
                </c:pt>
                <c:pt idx="752">
                  <c:v>1.5442839999999999E-2</c:v>
                </c:pt>
                <c:pt idx="753">
                  <c:v>1.6845410000000002E-2</c:v>
                </c:pt>
                <c:pt idx="754">
                  <c:v>1.053669E-2</c:v>
                </c:pt>
                <c:pt idx="755">
                  <c:v>8.1702270000000004E-3</c:v>
                </c:pt>
                <c:pt idx="756">
                  <c:v>1.013825E-2</c:v>
                </c:pt>
                <c:pt idx="757">
                  <c:v>1.2198290000000001E-2</c:v>
                </c:pt>
                <c:pt idx="758">
                  <c:v>1.453671E-2</c:v>
                </c:pt>
                <c:pt idx="759">
                  <c:v>1.7840709999999999E-2</c:v>
                </c:pt>
                <c:pt idx="760">
                  <c:v>1.6386609999999999E-2</c:v>
                </c:pt>
                <c:pt idx="761">
                  <c:v>1.1149920000000001E-2</c:v>
                </c:pt>
                <c:pt idx="762">
                  <c:v>1.0065320000000001E-2</c:v>
                </c:pt>
                <c:pt idx="763">
                  <c:v>1.167778E-2</c:v>
                </c:pt>
                <c:pt idx="764">
                  <c:v>1.1536009999999999E-2</c:v>
                </c:pt>
                <c:pt idx="765">
                  <c:v>2.3066010000000001E-3</c:v>
                </c:pt>
                <c:pt idx="766">
                  <c:v>-9.7609120000000001E-3</c:v>
                </c:pt>
                <c:pt idx="767">
                  <c:v>-2.3363110000000002E-3</c:v>
                </c:pt>
                <c:pt idx="768">
                  <c:v>1.9542489999999999E-2</c:v>
                </c:pt>
                <c:pt idx="769">
                  <c:v>3.0727379999999999E-2</c:v>
                </c:pt>
                <c:pt idx="770">
                  <c:v>2.060002E-2</c:v>
                </c:pt>
                <c:pt idx="771">
                  <c:v>-2.3135249999999999E-3</c:v>
                </c:pt>
                <c:pt idx="772">
                  <c:v>-1.4448610000000001E-2</c:v>
                </c:pt>
                <c:pt idx="773">
                  <c:v>-5.2483759999999999E-3</c:v>
                </c:pt>
                <c:pt idx="774">
                  <c:v>1.0794369999999999E-2</c:v>
                </c:pt>
                <c:pt idx="775">
                  <c:v>2.4660890000000001E-2</c:v>
                </c:pt>
                <c:pt idx="776">
                  <c:v>3.0533810000000002E-2</c:v>
                </c:pt>
                <c:pt idx="777">
                  <c:v>2.4519889999999999E-2</c:v>
                </c:pt>
                <c:pt idx="778">
                  <c:v>1.798599E-2</c:v>
                </c:pt>
                <c:pt idx="779">
                  <c:v>1.441954E-2</c:v>
                </c:pt>
                <c:pt idx="780">
                  <c:v>1.092391E-2</c:v>
                </c:pt>
                <c:pt idx="781">
                  <c:v>6.9465289999999999E-3</c:v>
                </c:pt>
                <c:pt idx="782">
                  <c:v>4.1304360000000004E-3</c:v>
                </c:pt>
                <c:pt idx="783">
                  <c:v>1.2008710000000001E-2</c:v>
                </c:pt>
                <c:pt idx="784">
                  <c:v>2.4429340000000001E-2</c:v>
                </c:pt>
                <c:pt idx="785">
                  <c:v>2.1049430000000001E-2</c:v>
                </c:pt>
                <c:pt idx="786">
                  <c:v>4.8881940000000002E-3</c:v>
                </c:pt>
                <c:pt idx="787">
                  <c:v>3.7260549999999998E-3</c:v>
                </c:pt>
                <c:pt idx="788">
                  <c:v>1.8687990000000002E-2</c:v>
                </c:pt>
                <c:pt idx="789">
                  <c:v>1.929873E-2</c:v>
                </c:pt>
                <c:pt idx="790">
                  <c:v>1.05177E-2</c:v>
                </c:pt>
                <c:pt idx="791">
                  <c:v>1.0729590000000001E-2</c:v>
                </c:pt>
                <c:pt idx="792">
                  <c:v>4.2859639999999997E-3</c:v>
                </c:pt>
                <c:pt idx="793">
                  <c:v>-6.6283440000000004E-3</c:v>
                </c:pt>
                <c:pt idx="794">
                  <c:v>-8.2149230000000007E-3</c:v>
                </c:pt>
                <c:pt idx="795">
                  <c:v>-6.5072280000000003E-3</c:v>
                </c:pt>
                <c:pt idx="796">
                  <c:v>4.7952599999999998E-4</c:v>
                </c:pt>
                <c:pt idx="797">
                  <c:v>4.5752070000000004E-3</c:v>
                </c:pt>
                <c:pt idx="798">
                  <c:v>1.7008660000000001E-3</c:v>
                </c:pt>
                <c:pt idx="799">
                  <c:v>1.373313E-2</c:v>
                </c:pt>
                <c:pt idx="800">
                  <c:v>3.3567739999999999E-2</c:v>
                </c:pt>
                <c:pt idx="801">
                  <c:v>3.534209E-2</c:v>
                </c:pt>
                <c:pt idx="802">
                  <c:v>2.2065069999999999E-2</c:v>
                </c:pt>
                <c:pt idx="803">
                  <c:v>1.4325610000000001E-2</c:v>
                </c:pt>
                <c:pt idx="804">
                  <c:v>1.5865259999999999E-2</c:v>
                </c:pt>
                <c:pt idx="805">
                  <c:v>1.482501E-2</c:v>
                </c:pt>
                <c:pt idx="806">
                  <c:v>1.417294E-2</c:v>
                </c:pt>
                <c:pt idx="807">
                  <c:v>1.9912530000000001E-2</c:v>
                </c:pt>
                <c:pt idx="808">
                  <c:v>2.3470169999999999E-2</c:v>
                </c:pt>
                <c:pt idx="809">
                  <c:v>1.686696E-2</c:v>
                </c:pt>
                <c:pt idx="810">
                  <c:v>7.9776199999999995E-3</c:v>
                </c:pt>
                <c:pt idx="811">
                  <c:v>9.722741E-3</c:v>
                </c:pt>
                <c:pt idx="812">
                  <c:v>1.7085429999999999E-2</c:v>
                </c:pt>
                <c:pt idx="813">
                  <c:v>1.8743630000000001E-2</c:v>
                </c:pt>
                <c:pt idx="814">
                  <c:v>1.143012E-2</c:v>
                </c:pt>
                <c:pt idx="815">
                  <c:v>-3.4729209999999999E-3</c:v>
                </c:pt>
                <c:pt idx="816">
                  <c:v>-1.101307E-2</c:v>
                </c:pt>
                <c:pt idx="817">
                  <c:v>-3.904364E-3</c:v>
                </c:pt>
                <c:pt idx="818">
                  <c:v>2.0884239999999999E-4</c:v>
                </c:pt>
                <c:pt idx="819">
                  <c:v>1.175403E-4</c:v>
                </c:pt>
                <c:pt idx="820">
                  <c:v>6.8224189999999997E-3</c:v>
                </c:pt>
                <c:pt idx="821">
                  <c:v>9.0952649999999999E-3</c:v>
                </c:pt>
                <c:pt idx="822">
                  <c:v>2.395154E-3</c:v>
                </c:pt>
                <c:pt idx="823">
                  <c:v>4.4846269999999997E-3</c:v>
                </c:pt>
                <c:pt idx="824">
                  <c:v>1.413914E-2</c:v>
                </c:pt>
                <c:pt idx="825">
                  <c:v>9.5856870000000007E-3</c:v>
                </c:pt>
                <c:pt idx="826">
                  <c:v>-6.3512430000000003E-4</c:v>
                </c:pt>
                <c:pt idx="827">
                  <c:v>7.4005149999999999E-3</c:v>
                </c:pt>
                <c:pt idx="828">
                  <c:v>1.9604400000000001E-2</c:v>
                </c:pt>
                <c:pt idx="829">
                  <c:v>1.386213E-2</c:v>
                </c:pt>
                <c:pt idx="830">
                  <c:v>4.6942729999999997E-3</c:v>
                </c:pt>
                <c:pt idx="831">
                  <c:v>8.1331660000000007E-3</c:v>
                </c:pt>
                <c:pt idx="832">
                  <c:v>1.5005549999999999E-2</c:v>
                </c:pt>
                <c:pt idx="833">
                  <c:v>1.7555540000000001E-2</c:v>
                </c:pt>
                <c:pt idx="834">
                  <c:v>1.5057589999999999E-2</c:v>
                </c:pt>
                <c:pt idx="835">
                  <c:v>1.198347E-2</c:v>
                </c:pt>
                <c:pt idx="836">
                  <c:v>1.9379670000000002E-2</c:v>
                </c:pt>
                <c:pt idx="837">
                  <c:v>2.6223130000000001E-2</c:v>
                </c:pt>
                <c:pt idx="838">
                  <c:v>1.2168150000000001E-2</c:v>
                </c:pt>
                <c:pt idx="839">
                  <c:v>-2.828073E-3</c:v>
                </c:pt>
                <c:pt idx="840">
                  <c:v>5.7514940000000002E-3</c:v>
                </c:pt>
                <c:pt idx="841">
                  <c:v>1.650681E-2</c:v>
                </c:pt>
                <c:pt idx="842">
                  <c:v>9.4422919999999997E-3</c:v>
                </c:pt>
                <c:pt idx="843">
                  <c:v>4.9607549999999996E-4</c:v>
                </c:pt>
                <c:pt idx="844">
                  <c:v>1.81427E-3</c:v>
                </c:pt>
                <c:pt idx="845">
                  <c:v>1.0461909999999999E-3</c:v>
                </c:pt>
                <c:pt idx="846">
                  <c:v>-3.5582229999999999E-4</c:v>
                </c:pt>
                <c:pt idx="847">
                  <c:v>1.23789E-2</c:v>
                </c:pt>
                <c:pt idx="848">
                  <c:v>1.981217E-2</c:v>
                </c:pt>
                <c:pt idx="849">
                  <c:v>1.08419E-2</c:v>
                </c:pt>
                <c:pt idx="850">
                  <c:v>9.8019760000000004E-3</c:v>
                </c:pt>
                <c:pt idx="851">
                  <c:v>1.427323E-2</c:v>
                </c:pt>
                <c:pt idx="852">
                  <c:v>1.250778E-2</c:v>
                </c:pt>
                <c:pt idx="853">
                  <c:v>1.005002E-2</c:v>
                </c:pt>
                <c:pt idx="854">
                  <c:v>3.5297560000000002E-3</c:v>
                </c:pt>
                <c:pt idx="855">
                  <c:v>1.9157969999999999E-3</c:v>
                </c:pt>
                <c:pt idx="856">
                  <c:v>1.185775E-2</c:v>
                </c:pt>
                <c:pt idx="857">
                  <c:v>1.102941E-2</c:v>
                </c:pt>
                <c:pt idx="858">
                  <c:v>-6.2728760000000001E-4</c:v>
                </c:pt>
                <c:pt idx="859">
                  <c:v>-1.3184799999999999E-3</c:v>
                </c:pt>
                <c:pt idx="860">
                  <c:v>7.18492E-3</c:v>
                </c:pt>
                <c:pt idx="861">
                  <c:v>9.2483740000000002E-3</c:v>
                </c:pt>
                <c:pt idx="862">
                  <c:v>2.8496289999999998E-3</c:v>
                </c:pt>
                <c:pt idx="863">
                  <c:v>2.2414280000000002E-3</c:v>
                </c:pt>
                <c:pt idx="864">
                  <c:v>4.0803300000000001E-3</c:v>
                </c:pt>
                <c:pt idx="865">
                  <c:v>-7.9595470000000008E-3</c:v>
                </c:pt>
                <c:pt idx="866">
                  <c:v>-1.681471E-2</c:v>
                </c:pt>
                <c:pt idx="867">
                  <c:v>-9.8441530000000009E-4</c:v>
                </c:pt>
                <c:pt idx="868">
                  <c:v>2.0677600000000001E-2</c:v>
                </c:pt>
                <c:pt idx="869">
                  <c:v>2.3655550000000001E-2</c:v>
                </c:pt>
                <c:pt idx="870">
                  <c:v>1.3369000000000001E-2</c:v>
                </c:pt>
                <c:pt idx="871">
                  <c:v>3.785531E-3</c:v>
                </c:pt>
                <c:pt idx="872">
                  <c:v>7.5664570000000004E-4</c:v>
                </c:pt>
                <c:pt idx="873">
                  <c:v>4.4823959999999996E-3</c:v>
                </c:pt>
                <c:pt idx="874">
                  <c:v>1.9560950000000001E-3</c:v>
                </c:pt>
                <c:pt idx="875">
                  <c:v>-1.163405E-2</c:v>
                </c:pt>
                <c:pt idx="876">
                  <c:v>-1.4987250000000001E-2</c:v>
                </c:pt>
                <c:pt idx="877">
                  <c:v>-1.890854E-3</c:v>
                </c:pt>
                <c:pt idx="878">
                  <c:v>1.0015659999999999E-2</c:v>
                </c:pt>
                <c:pt idx="879">
                  <c:v>1.812826E-2</c:v>
                </c:pt>
                <c:pt idx="880">
                  <c:v>2.0501499999999999E-2</c:v>
                </c:pt>
                <c:pt idx="881">
                  <c:v>6.5049110000000004E-3</c:v>
                </c:pt>
                <c:pt idx="882">
                  <c:v>-8.7060179999999994E-3</c:v>
                </c:pt>
                <c:pt idx="883">
                  <c:v>-6.1093040000000003E-3</c:v>
                </c:pt>
                <c:pt idx="884">
                  <c:v>2.1266610000000002E-3</c:v>
                </c:pt>
                <c:pt idx="885">
                  <c:v>-1.1924069999999999E-3</c:v>
                </c:pt>
                <c:pt idx="886">
                  <c:v>-6.4364160000000004E-3</c:v>
                </c:pt>
                <c:pt idx="887">
                  <c:v>-3.3490009999999999E-3</c:v>
                </c:pt>
                <c:pt idx="888">
                  <c:v>-1.5708479999999999E-3</c:v>
                </c:pt>
                <c:pt idx="889">
                  <c:v>-2.7624870000000001E-3</c:v>
                </c:pt>
                <c:pt idx="890">
                  <c:v>-8.0737799999999992E-3</c:v>
                </c:pt>
                <c:pt idx="891">
                  <c:v>-1.624859E-2</c:v>
                </c:pt>
                <c:pt idx="892">
                  <c:v>-1.371291E-2</c:v>
                </c:pt>
                <c:pt idx="893">
                  <c:v>-5.8453979999999999E-3</c:v>
                </c:pt>
                <c:pt idx="894">
                  <c:v>-9.4811120000000003E-4</c:v>
                </c:pt>
                <c:pt idx="895">
                  <c:v>8.1137459999999998E-3</c:v>
                </c:pt>
                <c:pt idx="896">
                  <c:v>1.3651770000000001E-2</c:v>
                </c:pt>
                <c:pt idx="897">
                  <c:v>8.2576430000000003E-3</c:v>
                </c:pt>
                <c:pt idx="898">
                  <c:v>2.6822119999999998E-3</c:v>
                </c:pt>
                <c:pt idx="899">
                  <c:v>3.7706799999999999E-4</c:v>
                </c:pt>
                <c:pt idx="900">
                  <c:v>-5.1855300000000005E-4</c:v>
                </c:pt>
                <c:pt idx="901">
                  <c:v>-3.8327439999999999E-3</c:v>
                </c:pt>
                <c:pt idx="902">
                  <c:v>-6.8440030000000004E-3</c:v>
                </c:pt>
                <c:pt idx="903">
                  <c:v>-7.2330229999999999E-4</c:v>
                </c:pt>
                <c:pt idx="904">
                  <c:v>2.5798700000000002E-3</c:v>
                </c:pt>
                <c:pt idx="905">
                  <c:v>-4.0461400000000002E-3</c:v>
                </c:pt>
                <c:pt idx="906">
                  <c:v>-9.336703E-3</c:v>
                </c:pt>
                <c:pt idx="907">
                  <c:v>-6.2217360000000003E-3</c:v>
                </c:pt>
                <c:pt idx="908">
                  <c:v>1.597385E-3</c:v>
                </c:pt>
                <c:pt idx="909">
                  <c:v>3.3950679999999998E-3</c:v>
                </c:pt>
                <c:pt idx="910">
                  <c:v>-2.8389560000000001E-3</c:v>
                </c:pt>
                <c:pt idx="911">
                  <c:v>-9.4255439999999992E-3</c:v>
                </c:pt>
                <c:pt idx="912">
                  <c:v>-7.6189020000000003E-3</c:v>
                </c:pt>
                <c:pt idx="913">
                  <c:v>2.1595080000000001E-3</c:v>
                </c:pt>
                <c:pt idx="914">
                  <c:v>1.283601E-2</c:v>
                </c:pt>
                <c:pt idx="915">
                  <c:v>1.6391369999999999E-2</c:v>
                </c:pt>
                <c:pt idx="916">
                  <c:v>8.1569030000000001E-3</c:v>
                </c:pt>
                <c:pt idx="917">
                  <c:v>4.8421319999999999E-3</c:v>
                </c:pt>
                <c:pt idx="918">
                  <c:v>8.5510650000000001E-3</c:v>
                </c:pt>
                <c:pt idx="919">
                  <c:v>-1.1172300000000001E-3</c:v>
                </c:pt>
                <c:pt idx="920">
                  <c:v>-1.117248E-2</c:v>
                </c:pt>
                <c:pt idx="921">
                  <c:v>-9.6538509999999998E-3</c:v>
                </c:pt>
                <c:pt idx="922">
                  <c:v>-8.4349219999999992E-3</c:v>
                </c:pt>
                <c:pt idx="923">
                  <c:v>-5.0396440000000002E-3</c:v>
                </c:pt>
                <c:pt idx="924">
                  <c:v>2.0081510000000001E-3</c:v>
                </c:pt>
                <c:pt idx="925">
                  <c:v>1.1619920000000001E-2</c:v>
                </c:pt>
                <c:pt idx="926">
                  <c:v>1.6679989999999999E-2</c:v>
                </c:pt>
                <c:pt idx="927">
                  <c:v>6.5288000000000004E-3</c:v>
                </c:pt>
                <c:pt idx="928">
                  <c:v>-1.8864400000000001E-3</c:v>
                </c:pt>
                <c:pt idx="929">
                  <c:v>-9.9212150000000006E-4</c:v>
                </c:pt>
                <c:pt idx="930">
                  <c:v>-2.3734860000000002E-3</c:v>
                </c:pt>
                <c:pt idx="931">
                  <c:v>-9.3018349999999996E-4</c:v>
                </c:pt>
                <c:pt idx="932">
                  <c:v>4.7151600000000004E-3</c:v>
                </c:pt>
                <c:pt idx="933">
                  <c:v>2.2896549999999998E-3</c:v>
                </c:pt>
                <c:pt idx="934">
                  <c:v>-4.4520640000000004E-3</c:v>
                </c:pt>
                <c:pt idx="935">
                  <c:v>-1.759756E-5</c:v>
                </c:pt>
                <c:pt idx="936">
                  <c:v>1.1026040000000001E-2</c:v>
                </c:pt>
                <c:pt idx="937">
                  <c:v>1.507734E-2</c:v>
                </c:pt>
                <c:pt idx="938">
                  <c:v>1.124518E-2</c:v>
                </c:pt>
                <c:pt idx="939">
                  <c:v>5.1942790000000002E-4</c:v>
                </c:pt>
                <c:pt idx="940">
                  <c:v>-1.6606010000000001E-2</c:v>
                </c:pt>
                <c:pt idx="941">
                  <c:v>-2.4554380000000001E-2</c:v>
                </c:pt>
                <c:pt idx="942">
                  <c:v>-1.05533E-2</c:v>
                </c:pt>
                <c:pt idx="943">
                  <c:v>1.1281100000000001E-2</c:v>
                </c:pt>
                <c:pt idx="944">
                  <c:v>2.2923720000000002E-2</c:v>
                </c:pt>
                <c:pt idx="945">
                  <c:v>1.406788E-2</c:v>
                </c:pt>
                <c:pt idx="946">
                  <c:v>-2.8422450000000002E-3</c:v>
                </c:pt>
                <c:pt idx="947">
                  <c:v>-1.0018480000000001E-3</c:v>
                </c:pt>
                <c:pt idx="948">
                  <c:v>3.3978020000000001E-3</c:v>
                </c:pt>
                <c:pt idx="949">
                  <c:v>-9.9699569999999998E-3</c:v>
                </c:pt>
                <c:pt idx="950">
                  <c:v>-1.3491710000000001E-2</c:v>
                </c:pt>
                <c:pt idx="951">
                  <c:v>4.7107E-3</c:v>
                </c:pt>
                <c:pt idx="952">
                  <c:v>1.3817940000000001E-2</c:v>
                </c:pt>
                <c:pt idx="953">
                  <c:v>4.9599839999999997E-3</c:v>
                </c:pt>
                <c:pt idx="954">
                  <c:v>1.532046E-3</c:v>
                </c:pt>
                <c:pt idx="955">
                  <c:v>9.710682E-3</c:v>
                </c:pt>
                <c:pt idx="956">
                  <c:v>1.9536370000000001E-2</c:v>
                </c:pt>
                <c:pt idx="957">
                  <c:v>2.0184089999999998E-2</c:v>
                </c:pt>
                <c:pt idx="958">
                  <c:v>4.6625160000000002E-3</c:v>
                </c:pt>
                <c:pt idx="959">
                  <c:v>-6.1172780000000003E-3</c:v>
                </c:pt>
                <c:pt idx="960">
                  <c:v>2.2749110000000001E-3</c:v>
                </c:pt>
                <c:pt idx="961">
                  <c:v>7.3684010000000001E-3</c:v>
                </c:pt>
                <c:pt idx="962">
                  <c:v>6.536587E-3</c:v>
                </c:pt>
                <c:pt idx="963">
                  <c:v>7.9598020000000002E-3</c:v>
                </c:pt>
                <c:pt idx="964">
                  <c:v>-1.4395E-3</c:v>
                </c:pt>
                <c:pt idx="965">
                  <c:v>-1.091665E-2</c:v>
                </c:pt>
                <c:pt idx="966">
                  <c:v>-5.6457460000000001E-3</c:v>
                </c:pt>
                <c:pt idx="967">
                  <c:v>6.7362710000000003E-4</c:v>
                </c:pt>
                <c:pt idx="968">
                  <c:v>6.9224839999999996E-3</c:v>
                </c:pt>
                <c:pt idx="969">
                  <c:v>1.9917669999999998E-2</c:v>
                </c:pt>
                <c:pt idx="970">
                  <c:v>2.454483E-2</c:v>
                </c:pt>
                <c:pt idx="971">
                  <c:v>8.7540810000000004E-3</c:v>
                </c:pt>
                <c:pt idx="972">
                  <c:v>-9.6726020000000006E-3</c:v>
                </c:pt>
                <c:pt idx="973">
                  <c:v>-1.108019E-2</c:v>
                </c:pt>
                <c:pt idx="974">
                  <c:v>3.314165E-3</c:v>
                </c:pt>
                <c:pt idx="975">
                  <c:v>2.2257809999999999E-2</c:v>
                </c:pt>
                <c:pt idx="976">
                  <c:v>2.038572E-2</c:v>
                </c:pt>
                <c:pt idx="977">
                  <c:v>2.9955059999999998E-4</c:v>
                </c:pt>
                <c:pt idx="978">
                  <c:v>-3.8206889999999999E-3</c:v>
                </c:pt>
                <c:pt idx="979">
                  <c:v>1.055477E-3</c:v>
                </c:pt>
                <c:pt idx="980">
                  <c:v>-1.4521580000000001E-3</c:v>
                </c:pt>
                <c:pt idx="981">
                  <c:v>-4.1500729999999998E-3</c:v>
                </c:pt>
                <c:pt idx="982">
                  <c:v>-8.9394260000000003E-3</c:v>
                </c:pt>
                <c:pt idx="983">
                  <c:v>-1.3889230000000001E-2</c:v>
                </c:pt>
                <c:pt idx="984">
                  <c:v>-1.1632170000000001E-2</c:v>
                </c:pt>
                <c:pt idx="985">
                  <c:v>-1.0578890000000001E-2</c:v>
                </c:pt>
                <c:pt idx="986">
                  <c:v>-1.8218809999999998E-2</c:v>
                </c:pt>
                <c:pt idx="987">
                  <c:v>-2.217564E-2</c:v>
                </c:pt>
                <c:pt idx="988">
                  <c:v>-1.310041E-2</c:v>
                </c:pt>
                <c:pt idx="989">
                  <c:v>-3.824535E-3</c:v>
                </c:pt>
                <c:pt idx="990">
                  <c:v>-3.0938130000000001E-4</c:v>
                </c:pt>
                <c:pt idx="991">
                  <c:v>6.5278649999999999E-3</c:v>
                </c:pt>
                <c:pt idx="992">
                  <c:v>1.388935E-2</c:v>
                </c:pt>
                <c:pt idx="993">
                  <c:v>1.357505E-2</c:v>
                </c:pt>
                <c:pt idx="994">
                  <c:v>7.2656650000000001E-3</c:v>
                </c:pt>
                <c:pt idx="995">
                  <c:v>4.397561E-5</c:v>
                </c:pt>
                <c:pt idx="996">
                  <c:v>-6.4925800000000004E-3</c:v>
                </c:pt>
                <c:pt idx="997">
                  <c:v>-1.124959E-2</c:v>
                </c:pt>
                <c:pt idx="998">
                  <c:v>-1.1340899999999999E-2</c:v>
                </c:pt>
                <c:pt idx="999">
                  <c:v>-3.6382910000000001E-3</c:v>
                </c:pt>
              </c:numCache>
            </c:numRef>
          </c:yVal>
          <c:smooth val="0"/>
        </c:ser>
        <c:ser>
          <c:idx val="16"/>
          <c:order val="16"/>
          <c:tx>
            <c:v>+1000V (#17)</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Data'!$R$5:$R$1004</c:f>
              <c:numCache>
                <c:formatCode>General</c:formatCode>
                <c:ptCount val="1000"/>
                <c:pt idx="0">
                  <c:v>-3.5364699999999999E-3</c:v>
                </c:pt>
                <c:pt idx="1">
                  <c:v>-2.769479E-3</c:v>
                </c:pt>
                <c:pt idx="2">
                  <c:v>-1.146067E-3</c:v>
                </c:pt>
                <c:pt idx="3">
                  <c:v>-1.726757E-3</c:v>
                </c:pt>
                <c:pt idx="4">
                  <c:v>-2.012177E-3</c:v>
                </c:pt>
                <c:pt idx="5">
                  <c:v>-1.165028E-3</c:v>
                </c:pt>
                <c:pt idx="6">
                  <c:v>3.4310850000000002E-4</c:v>
                </c:pt>
                <c:pt idx="7">
                  <c:v>1.7412250000000001E-3</c:v>
                </c:pt>
                <c:pt idx="8">
                  <c:v>-8.0298290000000005E-3</c:v>
                </c:pt>
                <c:pt idx="9">
                  <c:v>-2.0406580000000001E-2</c:v>
                </c:pt>
                <c:pt idx="10">
                  <c:v>-1.6031090000000001E-2</c:v>
                </c:pt>
                <c:pt idx="11">
                  <c:v>-9.5703909999999993E-3</c:v>
                </c:pt>
                <c:pt idx="12">
                  <c:v>-1.48831E-2</c:v>
                </c:pt>
                <c:pt idx="13">
                  <c:v>-1.5854969999999999E-2</c:v>
                </c:pt>
                <c:pt idx="14">
                  <c:v>-6.2158400000000003E-3</c:v>
                </c:pt>
                <c:pt idx="15">
                  <c:v>-1.8092200000000001E-3</c:v>
                </c:pt>
                <c:pt idx="16">
                  <c:v>-3.454754E-3</c:v>
                </c:pt>
                <c:pt idx="17">
                  <c:v>1.5621140000000001E-3</c:v>
                </c:pt>
                <c:pt idx="18">
                  <c:v>6.5371719999999999E-3</c:v>
                </c:pt>
                <c:pt idx="19">
                  <c:v>1.1061459999999999E-3</c:v>
                </c:pt>
                <c:pt idx="20">
                  <c:v>-1.2217E-2</c:v>
                </c:pt>
                <c:pt idx="21">
                  <c:v>-1.8136260000000001E-2</c:v>
                </c:pt>
                <c:pt idx="22">
                  <c:v>-1.4008479999999999E-3</c:v>
                </c:pt>
                <c:pt idx="23">
                  <c:v>9.9244759999999998E-3</c:v>
                </c:pt>
                <c:pt idx="24">
                  <c:v>-4.5148139999999998E-3</c:v>
                </c:pt>
                <c:pt idx="25">
                  <c:v>-6.3113700000000002E-3</c:v>
                </c:pt>
                <c:pt idx="26">
                  <c:v>1.1973040000000001E-2</c:v>
                </c:pt>
                <c:pt idx="27">
                  <c:v>1.470191E-2</c:v>
                </c:pt>
                <c:pt idx="28">
                  <c:v>1.702077E-3</c:v>
                </c:pt>
                <c:pt idx="29">
                  <c:v>-4.8818539999999997E-3</c:v>
                </c:pt>
                <c:pt idx="30">
                  <c:v>-7.9547419999999997E-4</c:v>
                </c:pt>
                <c:pt idx="31">
                  <c:v>4.9880510000000003E-3</c:v>
                </c:pt>
                <c:pt idx="32">
                  <c:v>4.9777579999999997E-3</c:v>
                </c:pt>
                <c:pt idx="33">
                  <c:v>3.8664979999999999E-3</c:v>
                </c:pt>
                <c:pt idx="34">
                  <c:v>7.1568980000000001E-3</c:v>
                </c:pt>
                <c:pt idx="35">
                  <c:v>2.7160650000000001E-3</c:v>
                </c:pt>
                <c:pt idx="36">
                  <c:v>-7.6405179999999998E-3</c:v>
                </c:pt>
                <c:pt idx="37">
                  <c:v>7.4147890000000004E-4</c:v>
                </c:pt>
                <c:pt idx="38">
                  <c:v>1.506672E-2</c:v>
                </c:pt>
                <c:pt idx="39">
                  <c:v>6.449471E-3</c:v>
                </c:pt>
                <c:pt idx="40">
                  <c:v>-7.5591349999999998E-3</c:v>
                </c:pt>
                <c:pt idx="41">
                  <c:v>-5.1252880000000004E-3</c:v>
                </c:pt>
                <c:pt idx="42">
                  <c:v>5.180189E-3</c:v>
                </c:pt>
                <c:pt idx="43">
                  <c:v>1.132557E-2</c:v>
                </c:pt>
                <c:pt idx="44">
                  <c:v>1.086792E-2</c:v>
                </c:pt>
                <c:pt idx="45">
                  <c:v>5.071402E-3</c:v>
                </c:pt>
                <c:pt idx="46">
                  <c:v>-8.8407540000000004E-4</c:v>
                </c:pt>
                <c:pt idx="47">
                  <c:v>4.9567259999999998E-3</c:v>
                </c:pt>
                <c:pt idx="48">
                  <c:v>1.28751E-2</c:v>
                </c:pt>
                <c:pt idx="49">
                  <c:v>2.0301339999999998E-3</c:v>
                </c:pt>
                <c:pt idx="50">
                  <c:v>-1.5609710000000001E-2</c:v>
                </c:pt>
                <c:pt idx="51">
                  <c:v>-1.968346E-2</c:v>
                </c:pt>
                <c:pt idx="52">
                  <c:v>-1.042682E-2</c:v>
                </c:pt>
                <c:pt idx="53">
                  <c:v>-1.281866E-3</c:v>
                </c:pt>
                <c:pt idx="54">
                  <c:v>5.2778820000000002E-3</c:v>
                </c:pt>
                <c:pt idx="55">
                  <c:v>1.587382E-2</c:v>
                </c:pt>
                <c:pt idx="56">
                  <c:v>1.9008110000000002E-2</c:v>
                </c:pt>
                <c:pt idx="57">
                  <c:v>1.395104E-2</c:v>
                </c:pt>
                <c:pt idx="58">
                  <c:v>1.3177319999999999E-2</c:v>
                </c:pt>
                <c:pt idx="59">
                  <c:v>1.1025490000000001E-2</c:v>
                </c:pt>
                <c:pt idx="60">
                  <c:v>8.1501909999999993E-3</c:v>
                </c:pt>
                <c:pt idx="61">
                  <c:v>1.722682E-2</c:v>
                </c:pt>
                <c:pt idx="62">
                  <c:v>2.7369310000000001E-2</c:v>
                </c:pt>
                <c:pt idx="63">
                  <c:v>1.4607220000000001E-2</c:v>
                </c:pt>
                <c:pt idx="64">
                  <c:v>-3.778848E-3</c:v>
                </c:pt>
                <c:pt idx="65">
                  <c:v>-2.1671360000000001E-5</c:v>
                </c:pt>
                <c:pt idx="66">
                  <c:v>8.806487E-3</c:v>
                </c:pt>
                <c:pt idx="67">
                  <c:v>7.6952970000000002E-3</c:v>
                </c:pt>
                <c:pt idx="68">
                  <c:v>6.7513979999999996E-3</c:v>
                </c:pt>
                <c:pt idx="69">
                  <c:v>8.7419000000000004E-3</c:v>
                </c:pt>
                <c:pt idx="70">
                  <c:v>4.2582599999999998E-3</c:v>
                </c:pt>
                <c:pt idx="71">
                  <c:v>-9.9672670000000001E-3</c:v>
                </c:pt>
                <c:pt idx="72">
                  <c:v>-1.658043E-2</c:v>
                </c:pt>
                <c:pt idx="73">
                  <c:v>-4.3146340000000004E-3</c:v>
                </c:pt>
                <c:pt idx="74">
                  <c:v>8.2088089999999992E-3</c:v>
                </c:pt>
                <c:pt idx="75">
                  <c:v>6.8605560000000003E-3</c:v>
                </c:pt>
                <c:pt idx="76">
                  <c:v>1.0742530000000001E-3</c:v>
                </c:pt>
                <c:pt idx="77">
                  <c:v>1.9778059999999999E-3</c:v>
                </c:pt>
                <c:pt idx="78">
                  <c:v>7.0052430000000004E-3</c:v>
                </c:pt>
                <c:pt idx="79">
                  <c:v>5.3899689999999997E-3</c:v>
                </c:pt>
                <c:pt idx="80">
                  <c:v>-2.039042E-3</c:v>
                </c:pt>
                <c:pt idx="81">
                  <c:v>-3.177979E-3</c:v>
                </c:pt>
                <c:pt idx="82">
                  <c:v>6.8666969999999997E-3</c:v>
                </c:pt>
                <c:pt idx="83">
                  <c:v>1.1833379999999999E-2</c:v>
                </c:pt>
                <c:pt idx="84">
                  <c:v>1.4200409999999999E-3</c:v>
                </c:pt>
                <c:pt idx="85">
                  <c:v>-5.2206420000000002E-3</c:v>
                </c:pt>
                <c:pt idx="86">
                  <c:v>-3.4896829999999999E-3</c:v>
                </c:pt>
                <c:pt idx="87">
                  <c:v>-2.9108599999999999E-3</c:v>
                </c:pt>
                <c:pt idx="88">
                  <c:v>1.771087E-3</c:v>
                </c:pt>
                <c:pt idx="89">
                  <c:v>6.9178720000000003E-3</c:v>
                </c:pt>
                <c:pt idx="90">
                  <c:v>4.9026349999999998E-3</c:v>
                </c:pt>
                <c:pt idx="91">
                  <c:v>-3.9044330000000001E-3</c:v>
                </c:pt>
                <c:pt idx="92">
                  <c:v>-1.445228E-2</c:v>
                </c:pt>
                <c:pt idx="93">
                  <c:v>-1.128964E-2</c:v>
                </c:pt>
                <c:pt idx="94">
                  <c:v>1.8195139999999999E-4</c:v>
                </c:pt>
                <c:pt idx="95">
                  <c:v>-2.8117329999999999E-3</c:v>
                </c:pt>
                <c:pt idx="96">
                  <c:v>-1.6451750000000001E-2</c:v>
                </c:pt>
                <c:pt idx="97">
                  <c:v>-1.9598899999999999E-2</c:v>
                </c:pt>
                <c:pt idx="98">
                  <c:v>-6.2858480000000001E-3</c:v>
                </c:pt>
                <c:pt idx="99">
                  <c:v>7.8442749999999995E-3</c:v>
                </c:pt>
                <c:pt idx="100">
                  <c:v>1.5693550000000001E-2</c:v>
                </c:pt>
                <c:pt idx="101">
                  <c:v>2.163379E-2</c:v>
                </c:pt>
                <c:pt idx="102">
                  <c:v>1.747549E-2</c:v>
                </c:pt>
                <c:pt idx="103">
                  <c:v>1.423941E-3</c:v>
                </c:pt>
                <c:pt idx="104">
                  <c:v>-1.027985E-2</c:v>
                </c:pt>
                <c:pt idx="105">
                  <c:v>-6.7102259999999997E-3</c:v>
                </c:pt>
                <c:pt idx="106">
                  <c:v>3.789621E-3</c:v>
                </c:pt>
                <c:pt idx="107">
                  <c:v>5.9104489999999999E-3</c:v>
                </c:pt>
                <c:pt idx="108">
                  <c:v>-2.7904459999999998E-4</c:v>
                </c:pt>
                <c:pt idx="109">
                  <c:v>-7.1016680000000002E-3</c:v>
                </c:pt>
                <c:pt idx="110">
                  <c:v>-1.351261E-2</c:v>
                </c:pt>
                <c:pt idx="111">
                  <c:v>-1.5313790000000001E-2</c:v>
                </c:pt>
                <c:pt idx="112">
                  <c:v>-1.2965249999999999E-2</c:v>
                </c:pt>
                <c:pt idx="113">
                  <c:v>-6.9286850000000004E-3</c:v>
                </c:pt>
                <c:pt idx="114">
                  <c:v>8.1092119999999993E-3</c:v>
                </c:pt>
                <c:pt idx="115">
                  <c:v>1.540392E-2</c:v>
                </c:pt>
                <c:pt idx="116">
                  <c:v>4.2509150000000001E-3</c:v>
                </c:pt>
                <c:pt idx="117">
                  <c:v>-1.5549209999999999E-3</c:v>
                </c:pt>
                <c:pt idx="118">
                  <c:v>5.4958919999999996E-3</c:v>
                </c:pt>
                <c:pt idx="119">
                  <c:v>4.6516020000000003E-3</c:v>
                </c:pt>
                <c:pt idx="120">
                  <c:v>-7.0906329999999998E-3</c:v>
                </c:pt>
                <c:pt idx="121">
                  <c:v>-1.125457E-2</c:v>
                </c:pt>
                <c:pt idx="122">
                  <c:v>-2.3553419999999999E-3</c:v>
                </c:pt>
                <c:pt idx="123">
                  <c:v>5.0019599999999997E-3</c:v>
                </c:pt>
                <c:pt idx="124">
                  <c:v>6.9542720000000001E-3</c:v>
                </c:pt>
                <c:pt idx="125">
                  <c:v>1.5323450000000001E-2</c:v>
                </c:pt>
                <c:pt idx="126">
                  <c:v>2.0003710000000001E-2</c:v>
                </c:pt>
                <c:pt idx="127">
                  <c:v>2.9016670000000001E-3</c:v>
                </c:pt>
                <c:pt idx="128">
                  <c:v>-1.435616E-2</c:v>
                </c:pt>
                <c:pt idx="129">
                  <c:v>-6.7509680000000004E-3</c:v>
                </c:pt>
                <c:pt idx="130">
                  <c:v>4.2114880000000002E-3</c:v>
                </c:pt>
                <c:pt idx="131">
                  <c:v>-4.3351290000000001E-3</c:v>
                </c:pt>
                <c:pt idx="132">
                  <c:v>-1.2725419999999999E-2</c:v>
                </c:pt>
                <c:pt idx="133">
                  <c:v>-3.9297239999999999E-3</c:v>
                </c:pt>
                <c:pt idx="134">
                  <c:v>4.4431480000000001E-3</c:v>
                </c:pt>
                <c:pt idx="135">
                  <c:v>1.198079E-4</c:v>
                </c:pt>
                <c:pt idx="136">
                  <c:v>-8.7868479999999999E-3</c:v>
                </c:pt>
                <c:pt idx="137">
                  <c:v>-1.025879E-2</c:v>
                </c:pt>
                <c:pt idx="138">
                  <c:v>1.2903140000000001E-3</c:v>
                </c:pt>
                <c:pt idx="139">
                  <c:v>5.0371390000000004E-3</c:v>
                </c:pt>
                <c:pt idx="140">
                  <c:v>-7.5548159999999998E-3</c:v>
                </c:pt>
                <c:pt idx="141">
                  <c:v>-2.7952860000000001E-3</c:v>
                </c:pt>
                <c:pt idx="142">
                  <c:v>1.164112E-2</c:v>
                </c:pt>
                <c:pt idx="143">
                  <c:v>-3.798399E-3</c:v>
                </c:pt>
                <c:pt idx="144">
                  <c:v>-2.6298410000000001E-2</c:v>
                </c:pt>
                <c:pt idx="145">
                  <c:v>-2.4334089999999999E-2</c:v>
                </c:pt>
                <c:pt idx="146">
                  <c:v>-1.41242E-2</c:v>
                </c:pt>
                <c:pt idx="147">
                  <c:v>-1.044935E-2</c:v>
                </c:pt>
                <c:pt idx="148">
                  <c:v>-8.8344930000000006E-3</c:v>
                </c:pt>
                <c:pt idx="149">
                  <c:v>-5.2173080000000004E-3</c:v>
                </c:pt>
                <c:pt idx="150">
                  <c:v>-3.3174459999999999E-3</c:v>
                </c:pt>
                <c:pt idx="151">
                  <c:v>-1.316343E-3</c:v>
                </c:pt>
                <c:pt idx="152">
                  <c:v>6.0955690000000003E-3</c:v>
                </c:pt>
                <c:pt idx="153">
                  <c:v>1.335741E-2</c:v>
                </c:pt>
                <c:pt idx="154">
                  <c:v>1.8732470000000001E-2</c:v>
                </c:pt>
                <c:pt idx="155">
                  <c:v>1.7620759999999999E-2</c:v>
                </c:pt>
                <c:pt idx="156">
                  <c:v>2.2302400000000001E-3</c:v>
                </c:pt>
                <c:pt idx="157">
                  <c:v>-1.2961210000000001E-2</c:v>
                </c:pt>
                <c:pt idx="158">
                  <c:v>-1.7695869999999999E-2</c:v>
                </c:pt>
                <c:pt idx="159">
                  <c:v>-1.5782230000000001E-2</c:v>
                </c:pt>
                <c:pt idx="160">
                  <c:v>-3.4520419999999998E-3</c:v>
                </c:pt>
                <c:pt idx="161">
                  <c:v>6.4901560000000004E-3</c:v>
                </c:pt>
                <c:pt idx="162">
                  <c:v>5.1391370000000002E-3</c:v>
                </c:pt>
                <c:pt idx="163">
                  <c:v>7.0959020000000003E-3</c:v>
                </c:pt>
                <c:pt idx="164">
                  <c:v>4.0886469999999999E-3</c:v>
                </c:pt>
                <c:pt idx="165">
                  <c:v>-5.3279879999999996E-3</c:v>
                </c:pt>
                <c:pt idx="166">
                  <c:v>-3.1443949999999999E-3</c:v>
                </c:pt>
                <c:pt idx="167">
                  <c:v>-2.5369149999999998E-3</c:v>
                </c:pt>
                <c:pt idx="168">
                  <c:v>-6.9528130000000004E-3</c:v>
                </c:pt>
                <c:pt idx="169">
                  <c:v>2.2447809999999999E-3</c:v>
                </c:pt>
                <c:pt idx="170">
                  <c:v>1.0279999999999999E-2</c:v>
                </c:pt>
                <c:pt idx="171">
                  <c:v>5.9958870000000001E-3</c:v>
                </c:pt>
                <c:pt idx="172">
                  <c:v>4.6852689999999997E-3</c:v>
                </c:pt>
                <c:pt idx="173">
                  <c:v>1.3526269999999999E-3</c:v>
                </c:pt>
                <c:pt idx="174">
                  <c:v>-9.0625140000000007E-3</c:v>
                </c:pt>
                <c:pt idx="175">
                  <c:v>-1.5784400000000001E-2</c:v>
                </c:pt>
                <c:pt idx="176">
                  <c:v>-1.507766E-2</c:v>
                </c:pt>
                <c:pt idx="177">
                  <c:v>2.7898129999999999E-3</c:v>
                </c:pt>
                <c:pt idx="178">
                  <c:v>4.1313929999999999E-2</c:v>
                </c:pt>
                <c:pt idx="179">
                  <c:v>8.5545099999999999E-2</c:v>
                </c:pt>
                <c:pt idx="180">
                  <c:v>0.1375354</c:v>
                </c:pt>
                <c:pt idx="181">
                  <c:v>0.21377969999999999</c:v>
                </c:pt>
                <c:pt idx="182">
                  <c:v>0.31169000000000002</c:v>
                </c:pt>
                <c:pt idx="183">
                  <c:v>0.41034340000000002</c:v>
                </c:pt>
                <c:pt idx="184">
                  <c:v>0.4979923</c:v>
                </c:pt>
                <c:pt idx="185">
                  <c:v>0.5777156</c:v>
                </c:pt>
                <c:pt idx="186">
                  <c:v>0.64212130000000001</c:v>
                </c:pt>
                <c:pt idx="187">
                  <c:v>0.68255900000000003</c:v>
                </c:pt>
                <c:pt idx="188">
                  <c:v>0.70529699999999995</c:v>
                </c:pt>
                <c:pt idx="189">
                  <c:v>0.72137309999999999</c:v>
                </c:pt>
                <c:pt idx="190">
                  <c:v>0.73549580000000003</c:v>
                </c:pt>
                <c:pt idx="191">
                  <c:v>0.73270109999999999</c:v>
                </c:pt>
                <c:pt idx="192">
                  <c:v>0.71429019999999999</c:v>
                </c:pt>
                <c:pt idx="193">
                  <c:v>0.70900620000000003</c:v>
                </c:pt>
                <c:pt idx="194">
                  <c:v>0.71472329999999995</c:v>
                </c:pt>
                <c:pt idx="195">
                  <c:v>0.71059360000000005</c:v>
                </c:pt>
                <c:pt idx="196">
                  <c:v>0.70053489999999996</c:v>
                </c:pt>
                <c:pt idx="197">
                  <c:v>0.6935308</c:v>
                </c:pt>
                <c:pt idx="198">
                  <c:v>0.68549320000000002</c:v>
                </c:pt>
                <c:pt idx="199">
                  <c:v>0.67477690000000001</c:v>
                </c:pt>
                <c:pt idx="200">
                  <c:v>0.67191730000000005</c:v>
                </c:pt>
                <c:pt idx="201">
                  <c:v>0.67858589999999996</c:v>
                </c:pt>
                <c:pt idx="202">
                  <c:v>0.6758554</c:v>
                </c:pt>
                <c:pt idx="203">
                  <c:v>0.65880609999999995</c:v>
                </c:pt>
                <c:pt idx="204">
                  <c:v>0.64332610000000001</c:v>
                </c:pt>
                <c:pt idx="205">
                  <c:v>0.63542909999999997</c:v>
                </c:pt>
                <c:pt idx="206">
                  <c:v>0.63287700000000002</c:v>
                </c:pt>
                <c:pt idx="207">
                  <c:v>0.63083560000000005</c:v>
                </c:pt>
                <c:pt idx="208">
                  <c:v>0.62244900000000003</c:v>
                </c:pt>
                <c:pt idx="209">
                  <c:v>0.6167591</c:v>
                </c:pt>
                <c:pt idx="210">
                  <c:v>0.61906910000000004</c:v>
                </c:pt>
                <c:pt idx="211">
                  <c:v>0.61616910000000003</c:v>
                </c:pt>
                <c:pt idx="212">
                  <c:v>0.60947490000000004</c:v>
                </c:pt>
                <c:pt idx="213">
                  <c:v>0.60450300000000001</c:v>
                </c:pt>
                <c:pt idx="214">
                  <c:v>0.5938987</c:v>
                </c:pt>
                <c:pt idx="215">
                  <c:v>0.57829980000000003</c:v>
                </c:pt>
                <c:pt idx="216">
                  <c:v>0.56870960000000004</c:v>
                </c:pt>
                <c:pt idx="217">
                  <c:v>0.57120510000000002</c:v>
                </c:pt>
                <c:pt idx="218">
                  <c:v>0.57627320000000004</c:v>
                </c:pt>
                <c:pt idx="219">
                  <c:v>0.57166439999999996</c:v>
                </c:pt>
                <c:pt idx="220">
                  <c:v>0.56368929999999995</c:v>
                </c:pt>
                <c:pt idx="221">
                  <c:v>0.56446649999999998</c:v>
                </c:pt>
                <c:pt idx="222">
                  <c:v>0.56649450000000001</c:v>
                </c:pt>
                <c:pt idx="223">
                  <c:v>0.56207379999999996</c:v>
                </c:pt>
                <c:pt idx="224">
                  <c:v>0.56301069999999998</c:v>
                </c:pt>
                <c:pt idx="225">
                  <c:v>0.56835230000000003</c:v>
                </c:pt>
                <c:pt idx="226">
                  <c:v>0.56100740000000004</c:v>
                </c:pt>
                <c:pt idx="227">
                  <c:v>0.54606100000000002</c:v>
                </c:pt>
                <c:pt idx="228">
                  <c:v>0.54378070000000001</c:v>
                </c:pt>
                <c:pt idx="229">
                  <c:v>0.55467630000000001</c:v>
                </c:pt>
                <c:pt idx="230">
                  <c:v>0.55613480000000004</c:v>
                </c:pt>
                <c:pt idx="231">
                  <c:v>0.54186250000000002</c:v>
                </c:pt>
                <c:pt idx="232">
                  <c:v>0.53321220000000003</c:v>
                </c:pt>
                <c:pt idx="233">
                  <c:v>0.5305434</c:v>
                </c:pt>
                <c:pt idx="234">
                  <c:v>0.52469239999999995</c:v>
                </c:pt>
                <c:pt idx="235">
                  <c:v>0.52262200000000003</c:v>
                </c:pt>
                <c:pt idx="236">
                  <c:v>0.5165556</c:v>
                </c:pt>
                <c:pt idx="237">
                  <c:v>0.50349379999999999</c:v>
                </c:pt>
                <c:pt idx="238">
                  <c:v>0.50199729999999998</c:v>
                </c:pt>
                <c:pt idx="239">
                  <c:v>0.50903640000000006</c:v>
                </c:pt>
                <c:pt idx="240">
                  <c:v>0.50446150000000001</c:v>
                </c:pt>
                <c:pt idx="241">
                  <c:v>0.4960137</c:v>
                </c:pt>
                <c:pt idx="242">
                  <c:v>0.50095179999999995</c:v>
                </c:pt>
                <c:pt idx="243">
                  <c:v>0.50981540000000003</c:v>
                </c:pt>
                <c:pt idx="244">
                  <c:v>0.50594910000000004</c:v>
                </c:pt>
                <c:pt idx="245">
                  <c:v>0.49105919999999997</c:v>
                </c:pt>
                <c:pt idx="246">
                  <c:v>0.47828409999999999</c:v>
                </c:pt>
                <c:pt idx="247">
                  <c:v>0.47245880000000001</c:v>
                </c:pt>
                <c:pt idx="248">
                  <c:v>0.4733755</c:v>
                </c:pt>
                <c:pt idx="249">
                  <c:v>0.4742632</c:v>
                </c:pt>
                <c:pt idx="250">
                  <c:v>0.46604630000000002</c:v>
                </c:pt>
                <c:pt idx="251">
                  <c:v>0.46354440000000002</c:v>
                </c:pt>
                <c:pt idx="252">
                  <c:v>0.47547600000000001</c:v>
                </c:pt>
                <c:pt idx="253">
                  <c:v>0.47981410000000002</c:v>
                </c:pt>
                <c:pt idx="254">
                  <c:v>0.46570050000000002</c:v>
                </c:pt>
                <c:pt idx="255">
                  <c:v>0.45296239999999999</c:v>
                </c:pt>
                <c:pt idx="256">
                  <c:v>0.45473249999999998</c:v>
                </c:pt>
                <c:pt idx="257">
                  <c:v>0.46088950000000001</c:v>
                </c:pt>
                <c:pt idx="258">
                  <c:v>0.46484599999999998</c:v>
                </c:pt>
                <c:pt idx="259">
                  <c:v>0.4604395</c:v>
                </c:pt>
                <c:pt idx="260">
                  <c:v>0.44623620000000003</c:v>
                </c:pt>
                <c:pt idx="261">
                  <c:v>0.4428106</c:v>
                </c:pt>
                <c:pt idx="262">
                  <c:v>0.4521888</c:v>
                </c:pt>
                <c:pt idx="263">
                  <c:v>0.45044000000000001</c:v>
                </c:pt>
                <c:pt idx="264">
                  <c:v>0.43768099999999999</c:v>
                </c:pt>
                <c:pt idx="265">
                  <c:v>0.43057970000000001</c:v>
                </c:pt>
                <c:pt idx="266">
                  <c:v>0.42976540000000002</c:v>
                </c:pt>
                <c:pt idx="267">
                  <c:v>0.42746960000000001</c:v>
                </c:pt>
                <c:pt idx="268">
                  <c:v>0.4218537</c:v>
                </c:pt>
                <c:pt idx="269">
                  <c:v>0.4188133</c:v>
                </c:pt>
                <c:pt idx="270">
                  <c:v>0.42141089999999998</c:v>
                </c:pt>
                <c:pt idx="271">
                  <c:v>0.4268496</c:v>
                </c:pt>
                <c:pt idx="272">
                  <c:v>0.43246879999999999</c:v>
                </c:pt>
                <c:pt idx="273">
                  <c:v>0.43238270000000001</c:v>
                </c:pt>
                <c:pt idx="274">
                  <c:v>0.42446489999999998</c:v>
                </c:pt>
                <c:pt idx="275">
                  <c:v>0.41255389999999997</c:v>
                </c:pt>
                <c:pt idx="276">
                  <c:v>0.40195310000000001</c:v>
                </c:pt>
                <c:pt idx="277">
                  <c:v>0.4026188</c:v>
                </c:pt>
                <c:pt idx="278">
                  <c:v>0.41004069999999998</c:v>
                </c:pt>
                <c:pt idx="279">
                  <c:v>0.41002290000000002</c:v>
                </c:pt>
                <c:pt idx="280">
                  <c:v>0.40822969999999997</c:v>
                </c:pt>
                <c:pt idx="281">
                  <c:v>0.41053089999999998</c:v>
                </c:pt>
                <c:pt idx="282">
                  <c:v>0.40982619999999997</c:v>
                </c:pt>
                <c:pt idx="283">
                  <c:v>0.40191959999999999</c:v>
                </c:pt>
                <c:pt idx="284">
                  <c:v>0.39000370000000001</c:v>
                </c:pt>
                <c:pt idx="285">
                  <c:v>0.38387270000000001</c:v>
                </c:pt>
                <c:pt idx="286">
                  <c:v>0.3868587</c:v>
                </c:pt>
                <c:pt idx="287">
                  <c:v>0.38921519999999998</c:v>
                </c:pt>
                <c:pt idx="288">
                  <c:v>0.38289580000000001</c:v>
                </c:pt>
                <c:pt idx="289">
                  <c:v>0.37759120000000002</c:v>
                </c:pt>
                <c:pt idx="290">
                  <c:v>0.37813560000000002</c:v>
                </c:pt>
                <c:pt idx="291">
                  <c:v>0.37231140000000001</c:v>
                </c:pt>
                <c:pt idx="292">
                  <c:v>0.36904379999999998</c:v>
                </c:pt>
                <c:pt idx="293">
                  <c:v>0.37739109999999998</c:v>
                </c:pt>
                <c:pt idx="294">
                  <c:v>0.37716290000000002</c:v>
                </c:pt>
                <c:pt idx="295">
                  <c:v>0.36667689999999997</c:v>
                </c:pt>
                <c:pt idx="296">
                  <c:v>0.36506549999999999</c:v>
                </c:pt>
                <c:pt idx="297">
                  <c:v>0.36918190000000001</c:v>
                </c:pt>
                <c:pt idx="298">
                  <c:v>0.36849379999999998</c:v>
                </c:pt>
                <c:pt idx="299">
                  <c:v>0.36214370000000001</c:v>
                </c:pt>
                <c:pt idx="300">
                  <c:v>0.3532188</c:v>
                </c:pt>
                <c:pt idx="301">
                  <c:v>0.35071580000000002</c:v>
                </c:pt>
                <c:pt idx="302">
                  <c:v>0.35146880000000003</c:v>
                </c:pt>
                <c:pt idx="303">
                  <c:v>0.3492982</c:v>
                </c:pt>
                <c:pt idx="304">
                  <c:v>0.3509988</c:v>
                </c:pt>
                <c:pt idx="305">
                  <c:v>0.35283629999999999</c:v>
                </c:pt>
                <c:pt idx="306">
                  <c:v>0.35265980000000002</c:v>
                </c:pt>
                <c:pt idx="307">
                  <c:v>0.35661569999999998</c:v>
                </c:pt>
                <c:pt idx="308">
                  <c:v>0.3572709</c:v>
                </c:pt>
                <c:pt idx="309">
                  <c:v>0.35036420000000001</c:v>
                </c:pt>
                <c:pt idx="310">
                  <c:v>0.34269490000000002</c:v>
                </c:pt>
                <c:pt idx="311">
                  <c:v>0.3404877</c:v>
                </c:pt>
                <c:pt idx="312">
                  <c:v>0.34757100000000002</c:v>
                </c:pt>
                <c:pt idx="313">
                  <c:v>0.35420570000000001</c:v>
                </c:pt>
                <c:pt idx="314">
                  <c:v>0.3407464</c:v>
                </c:pt>
                <c:pt idx="315">
                  <c:v>0.31383949999999999</c:v>
                </c:pt>
                <c:pt idx="316">
                  <c:v>0.3078572</c:v>
                </c:pt>
                <c:pt idx="317">
                  <c:v>0.32357330000000001</c:v>
                </c:pt>
                <c:pt idx="318">
                  <c:v>0.32618190000000002</c:v>
                </c:pt>
                <c:pt idx="319">
                  <c:v>0.31359579999999998</c:v>
                </c:pt>
                <c:pt idx="320">
                  <c:v>0.31125609999999998</c:v>
                </c:pt>
                <c:pt idx="321">
                  <c:v>0.31971090000000002</c:v>
                </c:pt>
                <c:pt idx="322">
                  <c:v>0.3199091</c:v>
                </c:pt>
                <c:pt idx="323">
                  <c:v>0.31155890000000003</c:v>
                </c:pt>
                <c:pt idx="324">
                  <c:v>0.31065480000000001</c:v>
                </c:pt>
                <c:pt idx="325">
                  <c:v>0.31331609999999999</c:v>
                </c:pt>
                <c:pt idx="326">
                  <c:v>0.30814950000000002</c:v>
                </c:pt>
                <c:pt idx="327">
                  <c:v>0.30217139999999998</c:v>
                </c:pt>
                <c:pt idx="328">
                  <c:v>0.30203560000000002</c:v>
                </c:pt>
                <c:pt idx="329">
                  <c:v>0.30773420000000001</c:v>
                </c:pt>
                <c:pt idx="330">
                  <c:v>0.31068410000000002</c:v>
                </c:pt>
                <c:pt idx="331">
                  <c:v>0.29807040000000001</c:v>
                </c:pt>
                <c:pt idx="332">
                  <c:v>0.28558670000000003</c:v>
                </c:pt>
                <c:pt idx="333">
                  <c:v>0.2938443</c:v>
                </c:pt>
                <c:pt idx="334">
                  <c:v>0.29833120000000002</c:v>
                </c:pt>
                <c:pt idx="335">
                  <c:v>0.28474929999999998</c:v>
                </c:pt>
                <c:pt idx="336">
                  <c:v>0.28299049999999998</c:v>
                </c:pt>
                <c:pt idx="337">
                  <c:v>0.29316579999999998</c:v>
                </c:pt>
                <c:pt idx="338">
                  <c:v>0.2916417</c:v>
                </c:pt>
                <c:pt idx="339">
                  <c:v>0.28329700000000002</c:v>
                </c:pt>
                <c:pt idx="340">
                  <c:v>0.27572289999999999</c:v>
                </c:pt>
                <c:pt idx="341">
                  <c:v>0.2662583</c:v>
                </c:pt>
                <c:pt idx="342">
                  <c:v>0.26489449999999998</c:v>
                </c:pt>
                <c:pt idx="343">
                  <c:v>0.27031159999999999</c:v>
                </c:pt>
                <c:pt idx="344">
                  <c:v>0.26792929999999998</c:v>
                </c:pt>
                <c:pt idx="345">
                  <c:v>0.26941609999999999</c:v>
                </c:pt>
                <c:pt idx="346">
                  <c:v>0.2808252</c:v>
                </c:pt>
                <c:pt idx="347">
                  <c:v>0.28494120000000001</c:v>
                </c:pt>
                <c:pt idx="348">
                  <c:v>0.28193810000000002</c:v>
                </c:pt>
                <c:pt idx="349">
                  <c:v>0.27814270000000002</c:v>
                </c:pt>
                <c:pt idx="350">
                  <c:v>0.26647110000000002</c:v>
                </c:pt>
                <c:pt idx="351">
                  <c:v>0.25364779999999998</c:v>
                </c:pt>
                <c:pt idx="352">
                  <c:v>0.25472089999999997</c:v>
                </c:pt>
                <c:pt idx="353">
                  <c:v>0.2638219</c:v>
                </c:pt>
                <c:pt idx="354">
                  <c:v>0.26738139999999999</c:v>
                </c:pt>
                <c:pt idx="355">
                  <c:v>0.2601118</c:v>
                </c:pt>
                <c:pt idx="356">
                  <c:v>0.24859909999999999</c:v>
                </c:pt>
                <c:pt idx="357">
                  <c:v>0.24670629999999999</c:v>
                </c:pt>
                <c:pt idx="358">
                  <c:v>0.25221529999999998</c:v>
                </c:pt>
                <c:pt idx="359">
                  <c:v>0.25195139999999999</c:v>
                </c:pt>
                <c:pt idx="360">
                  <c:v>0.24855579999999999</c:v>
                </c:pt>
                <c:pt idx="361">
                  <c:v>0.2544304</c:v>
                </c:pt>
                <c:pt idx="362">
                  <c:v>0.26260149999999999</c:v>
                </c:pt>
                <c:pt idx="363">
                  <c:v>0.25593900000000003</c:v>
                </c:pt>
                <c:pt idx="364">
                  <c:v>0.24545130000000001</c:v>
                </c:pt>
                <c:pt idx="365">
                  <c:v>0.2441448</c:v>
                </c:pt>
                <c:pt idx="366">
                  <c:v>0.2408392</c:v>
                </c:pt>
                <c:pt idx="367">
                  <c:v>0.23606820000000001</c:v>
                </c:pt>
                <c:pt idx="368">
                  <c:v>0.23432040000000001</c:v>
                </c:pt>
                <c:pt idx="369">
                  <c:v>0.23015269999999999</c:v>
                </c:pt>
                <c:pt idx="370">
                  <c:v>0.2284562</c:v>
                </c:pt>
                <c:pt idx="371">
                  <c:v>0.23015949999999999</c:v>
                </c:pt>
                <c:pt idx="372">
                  <c:v>0.23168730000000001</c:v>
                </c:pt>
                <c:pt idx="373">
                  <c:v>0.23602409999999999</c:v>
                </c:pt>
                <c:pt idx="374">
                  <c:v>0.23915890000000001</c:v>
                </c:pt>
                <c:pt idx="375">
                  <c:v>0.23796990000000001</c:v>
                </c:pt>
                <c:pt idx="376">
                  <c:v>0.23401739999999999</c:v>
                </c:pt>
                <c:pt idx="377">
                  <c:v>0.22441939999999999</c:v>
                </c:pt>
                <c:pt idx="378">
                  <c:v>0.21239559999999999</c:v>
                </c:pt>
                <c:pt idx="379">
                  <c:v>0.21126210000000001</c:v>
                </c:pt>
                <c:pt idx="380">
                  <c:v>0.22034509999999999</c:v>
                </c:pt>
                <c:pt idx="381">
                  <c:v>0.2251003</c:v>
                </c:pt>
                <c:pt idx="382">
                  <c:v>0.2259352</c:v>
                </c:pt>
                <c:pt idx="383">
                  <c:v>0.22545280000000001</c:v>
                </c:pt>
                <c:pt idx="384">
                  <c:v>0.21820229999999999</c:v>
                </c:pt>
                <c:pt idx="385">
                  <c:v>0.20859649999999999</c:v>
                </c:pt>
                <c:pt idx="386">
                  <c:v>0.20405010000000001</c:v>
                </c:pt>
                <c:pt idx="387">
                  <c:v>0.1958799</c:v>
                </c:pt>
                <c:pt idx="388">
                  <c:v>0.18178910000000001</c:v>
                </c:pt>
                <c:pt idx="389">
                  <c:v>0.1860366</c:v>
                </c:pt>
                <c:pt idx="390">
                  <c:v>0.2088072</c:v>
                </c:pt>
                <c:pt idx="391">
                  <c:v>0.21635019999999999</c:v>
                </c:pt>
                <c:pt idx="392">
                  <c:v>0.2011249</c:v>
                </c:pt>
                <c:pt idx="393">
                  <c:v>0.19141839999999999</c:v>
                </c:pt>
                <c:pt idx="394">
                  <c:v>0.2003624</c:v>
                </c:pt>
                <c:pt idx="395">
                  <c:v>0.20883789999999999</c:v>
                </c:pt>
                <c:pt idx="396">
                  <c:v>0.20572570000000001</c:v>
                </c:pt>
                <c:pt idx="397">
                  <c:v>0.19680719999999999</c:v>
                </c:pt>
                <c:pt idx="398">
                  <c:v>0.18649750000000001</c:v>
                </c:pt>
                <c:pt idx="399">
                  <c:v>0.17973230000000001</c:v>
                </c:pt>
                <c:pt idx="400">
                  <c:v>0.1804837</c:v>
                </c:pt>
                <c:pt idx="401">
                  <c:v>0.18357989999999999</c:v>
                </c:pt>
                <c:pt idx="402">
                  <c:v>0.1798013</c:v>
                </c:pt>
                <c:pt idx="403">
                  <c:v>0.17146719999999999</c:v>
                </c:pt>
                <c:pt idx="404">
                  <c:v>0.16914309999999999</c:v>
                </c:pt>
                <c:pt idx="405">
                  <c:v>0.17450640000000001</c:v>
                </c:pt>
                <c:pt idx="406">
                  <c:v>0.1837133</c:v>
                </c:pt>
                <c:pt idx="407">
                  <c:v>0.18834970000000001</c:v>
                </c:pt>
                <c:pt idx="408">
                  <c:v>0.17631089999999999</c:v>
                </c:pt>
                <c:pt idx="409">
                  <c:v>0.1644014</c:v>
                </c:pt>
                <c:pt idx="410">
                  <c:v>0.17149539999999999</c:v>
                </c:pt>
                <c:pt idx="411">
                  <c:v>0.17911679999999999</c:v>
                </c:pt>
                <c:pt idx="412">
                  <c:v>0.1785466</c:v>
                </c:pt>
                <c:pt idx="413">
                  <c:v>0.17751349999999999</c:v>
                </c:pt>
                <c:pt idx="414">
                  <c:v>0.1726906</c:v>
                </c:pt>
                <c:pt idx="415">
                  <c:v>0.16463140000000001</c:v>
                </c:pt>
                <c:pt idx="416">
                  <c:v>0.16029570000000001</c:v>
                </c:pt>
                <c:pt idx="417">
                  <c:v>0.16053790000000001</c:v>
                </c:pt>
                <c:pt idx="418">
                  <c:v>0.16295580000000001</c:v>
                </c:pt>
                <c:pt idx="419">
                  <c:v>0.16156670000000001</c:v>
                </c:pt>
                <c:pt idx="420">
                  <c:v>0.15457979999999999</c:v>
                </c:pt>
                <c:pt idx="421">
                  <c:v>0.1547539</c:v>
                </c:pt>
                <c:pt idx="422">
                  <c:v>0.16267580000000001</c:v>
                </c:pt>
                <c:pt idx="423">
                  <c:v>0.1615724</c:v>
                </c:pt>
                <c:pt idx="424">
                  <c:v>0.15465960000000001</c:v>
                </c:pt>
                <c:pt idx="425">
                  <c:v>0.15788360000000001</c:v>
                </c:pt>
                <c:pt idx="426">
                  <c:v>0.1623598</c:v>
                </c:pt>
                <c:pt idx="427">
                  <c:v>0.152586</c:v>
                </c:pt>
                <c:pt idx="428">
                  <c:v>0.14311450000000001</c:v>
                </c:pt>
                <c:pt idx="429">
                  <c:v>0.1502358</c:v>
                </c:pt>
                <c:pt idx="430">
                  <c:v>0.1552355</c:v>
                </c:pt>
                <c:pt idx="431">
                  <c:v>0.14710519999999999</c:v>
                </c:pt>
                <c:pt idx="432">
                  <c:v>0.14283589999999999</c:v>
                </c:pt>
                <c:pt idx="433">
                  <c:v>0.14505470000000001</c:v>
                </c:pt>
                <c:pt idx="434">
                  <c:v>0.14533550000000001</c:v>
                </c:pt>
                <c:pt idx="435">
                  <c:v>0.1402767</c:v>
                </c:pt>
                <c:pt idx="436">
                  <c:v>0.1316968</c:v>
                </c:pt>
                <c:pt idx="437">
                  <c:v>0.13135579999999999</c:v>
                </c:pt>
                <c:pt idx="438">
                  <c:v>0.14147380000000001</c:v>
                </c:pt>
                <c:pt idx="439">
                  <c:v>0.14400550000000001</c:v>
                </c:pt>
                <c:pt idx="440">
                  <c:v>0.13536239999999999</c:v>
                </c:pt>
                <c:pt idx="441">
                  <c:v>0.13748160000000001</c:v>
                </c:pt>
                <c:pt idx="442">
                  <c:v>0.14511859999999999</c:v>
                </c:pt>
                <c:pt idx="443">
                  <c:v>0.13471240000000001</c:v>
                </c:pt>
                <c:pt idx="444">
                  <c:v>0.1254826</c:v>
                </c:pt>
                <c:pt idx="445">
                  <c:v>0.1338144</c:v>
                </c:pt>
                <c:pt idx="446">
                  <c:v>0.13822470000000001</c:v>
                </c:pt>
                <c:pt idx="447">
                  <c:v>0.13602939999999999</c:v>
                </c:pt>
                <c:pt idx="448">
                  <c:v>0.1361889</c:v>
                </c:pt>
                <c:pt idx="449">
                  <c:v>0.1325615</c:v>
                </c:pt>
                <c:pt idx="450">
                  <c:v>0.12752340000000001</c:v>
                </c:pt>
                <c:pt idx="451">
                  <c:v>0.126634</c:v>
                </c:pt>
                <c:pt idx="452">
                  <c:v>0.12273779999999999</c:v>
                </c:pt>
                <c:pt idx="453">
                  <c:v>0.115233</c:v>
                </c:pt>
                <c:pt idx="454">
                  <c:v>0.11615789999999999</c:v>
                </c:pt>
                <c:pt idx="455">
                  <c:v>0.122978</c:v>
                </c:pt>
                <c:pt idx="456">
                  <c:v>0.1276137</c:v>
                </c:pt>
                <c:pt idx="457">
                  <c:v>0.1307429</c:v>
                </c:pt>
                <c:pt idx="458">
                  <c:v>0.122504</c:v>
                </c:pt>
                <c:pt idx="459">
                  <c:v>0.107345</c:v>
                </c:pt>
                <c:pt idx="460">
                  <c:v>0.1067985</c:v>
                </c:pt>
                <c:pt idx="461">
                  <c:v>0.1195946</c:v>
                </c:pt>
                <c:pt idx="462">
                  <c:v>0.13195850000000001</c:v>
                </c:pt>
                <c:pt idx="463">
                  <c:v>0.13555629999999999</c:v>
                </c:pt>
                <c:pt idx="464">
                  <c:v>0.1276698</c:v>
                </c:pt>
                <c:pt idx="465">
                  <c:v>0.1108423</c:v>
                </c:pt>
                <c:pt idx="466">
                  <c:v>9.8152329999999996E-2</c:v>
                </c:pt>
                <c:pt idx="467">
                  <c:v>9.9639930000000002E-2</c:v>
                </c:pt>
                <c:pt idx="468">
                  <c:v>0.10242370000000001</c:v>
                </c:pt>
                <c:pt idx="469">
                  <c:v>0.1036125</c:v>
                </c:pt>
                <c:pt idx="470">
                  <c:v>0.1161042</c:v>
                </c:pt>
                <c:pt idx="471">
                  <c:v>0.12627569999999999</c:v>
                </c:pt>
                <c:pt idx="472">
                  <c:v>0.1162966</c:v>
                </c:pt>
                <c:pt idx="473">
                  <c:v>0.1071236</c:v>
                </c:pt>
                <c:pt idx="474">
                  <c:v>0.109829</c:v>
                </c:pt>
                <c:pt idx="475">
                  <c:v>0.10583679999999999</c:v>
                </c:pt>
                <c:pt idx="476">
                  <c:v>0.104047</c:v>
                </c:pt>
                <c:pt idx="477">
                  <c:v>0.1099596</c:v>
                </c:pt>
                <c:pt idx="478">
                  <c:v>0.10706400000000001</c:v>
                </c:pt>
                <c:pt idx="479">
                  <c:v>0.10381650000000001</c:v>
                </c:pt>
                <c:pt idx="480">
                  <c:v>0.1094291</c:v>
                </c:pt>
                <c:pt idx="481">
                  <c:v>0.113801</c:v>
                </c:pt>
                <c:pt idx="482">
                  <c:v>0.1132594</c:v>
                </c:pt>
                <c:pt idx="483">
                  <c:v>0.1124081</c:v>
                </c:pt>
                <c:pt idx="484">
                  <c:v>0.10783520000000001</c:v>
                </c:pt>
                <c:pt idx="485">
                  <c:v>0.1004037</c:v>
                </c:pt>
                <c:pt idx="486">
                  <c:v>9.8774529999999999E-2</c:v>
                </c:pt>
                <c:pt idx="487">
                  <c:v>0.10452599999999999</c:v>
                </c:pt>
                <c:pt idx="488">
                  <c:v>0.1155909</c:v>
                </c:pt>
                <c:pt idx="489">
                  <c:v>0.11929480000000001</c:v>
                </c:pt>
                <c:pt idx="490">
                  <c:v>0.111138</c:v>
                </c:pt>
                <c:pt idx="491">
                  <c:v>0.1028821</c:v>
                </c:pt>
                <c:pt idx="492">
                  <c:v>9.5510339999999999E-2</c:v>
                </c:pt>
                <c:pt idx="493">
                  <c:v>9.5956269999999996E-2</c:v>
                </c:pt>
                <c:pt idx="494">
                  <c:v>0.1033723</c:v>
                </c:pt>
                <c:pt idx="495">
                  <c:v>9.4109810000000002E-2</c:v>
                </c:pt>
                <c:pt idx="496">
                  <c:v>7.9651319999999998E-2</c:v>
                </c:pt>
                <c:pt idx="497">
                  <c:v>8.1481319999999996E-2</c:v>
                </c:pt>
                <c:pt idx="498">
                  <c:v>8.7137660000000006E-2</c:v>
                </c:pt>
                <c:pt idx="499">
                  <c:v>9.1409219999999999E-2</c:v>
                </c:pt>
                <c:pt idx="500">
                  <c:v>9.1654680000000002E-2</c:v>
                </c:pt>
                <c:pt idx="501">
                  <c:v>8.5598679999999996E-2</c:v>
                </c:pt>
                <c:pt idx="502">
                  <c:v>8.1647499999999998E-2</c:v>
                </c:pt>
                <c:pt idx="503">
                  <c:v>7.7019699999999996E-2</c:v>
                </c:pt>
                <c:pt idx="504">
                  <c:v>7.7464099999999994E-2</c:v>
                </c:pt>
                <c:pt idx="505">
                  <c:v>8.3699289999999996E-2</c:v>
                </c:pt>
                <c:pt idx="506">
                  <c:v>8.124489E-2</c:v>
                </c:pt>
                <c:pt idx="507">
                  <c:v>8.2469029999999999E-2</c:v>
                </c:pt>
                <c:pt idx="508">
                  <c:v>8.8756740000000001E-2</c:v>
                </c:pt>
                <c:pt idx="509">
                  <c:v>8.4440479999999998E-2</c:v>
                </c:pt>
                <c:pt idx="510">
                  <c:v>8.5889049999999995E-2</c:v>
                </c:pt>
                <c:pt idx="511">
                  <c:v>9.2537590000000003E-2</c:v>
                </c:pt>
                <c:pt idx="512">
                  <c:v>8.1325499999999995E-2</c:v>
                </c:pt>
                <c:pt idx="513">
                  <c:v>6.5556199999999995E-2</c:v>
                </c:pt>
                <c:pt idx="514">
                  <c:v>6.3335420000000003E-2</c:v>
                </c:pt>
                <c:pt idx="515">
                  <c:v>6.873899E-2</c:v>
                </c:pt>
                <c:pt idx="516">
                  <c:v>7.2946490000000003E-2</c:v>
                </c:pt>
                <c:pt idx="517">
                  <c:v>7.4151190000000006E-2</c:v>
                </c:pt>
                <c:pt idx="518">
                  <c:v>7.8173740000000005E-2</c:v>
                </c:pt>
                <c:pt idx="519">
                  <c:v>8.1099379999999999E-2</c:v>
                </c:pt>
                <c:pt idx="520">
                  <c:v>7.7069070000000003E-2</c:v>
                </c:pt>
                <c:pt idx="521">
                  <c:v>7.3237910000000003E-2</c:v>
                </c:pt>
                <c:pt idx="522">
                  <c:v>7.5692079999999995E-2</c:v>
                </c:pt>
                <c:pt idx="523">
                  <c:v>8.3302790000000002E-2</c:v>
                </c:pt>
                <c:pt idx="524">
                  <c:v>8.3727709999999997E-2</c:v>
                </c:pt>
                <c:pt idx="525">
                  <c:v>7.3794830000000006E-2</c:v>
                </c:pt>
                <c:pt idx="526">
                  <c:v>6.6431420000000005E-2</c:v>
                </c:pt>
                <c:pt idx="527">
                  <c:v>6.7172590000000004E-2</c:v>
                </c:pt>
                <c:pt idx="528">
                  <c:v>7.4749780000000002E-2</c:v>
                </c:pt>
                <c:pt idx="529">
                  <c:v>7.9654900000000001E-2</c:v>
                </c:pt>
                <c:pt idx="530">
                  <c:v>7.7342079999999994E-2</c:v>
                </c:pt>
                <c:pt idx="531">
                  <c:v>7.6067979999999993E-2</c:v>
                </c:pt>
                <c:pt idx="532">
                  <c:v>7.4844179999999996E-2</c:v>
                </c:pt>
                <c:pt idx="533">
                  <c:v>7.4884530000000005E-2</c:v>
                </c:pt>
                <c:pt idx="534">
                  <c:v>7.9030939999999994E-2</c:v>
                </c:pt>
                <c:pt idx="535">
                  <c:v>7.6248640000000006E-2</c:v>
                </c:pt>
                <c:pt idx="536">
                  <c:v>7.0780789999999996E-2</c:v>
                </c:pt>
                <c:pt idx="537">
                  <c:v>7.3275919999999994E-2</c:v>
                </c:pt>
                <c:pt idx="538">
                  <c:v>7.1713860000000004E-2</c:v>
                </c:pt>
                <c:pt idx="539">
                  <c:v>6.0931899999999997E-2</c:v>
                </c:pt>
                <c:pt idx="540">
                  <c:v>5.3146520000000003E-2</c:v>
                </c:pt>
                <c:pt idx="541">
                  <c:v>5.7619240000000002E-2</c:v>
                </c:pt>
                <c:pt idx="542">
                  <c:v>7.0591409999999993E-2</c:v>
                </c:pt>
                <c:pt idx="543">
                  <c:v>7.2204009999999999E-2</c:v>
                </c:pt>
                <c:pt idx="544">
                  <c:v>6.1207299999999999E-2</c:v>
                </c:pt>
                <c:pt idx="545">
                  <c:v>6.2378179999999998E-2</c:v>
                </c:pt>
                <c:pt idx="546">
                  <c:v>7.1952059999999998E-2</c:v>
                </c:pt>
                <c:pt idx="547">
                  <c:v>6.7926260000000002E-2</c:v>
                </c:pt>
                <c:pt idx="548">
                  <c:v>5.6021599999999998E-2</c:v>
                </c:pt>
                <c:pt idx="549">
                  <c:v>5.5613879999999997E-2</c:v>
                </c:pt>
                <c:pt idx="550">
                  <c:v>6.8226599999999998E-2</c:v>
                </c:pt>
                <c:pt idx="551">
                  <c:v>7.3781609999999997E-2</c:v>
                </c:pt>
                <c:pt idx="552">
                  <c:v>6.7016290000000006E-2</c:v>
                </c:pt>
                <c:pt idx="553">
                  <c:v>6.3376119999999994E-2</c:v>
                </c:pt>
                <c:pt idx="554">
                  <c:v>6.097938E-2</c:v>
                </c:pt>
                <c:pt idx="555">
                  <c:v>4.9380479999999997E-2</c:v>
                </c:pt>
                <c:pt idx="556">
                  <c:v>3.6558849999999997E-2</c:v>
                </c:pt>
                <c:pt idx="557">
                  <c:v>3.9510339999999998E-2</c:v>
                </c:pt>
                <c:pt idx="558">
                  <c:v>5.3911519999999997E-2</c:v>
                </c:pt>
                <c:pt idx="559">
                  <c:v>5.2752540000000001E-2</c:v>
                </c:pt>
                <c:pt idx="560">
                  <c:v>3.8258880000000002E-2</c:v>
                </c:pt>
                <c:pt idx="561">
                  <c:v>4.2797540000000002E-2</c:v>
                </c:pt>
                <c:pt idx="562">
                  <c:v>5.8379420000000001E-2</c:v>
                </c:pt>
                <c:pt idx="563">
                  <c:v>5.2723260000000001E-2</c:v>
                </c:pt>
                <c:pt idx="564">
                  <c:v>3.4045150000000003E-2</c:v>
                </c:pt>
                <c:pt idx="565">
                  <c:v>2.927832E-2</c:v>
                </c:pt>
                <c:pt idx="566">
                  <c:v>4.2300329999999997E-2</c:v>
                </c:pt>
                <c:pt idx="567">
                  <c:v>5.5020029999999998E-2</c:v>
                </c:pt>
                <c:pt idx="568">
                  <c:v>5.5850160000000003E-2</c:v>
                </c:pt>
                <c:pt idx="569">
                  <c:v>5.176161E-2</c:v>
                </c:pt>
                <c:pt idx="570">
                  <c:v>4.7225759999999999E-2</c:v>
                </c:pt>
                <c:pt idx="571">
                  <c:v>4.3299999999999998E-2</c:v>
                </c:pt>
                <c:pt idx="572">
                  <c:v>4.2322930000000002E-2</c:v>
                </c:pt>
                <c:pt idx="573">
                  <c:v>4.3445850000000001E-2</c:v>
                </c:pt>
                <c:pt idx="574">
                  <c:v>4.7120000000000002E-2</c:v>
                </c:pt>
                <c:pt idx="575">
                  <c:v>4.8217790000000003E-2</c:v>
                </c:pt>
                <c:pt idx="576">
                  <c:v>4.4746840000000003E-2</c:v>
                </c:pt>
                <c:pt idx="577">
                  <c:v>4.3345639999999998E-2</c:v>
                </c:pt>
                <c:pt idx="578">
                  <c:v>4.2694129999999997E-2</c:v>
                </c:pt>
                <c:pt idx="579">
                  <c:v>3.8506609999999997E-2</c:v>
                </c:pt>
                <c:pt idx="580">
                  <c:v>3.4205039999999999E-2</c:v>
                </c:pt>
                <c:pt idx="581">
                  <c:v>3.776682E-2</c:v>
                </c:pt>
                <c:pt idx="582">
                  <c:v>4.7372690000000002E-2</c:v>
                </c:pt>
                <c:pt idx="583">
                  <c:v>5.2726530000000001E-2</c:v>
                </c:pt>
                <c:pt idx="584">
                  <c:v>4.7857869999999997E-2</c:v>
                </c:pt>
                <c:pt idx="585">
                  <c:v>3.9995370000000002E-2</c:v>
                </c:pt>
                <c:pt idx="586">
                  <c:v>4.2720210000000002E-2</c:v>
                </c:pt>
                <c:pt idx="587">
                  <c:v>4.6787660000000002E-2</c:v>
                </c:pt>
                <c:pt idx="588">
                  <c:v>4.177703E-2</c:v>
                </c:pt>
                <c:pt idx="589">
                  <c:v>3.9595970000000001E-2</c:v>
                </c:pt>
                <c:pt idx="590">
                  <c:v>3.8793960000000002E-2</c:v>
                </c:pt>
                <c:pt idx="591">
                  <c:v>3.2371289999999997E-2</c:v>
                </c:pt>
                <c:pt idx="592">
                  <c:v>3.0093089999999999E-2</c:v>
                </c:pt>
                <c:pt idx="593">
                  <c:v>3.5550150000000003E-2</c:v>
                </c:pt>
                <c:pt idx="594">
                  <c:v>4.3999139999999999E-2</c:v>
                </c:pt>
                <c:pt idx="595">
                  <c:v>4.6588089999999999E-2</c:v>
                </c:pt>
                <c:pt idx="596">
                  <c:v>3.5846580000000003E-2</c:v>
                </c:pt>
                <c:pt idx="597">
                  <c:v>2.669498E-2</c:v>
                </c:pt>
                <c:pt idx="598">
                  <c:v>3.1263180000000002E-2</c:v>
                </c:pt>
                <c:pt idx="599">
                  <c:v>3.9633170000000002E-2</c:v>
                </c:pt>
                <c:pt idx="600">
                  <c:v>4.7810709999999999E-2</c:v>
                </c:pt>
                <c:pt idx="601">
                  <c:v>5.0471429999999998E-2</c:v>
                </c:pt>
                <c:pt idx="602">
                  <c:v>4.1232150000000002E-2</c:v>
                </c:pt>
                <c:pt idx="603">
                  <c:v>3.4072039999999998E-2</c:v>
                </c:pt>
                <c:pt idx="604">
                  <c:v>3.7860209999999998E-2</c:v>
                </c:pt>
                <c:pt idx="605">
                  <c:v>4.2919720000000001E-2</c:v>
                </c:pt>
                <c:pt idx="606">
                  <c:v>4.1483140000000002E-2</c:v>
                </c:pt>
                <c:pt idx="607">
                  <c:v>3.5799449999999997E-2</c:v>
                </c:pt>
                <c:pt idx="608">
                  <c:v>3.0282480000000001E-2</c:v>
                </c:pt>
                <c:pt idx="609">
                  <c:v>2.914949E-2</c:v>
                </c:pt>
                <c:pt idx="610">
                  <c:v>3.6496609999999999E-2</c:v>
                </c:pt>
                <c:pt idx="611">
                  <c:v>4.2418369999999997E-2</c:v>
                </c:pt>
                <c:pt idx="612">
                  <c:v>3.6254189999999999E-2</c:v>
                </c:pt>
                <c:pt idx="613">
                  <c:v>3.0217339999999999E-2</c:v>
                </c:pt>
                <c:pt idx="614">
                  <c:v>3.2557620000000002E-2</c:v>
                </c:pt>
                <c:pt idx="615">
                  <c:v>3.2309820000000003E-2</c:v>
                </c:pt>
                <c:pt idx="616">
                  <c:v>2.488866E-2</c:v>
                </c:pt>
                <c:pt idx="617">
                  <c:v>2.0014029999999999E-2</c:v>
                </c:pt>
                <c:pt idx="618">
                  <c:v>2.573578E-2</c:v>
                </c:pt>
                <c:pt idx="619">
                  <c:v>2.9763410000000001E-2</c:v>
                </c:pt>
                <c:pt idx="620">
                  <c:v>2.425194E-2</c:v>
                </c:pt>
                <c:pt idx="621">
                  <c:v>2.8501019999999998E-2</c:v>
                </c:pt>
                <c:pt idx="622">
                  <c:v>4.2895969999999999E-2</c:v>
                </c:pt>
                <c:pt idx="623">
                  <c:v>4.1311180000000003E-2</c:v>
                </c:pt>
                <c:pt idx="624">
                  <c:v>2.5309149999999999E-2</c:v>
                </c:pt>
                <c:pt idx="625">
                  <c:v>2.2195779999999998E-2</c:v>
                </c:pt>
                <c:pt idx="626">
                  <c:v>3.0914230000000001E-2</c:v>
                </c:pt>
                <c:pt idx="627">
                  <c:v>3.0488890000000001E-2</c:v>
                </c:pt>
                <c:pt idx="628">
                  <c:v>2.3794550000000001E-2</c:v>
                </c:pt>
                <c:pt idx="629">
                  <c:v>2.5532679999999999E-2</c:v>
                </c:pt>
                <c:pt idx="630">
                  <c:v>3.9461379999999997E-2</c:v>
                </c:pt>
                <c:pt idx="631">
                  <c:v>4.6276749999999998E-2</c:v>
                </c:pt>
                <c:pt idx="632">
                  <c:v>3.2174149999999999E-2</c:v>
                </c:pt>
                <c:pt idx="633">
                  <c:v>2.630733E-2</c:v>
                </c:pt>
                <c:pt idx="634">
                  <c:v>4.2051100000000001E-2</c:v>
                </c:pt>
                <c:pt idx="635">
                  <c:v>4.9154589999999998E-2</c:v>
                </c:pt>
                <c:pt idx="636">
                  <c:v>3.833313E-2</c:v>
                </c:pt>
                <c:pt idx="637">
                  <c:v>3.0073059999999999E-2</c:v>
                </c:pt>
                <c:pt idx="638">
                  <c:v>3.3053289999999999E-2</c:v>
                </c:pt>
                <c:pt idx="639">
                  <c:v>3.7122479999999999E-2</c:v>
                </c:pt>
                <c:pt idx="640">
                  <c:v>3.5048940000000001E-2</c:v>
                </c:pt>
                <c:pt idx="641">
                  <c:v>3.1986970000000003E-2</c:v>
                </c:pt>
                <c:pt idx="642">
                  <c:v>3.0181719999999999E-2</c:v>
                </c:pt>
                <c:pt idx="643">
                  <c:v>2.214913E-2</c:v>
                </c:pt>
                <c:pt idx="644">
                  <c:v>6.2820890000000002E-3</c:v>
                </c:pt>
                <c:pt idx="645">
                  <c:v>2.2836480000000001E-3</c:v>
                </c:pt>
                <c:pt idx="646">
                  <c:v>2.0329280000000002E-2</c:v>
                </c:pt>
                <c:pt idx="647">
                  <c:v>3.4091730000000001E-2</c:v>
                </c:pt>
                <c:pt idx="648">
                  <c:v>2.8352539999999999E-2</c:v>
                </c:pt>
                <c:pt idx="649">
                  <c:v>1.9600989999999999E-2</c:v>
                </c:pt>
                <c:pt idx="650">
                  <c:v>2.3085069999999999E-2</c:v>
                </c:pt>
                <c:pt idx="651">
                  <c:v>3.3773869999999998E-2</c:v>
                </c:pt>
                <c:pt idx="652">
                  <c:v>3.406679E-2</c:v>
                </c:pt>
                <c:pt idx="653">
                  <c:v>2.8676460000000001E-2</c:v>
                </c:pt>
                <c:pt idx="654">
                  <c:v>3.1725910000000003E-2</c:v>
                </c:pt>
                <c:pt idx="655">
                  <c:v>2.84097E-2</c:v>
                </c:pt>
                <c:pt idx="656">
                  <c:v>1.012762E-2</c:v>
                </c:pt>
                <c:pt idx="657">
                  <c:v>1.7700309999999999E-4</c:v>
                </c:pt>
                <c:pt idx="658">
                  <c:v>9.9010569999999996E-3</c:v>
                </c:pt>
                <c:pt idx="659">
                  <c:v>1.7673379999999999E-2</c:v>
                </c:pt>
                <c:pt idx="660">
                  <c:v>1.3706919999999999E-2</c:v>
                </c:pt>
                <c:pt idx="661">
                  <c:v>1.529345E-2</c:v>
                </c:pt>
                <c:pt idx="662">
                  <c:v>2.2647509999999999E-2</c:v>
                </c:pt>
                <c:pt idx="663">
                  <c:v>1.8239229999999999E-2</c:v>
                </c:pt>
                <c:pt idx="664">
                  <c:v>7.7902620000000001E-3</c:v>
                </c:pt>
                <c:pt idx="665">
                  <c:v>1.2624659999999999E-2</c:v>
                </c:pt>
                <c:pt idx="666">
                  <c:v>2.510273E-2</c:v>
                </c:pt>
                <c:pt idx="667">
                  <c:v>2.3276419999999999E-2</c:v>
                </c:pt>
                <c:pt idx="668">
                  <c:v>1.3257710000000001E-2</c:v>
                </c:pt>
                <c:pt idx="669">
                  <c:v>1.3160959999999999E-2</c:v>
                </c:pt>
                <c:pt idx="670">
                  <c:v>2.368924E-2</c:v>
                </c:pt>
                <c:pt idx="671">
                  <c:v>2.8020079999999999E-2</c:v>
                </c:pt>
                <c:pt idx="672">
                  <c:v>1.8089250000000001E-2</c:v>
                </c:pt>
                <c:pt idx="673">
                  <c:v>9.9224570000000008E-3</c:v>
                </c:pt>
                <c:pt idx="674">
                  <c:v>1.4660289999999999E-2</c:v>
                </c:pt>
                <c:pt idx="675">
                  <c:v>1.913958E-2</c:v>
                </c:pt>
                <c:pt idx="676">
                  <c:v>1.499751E-2</c:v>
                </c:pt>
                <c:pt idx="677">
                  <c:v>1.684428E-2</c:v>
                </c:pt>
                <c:pt idx="678">
                  <c:v>2.7764779999999999E-2</c:v>
                </c:pt>
                <c:pt idx="679">
                  <c:v>2.718077E-2</c:v>
                </c:pt>
                <c:pt idx="680">
                  <c:v>9.3898469999999998E-3</c:v>
                </c:pt>
                <c:pt idx="681">
                  <c:v>-3.4284410000000001E-4</c:v>
                </c:pt>
                <c:pt idx="682">
                  <c:v>1.5832309999999999E-2</c:v>
                </c:pt>
                <c:pt idx="683">
                  <c:v>3.7629749999999997E-2</c:v>
                </c:pt>
                <c:pt idx="684">
                  <c:v>4.1856360000000002E-2</c:v>
                </c:pt>
                <c:pt idx="685">
                  <c:v>3.3494169999999997E-2</c:v>
                </c:pt>
                <c:pt idx="686">
                  <c:v>2.6159229999999999E-2</c:v>
                </c:pt>
                <c:pt idx="687">
                  <c:v>2.130251E-2</c:v>
                </c:pt>
                <c:pt idx="688">
                  <c:v>1.3154259999999999E-2</c:v>
                </c:pt>
                <c:pt idx="689">
                  <c:v>1.269499E-2</c:v>
                </c:pt>
                <c:pt idx="690">
                  <c:v>3.0626239999999999E-2</c:v>
                </c:pt>
                <c:pt idx="691">
                  <c:v>3.862268E-2</c:v>
                </c:pt>
                <c:pt idx="692">
                  <c:v>2.2375289999999999E-2</c:v>
                </c:pt>
                <c:pt idx="693">
                  <c:v>1.8853749999999999E-2</c:v>
                </c:pt>
                <c:pt idx="694">
                  <c:v>3.0021579999999999E-2</c:v>
                </c:pt>
                <c:pt idx="695">
                  <c:v>1.9881220000000002E-2</c:v>
                </c:pt>
                <c:pt idx="696">
                  <c:v>1.802166E-3</c:v>
                </c:pt>
                <c:pt idx="697">
                  <c:v>4.8657099999999997E-3</c:v>
                </c:pt>
                <c:pt idx="698">
                  <c:v>1.763342E-2</c:v>
                </c:pt>
                <c:pt idx="699">
                  <c:v>2.1869650000000001E-2</c:v>
                </c:pt>
                <c:pt idx="700">
                  <c:v>1.8371910000000002E-2</c:v>
                </c:pt>
                <c:pt idx="701">
                  <c:v>1.3872519999999999E-2</c:v>
                </c:pt>
                <c:pt idx="702">
                  <c:v>1.267972E-2</c:v>
                </c:pt>
                <c:pt idx="703">
                  <c:v>1.2991600000000001E-2</c:v>
                </c:pt>
                <c:pt idx="704">
                  <c:v>1.0606849999999999E-2</c:v>
                </c:pt>
                <c:pt idx="705">
                  <c:v>1.2076679999999999E-2</c:v>
                </c:pt>
                <c:pt idx="706">
                  <c:v>2.0398610000000001E-2</c:v>
                </c:pt>
                <c:pt idx="707">
                  <c:v>2.33785E-2</c:v>
                </c:pt>
                <c:pt idx="708">
                  <c:v>1.653802E-2</c:v>
                </c:pt>
                <c:pt idx="709">
                  <c:v>1.433856E-2</c:v>
                </c:pt>
                <c:pt idx="710">
                  <c:v>2.118331E-2</c:v>
                </c:pt>
                <c:pt idx="711">
                  <c:v>2.224361E-2</c:v>
                </c:pt>
                <c:pt idx="712">
                  <c:v>1.5731559999999999E-2</c:v>
                </c:pt>
                <c:pt idx="713">
                  <c:v>7.3759339999999998E-3</c:v>
                </c:pt>
                <c:pt idx="714">
                  <c:v>-3.0872220000000001E-3</c:v>
                </c:pt>
                <c:pt idx="715">
                  <c:v>-5.7936680000000001E-3</c:v>
                </c:pt>
                <c:pt idx="716">
                  <c:v>3.7530329999999998E-3</c:v>
                </c:pt>
                <c:pt idx="717">
                  <c:v>1.3814770000000001E-2</c:v>
                </c:pt>
                <c:pt idx="718">
                  <c:v>2.0189530000000001E-2</c:v>
                </c:pt>
                <c:pt idx="719">
                  <c:v>2.3857730000000001E-2</c:v>
                </c:pt>
                <c:pt idx="720">
                  <c:v>2.526022E-2</c:v>
                </c:pt>
                <c:pt idx="721">
                  <c:v>2.922102E-2</c:v>
                </c:pt>
                <c:pt idx="722">
                  <c:v>3.1201300000000001E-2</c:v>
                </c:pt>
                <c:pt idx="723">
                  <c:v>2.569403E-2</c:v>
                </c:pt>
                <c:pt idx="724">
                  <c:v>2.2205329999999999E-2</c:v>
                </c:pt>
                <c:pt idx="725">
                  <c:v>2.706971E-2</c:v>
                </c:pt>
                <c:pt idx="726">
                  <c:v>3.1686010000000001E-2</c:v>
                </c:pt>
                <c:pt idx="727">
                  <c:v>2.6876000000000001E-2</c:v>
                </c:pt>
                <c:pt idx="728">
                  <c:v>1.413556E-2</c:v>
                </c:pt>
                <c:pt idx="729">
                  <c:v>8.1680669999999993E-3</c:v>
                </c:pt>
                <c:pt idx="730">
                  <c:v>2.0358729999999998E-2</c:v>
                </c:pt>
                <c:pt idx="731">
                  <c:v>3.2705940000000003E-2</c:v>
                </c:pt>
                <c:pt idx="732">
                  <c:v>2.9929279999999999E-2</c:v>
                </c:pt>
                <c:pt idx="733">
                  <c:v>2.8717409999999999E-2</c:v>
                </c:pt>
                <c:pt idx="734">
                  <c:v>2.9800489999999999E-2</c:v>
                </c:pt>
                <c:pt idx="735">
                  <c:v>1.9643040000000001E-2</c:v>
                </c:pt>
                <c:pt idx="736">
                  <c:v>1.3069229999999999E-2</c:v>
                </c:pt>
                <c:pt idx="737">
                  <c:v>1.7899829999999999E-2</c:v>
                </c:pt>
                <c:pt idx="738">
                  <c:v>2.1068300000000002E-2</c:v>
                </c:pt>
                <c:pt idx="739">
                  <c:v>1.9743219999999999E-2</c:v>
                </c:pt>
                <c:pt idx="740">
                  <c:v>1.377517E-2</c:v>
                </c:pt>
                <c:pt idx="741">
                  <c:v>9.5332339999999998E-3</c:v>
                </c:pt>
                <c:pt idx="742">
                  <c:v>1.793223E-2</c:v>
                </c:pt>
                <c:pt idx="743">
                  <c:v>2.338254E-2</c:v>
                </c:pt>
                <c:pt idx="744">
                  <c:v>1.1141760000000001E-2</c:v>
                </c:pt>
                <c:pt idx="745">
                  <c:v>4.5040449999999999E-3</c:v>
                </c:pt>
                <c:pt idx="746">
                  <c:v>1.5711389999999999E-2</c:v>
                </c:pt>
                <c:pt idx="747">
                  <c:v>1.88223E-2</c:v>
                </c:pt>
                <c:pt idx="748">
                  <c:v>1.2544369999999999E-2</c:v>
                </c:pt>
                <c:pt idx="749">
                  <c:v>1.8481290000000001E-2</c:v>
                </c:pt>
                <c:pt idx="750">
                  <c:v>2.3138189999999999E-2</c:v>
                </c:pt>
                <c:pt idx="751">
                  <c:v>1.361008E-2</c:v>
                </c:pt>
                <c:pt idx="752">
                  <c:v>7.2195820000000004E-3</c:v>
                </c:pt>
                <c:pt idx="753">
                  <c:v>1.261135E-2</c:v>
                </c:pt>
                <c:pt idx="754">
                  <c:v>1.5551560000000001E-2</c:v>
                </c:pt>
                <c:pt idx="755">
                  <c:v>5.1546029999999998E-3</c:v>
                </c:pt>
                <c:pt idx="756">
                  <c:v>-1.019299E-3</c:v>
                </c:pt>
                <c:pt idx="757">
                  <c:v>1.0228920000000001E-2</c:v>
                </c:pt>
                <c:pt idx="758">
                  <c:v>1.9485519999999999E-2</c:v>
                </c:pt>
                <c:pt idx="759">
                  <c:v>1.0350379999999999E-2</c:v>
                </c:pt>
                <c:pt idx="760">
                  <c:v>1.27625E-4</c:v>
                </c:pt>
                <c:pt idx="761">
                  <c:v>8.4850930000000008E-3</c:v>
                </c:pt>
                <c:pt idx="762">
                  <c:v>2.2126409999999999E-2</c:v>
                </c:pt>
                <c:pt idx="763">
                  <c:v>2.4539600000000002E-2</c:v>
                </c:pt>
                <c:pt idx="764">
                  <c:v>1.838387E-2</c:v>
                </c:pt>
                <c:pt idx="765">
                  <c:v>1.506731E-2</c:v>
                </c:pt>
                <c:pt idx="766">
                  <c:v>1.7968209999999998E-2</c:v>
                </c:pt>
                <c:pt idx="767">
                  <c:v>1.380355E-2</c:v>
                </c:pt>
                <c:pt idx="768">
                  <c:v>6.9152630000000003E-4</c:v>
                </c:pt>
                <c:pt idx="769">
                  <c:v>-2.298371E-3</c:v>
                </c:pt>
                <c:pt idx="770">
                  <c:v>9.7550410000000008E-3</c:v>
                </c:pt>
                <c:pt idx="771">
                  <c:v>1.920094E-2</c:v>
                </c:pt>
                <c:pt idx="772">
                  <c:v>1.647523E-2</c:v>
                </c:pt>
                <c:pt idx="773">
                  <c:v>1.172948E-2</c:v>
                </c:pt>
                <c:pt idx="774">
                  <c:v>1.491585E-2</c:v>
                </c:pt>
                <c:pt idx="775">
                  <c:v>1.8324679999999999E-2</c:v>
                </c:pt>
                <c:pt idx="776">
                  <c:v>1.460846E-2</c:v>
                </c:pt>
                <c:pt idx="777">
                  <c:v>1.193432E-2</c:v>
                </c:pt>
                <c:pt idx="778">
                  <c:v>1.537088E-2</c:v>
                </c:pt>
                <c:pt idx="779">
                  <c:v>1.962204E-2</c:v>
                </c:pt>
                <c:pt idx="780">
                  <c:v>2.0172840000000001E-2</c:v>
                </c:pt>
                <c:pt idx="781">
                  <c:v>1.8918219999999999E-2</c:v>
                </c:pt>
                <c:pt idx="782">
                  <c:v>1.4454750000000001E-2</c:v>
                </c:pt>
                <c:pt idx="783">
                  <c:v>8.9546739999999993E-3</c:v>
                </c:pt>
                <c:pt idx="784">
                  <c:v>8.8487349999999999E-3</c:v>
                </c:pt>
                <c:pt idx="785">
                  <c:v>4.2821669999999999E-3</c:v>
                </c:pt>
                <c:pt idx="786">
                  <c:v>-4.8952329999999997E-3</c:v>
                </c:pt>
                <c:pt idx="787">
                  <c:v>-7.0203330000000001E-3</c:v>
                </c:pt>
                <c:pt idx="788">
                  <c:v>-9.1015360000000003E-3</c:v>
                </c:pt>
                <c:pt idx="789">
                  <c:v>-1.002862E-2</c:v>
                </c:pt>
                <c:pt idx="790">
                  <c:v>-2.9583420000000001E-3</c:v>
                </c:pt>
                <c:pt idx="791">
                  <c:v>-1.4703699999999999E-3</c:v>
                </c:pt>
                <c:pt idx="792">
                  <c:v>-3.4417079999999998E-5</c:v>
                </c:pt>
                <c:pt idx="793">
                  <c:v>1.321961E-2</c:v>
                </c:pt>
                <c:pt idx="794">
                  <c:v>1.8671340000000002E-2</c:v>
                </c:pt>
                <c:pt idx="795">
                  <c:v>1.0821310000000001E-2</c:v>
                </c:pt>
                <c:pt idx="796">
                  <c:v>-3.088688E-3</c:v>
                </c:pt>
                <c:pt idx="797">
                  <c:v>-1.7277859999999999E-2</c:v>
                </c:pt>
                <c:pt idx="798">
                  <c:v>-1.214953E-2</c:v>
                </c:pt>
                <c:pt idx="799">
                  <c:v>7.6559569999999997E-3</c:v>
                </c:pt>
                <c:pt idx="800">
                  <c:v>1.7831940000000001E-2</c:v>
                </c:pt>
                <c:pt idx="801">
                  <c:v>1.327911E-2</c:v>
                </c:pt>
                <c:pt idx="802">
                  <c:v>7.5439060000000004E-3</c:v>
                </c:pt>
                <c:pt idx="803">
                  <c:v>1.2461409999999999E-2</c:v>
                </c:pt>
                <c:pt idx="804">
                  <c:v>1.1081870000000001E-2</c:v>
                </c:pt>
                <c:pt idx="805">
                  <c:v>-4.2189849999999997E-3</c:v>
                </c:pt>
                <c:pt idx="806">
                  <c:v>-5.0619239999999998E-3</c:v>
                </c:pt>
                <c:pt idx="807">
                  <c:v>6.9117600000000003E-3</c:v>
                </c:pt>
                <c:pt idx="808">
                  <c:v>7.595666E-3</c:v>
                </c:pt>
                <c:pt idx="809">
                  <c:v>4.6304839999999998E-3</c:v>
                </c:pt>
                <c:pt idx="810">
                  <c:v>9.6793729999999998E-3</c:v>
                </c:pt>
                <c:pt idx="811">
                  <c:v>1.3639E-2</c:v>
                </c:pt>
                <c:pt idx="812">
                  <c:v>4.6310700000000002E-3</c:v>
                </c:pt>
                <c:pt idx="813">
                  <c:v>-2.1759240000000001E-3</c:v>
                </c:pt>
                <c:pt idx="814">
                  <c:v>1.423288E-2</c:v>
                </c:pt>
                <c:pt idx="815">
                  <c:v>2.2660639999999999E-2</c:v>
                </c:pt>
                <c:pt idx="816">
                  <c:v>2.5914800000000002E-3</c:v>
                </c:pt>
                <c:pt idx="817">
                  <c:v>-2.8374110000000002E-3</c:v>
                </c:pt>
                <c:pt idx="818">
                  <c:v>1.456258E-2</c:v>
                </c:pt>
                <c:pt idx="819">
                  <c:v>1.6140129999999999E-2</c:v>
                </c:pt>
                <c:pt idx="820">
                  <c:v>2.298525E-3</c:v>
                </c:pt>
                <c:pt idx="821">
                  <c:v>2.0661540000000002E-3</c:v>
                </c:pt>
                <c:pt idx="822">
                  <c:v>1.55824E-2</c:v>
                </c:pt>
                <c:pt idx="823">
                  <c:v>1.7165630000000001E-2</c:v>
                </c:pt>
                <c:pt idx="824">
                  <c:v>4.3348299999999996E-3</c:v>
                </c:pt>
                <c:pt idx="825">
                  <c:v>1.710268E-3</c:v>
                </c:pt>
                <c:pt idx="826">
                  <c:v>1.268611E-2</c:v>
                </c:pt>
                <c:pt idx="827">
                  <c:v>1.533286E-2</c:v>
                </c:pt>
                <c:pt idx="828">
                  <c:v>5.4352610000000003E-3</c:v>
                </c:pt>
                <c:pt idx="829">
                  <c:v>1.001194E-3</c:v>
                </c:pt>
                <c:pt idx="830">
                  <c:v>5.7693620000000001E-3</c:v>
                </c:pt>
                <c:pt idx="831">
                  <c:v>6.9584920000000001E-3</c:v>
                </c:pt>
                <c:pt idx="832">
                  <c:v>6.1361130000000003E-3</c:v>
                </c:pt>
                <c:pt idx="833">
                  <c:v>1.154819E-2</c:v>
                </c:pt>
                <c:pt idx="834">
                  <c:v>1.396355E-2</c:v>
                </c:pt>
                <c:pt idx="835">
                  <c:v>3.084495E-3</c:v>
                </c:pt>
                <c:pt idx="836">
                  <c:v>-1.035877E-2</c:v>
                </c:pt>
                <c:pt idx="837">
                  <c:v>-1.116142E-2</c:v>
                </c:pt>
                <c:pt idx="838">
                  <c:v>-6.1804340000000003E-3</c:v>
                </c:pt>
                <c:pt idx="839">
                  <c:v>-6.7448509999999996E-3</c:v>
                </c:pt>
                <c:pt idx="840">
                  <c:v>-1.348183E-3</c:v>
                </c:pt>
                <c:pt idx="841">
                  <c:v>1.385519E-2</c:v>
                </c:pt>
                <c:pt idx="842">
                  <c:v>1.8433499999999998E-2</c:v>
                </c:pt>
                <c:pt idx="843">
                  <c:v>1.077549E-2</c:v>
                </c:pt>
                <c:pt idx="844">
                  <c:v>3.7752649999999999E-3</c:v>
                </c:pt>
                <c:pt idx="845">
                  <c:v>2.2575239999999999E-3</c:v>
                </c:pt>
                <c:pt idx="846">
                  <c:v>1.233651E-2</c:v>
                </c:pt>
                <c:pt idx="847">
                  <c:v>2.550672E-2</c:v>
                </c:pt>
                <c:pt idx="848">
                  <c:v>2.3683599999999999E-2</c:v>
                </c:pt>
                <c:pt idx="849">
                  <c:v>1.1775000000000001E-2</c:v>
                </c:pt>
                <c:pt idx="850">
                  <c:v>7.0853620000000004E-3</c:v>
                </c:pt>
                <c:pt idx="851">
                  <c:v>5.4918639999999999E-3</c:v>
                </c:pt>
                <c:pt idx="852">
                  <c:v>-4.9143419999999997E-4</c:v>
                </c:pt>
                <c:pt idx="853">
                  <c:v>-3.9231709999999996E-3</c:v>
                </c:pt>
                <c:pt idx="854">
                  <c:v>-6.9629619999999996E-3</c:v>
                </c:pt>
                <c:pt idx="855">
                  <c:v>-1.023665E-2</c:v>
                </c:pt>
                <c:pt idx="856">
                  <c:v>-3.1627180000000001E-3</c:v>
                </c:pt>
                <c:pt idx="857">
                  <c:v>1.438536E-2</c:v>
                </c:pt>
                <c:pt idx="858">
                  <c:v>2.042507E-2</c:v>
                </c:pt>
                <c:pt idx="859">
                  <c:v>2.1482979999999999E-3</c:v>
                </c:pt>
                <c:pt idx="860">
                  <c:v>-9.8493279999999992E-3</c:v>
                </c:pt>
                <c:pt idx="861">
                  <c:v>1.572684E-3</c:v>
                </c:pt>
                <c:pt idx="862">
                  <c:v>8.1872390000000007E-3</c:v>
                </c:pt>
                <c:pt idx="863">
                  <c:v>5.9567659999999996E-3</c:v>
                </c:pt>
                <c:pt idx="864">
                  <c:v>1.5098469999999999E-2</c:v>
                </c:pt>
                <c:pt idx="865">
                  <c:v>2.7135679999999999E-2</c:v>
                </c:pt>
                <c:pt idx="866">
                  <c:v>2.2402100000000001E-2</c:v>
                </c:pt>
                <c:pt idx="867">
                  <c:v>9.8278359999999995E-3</c:v>
                </c:pt>
                <c:pt idx="868">
                  <c:v>1.014375E-2</c:v>
                </c:pt>
                <c:pt idx="869">
                  <c:v>1.3665399999999999E-2</c:v>
                </c:pt>
                <c:pt idx="870">
                  <c:v>8.0418020000000007E-3</c:v>
                </c:pt>
                <c:pt idx="871">
                  <c:v>-2.8483219999999999E-3</c:v>
                </c:pt>
                <c:pt idx="872">
                  <c:v>-1.4256110000000001E-2</c:v>
                </c:pt>
                <c:pt idx="873">
                  <c:v>-7.7476009999999998E-3</c:v>
                </c:pt>
                <c:pt idx="874">
                  <c:v>1.1157230000000001E-2</c:v>
                </c:pt>
                <c:pt idx="875">
                  <c:v>1.341379E-2</c:v>
                </c:pt>
                <c:pt idx="876">
                  <c:v>2.5320809999999998E-3</c:v>
                </c:pt>
                <c:pt idx="877">
                  <c:v>-5.9328080000000004E-3</c:v>
                </c:pt>
                <c:pt idx="878">
                  <c:v>-7.2506269999999999E-3</c:v>
                </c:pt>
                <c:pt idx="879">
                  <c:v>-6.8764799999999999E-3</c:v>
                </c:pt>
                <c:pt idx="880">
                  <c:v>-1.127042E-2</c:v>
                </c:pt>
                <c:pt idx="881">
                  <c:v>-2.8603919999999998E-3</c:v>
                </c:pt>
                <c:pt idx="882">
                  <c:v>1.7769489999999999E-2</c:v>
                </c:pt>
                <c:pt idx="883">
                  <c:v>1.50581E-2</c:v>
                </c:pt>
                <c:pt idx="884">
                  <c:v>-7.5720620000000003E-4</c:v>
                </c:pt>
                <c:pt idx="885">
                  <c:v>7.5490569999999996E-3</c:v>
                </c:pt>
                <c:pt idx="886">
                  <c:v>2.2567130000000001E-2</c:v>
                </c:pt>
                <c:pt idx="887">
                  <c:v>1.2910690000000001E-2</c:v>
                </c:pt>
                <c:pt idx="888">
                  <c:v>-6.5356199999999998E-3</c:v>
                </c:pt>
                <c:pt idx="889">
                  <c:v>-7.0731329999999997E-3</c:v>
                </c:pt>
                <c:pt idx="890">
                  <c:v>4.9720889999999998E-3</c:v>
                </c:pt>
                <c:pt idx="891">
                  <c:v>1.120899E-2</c:v>
                </c:pt>
                <c:pt idx="892">
                  <c:v>1.114747E-2</c:v>
                </c:pt>
                <c:pt idx="893">
                  <c:v>1.0815969999999999E-2</c:v>
                </c:pt>
                <c:pt idx="894">
                  <c:v>1.1187300000000001E-2</c:v>
                </c:pt>
                <c:pt idx="895">
                  <c:v>5.7154550000000004E-3</c:v>
                </c:pt>
                <c:pt idx="896">
                  <c:v>2.9340779999999998E-4</c:v>
                </c:pt>
                <c:pt idx="897">
                  <c:v>6.1838819999999999E-3</c:v>
                </c:pt>
                <c:pt idx="898">
                  <c:v>9.0915019999999996E-3</c:v>
                </c:pt>
                <c:pt idx="899">
                  <c:v>-6.7506650000000003E-3</c:v>
                </c:pt>
                <c:pt idx="900">
                  <c:v>-1.812801E-2</c:v>
                </c:pt>
                <c:pt idx="901">
                  <c:v>-2.6821929999999998E-4</c:v>
                </c:pt>
                <c:pt idx="902">
                  <c:v>1.7875479999999999E-2</c:v>
                </c:pt>
                <c:pt idx="903">
                  <c:v>6.6779270000000002E-3</c:v>
                </c:pt>
                <c:pt idx="904">
                  <c:v>-8.7821970000000003E-3</c:v>
                </c:pt>
                <c:pt idx="905">
                  <c:v>-3.8773900000000001E-3</c:v>
                </c:pt>
                <c:pt idx="906">
                  <c:v>7.4050390000000004E-3</c:v>
                </c:pt>
                <c:pt idx="907">
                  <c:v>1.253928E-2</c:v>
                </c:pt>
                <c:pt idx="908">
                  <c:v>1.6266530000000001E-2</c:v>
                </c:pt>
                <c:pt idx="909">
                  <c:v>2.1511599999999999E-2</c:v>
                </c:pt>
                <c:pt idx="910">
                  <c:v>1.7062999999999998E-2</c:v>
                </c:pt>
                <c:pt idx="911">
                  <c:v>-1.9034970000000001E-3</c:v>
                </c:pt>
                <c:pt idx="912">
                  <c:v>-9.7809360000000005E-3</c:v>
                </c:pt>
                <c:pt idx="913">
                  <c:v>-4.1369820000000001E-4</c:v>
                </c:pt>
                <c:pt idx="914">
                  <c:v>7.6232759999999997E-5</c:v>
                </c:pt>
                <c:pt idx="915">
                  <c:v>-7.9796980000000003E-3</c:v>
                </c:pt>
                <c:pt idx="916">
                  <c:v>-4.6239209999999996E-3</c:v>
                </c:pt>
                <c:pt idx="917">
                  <c:v>1.0804579999999999E-2</c:v>
                </c:pt>
                <c:pt idx="918">
                  <c:v>2.1643929999999999E-2</c:v>
                </c:pt>
                <c:pt idx="919">
                  <c:v>1.5930699999999999E-2</c:v>
                </c:pt>
                <c:pt idx="920">
                  <c:v>3.360881E-3</c:v>
                </c:pt>
                <c:pt idx="921">
                  <c:v>4.4300229999999999E-3</c:v>
                </c:pt>
                <c:pt idx="922">
                  <c:v>1.5717999999999999E-2</c:v>
                </c:pt>
                <c:pt idx="923">
                  <c:v>1.7888569999999999E-2</c:v>
                </c:pt>
                <c:pt idx="924">
                  <c:v>1.082207E-2</c:v>
                </c:pt>
                <c:pt idx="925">
                  <c:v>1.8913269999999999E-3</c:v>
                </c:pt>
                <c:pt idx="926">
                  <c:v>-6.6047160000000001E-3</c:v>
                </c:pt>
                <c:pt idx="927">
                  <c:v>-1.031898E-2</c:v>
                </c:pt>
                <c:pt idx="928">
                  <c:v>-4.2321030000000001E-3</c:v>
                </c:pt>
                <c:pt idx="929">
                  <c:v>1.039792E-2</c:v>
                </c:pt>
                <c:pt idx="930">
                  <c:v>1.930053E-2</c:v>
                </c:pt>
                <c:pt idx="931">
                  <c:v>1.6210019999999999E-2</c:v>
                </c:pt>
                <c:pt idx="932">
                  <c:v>1.3883370000000001E-2</c:v>
                </c:pt>
                <c:pt idx="933">
                  <c:v>1.7690250000000001E-2</c:v>
                </c:pt>
                <c:pt idx="934">
                  <c:v>1.7035620000000001E-2</c:v>
                </c:pt>
                <c:pt idx="935">
                  <c:v>5.0477940000000004E-3</c:v>
                </c:pt>
                <c:pt idx="936">
                  <c:v>-2.5390030000000002E-3</c:v>
                </c:pt>
                <c:pt idx="937">
                  <c:v>8.9737250000000001E-3</c:v>
                </c:pt>
                <c:pt idx="938">
                  <c:v>1.7935860000000001E-2</c:v>
                </c:pt>
                <c:pt idx="939">
                  <c:v>7.8508959999999996E-3</c:v>
                </c:pt>
                <c:pt idx="940">
                  <c:v>7.189141E-4</c:v>
                </c:pt>
                <c:pt idx="941">
                  <c:v>8.4623979999999994E-3</c:v>
                </c:pt>
                <c:pt idx="942">
                  <c:v>1.4909779999999999E-2</c:v>
                </c:pt>
                <c:pt idx="943">
                  <c:v>1.062987E-2</c:v>
                </c:pt>
                <c:pt idx="944">
                  <c:v>7.4286880000000001E-3</c:v>
                </c:pt>
                <c:pt idx="945">
                  <c:v>1.1358989999999999E-2</c:v>
                </c:pt>
                <c:pt idx="946">
                  <c:v>9.7687780000000005E-3</c:v>
                </c:pt>
                <c:pt idx="947">
                  <c:v>2.3904680000000002E-3</c:v>
                </c:pt>
                <c:pt idx="948">
                  <c:v>3.3965620000000001E-3</c:v>
                </c:pt>
                <c:pt idx="949">
                  <c:v>1.175462E-2</c:v>
                </c:pt>
                <c:pt idx="950">
                  <c:v>1.2346879999999999E-2</c:v>
                </c:pt>
                <c:pt idx="951">
                  <c:v>6.5685409999999998E-3</c:v>
                </c:pt>
                <c:pt idx="952">
                  <c:v>3.2306679999999999E-3</c:v>
                </c:pt>
                <c:pt idx="953">
                  <c:v>-4.3597009999999997E-3</c:v>
                </c:pt>
                <c:pt idx="954">
                  <c:v>-5.8014900000000003E-3</c:v>
                </c:pt>
                <c:pt idx="955">
                  <c:v>1.0072330000000001E-2</c:v>
                </c:pt>
                <c:pt idx="956">
                  <c:v>2.221571E-2</c:v>
                </c:pt>
                <c:pt idx="957">
                  <c:v>2.2637819999999999E-2</c:v>
                </c:pt>
                <c:pt idx="958">
                  <c:v>2.1283989999999999E-2</c:v>
                </c:pt>
                <c:pt idx="959">
                  <c:v>1.7025599999999998E-2</c:v>
                </c:pt>
                <c:pt idx="960">
                  <c:v>7.5168680000000003E-3</c:v>
                </c:pt>
                <c:pt idx="961">
                  <c:v>-3.47592E-3</c:v>
                </c:pt>
                <c:pt idx="962">
                  <c:v>-6.3976670000000001E-3</c:v>
                </c:pt>
                <c:pt idx="963">
                  <c:v>1.5230809999999999E-3</c:v>
                </c:pt>
                <c:pt idx="964">
                  <c:v>7.6163730000000001E-3</c:v>
                </c:pt>
                <c:pt idx="965">
                  <c:v>9.1563700000000005E-3</c:v>
                </c:pt>
                <c:pt idx="966">
                  <c:v>8.6830810000000005E-3</c:v>
                </c:pt>
                <c:pt idx="967">
                  <c:v>2.1225859999999999E-4</c:v>
                </c:pt>
                <c:pt idx="968">
                  <c:v>-3.3273019999999999E-3</c:v>
                </c:pt>
                <c:pt idx="969">
                  <c:v>9.1199009999999997E-3</c:v>
                </c:pt>
                <c:pt idx="970">
                  <c:v>1.7030710000000001E-2</c:v>
                </c:pt>
                <c:pt idx="971">
                  <c:v>1.3794600000000001E-2</c:v>
                </c:pt>
                <c:pt idx="972">
                  <c:v>1.485242E-2</c:v>
                </c:pt>
                <c:pt idx="973">
                  <c:v>1.684832E-2</c:v>
                </c:pt>
                <c:pt idx="974">
                  <c:v>1.388141E-2</c:v>
                </c:pt>
                <c:pt idx="975">
                  <c:v>1.3223179999999999E-2</c:v>
                </c:pt>
                <c:pt idx="976">
                  <c:v>1.4580930000000001E-2</c:v>
                </c:pt>
                <c:pt idx="977">
                  <c:v>1.6578490000000001E-2</c:v>
                </c:pt>
                <c:pt idx="978">
                  <c:v>1.8457580000000001E-2</c:v>
                </c:pt>
                <c:pt idx="979">
                  <c:v>6.7655359999999999E-3</c:v>
                </c:pt>
                <c:pt idx="980">
                  <c:v>-1.276015E-2</c:v>
                </c:pt>
                <c:pt idx="981">
                  <c:v>-9.8467569999999994E-3</c:v>
                </c:pt>
                <c:pt idx="982">
                  <c:v>4.7427729999999996E-3</c:v>
                </c:pt>
                <c:pt idx="983">
                  <c:v>1.3946589999999999E-3</c:v>
                </c:pt>
                <c:pt idx="984">
                  <c:v>7.3108730000000005E-4</c:v>
                </c:pt>
                <c:pt idx="985">
                  <c:v>1.6351549999999999E-2</c:v>
                </c:pt>
                <c:pt idx="986">
                  <c:v>2.0301799999999998E-2</c:v>
                </c:pt>
                <c:pt idx="987">
                  <c:v>9.0648110000000007E-3</c:v>
                </c:pt>
                <c:pt idx="988">
                  <c:v>9.001422E-4</c:v>
                </c:pt>
                <c:pt idx="989">
                  <c:v>-1.698352E-4</c:v>
                </c:pt>
                <c:pt idx="990">
                  <c:v>4.4486550000000001E-3</c:v>
                </c:pt>
                <c:pt idx="991">
                  <c:v>4.6511590000000002E-3</c:v>
                </c:pt>
                <c:pt idx="992">
                  <c:v>-5.6069370000000002E-3</c:v>
                </c:pt>
                <c:pt idx="993">
                  <c:v>-7.762176E-3</c:v>
                </c:pt>
                <c:pt idx="994">
                  <c:v>4.6504739999999999E-3</c:v>
                </c:pt>
                <c:pt idx="995">
                  <c:v>7.3303190000000001E-3</c:v>
                </c:pt>
                <c:pt idx="996">
                  <c:v>1.694564E-3</c:v>
                </c:pt>
                <c:pt idx="997">
                  <c:v>8.6117750000000003E-3</c:v>
                </c:pt>
                <c:pt idx="998">
                  <c:v>1.095431E-2</c:v>
                </c:pt>
                <c:pt idx="999">
                  <c:v>2.7953330000000001E-3</c:v>
                </c:pt>
              </c:numCache>
            </c:numRef>
          </c:yVal>
          <c:smooth val="0"/>
        </c:ser>
        <c:ser>
          <c:idx val="17"/>
          <c:order val="17"/>
          <c:tx>
            <c:v>+1000V (#18)</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Data'!$S$5:$S$1004</c:f>
              <c:numCache>
                <c:formatCode>General</c:formatCode>
                <c:ptCount val="1000"/>
                <c:pt idx="0">
                  <c:v>-2.7141499999999998E-3</c:v>
                </c:pt>
                <c:pt idx="1">
                  <c:v>4.7835639999999997E-3</c:v>
                </c:pt>
                <c:pt idx="2">
                  <c:v>-5.4068580000000001E-4</c:v>
                </c:pt>
                <c:pt idx="3">
                  <c:v>-1.7439960000000001E-2</c:v>
                </c:pt>
                <c:pt idx="4">
                  <c:v>-1.8918020000000001E-2</c:v>
                </c:pt>
                <c:pt idx="5">
                  <c:v>-5.0274109999999999E-3</c:v>
                </c:pt>
                <c:pt idx="6">
                  <c:v>-1.781169E-3</c:v>
                </c:pt>
                <c:pt idx="7">
                  <c:v>-9.6331790000000004E-3</c:v>
                </c:pt>
                <c:pt idx="8">
                  <c:v>-9.1109529999999998E-3</c:v>
                </c:pt>
                <c:pt idx="9">
                  <c:v>-6.712071E-3</c:v>
                </c:pt>
                <c:pt idx="10">
                  <c:v>-1.069052E-2</c:v>
                </c:pt>
                <c:pt idx="11">
                  <c:v>-2.8115420000000002E-3</c:v>
                </c:pt>
                <c:pt idx="12">
                  <c:v>9.005486E-3</c:v>
                </c:pt>
                <c:pt idx="13">
                  <c:v>1.0760640000000001E-3</c:v>
                </c:pt>
                <c:pt idx="14">
                  <c:v>-1.2745039999999999E-2</c:v>
                </c:pt>
                <c:pt idx="15">
                  <c:v>-1.243257E-2</c:v>
                </c:pt>
                <c:pt idx="16">
                  <c:v>-1.92946E-3</c:v>
                </c:pt>
                <c:pt idx="17">
                  <c:v>8.5940610000000001E-3</c:v>
                </c:pt>
                <c:pt idx="18">
                  <c:v>1.1293610000000001E-2</c:v>
                </c:pt>
                <c:pt idx="19">
                  <c:v>6.3402989999999998E-3</c:v>
                </c:pt>
                <c:pt idx="20">
                  <c:v>1.5349770000000001E-3</c:v>
                </c:pt>
                <c:pt idx="21">
                  <c:v>-5.4484879999999996E-3</c:v>
                </c:pt>
                <c:pt idx="22">
                  <c:v>-1.4239709999999999E-2</c:v>
                </c:pt>
                <c:pt idx="23">
                  <c:v>-1.372841E-2</c:v>
                </c:pt>
                <c:pt idx="24">
                  <c:v>-3.702323E-3</c:v>
                </c:pt>
                <c:pt idx="25">
                  <c:v>1.0445690000000001E-2</c:v>
                </c:pt>
                <c:pt idx="26">
                  <c:v>1.651557E-2</c:v>
                </c:pt>
                <c:pt idx="27">
                  <c:v>2.7589789999999999E-3</c:v>
                </c:pt>
                <c:pt idx="28">
                  <c:v>-8.230734E-3</c:v>
                </c:pt>
                <c:pt idx="29">
                  <c:v>2.3999630000000002E-3</c:v>
                </c:pt>
                <c:pt idx="30">
                  <c:v>1.0506120000000001E-2</c:v>
                </c:pt>
                <c:pt idx="31">
                  <c:v>1.9051210000000001E-3</c:v>
                </c:pt>
                <c:pt idx="32">
                  <c:v>-4.8065429999999999E-3</c:v>
                </c:pt>
                <c:pt idx="33">
                  <c:v>-1.3832569999999999E-3</c:v>
                </c:pt>
                <c:pt idx="34">
                  <c:v>-2.4928429999999999E-5</c:v>
                </c:pt>
                <c:pt idx="35">
                  <c:v>-2.624361E-3</c:v>
                </c:pt>
                <c:pt idx="36">
                  <c:v>1.979354E-3</c:v>
                </c:pt>
                <c:pt idx="37">
                  <c:v>9.2735850000000009E-3</c:v>
                </c:pt>
                <c:pt idx="38">
                  <c:v>6.1676760000000004E-3</c:v>
                </c:pt>
                <c:pt idx="39">
                  <c:v>1.153088E-3</c:v>
                </c:pt>
                <c:pt idx="40">
                  <c:v>7.4726319999999999E-3</c:v>
                </c:pt>
                <c:pt idx="41">
                  <c:v>1.6366249999999999E-2</c:v>
                </c:pt>
                <c:pt idx="42">
                  <c:v>1.336176E-2</c:v>
                </c:pt>
                <c:pt idx="43">
                  <c:v>6.5362110000000001E-3</c:v>
                </c:pt>
                <c:pt idx="44">
                  <c:v>1.3984419999999999E-2</c:v>
                </c:pt>
                <c:pt idx="45">
                  <c:v>2.7137439999999999E-2</c:v>
                </c:pt>
                <c:pt idx="46">
                  <c:v>2.5416709999999999E-2</c:v>
                </c:pt>
                <c:pt idx="47">
                  <c:v>1.030406E-2</c:v>
                </c:pt>
                <c:pt idx="48">
                  <c:v>3.3999969999999998E-4</c:v>
                </c:pt>
                <c:pt idx="49">
                  <c:v>2.630337E-3</c:v>
                </c:pt>
                <c:pt idx="50">
                  <c:v>6.8563390000000004E-3</c:v>
                </c:pt>
                <c:pt idx="51">
                  <c:v>7.2392819999999997E-3</c:v>
                </c:pt>
                <c:pt idx="52">
                  <c:v>2.7313340000000002E-3</c:v>
                </c:pt>
                <c:pt idx="53">
                  <c:v>-2.6345280000000001E-3</c:v>
                </c:pt>
                <c:pt idx="54">
                  <c:v>-2.808002E-3</c:v>
                </c:pt>
                <c:pt idx="55">
                  <c:v>2.5542550000000001E-3</c:v>
                </c:pt>
                <c:pt idx="56">
                  <c:v>1.148366E-2</c:v>
                </c:pt>
                <c:pt idx="57">
                  <c:v>8.4999050000000003E-3</c:v>
                </c:pt>
                <c:pt idx="58">
                  <c:v>-1.091867E-2</c:v>
                </c:pt>
                <c:pt idx="59">
                  <c:v>-1.769215E-2</c:v>
                </c:pt>
                <c:pt idx="60">
                  <c:v>3.5732279999999998E-4</c:v>
                </c:pt>
                <c:pt idx="61">
                  <c:v>1.8269210000000001E-2</c:v>
                </c:pt>
                <c:pt idx="62">
                  <c:v>1.7613489999999999E-2</c:v>
                </c:pt>
                <c:pt idx="63">
                  <c:v>1.8106109999999999E-3</c:v>
                </c:pt>
                <c:pt idx="64">
                  <c:v>-1.1476200000000001E-2</c:v>
                </c:pt>
                <c:pt idx="65">
                  <c:v>-1.1552450000000001E-2</c:v>
                </c:pt>
                <c:pt idx="66">
                  <c:v>-8.7021909999999997E-3</c:v>
                </c:pt>
                <c:pt idx="67">
                  <c:v>-7.8506099999999992E-3</c:v>
                </c:pt>
                <c:pt idx="68">
                  <c:v>-3.0801100000000001E-3</c:v>
                </c:pt>
                <c:pt idx="69">
                  <c:v>6.8451169999999997E-4</c:v>
                </c:pt>
                <c:pt idx="70">
                  <c:v>-6.3825449999999999E-3</c:v>
                </c:pt>
                <c:pt idx="71">
                  <c:v>-8.6652480000000004E-3</c:v>
                </c:pt>
                <c:pt idx="72">
                  <c:v>8.0019240000000005E-3</c:v>
                </c:pt>
                <c:pt idx="73">
                  <c:v>1.8619190000000001E-2</c:v>
                </c:pt>
                <c:pt idx="74">
                  <c:v>6.5008690000000003E-3</c:v>
                </c:pt>
                <c:pt idx="75">
                  <c:v>-5.38456E-3</c:v>
                </c:pt>
                <c:pt idx="76">
                  <c:v>2.41275E-3</c:v>
                </c:pt>
                <c:pt idx="77">
                  <c:v>1.6645699999999999E-2</c:v>
                </c:pt>
                <c:pt idx="78">
                  <c:v>1.548358E-2</c:v>
                </c:pt>
                <c:pt idx="79">
                  <c:v>2.4877279999999998E-3</c:v>
                </c:pt>
                <c:pt idx="80">
                  <c:v>-6.3656379999999999E-4</c:v>
                </c:pt>
                <c:pt idx="81">
                  <c:v>5.5292680000000004E-3</c:v>
                </c:pt>
                <c:pt idx="82">
                  <c:v>1.9567719999999999E-3</c:v>
                </c:pt>
                <c:pt idx="83">
                  <c:v>-8.7381060000000007E-3</c:v>
                </c:pt>
                <c:pt idx="84">
                  <c:v>-6.9570919999999998E-3</c:v>
                </c:pt>
                <c:pt idx="85">
                  <c:v>4.2764689999999998E-3</c:v>
                </c:pt>
                <c:pt idx="86">
                  <c:v>6.6192559999999996E-3</c:v>
                </c:pt>
                <c:pt idx="87">
                  <c:v>4.7984380000000004E-3</c:v>
                </c:pt>
                <c:pt idx="88">
                  <c:v>5.9168099999999998E-3</c:v>
                </c:pt>
                <c:pt idx="89">
                  <c:v>3.4811819999999998E-4</c:v>
                </c:pt>
                <c:pt idx="90">
                  <c:v>-9.6199449999999995E-3</c:v>
                </c:pt>
                <c:pt idx="91">
                  <c:v>-9.004405E-3</c:v>
                </c:pt>
                <c:pt idx="92">
                  <c:v>3.1735790000000002E-3</c:v>
                </c:pt>
                <c:pt idx="93">
                  <c:v>1.1579229999999999E-2</c:v>
                </c:pt>
                <c:pt idx="94">
                  <c:v>8.2578259999999994E-3</c:v>
                </c:pt>
                <c:pt idx="95">
                  <c:v>-1.1418269999999999E-4</c:v>
                </c:pt>
                <c:pt idx="96">
                  <c:v>-1.142299E-3</c:v>
                </c:pt>
                <c:pt idx="97">
                  <c:v>4.3159959999999999E-3</c:v>
                </c:pt>
                <c:pt idx="98">
                  <c:v>-6.8496340000000005E-4</c:v>
                </c:pt>
                <c:pt idx="99">
                  <c:v>-9.7854190000000001E-3</c:v>
                </c:pt>
                <c:pt idx="100">
                  <c:v>-3.698242E-3</c:v>
                </c:pt>
                <c:pt idx="101">
                  <c:v>6.8584689999999999E-3</c:v>
                </c:pt>
                <c:pt idx="102">
                  <c:v>2.0148649999999998E-3</c:v>
                </c:pt>
                <c:pt idx="103">
                  <c:v>-8.2066210000000007E-3</c:v>
                </c:pt>
                <c:pt idx="104">
                  <c:v>-2.6467349999999999E-3</c:v>
                </c:pt>
                <c:pt idx="105">
                  <c:v>7.0044139999999996E-3</c:v>
                </c:pt>
                <c:pt idx="106">
                  <c:v>3.8991059999999998E-3</c:v>
                </c:pt>
                <c:pt idx="107">
                  <c:v>5.7266480000000002E-4</c:v>
                </c:pt>
                <c:pt idx="108">
                  <c:v>3.905974E-3</c:v>
                </c:pt>
                <c:pt idx="109">
                  <c:v>4.7920460000000003E-3</c:v>
                </c:pt>
                <c:pt idx="110">
                  <c:v>-5.6985650000000005E-4</c:v>
                </c:pt>
                <c:pt idx="111">
                  <c:v>-3.4101589999999998E-3</c:v>
                </c:pt>
                <c:pt idx="112">
                  <c:v>4.6117830000000004E-3</c:v>
                </c:pt>
                <c:pt idx="113">
                  <c:v>1.3291000000000001E-2</c:v>
                </c:pt>
                <c:pt idx="114">
                  <c:v>1.0498779999999999E-2</c:v>
                </c:pt>
                <c:pt idx="115">
                  <c:v>-4.6772269999999999E-3</c:v>
                </c:pt>
                <c:pt idx="116">
                  <c:v>-1.5961059999999999E-2</c:v>
                </c:pt>
                <c:pt idx="117">
                  <c:v>-8.0041299999999999E-3</c:v>
                </c:pt>
                <c:pt idx="118">
                  <c:v>-2.414706E-3</c:v>
                </c:pt>
                <c:pt idx="119">
                  <c:v>-1.228492E-2</c:v>
                </c:pt>
                <c:pt idx="120">
                  <c:v>-1.1746609999999999E-2</c:v>
                </c:pt>
                <c:pt idx="121">
                  <c:v>-3.349547E-3</c:v>
                </c:pt>
                <c:pt idx="122">
                  <c:v>-1.0057989999999999E-2</c:v>
                </c:pt>
                <c:pt idx="123">
                  <c:v>-1.2591669999999999E-2</c:v>
                </c:pt>
                <c:pt idx="124">
                  <c:v>-3.1768479999999999E-3</c:v>
                </c:pt>
                <c:pt idx="125">
                  <c:v>-2.5116269999999998E-3</c:v>
                </c:pt>
                <c:pt idx="126">
                  <c:v>-8.5686789999999992E-3</c:v>
                </c:pt>
                <c:pt idx="127">
                  <c:v>-1.366712E-2</c:v>
                </c:pt>
                <c:pt idx="128">
                  <c:v>-8.6269810000000006E-3</c:v>
                </c:pt>
                <c:pt idx="129">
                  <c:v>3.2753740000000002E-3</c:v>
                </c:pt>
                <c:pt idx="130">
                  <c:v>1.2822529999999999E-3</c:v>
                </c:pt>
                <c:pt idx="131">
                  <c:v>-5.8493030000000001E-3</c:v>
                </c:pt>
                <c:pt idx="132">
                  <c:v>-3.4330300000000001E-3</c:v>
                </c:pt>
                <c:pt idx="133">
                  <c:v>1.0138370000000001E-3</c:v>
                </c:pt>
                <c:pt idx="134">
                  <c:v>2.2437759999999998E-3</c:v>
                </c:pt>
                <c:pt idx="135">
                  <c:v>-4.8568550000000002E-3</c:v>
                </c:pt>
                <c:pt idx="136">
                  <c:v>-1.7823430000000001E-2</c:v>
                </c:pt>
                <c:pt idx="137">
                  <c:v>-1.8816019999999999E-2</c:v>
                </c:pt>
                <c:pt idx="138">
                  <c:v>-8.8536369999999993E-3</c:v>
                </c:pt>
                <c:pt idx="139">
                  <c:v>-4.8512570000000003E-3</c:v>
                </c:pt>
                <c:pt idx="140">
                  <c:v>-1.279608E-3</c:v>
                </c:pt>
                <c:pt idx="141">
                  <c:v>5.719989E-3</c:v>
                </c:pt>
                <c:pt idx="142">
                  <c:v>2.5336949999999999E-3</c:v>
                </c:pt>
                <c:pt idx="143">
                  <c:v>-4.9321549999999997E-3</c:v>
                </c:pt>
                <c:pt idx="144">
                  <c:v>-4.6318599999999998E-3</c:v>
                </c:pt>
                <c:pt idx="145">
                  <c:v>7.8906029999999995E-4</c:v>
                </c:pt>
                <c:pt idx="146">
                  <c:v>3.8217559999999999E-4</c:v>
                </c:pt>
                <c:pt idx="147">
                  <c:v>-6.8924069999999997E-3</c:v>
                </c:pt>
                <c:pt idx="148">
                  <c:v>-4.5776050000000002E-3</c:v>
                </c:pt>
                <c:pt idx="149">
                  <c:v>2.2289580000000001E-3</c:v>
                </c:pt>
                <c:pt idx="150">
                  <c:v>1.877419E-3</c:v>
                </c:pt>
                <c:pt idx="151">
                  <c:v>4.1332490000000003E-3</c:v>
                </c:pt>
                <c:pt idx="152">
                  <c:v>7.8653549999999992E-3</c:v>
                </c:pt>
                <c:pt idx="153">
                  <c:v>2.0559650000000001E-4</c:v>
                </c:pt>
                <c:pt idx="154">
                  <c:v>-1.56296E-2</c:v>
                </c:pt>
                <c:pt idx="155">
                  <c:v>-1.9121300000000001E-2</c:v>
                </c:pt>
                <c:pt idx="156">
                  <c:v>-2.0762900000000002E-3</c:v>
                </c:pt>
                <c:pt idx="157">
                  <c:v>1.263601E-2</c:v>
                </c:pt>
                <c:pt idx="158">
                  <c:v>5.4469000000000002E-3</c:v>
                </c:pt>
                <c:pt idx="159">
                  <c:v>-4.5810369999999996E-3</c:v>
                </c:pt>
                <c:pt idx="160">
                  <c:v>-6.0064579999999997E-4</c:v>
                </c:pt>
                <c:pt idx="161">
                  <c:v>-1.663629E-3</c:v>
                </c:pt>
                <c:pt idx="162">
                  <c:v>-8.5782150000000001E-3</c:v>
                </c:pt>
                <c:pt idx="163">
                  <c:v>-8.4058410000000002E-5</c:v>
                </c:pt>
                <c:pt idx="164">
                  <c:v>9.7320659999999993E-3</c:v>
                </c:pt>
                <c:pt idx="165">
                  <c:v>3.0631209999999998E-3</c:v>
                </c:pt>
                <c:pt idx="166">
                  <c:v>-6.08021E-3</c:v>
                </c:pt>
                <c:pt idx="167">
                  <c:v>-6.6464519999999997E-3</c:v>
                </c:pt>
                <c:pt idx="168">
                  <c:v>3.209623E-3</c:v>
                </c:pt>
                <c:pt idx="169">
                  <c:v>1.56139E-2</c:v>
                </c:pt>
                <c:pt idx="170">
                  <c:v>1.1304120000000001E-2</c:v>
                </c:pt>
                <c:pt idx="171">
                  <c:v>-4.166782E-3</c:v>
                </c:pt>
                <c:pt idx="172">
                  <c:v>-6.7011129999999999E-3</c:v>
                </c:pt>
                <c:pt idx="173">
                  <c:v>1.506879E-3</c:v>
                </c:pt>
                <c:pt idx="174">
                  <c:v>3.971741E-3</c:v>
                </c:pt>
                <c:pt idx="175">
                  <c:v>1.4416660000000001E-3</c:v>
                </c:pt>
                <c:pt idx="176">
                  <c:v>5.6898970000000002E-3</c:v>
                </c:pt>
                <c:pt idx="177">
                  <c:v>2.3365449999999999E-2</c:v>
                </c:pt>
                <c:pt idx="178">
                  <c:v>4.6196950000000001E-2</c:v>
                </c:pt>
                <c:pt idx="179">
                  <c:v>7.6108449999999994E-2</c:v>
                </c:pt>
                <c:pt idx="180">
                  <c:v>0.13666130000000001</c:v>
                </c:pt>
                <c:pt idx="181">
                  <c:v>0.21876709999999999</c:v>
                </c:pt>
                <c:pt idx="182">
                  <c:v>0.29876829999999999</c:v>
                </c:pt>
                <c:pt idx="183">
                  <c:v>0.39025650000000001</c:v>
                </c:pt>
                <c:pt idx="184">
                  <c:v>0.4898612</c:v>
                </c:pt>
                <c:pt idx="185">
                  <c:v>0.570886</c:v>
                </c:pt>
                <c:pt idx="186">
                  <c:v>0.63499550000000005</c:v>
                </c:pt>
                <c:pt idx="187">
                  <c:v>0.68718599999999996</c:v>
                </c:pt>
                <c:pt idx="188">
                  <c:v>0.71920930000000005</c:v>
                </c:pt>
                <c:pt idx="189">
                  <c:v>0.73405089999999995</c:v>
                </c:pt>
                <c:pt idx="190">
                  <c:v>0.74094459999999995</c:v>
                </c:pt>
                <c:pt idx="191">
                  <c:v>0.74191649999999998</c:v>
                </c:pt>
                <c:pt idx="192">
                  <c:v>0.73750459999999995</c:v>
                </c:pt>
                <c:pt idx="193">
                  <c:v>0.72740570000000004</c:v>
                </c:pt>
                <c:pt idx="194">
                  <c:v>0.71773469999999995</c:v>
                </c:pt>
                <c:pt idx="195">
                  <c:v>0.71943970000000002</c:v>
                </c:pt>
                <c:pt idx="196">
                  <c:v>0.72287159999999995</c:v>
                </c:pt>
                <c:pt idx="197">
                  <c:v>0.71431049999999996</c:v>
                </c:pt>
                <c:pt idx="198">
                  <c:v>0.70057340000000001</c:v>
                </c:pt>
                <c:pt idx="199">
                  <c:v>0.68970010000000004</c:v>
                </c:pt>
                <c:pt idx="200">
                  <c:v>0.68561000000000005</c:v>
                </c:pt>
                <c:pt idx="201">
                  <c:v>0.68471899999999997</c:v>
                </c:pt>
                <c:pt idx="202">
                  <c:v>0.67411580000000004</c:v>
                </c:pt>
                <c:pt idx="203">
                  <c:v>0.66058019999999995</c:v>
                </c:pt>
                <c:pt idx="204">
                  <c:v>0.65416540000000001</c:v>
                </c:pt>
                <c:pt idx="205">
                  <c:v>0.64476639999999996</c:v>
                </c:pt>
                <c:pt idx="206">
                  <c:v>0.63611899999999999</c:v>
                </c:pt>
                <c:pt idx="207">
                  <c:v>0.64510089999999998</c:v>
                </c:pt>
                <c:pt idx="208">
                  <c:v>0.65847730000000004</c:v>
                </c:pt>
                <c:pt idx="209">
                  <c:v>0.64319040000000005</c:v>
                </c:pt>
                <c:pt idx="210">
                  <c:v>0.60692440000000003</c:v>
                </c:pt>
                <c:pt idx="211">
                  <c:v>0.58735159999999997</c:v>
                </c:pt>
                <c:pt idx="212">
                  <c:v>0.58550720000000001</c:v>
                </c:pt>
                <c:pt idx="213">
                  <c:v>0.5841655</c:v>
                </c:pt>
                <c:pt idx="214">
                  <c:v>0.58441960000000004</c:v>
                </c:pt>
                <c:pt idx="215">
                  <c:v>0.58079040000000004</c:v>
                </c:pt>
                <c:pt idx="216">
                  <c:v>0.57170589999999999</c:v>
                </c:pt>
                <c:pt idx="217">
                  <c:v>0.57587120000000003</c:v>
                </c:pt>
                <c:pt idx="218">
                  <c:v>0.58839549999999996</c:v>
                </c:pt>
                <c:pt idx="219">
                  <c:v>0.5842195</c:v>
                </c:pt>
                <c:pt idx="220">
                  <c:v>0.57496930000000002</c:v>
                </c:pt>
                <c:pt idx="221">
                  <c:v>0.57689800000000002</c:v>
                </c:pt>
                <c:pt idx="222">
                  <c:v>0.56939280000000003</c:v>
                </c:pt>
                <c:pt idx="223">
                  <c:v>0.5498556</c:v>
                </c:pt>
                <c:pt idx="224">
                  <c:v>0.5395259</c:v>
                </c:pt>
                <c:pt idx="225">
                  <c:v>0.53943819999999998</c:v>
                </c:pt>
                <c:pt idx="226">
                  <c:v>0.54099750000000002</c:v>
                </c:pt>
                <c:pt idx="227">
                  <c:v>0.54156059999999995</c:v>
                </c:pt>
                <c:pt idx="228">
                  <c:v>0.53940069999999996</c:v>
                </c:pt>
                <c:pt idx="229">
                  <c:v>0.5382517</c:v>
                </c:pt>
                <c:pt idx="230">
                  <c:v>0.54267129999999997</c:v>
                </c:pt>
                <c:pt idx="231">
                  <c:v>0.54157160000000004</c:v>
                </c:pt>
                <c:pt idx="232">
                  <c:v>0.52878069999999999</c:v>
                </c:pt>
                <c:pt idx="233">
                  <c:v>0.51831879999999997</c:v>
                </c:pt>
                <c:pt idx="234">
                  <c:v>0.51824510000000001</c:v>
                </c:pt>
                <c:pt idx="235">
                  <c:v>0.52650730000000001</c:v>
                </c:pt>
                <c:pt idx="236">
                  <c:v>0.53564199999999995</c:v>
                </c:pt>
                <c:pt idx="237">
                  <c:v>0.52950960000000002</c:v>
                </c:pt>
                <c:pt idx="238">
                  <c:v>0.50981259999999995</c:v>
                </c:pt>
                <c:pt idx="239">
                  <c:v>0.49668990000000002</c:v>
                </c:pt>
                <c:pt idx="240">
                  <c:v>0.49421510000000002</c:v>
                </c:pt>
                <c:pt idx="241">
                  <c:v>0.490593</c:v>
                </c:pt>
                <c:pt idx="242">
                  <c:v>0.48223539999999998</c:v>
                </c:pt>
                <c:pt idx="243">
                  <c:v>0.4795914</c:v>
                </c:pt>
                <c:pt idx="244">
                  <c:v>0.48294540000000002</c:v>
                </c:pt>
                <c:pt idx="245">
                  <c:v>0.48299049999999999</c:v>
                </c:pt>
                <c:pt idx="246">
                  <c:v>0.48057949999999999</c:v>
                </c:pt>
                <c:pt idx="247">
                  <c:v>0.47919400000000001</c:v>
                </c:pt>
                <c:pt idx="248">
                  <c:v>0.47778039999999999</c:v>
                </c:pt>
                <c:pt idx="249">
                  <c:v>0.46830719999999998</c:v>
                </c:pt>
                <c:pt idx="250">
                  <c:v>0.45410899999999998</c:v>
                </c:pt>
                <c:pt idx="251">
                  <c:v>0.45702799999999999</c:v>
                </c:pt>
                <c:pt idx="252">
                  <c:v>0.47212349999999997</c:v>
                </c:pt>
                <c:pt idx="253">
                  <c:v>0.47581519999999999</c:v>
                </c:pt>
                <c:pt idx="254">
                  <c:v>0.47213929999999998</c:v>
                </c:pt>
                <c:pt idx="255">
                  <c:v>0.4707654</c:v>
                </c:pt>
                <c:pt idx="256">
                  <c:v>0.46888390000000002</c:v>
                </c:pt>
                <c:pt idx="257">
                  <c:v>0.46697709999999998</c:v>
                </c:pt>
                <c:pt idx="258">
                  <c:v>0.47016799999999997</c:v>
                </c:pt>
                <c:pt idx="259">
                  <c:v>0.47305380000000002</c:v>
                </c:pt>
                <c:pt idx="260">
                  <c:v>0.45995320000000001</c:v>
                </c:pt>
                <c:pt idx="261">
                  <c:v>0.4427005</c:v>
                </c:pt>
                <c:pt idx="262">
                  <c:v>0.44253910000000002</c:v>
                </c:pt>
                <c:pt idx="263">
                  <c:v>0.44247340000000002</c:v>
                </c:pt>
                <c:pt idx="264">
                  <c:v>0.43169479999999999</c:v>
                </c:pt>
                <c:pt idx="265">
                  <c:v>0.42698740000000002</c:v>
                </c:pt>
                <c:pt idx="266">
                  <c:v>0.43054170000000003</c:v>
                </c:pt>
                <c:pt idx="267">
                  <c:v>0.43305870000000002</c:v>
                </c:pt>
                <c:pt idx="268">
                  <c:v>0.43143389999999998</c:v>
                </c:pt>
                <c:pt idx="269">
                  <c:v>0.43057079999999998</c:v>
                </c:pt>
                <c:pt idx="270">
                  <c:v>0.42933300000000002</c:v>
                </c:pt>
                <c:pt idx="271">
                  <c:v>0.42129899999999998</c:v>
                </c:pt>
                <c:pt idx="272">
                  <c:v>0.41914499999999999</c:v>
                </c:pt>
                <c:pt idx="273">
                  <c:v>0.4279731</c:v>
                </c:pt>
                <c:pt idx="274">
                  <c:v>0.42678519999999998</c:v>
                </c:pt>
                <c:pt idx="275">
                  <c:v>0.41451189999999999</c:v>
                </c:pt>
                <c:pt idx="276">
                  <c:v>0.41107460000000001</c:v>
                </c:pt>
                <c:pt idx="277">
                  <c:v>0.41085270000000002</c:v>
                </c:pt>
                <c:pt idx="278">
                  <c:v>0.40540690000000001</c:v>
                </c:pt>
                <c:pt idx="279">
                  <c:v>0.40809810000000002</c:v>
                </c:pt>
                <c:pt idx="280">
                  <c:v>0.41372579999999998</c:v>
                </c:pt>
                <c:pt idx="281">
                  <c:v>0.41167120000000001</c:v>
                </c:pt>
                <c:pt idx="282">
                  <c:v>0.41287659999999998</c:v>
                </c:pt>
                <c:pt idx="283">
                  <c:v>0.41192139999999999</c:v>
                </c:pt>
                <c:pt idx="284">
                  <c:v>0.4025822</c:v>
                </c:pt>
                <c:pt idx="285">
                  <c:v>0.39691399999999999</c:v>
                </c:pt>
                <c:pt idx="286">
                  <c:v>0.38822980000000001</c:v>
                </c:pt>
                <c:pt idx="287">
                  <c:v>0.37568970000000002</c:v>
                </c:pt>
                <c:pt idx="288">
                  <c:v>0.37039349999999999</c:v>
                </c:pt>
                <c:pt idx="289">
                  <c:v>0.369255</c:v>
                </c:pt>
                <c:pt idx="290">
                  <c:v>0.37046699999999999</c:v>
                </c:pt>
                <c:pt idx="291">
                  <c:v>0.37196879999999999</c:v>
                </c:pt>
                <c:pt idx="292">
                  <c:v>0.37201220000000002</c:v>
                </c:pt>
                <c:pt idx="293">
                  <c:v>0.3718998</c:v>
                </c:pt>
                <c:pt idx="294">
                  <c:v>0.37215300000000001</c:v>
                </c:pt>
                <c:pt idx="295">
                  <c:v>0.37279190000000001</c:v>
                </c:pt>
                <c:pt idx="296">
                  <c:v>0.37405310000000003</c:v>
                </c:pt>
                <c:pt idx="297">
                  <c:v>0.37258530000000001</c:v>
                </c:pt>
                <c:pt idx="298">
                  <c:v>0.35970659999999999</c:v>
                </c:pt>
                <c:pt idx="299">
                  <c:v>0.34562720000000002</c:v>
                </c:pt>
                <c:pt idx="300">
                  <c:v>0.34732580000000002</c:v>
                </c:pt>
                <c:pt idx="301">
                  <c:v>0.36146139999999999</c:v>
                </c:pt>
                <c:pt idx="302">
                  <c:v>0.37065690000000001</c:v>
                </c:pt>
                <c:pt idx="303">
                  <c:v>0.36143750000000002</c:v>
                </c:pt>
                <c:pt idx="304">
                  <c:v>0.34832340000000001</c:v>
                </c:pt>
                <c:pt idx="305">
                  <c:v>0.35031250000000003</c:v>
                </c:pt>
                <c:pt idx="306">
                  <c:v>0.35592119999999999</c:v>
                </c:pt>
                <c:pt idx="307">
                  <c:v>0.34922160000000002</c:v>
                </c:pt>
                <c:pt idx="308">
                  <c:v>0.34224929999999998</c:v>
                </c:pt>
                <c:pt idx="309">
                  <c:v>0.34362549999999997</c:v>
                </c:pt>
                <c:pt idx="310">
                  <c:v>0.33964230000000001</c:v>
                </c:pt>
                <c:pt idx="311">
                  <c:v>0.3354898</c:v>
                </c:pt>
                <c:pt idx="312">
                  <c:v>0.33517079999999999</c:v>
                </c:pt>
                <c:pt idx="313">
                  <c:v>0.32860869999999998</c:v>
                </c:pt>
                <c:pt idx="314">
                  <c:v>0.32477909999999999</c:v>
                </c:pt>
                <c:pt idx="315">
                  <c:v>0.3250458</c:v>
                </c:pt>
                <c:pt idx="316">
                  <c:v>0.32428489999999999</c:v>
                </c:pt>
                <c:pt idx="317">
                  <c:v>0.32753149999999998</c:v>
                </c:pt>
                <c:pt idx="318">
                  <c:v>0.32883440000000003</c:v>
                </c:pt>
                <c:pt idx="319">
                  <c:v>0.3234785</c:v>
                </c:pt>
                <c:pt idx="320">
                  <c:v>0.31977319999999998</c:v>
                </c:pt>
                <c:pt idx="321">
                  <c:v>0.31767489999999998</c:v>
                </c:pt>
                <c:pt idx="322">
                  <c:v>0.31115340000000002</c:v>
                </c:pt>
                <c:pt idx="323">
                  <c:v>0.30562099999999998</c:v>
                </c:pt>
                <c:pt idx="324">
                  <c:v>0.30752800000000002</c:v>
                </c:pt>
                <c:pt idx="325">
                  <c:v>0.31481720000000002</c:v>
                </c:pt>
                <c:pt idx="326">
                  <c:v>0.31544410000000001</c:v>
                </c:pt>
                <c:pt idx="327">
                  <c:v>0.30585489999999999</c:v>
                </c:pt>
                <c:pt idx="328">
                  <c:v>0.30013030000000002</c:v>
                </c:pt>
                <c:pt idx="329">
                  <c:v>0.29460999999999998</c:v>
                </c:pt>
                <c:pt idx="330">
                  <c:v>0.28624699999999997</c:v>
                </c:pt>
                <c:pt idx="331">
                  <c:v>0.28976499999999999</c:v>
                </c:pt>
                <c:pt idx="332">
                  <c:v>0.29814099999999999</c:v>
                </c:pt>
                <c:pt idx="333">
                  <c:v>0.29733569999999998</c:v>
                </c:pt>
                <c:pt idx="334">
                  <c:v>0.2887808</c:v>
                </c:pt>
                <c:pt idx="335">
                  <c:v>0.27919359999999999</c:v>
                </c:pt>
                <c:pt idx="336">
                  <c:v>0.27578330000000001</c:v>
                </c:pt>
                <c:pt idx="337">
                  <c:v>0.27788940000000001</c:v>
                </c:pt>
                <c:pt idx="338">
                  <c:v>0.27581529999999999</c:v>
                </c:pt>
                <c:pt idx="339">
                  <c:v>0.26945780000000003</c:v>
                </c:pt>
                <c:pt idx="340">
                  <c:v>0.2727252</c:v>
                </c:pt>
                <c:pt idx="341">
                  <c:v>0.28165889999999999</c:v>
                </c:pt>
                <c:pt idx="342">
                  <c:v>0.2810549</c:v>
                </c:pt>
                <c:pt idx="343">
                  <c:v>0.27600599999999997</c:v>
                </c:pt>
                <c:pt idx="344">
                  <c:v>0.2742793</c:v>
                </c:pt>
                <c:pt idx="345">
                  <c:v>0.26897749999999998</c:v>
                </c:pt>
                <c:pt idx="346">
                  <c:v>0.2573608</c:v>
                </c:pt>
                <c:pt idx="347">
                  <c:v>0.25153370000000003</c:v>
                </c:pt>
                <c:pt idx="348">
                  <c:v>0.2560402</c:v>
                </c:pt>
                <c:pt idx="349">
                  <c:v>0.26123079999999999</c:v>
                </c:pt>
                <c:pt idx="350">
                  <c:v>0.26377250000000002</c:v>
                </c:pt>
                <c:pt idx="351">
                  <c:v>0.26950770000000002</c:v>
                </c:pt>
                <c:pt idx="352">
                  <c:v>0.2766748</c:v>
                </c:pt>
                <c:pt idx="353">
                  <c:v>0.26950079999999998</c:v>
                </c:pt>
                <c:pt idx="354">
                  <c:v>0.2509633</c:v>
                </c:pt>
                <c:pt idx="355">
                  <c:v>0.24659800000000001</c:v>
                </c:pt>
                <c:pt idx="356">
                  <c:v>0.25736290000000001</c:v>
                </c:pt>
                <c:pt idx="357">
                  <c:v>0.26761689999999999</c:v>
                </c:pt>
                <c:pt idx="358">
                  <c:v>0.26762839999999999</c:v>
                </c:pt>
                <c:pt idx="359">
                  <c:v>0.2592101</c:v>
                </c:pt>
                <c:pt idx="360">
                  <c:v>0.26108140000000002</c:v>
                </c:pt>
                <c:pt idx="361">
                  <c:v>0.26619480000000001</c:v>
                </c:pt>
                <c:pt idx="362">
                  <c:v>0.25083149999999999</c:v>
                </c:pt>
                <c:pt idx="363">
                  <c:v>0.23155480000000001</c:v>
                </c:pt>
                <c:pt idx="364">
                  <c:v>0.23132349999999999</c:v>
                </c:pt>
                <c:pt idx="365">
                  <c:v>0.23577219999999999</c:v>
                </c:pt>
                <c:pt idx="366">
                  <c:v>0.23189699999999999</c:v>
                </c:pt>
                <c:pt idx="367">
                  <c:v>0.23147529999999999</c:v>
                </c:pt>
                <c:pt idx="368">
                  <c:v>0.2382273</c:v>
                </c:pt>
                <c:pt idx="369">
                  <c:v>0.24115010000000001</c:v>
                </c:pt>
                <c:pt idx="370">
                  <c:v>0.238289</c:v>
                </c:pt>
                <c:pt idx="371">
                  <c:v>0.23567389999999999</c:v>
                </c:pt>
                <c:pt idx="372">
                  <c:v>0.23183409999999999</c:v>
                </c:pt>
                <c:pt idx="373">
                  <c:v>0.22406309999999999</c:v>
                </c:pt>
                <c:pt idx="374">
                  <c:v>0.21838869999999999</c:v>
                </c:pt>
                <c:pt idx="375">
                  <c:v>0.21947340000000001</c:v>
                </c:pt>
                <c:pt idx="376">
                  <c:v>0.2237113</c:v>
                </c:pt>
                <c:pt idx="377">
                  <c:v>0.2219873</c:v>
                </c:pt>
                <c:pt idx="378">
                  <c:v>0.20993510000000001</c:v>
                </c:pt>
                <c:pt idx="379">
                  <c:v>0.20206289999999999</c:v>
                </c:pt>
                <c:pt idx="380">
                  <c:v>0.20928150000000001</c:v>
                </c:pt>
                <c:pt idx="381">
                  <c:v>0.21820400000000001</c:v>
                </c:pt>
                <c:pt idx="382">
                  <c:v>0.21664420000000001</c:v>
                </c:pt>
                <c:pt idx="383">
                  <c:v>0.20684459999999999</c:v>
                </c:pt>
                <c:pt idx="384">
                  <c:v>0.2032668</c:v>
                </c:pt>
                <c:pt idx="385">
                  <c:v>0.2092338</c:v>
                </c:pt>
                <c:pt idx="386">
                  <c:v>0.20622380000000001</c:v>
                </c:pt>
                <c:pt idx="387">
                  <c:v>0.19981969999999999</c:v>
                </c:pt>
                <c:pt idx="388">
                  <c:v>0.20615539999999999</c:v>
                </c:pt>
                <c:pt idx="389">
                  <c:v>0.21366019999999999</c:v>
                </c:pt>
                <c:pt idx="390">
                  <c:v>0.21030489999999999</c:v>
                </c:pt>
                <c:pt idx="391">
                  <c:v>0.20313220000000001</c:v>
                </c:pt>
                <c:pt idx="392">
                  <c:v>0.20286709999999999</c:v>
                </c:pt>
                <c:pt idx="393">
                  <c:v>0.20591670000000001</c:v>
                </c:pt>
                <c:pt idx="394">
                  <c:v>0.20364889999999999</c:v>
                </c:pt>
                <c:pt idx="395">
                  <c:v>0.1983056</c:v>
                </c:pt>
                <c:pt idx="396">
                  <c:v>0.1945335</c:v>
                </c:pt>
                <c:pt idx="397">
                  <c:v>0.18988740000000001</c:v>
                </c:pt>
                <c:pt idx="398">
                  <c:v>0.18639149999999999</c:v>
                </c:pt>
                <c:pt idx="399">
                  <c:v>0.19220570000000001</c:v>
                </c:pt>
                <c:pt idx="400">
                  <c:v>0.20397000000000001</c:v>
                </c:pt>
                <c:pt idx="401">
                  <c:v>0.20367440000000001</c:v>
                </c:pt>
                <c:pt idx="402">
                  <c:v>0.18503900000000001</c:v>
                </c:pt>
                <c:pt idx="403">
                  <c:v>0.1670749</c:v>
                </c:pt>
                <c:pt idx="404">
                  <c:v>0.1602285</c:v>
                </c:pt>
                <c:pt idx="405">
                  <c:v>0.1621725</c:v>
                </c:pt>
                <c:pt idx="406">
                  <c:v>0.17584320000000001</c:v>
                </c:pt>
                <c:pt idx="407">
                  <c:v>0.18939149999999999</c:v>
                </c:pt>
                <c:pt idx="408">
                  <c:v>0.1849259</c:v>
                </c:pt>
                <c:pt idx="409">
                  <c:v>0.1721859</c:v>
                </c:pt>
                <c:pt idx="410">
                  <c:v>0.16711529999999999</c:v>
                </c:pt>
                <c:pt idx="411">
                  <c:v>0.16725670000000001</c:v>
                </c:pt>
                <c:pt idx="412">
                  <c:v>0.16654479999999999</c:v>
                </c:pt>
                <c:pt idx="413">
                  <c:v>0.16206010000000001</c:v>
                </c:pt>
                <c:pt idx="414">
                  <c:v>0.1541748</c:v>
                </c:pt>
                <c:pt idx="415">
                  <c:v>0.15177860000000001</c:v>
                </c:pt>
                <c:pt idx="416">
                  <c:v>0.16418569999999999</c:v>
                </c:pt>
                <c:pt idx="417">
                  <c:v>0.17592140000000001</c:v>
                </c:pt>
                <c:pt idx="418">
                  <c:v>0.1659824</c:v>
                </c:pt>
                <c:pt idx="419">
                  <c:v>0.1497116</c:v>
                </c:pt>
                <c:pt idx="420">
                  <c:v>0.1519218</c:v>
                </c:pt>
                <c:pt idx="421">
                  <c:v>0.1625037</c:v>
                </c:pt>
                <c:pt idx="422">
                  <c:v>0.15545590000000001</c:v>
                </c:pt>
                <c:pt idx="423">
                  <c:v>0.13809260000000001</c:v>
                </c:pt>
                <c:pt idx="424">
                  <c:v>0.1378741</c:v>
                </c:pt>
                <c:pt idx="425">
                  <c:v>0.1512617</c:v>
                </c:pt>
                <c:pt idx="426">
                  <c:v>0.1592103</c:v>
                </c:pt>
                <c:pt idx="427">
                  <c:v>0.16606770000000001</c:v>
                </c:pt>
                <c:pt idx="428">
                  <c:v>0.1761006</c:v>
                </c:pt>
                <c:pt idx="429">
                  <c:v>0.1718393</c:v>
                </c:pt>
                <c:pt idx="430">
                  <c:v>0.14928930000000001</c:v>
                </c:pt>
                <c:pt idx="431">
                  <c:v>0.1320392</c:v>
                </c:pt>
                <c:pt idx="432">
                  <c:v>0.1333683</c:v>
                </c:pt>
                <c:pt idx="433">
                  <c:v>0.14480560000000001</c:v>
                </c:pt>
                <c:pt idx="434">
                  <c:v>0.1549432</c:v>
                </c:pt>
                <c:pt idx="435">
                  <c:v>0.15537200000000001</c:v>
                </c:pt>
                <c:pt idx="436">
                  <c:v>0.1468149</c:v>
                </c:pt>
                <c:pt idx="437">
                  <c:v>0.13524030000000001</c:v>
                </c:pt>
                <c:pt idx="438">
                  <c:v>0.12806819999999999</c:v>
                </c:pt>
                <c:pt idx="439">
                  <c:v>0.1330518</c:v>
                </c:pt>
                <c:pt idx="440">
                  <c:v>0.1388365</c:v>
                </c:pt>
                <c:pt idx="441">
                  <c:v>0.13340060000000001</c:v>
                </c:pt>
                <c:pt idx="442">
                  <c:v>0.1303831</c:v>
                </c:pt>
                <c:pt idx="443">
                  <c:v>0.13640740000000001</c:v>
                </c:pt>
                <c:pt idx="444">
                  <c:v>0.1383877</c:v>
                </c:pt>
                <c:pt idx="445">
                  <c:v>0.13048650000000001</c:v>
                </c:pt>
                <c:pt idx="446">
                  <c:v>0.1223516</c:v>
                </c:pt>
                <c:pt idx="447">
                  <c:v>0.12310459999999999</c:v>
                </c:pt>
                <c:pt idx="448">
                  <c:v>0.1228296</c:v>
                </c:pt>
                <c:pt idx="449">
                  <c:v>0.1155788</c:v>
                </c:pt>
                <c:pt idx="450">
                  <c:v>0.11938360000000001</c:v>
                </c:pt>
                <c:pt idx="451">
                  <c:v>0.1330858</c:v>
                </c:pt>
                <c:pt idx="452">
                  <c:v>0.1335953</c:v>
                </c:pt>
                <c:pt idx="453">
                  <c:v>0.1245006</c:v>
                </c:pt>
                <c:pt idx="454">
                  <c:v>0.1157123</c:v>
                </c:pt>
                <c:pt idx="455">
                  <c:v>0.10528849999999999</c:v>
                </c:pt>
                <c:pt idx="456">
                  <c:v>0.1062183</c:v>
                </c:pt>
                <c:pt idx="457">
                  <c:v>0.1207178</c:v>
                </c:pt>
                <c:pt idx="458">
                  <c:v>0.1273744</c:v>
                </c:pt>
                <c:pt idx="459">
                  <c:v>0.1243571</c:v>
                </c:pt>
                <c:pt idx="460">
                  <c:v>0.1256882</c:v>
                </c:pt>
                <c:pt idx="461">
                  <c:v>0.12620319999999999</c:v>
                </c:pt>
                <c:pt idx="462">
                  <c:v>0.115254</c:v>
                </c:pt>
                <c:pt idx="463">
                  <c:v>0.10668809999999999</c:v>
                </c:pt>
                <c:pt idx="464">
                  <c:v>0.11730839999999999</c:v>
                </c:pt>
                <c:pt idx="465">
                  <c:v>0.13019720000000001</c:v>
                </c:pt>
                <c:pt idx="466">
                  <c:v>0.1276214</c:v>
                </c:pt>
                <c:pt idx="467">
                  <c:v>0.11761439999999999</c:v>
                </c:pt>
                <c:pt idx="468">
                  <c:v>0.1087095</c:v>
                </c:pt>
                <c:pt idx="469">
                  <c:v>0.10419340000000001</c:v>
                </c:pt>
                <c:pt idx="470">
                  <c:v>9.968428E-2</c:v>
                </c:pt>
                <c:pt idx="471">
                  <c:v>9.5197000000000004E-2</c:v>
                </c:pt>
                <c:pt idx="472">
                  <c:v>9.9241259999999998E-2</c:v>
                </c:pt>
                <c:pt idx="473">
                  <c:v>0.10525329999999999</c:v>
                </c:pt>
                <c:pt idx="474">
                  <c:v>9.9695539999999999E-2</c:v>
                </c:pt>
                <c:pt idx="475">
                  <c:v>9.2501609999999998E-2</c:v>
                </c:pt>
                <c:pt idx="476">
                  <c:v>0.1036261</c:v>
                </c:pt>
                <c:pt idx="477">
                  <c:v>0.1082849</c:v>
                </c:pt>
                <c:pt idx="478">
                  <c:v>8.4934700000000002E-2</c:v>
                </c:pt>
                <c:pt idx="479">
                  <c:v>7.5395149999999994E-2</c:v>
                </c:pt>
                <c:pt idx="480">
                  <c:v>9.3684539999999997E-2</c:v>
                </c:pt>
                <c:pt idx="481">
                  <c:v>0.1016894</c:v>
                </c:pt>
                <c:pt idx="482">
                  <c:v>9.0820830000000005E-2</c:v>
                </c:pt>
                <c:pt idx="483">
                  <c:v>8.2348950000000004E-2</c:v>
                </c:pt>
                <c:pt idx="484">
                  <c:v>8.93042E-2</c:v>
                </c:pt>
                <c:pt idx="485">
                  <c:v>0.10389760000000001</c:v>
                </c:pt>
                <c:pt idx="486">
                  <c:v>0.1118138</c:v>
                </c:pt>
                <c:pt idx="487">
                  <c:v>0.1077152</c:v>
                </c:pt>
                <c:pt idx="488">
                  <c:v>9.5003770000000001E-2</c:v>
                </c:pt>
                <c:pt idx="489">
                  <c:v>9.0476920000000002E-2</c:v>
                </c:pt>
                <c:pt idx="490">
                  <c:v>0.1008107</c:v>
                </c:pt>
                <c:pt idx="491">
                  <c:v>0.1089504</c:v>
                </c:pt>
                <c:pt idx="492">
                  <c:v>0.1076776</c:v>
                </c:pt>
                <c:pt idx="493">
                  <c:v>0.1005211</c:v>
                </c:pt>
                <c:pt idx="494">
                  <c:v>8.6743429999999996E-2</c:v>
                </c:pt>
                <c:pt idx="495">
                  <c:v>7.9158190000000003E-2</c:v>
                </c:pt>
                <c:pt idx="496">
                  <c:v>8.7430960000000002E-2</c:v>
                </c:pt>
                <c:pt idx="497">
                  <c:v>9.6455520000000003E-2</c:v>
                </c:pt>
                <c:pt idx="498">
                  <c:v>9.4081730000000002E-2</c:v>
                </c:pt>
                <c:pt idx="499">
                  <c:v>8.6709140000000004E-2</c:v>
                </c:pt>
                <c:pt idx="500">
                  <c:v>8.8962239999999998E-2</c:v>
                </c:pt>
                <c:pt idx="501">
                  <c:v>9.3324229999999994E-2</c:v>
                </c:pt>
                <c:pt idx="502">
                  <c:v>7.6820730000000004E-2</c:v>
                </c:pt>
                <c:pt idx="503">
                  <c:v>5.9553130000000003E-2</c:v>
                </c:pt>
                <c:pt idx="504">
                  <c:v>7.2097159999999993E-2</c:v>
                </c:pt>
                <c:pt idx="505">
                  <c:v>9.4666810000000004E-2</c:v>
                </c:pt>
                <c:pt idx="506">
                  <c:v>0.1017358</c:v>
                </c:pt>
                <c:pt idx="507">
                  <c:v>9.7198660000000006E-2</c:v>
                </c:pt>
                <c:pt idx="508">
                  <c:v>9.2075950000000004E-2</c:v>
                </c:pt>
                <c:pt idx="509">
                  <c:v>9.0362300000000007E-2</c:v>
                </c:pt>
                <c:pt idx="510">
                  <c:v>8.7393009999999993E-2</c:v>
                </c:pt>
                <c:pt idx="511">
                  <c:v>7.9165139999999995E-2</c:v>
                </c:pt>
                <c:pt idx="512">
                  <c:v>7.3524539999999999E-2</c:v>
                </c:pt>
                <c:pt idx="513">
                  <c:v>7.5362020000000002E-2</c:v>
                </c:pt>
                <c:pt idx="514">
                  <c:v>7.0497679999999993E-2</c:v>
                </c:pt>
                <c:pt idx="515">
                  <c:v>5.965206E-2</c:v>
                </c:pt>
                <c:pt idx="516">
                  <c:v>6.6039180000000003E-2</c:v>
                </c:pt>
                <c:pt idx="517">
                  <c:v>8.093069E-2</c:v>
                </c:pt>
                <c:pt idx="518">
                  <c:v>7.9329419999999998E-2</c:v>
                </c:pt>
                <c:pt idx="519">
                  <c:v>7.5844910000000001E-2</c:v>
                </c:pt>
                <c:pt idx="520">
                  <c:v>9.1430559999999994E-2</c:v>
                </c:pt>
                <c:pt idx="521">
                  <c:v>0.10373060000000001</c:v>
                </c:pt>
                <c:pt idx="522">
                  <c:v>9.0538939999999998E-2</c:v>
                </c:pt>
                <c:pt idx="523">
                  <c:v>7.5655420000000001E-2</c:v>
                </c:pt>
                <c:pt idx="524">
                  <c:v>7.6251059999999996E-2</c:v>
                </c:pt>
                <c:pt idx="525">
                  <c:v>7.4040850000000005E-2</c:v>
                </c:pt>
                <c:pt idx="526">
                  <c:v>6.2971719999999995E-2</c:v>
                </c:pt>
                <c:pt idx="527">
                  <c:v>5.6526109999999997E-2</c:v>
                </c:pt>
                <c:pt idx="528">
                  <c:v>6.7547070000000001E-2</c:v>
                </c:pt>
                <c:pt idx="529">
                  <c:v>9.0668310000000002E-2</c:v>
                </c:pt>
                <c:pt idx="530">
                  <c:v>9.5412289999999997E-2</c:v>
                </c:pt>
                <c:pt idx="531">
                  <c:v>7.9917100000000005E-2</c:v>
                </c:pt>
                <c:pt idx="532">
                  <c:v>7.4222620000000003E-2</c:v>
                </c:pt>
                <c:pt idx="533">
                  <c:v>8.0490850000000003E-2</c:v>
                </c:pt>
                <c:pt idx="534">
                  <c:v>8.4716109999999997E-2</c:v>
                </c:pt>
                <c:pt idx="535">
                  <c:v>8.0651929999999997E-2</c:v>
                </c:pt>
                <c:pt idx="536">
                  <c:v>7.2327440000000007E-2</c:v>
                </c:pt>
                <c:pt idx="537">
                  <c:v>7.0147769999999998E-2</c:v>
                </c:pt>
                <c:pt idx="538">
                  <c:v>6.8388160000000003E-2</c:v>
                </c:pt>
                <c:pt idx="539">
                  <c:v>6.1002540000000001E-2</c:v>
                </c:pt>
                <c:pt idx="540">
                  <c:v>5.5484150000000003E-2</c:v>
                </c:pt>
                <c:pt idx="541">
                  <c:v>5.7721040000000001E-2</c:v>
                </c:pt>
                <c:pt idx="542">
                  <c:v>6.4143839999999994E-2</c:v>
                </c:pt>
                <c:pt idx="543">
                  <c:v>6.7677039999999994E-2</c:v>
                </c:pt>
                <c:pt idx="544">
                  <c:v>7.3907860000000006E-2</c:v>
                </c:pt>
                <c:pt idx="545">
                  <c:v>7.9484819999999998E-2</c:v>
                </c:pt>
                <c:pt idx="546">
                  <c:v>6.9762190000000002E-2</c:v>
                </c:pt>
                <c:pt idx="547">
                  <c:v>5.5705709999999999E-2</c:v>
                </c:pt>
                <c:pt idx="548">
                  <c:v>5.2469010000000003E-2</c:v>
                </c:pt>
                <c:pt idx="549">
                  <c:v>5.5772160000000001E-2</c:v>
                </c:pt>
                <c:pt idx="550">
                  <c:v>5.8148900000000003E-2</c:v>
                </c:pt>
                <c:pt idx="551">
                  <c:v>5.5928930000000002E-2</c:v>
                </c:pt>
                <c:pt idx="552">
                  <c:v>5.2982840000000003E-2</c:v>
                </c:pt>
                <c:pt idx="553">
                  <c:v>5.3426290000000001E-2</c:v>
                </c:pt>
                <c:pt idx="554">
                  <c:v>5.4518459999999998E-2</c:v>
                </c:pt>
                <c:pt idx="555">
                  <c:v>5.4808309999999999E-2</c:v>
                </c:pt>
                <c:pt idx="556">
                  <c:v>5.3461519999999998E-2</c:v>
                </c:pt>
                <c:pt idx="557">
                  <c:v>5.4002620000000001E-2</c:v>
                </c:pt>
                <c:pt idx="558">
                  <c:v>5.8620520000000002E-2</c:v>
                </c:pt>
                <c:pt idx="559">
                  <c:v>5.6134009999999998E-2</c:v>
                </c:pt>
                <c:pt idx="560">
                  <c:v>4.8770099999999997E-2</c:v>
                </c:pt>
                <c:pt idx="561">
                  <c:v>4.5495550000000003E-2</c:v>
                </c:pt>
                <c:pt idx="562">
                  <c:v>4.0599669999999997E-2</c:v>
                </c:pt>
                <c:pt idx="563">
                  <c:v>4.2594559999999997E-2</c:v>
                </c:pt>
                <c:pt idx="564">
                  <c:v>5.2693589999999998E-2</c:v>
                </c:pt>
                <c:pt idx="565">
                  <c:v>4.9611089999999997E-2</c:v>
                </c:pt>
                <c:pt idx="566">
                  <c:v>3.6028810000000001E-2</c:v>
                </c:pt>
                <c:pt idx="567">
                  <c:v>3.6038819999999999E-2</c:v>
                </c:pt>
                <c:pt idx="568">
                  <c:v>5.3523420000000002E-2</c:v>
                </c:pt>
                <c:pt idx="569">
                  <c:v>6.65964E-2</c:v>
                </c:pt>
                <c:pt idx="570">
                  <c:v>5.9575929999999999E-2</c:v>
                </c:pt>
                <c:pt idx="571">
                  <c:v>4.0380069999999997E-2</c:v>
                </c:pt>
                <c:pt idx="572">
                  <c:v>3.2681750000000002E-2</c:v>
                </c:pt>
                <c:pt idx="573">
                  <c:v>4.4308680000000003E-2</c:v>
                </c:pt>
                <c:pt idx="574">
                  <c:v>5.1722200000000003E-2</c:v>
                </c:pt>
                <c:pt idx="575">
                  <c:v>4.5285249999999999E-2</c:v>
                </c:pt>
                <c:pt idx="576">
                  <c:v>4.4870199999999999E-2</c:v>
                </c:pt>
                <c:pt idx="577">
                  <c:v>5.0472120000000002E-2</c:v>
                </c:pt>
                <c:pt idx="578">
                  <c:v>4.5550119999999999E-2</c:v>
                </c:pt>
                <c:pt idx="579">
                  <c:v>4.0582239999999999E-2</c:v>
                </c:pt>
                <c:pt idx="580">
                  <c:v>4.8242710000000001E-2</c:v>
                </c:pt>
                <c:pt idx="581">
                  <c:v>5.6046260000000001E-2</c:v>
                </c:pt>
                <c:pt idx="582">
                  <c:v>5.1462229999999998E-2</c:v>
                </c:pt>
                <c:pt idx="583">
                  <c:v>4.3044480000000003E-2</c:v>
                </c:pt>
                <c:pt idx="584">
                  <c:v>4.2806719999999999E-2</c:v>
                </c:pt>
                <c:pt idx="585">
                  <c:v>4.506425E-2</c:v>
                </c:pt>
                <c:pt idx="586">
                  <c:v>3.9869219999999997E-2</c:v>
                </c:pt>
                <c:pt idx="587">
                  <c:v>2.8980559999999999E-2</c:v>
                </c:pt>
                <c:pt idx="588">
                  <c:v>2.647381E-2</c:v>
                </c:pt>
                <c:pt idx="589">
                  <c:v>3.5143670000000002E-2</c:v>
                </c:pt>
                <c:pt idx="590">
                  <c:v>3.742765E-2</c:v>
                </c:pt>
                <c:pt idx="591">
                  <c:v>3.0202050000000001E-2</c:v>
                </c:pt>
                <c:pt idx="592">
                  <c:v>2.9026300000000001E-2</c:v>
                </c:pt>
                <c:pt idx="593">
                  <c:v>3.5822100000000003E-2</c:v>
                </c:pt>
                <c:pt idx="594">
                  <c:v>3.9567190000000002E-2</c:v>
                </c:pt>
                <c:pt idx="595">
                  <c:v>4.2145340000000003E-2</c:v>
                </c:pt>
                <c:pt idx="596">
                  <c:v>4.7675370000000002E-2</c:v>
                </c:pt>
                <c:pt idx="597">
                  <c:v>5.0306780000000002E-2</c:v>
                </c:pt>
                <c:pt idx="598">
                  <c:v>5.2114380000000002E-2</c:v>
                </c:pt>
                <c:pt idx="599">
                  <c:v>5.3461439999999999E-2</c:v>
                </c:pt>
                <c:pt idx="600">
                  <c:v>5.2223430000000001E-2</c:v>
                </c:pt>
                <c:pt idx="601">
                  <c:v>5.246812E-2</c:v>
                </c:pt>
                <c:pt idx="602">
                  <c:v>4.715358E-2</c:v>
                </c:pt>
                <c:pt idx="603">
                  <c:v>3.409591E-2</c:v>
                </c:pt>
                <c:pt idx="604">
                  <c:v>2.7756099999999999E-2</c:v>
                </c:pt>
                <c:pt idx="605">
                  <c:v>3.029252E-2</c:v>
                </c:pt>
                <c:pt idx="606">
                  <c:v>3.2044690000000001E-2</c:v>
                </c:pt>
                <c:pt idx="607">
                  <c:v>3.208312E-2</c:v>
                </c:pt>
                <c:pt idx="608">
                  <c:v>2.634419E-2</c:v>
                </c:pt>
                <c:pt idx="609">
                  <c:v>1.3214E-2</c:v>
                </c:pt>
                <c:pt idx="610">
                  <c:v>1.0216279999999999E-2</c:v>
                </c:pt>
                <c:pt idx="611">
                  <c:v>2.0331479999999999E-2</c:v>
                </c:pt>
                <c:pt idx="612">
                  <c:v>3.0672230000000002E-2</c:v>
                </c:pt>
                <c:pt idx="613">
                  <c:v>4.6530639999999998E-2</c:v>
                </c:pt>
                <c:pt idx="614">
                  <c:v>6.3302399999999995E-2</c:v>
                </c:pt>
                <c:pt idx="615">
                  <c:v>5.4740740000000003E-2</c:v>
                </c:pt>
                <c:pt idx="616">
                  <c:v>2.8699789999999999E-2</c:v>
                </c:pt>
                <c:pt idx="617">
                  <c:v>1.971032E-2</c:v>
                </c:pt>
                <c:pt idx="618">
                  <c:v>2.3688049999999999E-2</c:v>
                </c:pt>
                <c:pt idx="619">
                  <c:v>2.1959490000000002E-2</c:v>
                </c:pt>
                <c:pt idx="620">
                  <c:v>2.4920589999999999E-2</c:v>
                </c:pt>
                <c:pt idx="621">
                  <c:v>3.5174539999999997E-2</c:v>
                </c:pt>
                <c:pt idx="622">
                  <c:v>4.1447299999999999E-2</c:v>
                </c:pt>
                <c:pt idx="623">
                  <c:v>4.3510750000000001E-2</c:v>
                </c:pt>
                <c:pt idx="624">
                  <c:v>3.9849420000000003E-2</c:v>
                </c:pt>
                <c:pt idx="625">
                  <c:v>2.991858E-2</c:v>
                </c:pt>
                <c:pt idx="626">
                  <c:v>2.086271E-2</c:v>
                </c:pt>
                <c:pt idx="627">
                  <c:v>1.8569019999999999E-2</c:v>
                </c:pt>
                <c:pt idx="628">
                  <c:v>2.7018110000000001E-2</c:v>
                </c:pt>
                <c:pt idx="629">
                  <c:v>3.5468060000000003E-2</c:v>
                </c:pt>
                <c:pt idx="630">
                  <c:v>2.4537989999999999E-2</c:v>
                </c:pt>
                <c:pt idx="631">
                  <c:v>7.210302E-3</c:v>
                </c:pt>
                <c:pt idx="632">
                  <c:v>8.9758089999999995E-3</c:v>
                </c:pt>
                <c:pt idx="633">
                  <c:v>2.1928019999999999E-2</c:v>
                </c:pt>
                <c:pt idx="634">
                  <c:v>3.2271769999999998E-2</c:v>
                </c:pt>
                <c:pt idx="635">
                  <c:v>3.5679130000000003E-2</c:v>
                </c:pt>
                <c:pt idx="636">
                  <c:v>2.957562E-2</c:v>
                </c:pt>
                <c:pt idx="637">
                  <c:v>2.4596429999999999E-2</c:v>
                </c:pt>
                <c:pt idx="638">
                  <c:v>2.2832020000000001E-2</c:v>
                </c:pt>
                <c:pt idx="639">
                  <c:v>2.0084749999999998E-2</c:v>
                </c:pt>
                <c:pt idx="640">
                  <c:v>2.4613619999999999E-2</c:v>
                </c:pt>
                <c:pt idx="641">
                  <c:v>2.9187149999999999E-2</c:v>
                </c:pt>
                <c:pt idx="642">
                  <c:v>1.8437430000000001E-2</c:v>
                </c:pt>
                <c:pt idx="643">
                  <c:v>6.2968130000000001E-3</c:v>
                </c:pt>
                <c:pt idx="644">
                  <c:v>1.284386E-2</c:v>
                </c:pt>
                <c:pt idx="645">
                  <c:v>2.802195E-2</c:v>
                </c:pt>
                <c:pt idx="646">
                  <c:v>3.1044510000000001E-2</c:v>
                </c:pt>
                <c:pt idx="647">
                  <c:v>2.354697E-2</c:v>
                </c:pt>
                <c:pt idx="648">
                  <c:v>2.0500540000000001E-2</c:v>
                </c:pt>
                <c:pt idx="649">
                  <c:v>2.7315849999999999E-2</c:v>
                </c:pt>
                <c:pt idx="650">
                  <c:v>4.0487389999999998E-2</c:v>
                </c:pt>
                <c:pt idx="651">
                  <c:v>4.4709260000000001E-2</c:v>
                </c:pt>
                <c:pt idx="652">
                  <c:v>3.226358E-2</c:v>
                </c:pt>
                <c:pt idx="653">
                  <c:v>2.28363E-2</c:v>
                </c:pt>
                <c:pt idx="654">
                  <c:v>2.679335E-2</c:v>
                </c:pt>
                <c:pt idx="655">
                  <c:v>3.3307120000000003E-2</c:v>
                </c:pt>
                <c:pt idx="656">
                  <c:v>3.5306200000000003E-2</c:v>
                </c:pt>
                <c:pt idx="657">
                  <c:v>3.1221100000000002E-2</c:v>
                </c:pt>
                <c:pt idx="658">
                  <c:v>2.3050870000000001E-2</c:v>
                </c:pt>
                <c:pt idx="659">
                  <c:v>1.6092240000000001E-2</c:v>
                </c:pt>
                <c:pt idx="660">
                  <c:v>1.8846399999999999E-2</c:v>
                </c:pt>
                <c:pt idx="661">
                  <c:v>3.2057009999999997E-2</c:v>
                </c:pt>
                <c:pt idx="662">
                  <c:v>3.2960620000000003E-2</c:v>
                </c:pt>
                <c:pt idx="663">
                  <c:v>1.967961E-2</c:v>
                </c:pt>
                <c:pt idx="664">
                  <c:v>1.897304E-2</c:v>
                </c:pt>
                <c:pt idx="665">
                  <c:v>2.0537630000000001E-2</c:v>
                </c:pt>
                <c:pt idx="666">
                  <c:v>7.8834579999999994E-3</c:v>
                </c:pt>
                <c:pt idx="667">
                  <c:v>6.2553930000000004E-4</c:v>
                </c:pt>
                <c:pt idx="668">
                  <c:v>8.8385870000000002E-3</c:v>
                </c:pt>
                <c:pt idx="669">
                  <c:v>1.7529860000000001E-2</c:v>
                </c:pt>
                <c:pt idx="670">
                  <c:v>1.5750299999999998E-2</c:v>
                </c:pt>
                <c:pt idx="671">
                  <c:v>1.3607350000000001E-2</c:v>
                </c:pt>
                <c:pt idx="672">
                  <c:v>1.918108E-2</c:v>
                </c:pt>
                <c:pt idx="673">
                  <c:v>2.4747129999999999E-2</c:v>
                </c:pt>
                <c:pt idx="674">
                  <c:v>2.4452979999999999E-2</c:v>
                </c:pt>
                <c:pt idx="675">
                  <c:v>2.0983700000000001E-2</c:v>
                </c:pt>
                <c:pt idx="676">
                  <c:v>2.5106150000000001E-2</c:v>
                </c:pt>
                <c:pt idx="677">
                  <c:v>3.5481199999999997E-2</c:v>
                </c:pt>
                <c:pt idx="678">
                  <c:v>3.5432180000000001E-2</c:v>
                </c:pt>
                <c:pt idx="679">
                  <c:v>2.6025340000000001E-2</c:v>
                </c:pt>
                <c:pt idx="680">
                  <c:v>2.1107839999999999E-2</c:v>
                </c:pt>
                <c:pt idx="681">
                  <c:v>2.2726739999999999E-2</c:v>
                </c:pt>
                <c:pt idx="682">
                  <c:v>2.2903179999999999E-2</c:v>
                </c:pt>
                <c:pt idx="683">
                  <c:v>1.8492080000000001E-2</c:v>
                </c:pt>
                <c:pt idx="684">
                  <c:v>1.7752E-2</c:v>
                </c:pt>
                <c:pt idx="685">
                  <c:v>1.9902719999999999E-2</c:v>
                </c:pt>
                <c:pt idx="686">
                  <c:v>1.79426E-2</c:v>
                </c:pt>
                <c:pt idx="687">
                  <c:v>1.9423260000000001E-2</c:v>
                </c:pt>
                <c:pt idx="688">
                  <c:v>2.9167930000000002E-2</c:v>
                </c:pt>
                <c:pt idx="689">
                  <c:v>3.4076660000000002E-2</c:v>
                </c:pt>
                <c:pt idx="690">
                  <c:v>2.4477929999999998E-2</c:v>
                </c:pt>
                <c:pt idx="691">
                  <c:v>1.6095849999999998E-2</c:v>
                </c:pt>
                <c:pt idx="692">
                  <c:v>2.365049E-2</c:v>
                </c:pt>
                <c:pt idx="693">
                  <c:v>3.082054E-2</c:v>
                </c:pt>
                <c:pt idx="694">
                  <c:v>2.0708859999999999E-2</c:v>
                </c:pt>
                <c:pt idx="695">
                  <c:v>7.7885910000000001E-3</c:v>
                </c:pt>
                <c:pt idx="696">
                  <c:v>1.3091739999999999E-2</c:v>
                </c:pt>
                <c:pt idx="697">
                  <c:v>3.2176860000000002E-2</c:v>
                </c:pt>
                <c:pt idx="698">
                  <c:v>4.1337810000000003E-2</c:v>
                </c:pt>
                <c:pt idx="699">
                  <c:v>2.8411510000000001E-2</c:v>
                </c:pt>
                <c:pt idx="700">
                  <c:v>1.7637549999999998E-2</c:v>
                </c:pt>
                <c:pt idx="701">
                  <c:v>2.8262590000000001E-2</c:v>
                </c:pt>
                <c:pt idx="702">
                  <c:v>3.279609E-2</c:v>
                </c:pt>
                <c:pt idx="703">
                  <c:v>2.022591E-2</c:v>
                </c:pt>
                <c:pt idx="704">
                  <c:v>1.011196E-2</c:v>
                </c:pt>
                <c:pt idx="705">
                  <c:v>3.8966999999999999E-3</c:v>
                </c:pt>
                <c:pt idx="706">
                  <c:v>3.558847E-3</c:v>
                </c:pt>
                <c:pt idx="707">
                  <c:v>1.039297E-2</c:v>
                </c:pt>
                <c:pt idx="708">
                  <c:v>1.787861E-2</c:v>
                </c:pt>
                <c:pt idx="709">
                  <c:v>2.2540999999999999E-2</c:v>
                </c:pt>
                <c:pt idx="710">
                  <c:v>1.6428849999999998E-2</c:v>
                </c:pt>
                <c:pt idx="711">
                  <c:v>1.0666470000000001E-2</c:v>
                </c:pt>
                <c:pt idx="712">
                  <c:v>2.276127E-2</c:v>
                </c:pt>
                <c:pt idx="713">
                  <c:v>3.1260749999999997E-2</c:v>
                </c:pt>
                <c:pt idx="714">
                  <c:v>1.7439909999999999E-2</c:v>
                </c:pt>
                <c:pt idx="715">
                  <c:v>6.6673030000000003E-3</c:v>
                </c:pt>
                <c:pt idx="716">
                  <c:v>1.182128E-2</c:v>
                </c:pt>
                <c:pt idx="717">
                  <c:v>1.1396440000000001E-2</c:v>
                </c:pt>
                <c:pt idx="718">
                  <c:v>6.8579970000000002E-3</c:v>
                </c:pt>
                <c:pt idx="719">
                  <c:v>1.817423E-2</c:v>
                </c:pt>
                <c:pt idx="720">
                  <c:v>3.2774749999999998E-2</c:v>
                </c:pt>
                <c:pt idx="721">
                  <c:v>2.704923E-2</c:v>
                </c:pt>
                <c:pt idx="722">
                  <c:v>7.1150600000000003E-3</c:v>
                </c:pt>
                <c:pt idx="723">
                  <c:v>-4.3696109999999998E-3</c:v>
                </c:pt>
                <c:pt idx="724">
                  <c:v>5.4878130000000002E-3</c:v>
                </c:pt>
                <c:pt idx="725">
                  <c:v>2.586917E-2</c:v>
                </c:pt>
                <c:pt idx="726">
                  <c:v>2.9929649999999999E-2</c:v>
                </c:pt>
                <c:pt idx="727">
                  <c:v>1.45963E-2</c:v>
                </c:pt>
                <c:pt idx="728">
                  <c:v>1.093542E-2</c:v>
                </c:pt>
                <c:pt idx="729">
                  <c:v>2.3542629999999998E-2</c:v>
                </c:pt>
                <c:pt idx="730">
                  <c:v>2.346908E-2</c:v>
                </c:pt>
                <c:pt idx="731">
                  <c:v>1.3415470000000001E-2</c:v>
                </c:pt>
                <c:pt idx="732">
                  <c:v>1.377838E-2</c:v>
                </c:pt>
                <c:pt idx="733">
                  <c:v>1.962351E-2</c:v>
                </c:pt>
                <c:pt idx="734">
                  <c:v>1.250325E-2</c:v>
                </c:pt>
                <c:pt idx="735">
                  <c:v>-6.4547789999999999E-3</c:v>
                </c:pt>
                <c:pt idx="736">
                  <c:v>-8.2348660000000004E-3</c:v>
                </c:pt>
                <c:pt idx="737">
                  <c:v>6.8244769999999998E-3</c:v>
                </c:pt>
                <c:pt idx="738">
                  <c:v>7.0162649999999998E-3</c:v>
                </c:pt>
                <c:pt idx="739">
                  <c:v>5.1687149999999997E-4</c:v>
                </c:pt>
                <c:pt idx="740">
                  <c:v>8.8657579999999996E-3</c:v>
                </c:pt>
                <c:pt idx="741">
                  <c:v>1.6324209999999999E-2</c:v>
                </c:pt>
                <c:pt idx="742">
                  <c:v>1.0458200000000001E-2</c:v>
                </c:pt>
                <c:pt idx="743">
                  <c:v>5.1236329999999998E-3</c:v>
                </c:pt>
                <c:pt idx="744">
                  <c:v>1.0588439999999999E-2</c:v>
                </c:pt>
                <c:pt idx="745">
                  <c:v>2.0011600000000001E-2</c:v>
                </c:pt>
                <c:pt idx="746">
                  <c:v>2.0268870000000001E-2</c:v>
                </c:pt>
                <c:pt idx="747">
                  <c:v>1.56683E-2</c:v>
                </c:pt>
                <c:pt idx="748">
                  <c:v>1.7317280000000001E-2</c:v>
                </c:pt>
                <c:pt idx="749">
                  <c:v>1.1854999999999999E-2</c:v>
                </c:pt>
                <c:pt idx="750">
                  <c:v>1.545311E-4</c:v>
                </c:pt>
                <c:pt idx="751">
                  <c:v>2.8208230000000001E-3</c:v>
                </c:pt>
                <c:pt idx="752">
                  <c:v>8.2522050000000003E-3</c:v>
                </c:pt>
                <c:pt idx="753">
                  <c:v>5.5466359999999998E-3</c:v>
                </c:pt>
                <c:pt idx="754">
                  <c:v>3.4378030000000001E-3</c:v>
                </c:pt>
                <c:pt idx="755">
                  <c:v>2.0656899999999998E-3</c:v>
                </c:pt>
                <c:pt idx="756">
                  <c:v>8.0381259999999996E-3</c:v>
                </c:pt>
                <c:pt idx="757">
                  <c:v>1.7498610000000001E-2</c:v>
                </c:pt>
                <c:pt idx="758">
                  <c:v>1.0427580000000001E-2</c:v>
                </c:pt>
                <c:pt idx="759">
                  <c:v>2.9890910000000001E-3</c:v>
                </c:pt>
                <c:pt idx="760">
                  <c:v>1.4495549999999999E-2</c:v>
                </c:pt>
                <c:pt idx="761">
                  <c:v>1.7147800000000001E-2</c:v>
                </c:pt>
                <c:pt idx="762">
                  <c:v>6.7723049999999997E-4</c:v>
                </c:pt>
                <c:pt idx="763">
                  <c:v>-3.8098350000000001E-3</c:v>
                </c:pt>
                <c:pt idx="764">
                  <c:v>5.4983970000000004E-3</c:v>
                </c:pt>
                <c:pt idx="765">
                  <c:v>4.7185359999999997E-3</c:v>
                </c:pt>
                <c:pt idx="766">
                  <c:v>-1.388441E-3</c:v>
                </c:pt>
                <c:pt idx="767">
                  <c:v>1.2013480000000001E-3</c:v>
                </c:pt>
                <c:pt idx="768">
                  <c:v>1.0546659999999999E-2</c:v>
                </c:pt>
                <c:pt idx="769">
                  <c:v>1.797561E-2</c:v>
                </c:pt>
                <c:pt idx="770">
                  <c:v>1.42875E-2</c:v>
                </c:pt>
                <c:pt idx="771">
                  <c:v>5.1832359999999999E-3</c:v>
                </c:pt>
                <c:pt idx="772">
                  <c:v>8.0698130000000003E-3</c:v>
                </c:pt>
                <c:pt idx="773">
                  <c:v>1.8925330000000001E-2</c:v>
                </c:pt>
                <c:pt idx="774">
                  <c:v>1.4943390000000001E-2</c:v>
                </c:pt>
                <c:pt idx="775">
                  <c:v>2.2698850000000001E-3</c:v>
                </c:pt>
                <c:pt idx="776">
                  <c:v>1.177766E-3</c:v>
                </c:pt>
                <c:pt idx="777">
                  <c:v>1.4222919999999999E-3</c:v>
                </c:pt>
                <c:pt idx="778">
                  <c:v>-4.7015650000000004E-3</c:v>
                </c:pt>
                <c:pt idx="779">
                  <c:v>-3.9696590000000004E-3</c:v>
                </c:pt>
                <c:pt idx="780">
                  <c:v>8.3788939999999996E-3</c:v>
                </c:pt>
                <c:pt idx="781">
                  <c:v>2.133171E-2</c:v>
                </c:pt>
                <c:pt idx="782">
                  <c:v>2.1534040000000001E-2</c:v>
                </c:pt>
                <c:pt idx="783">
                  <c:v>1.398489E-2</c:v>
                </c:pt>
                <c:pt idx="784">
                  <c:v>1.474293E-2</c:v>
                </c:pt>
                <c:pt idx="785">
                  <c:v>2.1183339999999998E-2</c:v>
                </c:pt>
                <c:pt idx="786">
                  <c:v>1.861968E-2</c:v>
                </c:pt>
                <c:pt idx="787">
                  <c:v>6.5096629999999997E-3</c:v>
                </c:pt>
                <c:pt idx="788">
                  <c:v>-2.8068530000000002E-4</c:v>
                </c:pt>
                <c:pt idx="789">
                  <c:v>3.074752E-3</c:v>
                </c:pt>
                <c:pt idx="790">
                  <c:v>3.4017519999999997E-4</c:v>
                </c:pt>
                <c:pt idx="791">
                  <c:v>-1.181422E-2</c:v>
                </c:pt>
                <c:pt idx="792">
                  <c:v>-7.4811560000000001E-3</c:v>
                </c:pt>
                <c:pt idx="793">
                  <c:v>1.6270030000000001E-2</c:v>
                </c:pt>
                <c:pt idx="794">
                  <c:v>1.975449E-2</c:v>
                </c:pt>
                <c:pt idx="795">
                  <c:v>2.8740020000000001E-3</c:v>
                </c:pt>
                <c:pt idx="796">
                  <c:v>6.1620370000000004E-3</c:v>
                </c:pt>
                <c:pt idx="797">
                  <c:v>2.0763279999999999E-2</c:v>
                </c:pt>
                <c:pt idx="798">
                  <c:v>1.9449089999999999E-2</c:v>
                </c:pt>
                <c:pt idx="799">
                  <c:v>8.8301609999999996E-3</c:v>
                </c:pt>
                <c:pt idx="800">
                  <c:v>4.4262989999999999E-3</c:v>
                </c:pt>
                <c:pt idx="801">
                  <c:v>1.036869E-2</c:v>
                </c:pt>
                <c:pt idx="802">
                  <c:v>8.8726829999999993E-3</c:v>
                </c:pt>
                <c:pt idx="803">
                  <c:v>-8.5853579999999995E-3</c:v>
                </c:pt>
                <c:pt idx="804">
                  <c:v>-1.578061E-2</c:v>
                </c:pt>
                <c:pt idx="805">
                  <c:v>-3.9132710000000003E-3</c:v>
                </c:pt>
                <c:pt idx="806">
                  <c:v>7.7490399999999996E-3</c:v>
                </c:pt>
                <c:pt idx="807">
                  <c:v>1.441769E-2</c:v>
                </c:pt>
                <c:pt idx="808">
                  <c:v>1.5812039999999999E-2</c:v>
                </c:pt>
                <c:pt idx="809">
                  <c:v>1.20371E-2</c:v>
                </c:pt>
                <c:pt idx="810">
                  <c:v>1.0830960000000001E-2</c:v>
                </c:pt>
                <c:pt idx="811">
                  <c:v>9.184546E-3</c:v>
                </c:pt>
                <c:pt idx="812">
                  <c:v>7.3520570000000004E-3</c:v>
                </c:pt>
                <c:pt idx="813">
                  <c:v>9.4811010000000005E-3</c:v>
                </c:pt>
                <c:pt idx="814">
                  <c:v>3.4530559999999999E-3</c:v>
                </c:pt>
                <c:pt idx="815">
                  <c:v>-6.7365539999999996E-3</c:v>
                </c:pt>
                <c:pt idx="816">
                  <c:v>9.5965899999999997E-4</c:v>
                </c:pt>
                <c:pt idx="817">
                  <c:v>1.304144E-2</c:v>
                </c:pt>
                <c:pt idx="818">
                  <c:v>7.0564399999999998E-3</c:v>
                </c:pt>
                <c:pt idx="819">
                  <c:v>-2.068669E-3</c:v>
                </c:pt>
                <c:pt idx="820">
                  <c:v>-1.2107039999999999E-3</c:v>
                </c:pt>
                <c:pt idx="821">
                  <c:v>3.57836E-3</c:v>
                </c:pt>
                <c:pt idx="822">
                  <c:v>3.8126240000000001E-3</c:v>
                </c:pt>
                <c:pt idx="823">
                  <c:v>-2.7803160000000001E-3</c:v>
                </c:pt>
                <c:pt idx="824">
                  <c:v>-3.919278E-3</c:v>
                </c:pt>
                <c:pt idx="825">
                  <c:v>1.8978230000000001E-3</c:v>
                </c:pt>
                <c:pt idx="826">
                  <c:v>-3.048757E-3</c:v>
                </c:pt>
                <c:pt idx="827">
                  <c:v>-1.7187419999999998E-2</c:v>
                </c:pt>
                <c:pt idx="828">
                  <c:v>-1.7890630000000001E-2</c:v>
                </c:pt>
                <c:pt idx="829">
                  <c:v>-1.1949580000000001E-3</c:v>
                </c:pt>
                <c:pt idx="830">
                  <c:v>1.361047E-2</c:v>
                </c:pt>
                <c:pt idx="831">
                  <c:v>1.176871E-2</c:v>
                </c:pt>
                <c:pt idx="832">
                  <c:v>2.065005E-3</c:v>
                </c:pt>
                <c:pt idx="833">
                  <c:v>-4.5841909999999996E-3</c:v>
                </c:pt>
                <c:pt idx="834">
                  <c:v>-9.9148719999999999E-3</c:v>
                </c:pt>
                <c:pt idx="835">
                  <c:v>-5.9577839999999998E-3</c:v>
                </c:pt>
                <c:pt idx="836">
                  <c:v>7.3902560000000004E-3</c:v>
                </c:pt>
                <c:pt idx="837">
                  <c:v>1.1971229999999999E-2</c:v>
                </c:pt>
                <c:pt idx="838">
                  <c:v>5.4866139999999999E-3</c:v>
                </c:pt>
                <c:pt idx="839">
                  <c:v>3.1112610000000001E-3</c:v>
                </c:pt>
                <c:pt idx="840">
                  <c:v>5.7006330000000001E-3</c:v>
                </c:pt>
                <c:pt idx="841">
                  <c:v>8.114039E-3</c:v>
                </c:pt>
                <c:pt idx="842">
                  <c:v>1.2242960000000001E-2</c:v>
                </c:pt>
                <c:pt idx="843">
                  <c:v>9.1240880000000007E-3</c:v>
                </c:pt>
                <c:pt idx="844">
                  <c:v>3.4166779999999998E-3</c:v>
                </c:pt>
                <c:pt idx="845">
                  <c:v>4.3282989999999999E-3</c:v>
                </c:pt>
                <c:pt idx="846">
                  <c:v>-1.2658109999999999E-4</c:v>
                </c:pt>
                <c:pt idx="847">
                  <c:v>-4.6575879999999998E-3</c:v>
                </c:pt>
                <c:pt idx="848">
                  <c:v>6.2461019999999999E-3</c:v>
                </c:pt>
                <c:pt idx="849">
                  <c:v>2.0298630000000002E-2</c:v>
                </c:pt>
                <c:pt idx="850">
                  <c:v>1.7116579999999999E-2</c:v>
                </c:pt>
                <c:pt idx="851">
                  <c:v>8.3822459999999994E-3</c:v>
                </c:pt>
                <c:pt idx="852">
                  <c:v>1.081535E-2</c:v>
                </c:pt>
                <c:pt idx="853">
                  <c:v>1.1680070000000001E-2</c:v>
                </c:pt>
                <c:pt idx="854">
                  <c:v>1.0912979999999999E-2</c:v>
                </c:pt>
                <c:pt idx="855">
                  <c:v>2.081378E-2</c:v>
                </c:pt>
                <c:pt idx="856">
                  <c:v>2.7818019999999999E-2</c:v>
                </c:pt>
                <c:pt idx="857">
                  <c:v>2.0084370000000001E-2</c:v>
                </c:pt>
                <c:pt idx="858">
                  <c:v>3.8132159999999999E-3</c:v>
                </c:pt>
                <c:pt idx="859">
                  <c:v>-1.068682E-2</c:v>
                </c:pt>
                <c:pt idx="860">
                  <c:v>-1.0553450000000001E-2</c:v>
                </c:pt>
                <c:pt idx="861">
                  <c:v>3.5943749999999999E-3</c:v>
                </c:pt>
                <c:pt idx="862">
                  <c:v>1.334014E-2</c:v>
                </c:pt>
                <c:pt idx="863">
                  <c:v>4.7677529999999996E-3</c:v>
                </c:pt>
                <c:pt idx="864">
                  <c:v>-3.845354E-3</c:v>
                </c:pt>
                <c:pt idx="865">
                  <c:v>6.6116650000000001E-3</c:v>
                </c:pt>
                <c:pt idx="866">
                  <c:v>1.2012480000000001E-2</c:v>
                </c:pt>
                <c:pt idx="867">
                  <c:v>3.6021859999999998E-3</c:v>
                </c:pt>
                <c:pt idx="868">
                  <c:v>3.3333590000000001E-3</c:v>
                </c:pt>
                <c:pt idx="869">
                  <c:v>1.188322E-2</c:v>
                </c:pt>
                <c:pt idx="870">
                  <c:v>1.695369E-2</c:v>
                </c:pt>
                <c:pt idx="871">
                  <c:v>1.20523E-2</c:v>
                </c:pt>
                <c:pt idx="872">
                  <c:v>2.3264990000000001E-3</c:v>
                </c:pt>
                <c:pt idx="873">
                  <c:v>7.977069E-4</c:v>
                </c:pt>
                <c:pt idx="874">
                  <c:v>6.2087940000000001E-3</c:v>
                </c:pt>
                <c:pt idx="875">
                  <c:v>1.2037000000000001E-2</c:v>
                </c:pt>
                <c:pt idx="876">
                  <c:v>1.7662440000000001E-2</c:v>
                </c:pt>
                <c:pt idx="877">
                  <c:v>1.2087240000000001E-2</c:v>
                </c:pt>
                <c:pt idx="878">
                  <c:v>-4.2452200000000001E-3</c:v>
                </c:pt>
                <c:pt idx="879">
                  <c:v>-9.6913829999999996E-3</c:v>
                </c:pt>
                <c:pt idx="880">
                  <c:v>1.081654E-3</c:v>
                </c:pt>
                <c:pt idx="881">
                  <c:v>5.9391330000000001E-3</c:v>
                </c:pt>
                <c:pt idx="882">
                  <c:v>-7.3882419999999997E-3</c:v>
                </c:pt>
                <c:pt idx="883">
                  <c:v>-1.4828869999999999E-2</c:v>
                </c:pt>
                <c:pt idx="884">
                  <c:v>-4.9321900000000004E-4</c:v>
                </c:pt>
                <c:pt idx="885">
                  <c:v>1.351378E-2</c:v>
                </c:pt>
                <c:pt idx="886">
                  <c:v>7.1907270000000001E-3</c:v>
                </c:pt>
                <c:pt idx="887">
                  <c:v>-5.7488579999999999E-3</c:v>
                </c:pt>
                <c:pt idx="888">
                  <c:v>-6.7421909999999998E-3</c:v>
                </c:pt>
                <c:pt idx="889">
                  <c:v>-2.9672320000000002E-3</c:v>
                </c:pt>
                <c:pt idx="890">
                  <c:v>-2.3144400000000001E-3</c:v>
                </c:pt>
                <c:pt idx="891">
                  <c:v>-7.1110569999999998E-4</c:v>
                </c:pt>
                <c:pt idx="892">
                  <c:v>4.940814E-3</c:v>
                </c:pt>
                <c:pt idx="893">
                  <c:v>9.9157619999999998E-3</c:v>
                </c:pt>
                <c:pt idx="894">
                  <c:v>2.8576830000000002E-3</c:v>
                </c:pt>
                <c:pt idx="895">
                  <c:v>-1.114162E-2</c:v>
                </c:pt>
                <c:pt idx="896">
                  <c:v>-1.41002E-2</c:v>
                </c:pt>
                <c:pt idx="897">
                  <c:v>-5.8658629999999998E-3</c:v>
                </c:pt>
                <c:pt idx="898">
                  <c:v>-1.0793490000000001E-3</c:v>
                </c:pt>
                <c:pt idx="899">
                  <c:v>2.4574029999999998E-4</c:v>
                </c:pt>
                <c:pt idx="900">
                  <c:v>1.0601859999999999E-2</c:v>
                </c:pt>
                <c:pt idx="901">
                  <c:v>1.8614309999999998E-2</c:v>
                </c:pt>
                <c:pt idx="902">
                  <c:v>9.0334890000000004E-3</c:v>
                </c:pt>
                <c:pt idx="903">
                  <c:v>-4.373638E-3</c:v>
                </c:pt>
                <c:pt idx="904">
                  <c:v>-8.3286200000000001E-3</c:v>
                </c:pt>
                <c:pt idx="905">
                  <c:v>-3.7966459999999998E-4</c:v>
                </c:pt>
                <c:pt idx="906">
                  <c:v>1.179264E-2</c:v>
                </c:pt>
                <c:pt idx="907">
                  <c:v>1.112667E-2</c:v>
                </c:pt>
                <c:pt idx="908">
                  <c:v>3.3900509999999998E-3</c:v>
                </c:pt>
                <c:pt idx="909">
                  <c:v>2.4329600000000001E-3</c:v>
                </c:pt>
                <c:pt idx="910">
                  <c:v>9.3148660000000002E-4</c:v>
                </c:pt>
                <c:pt idx="911">
                  <c:v>-1.2160960000000001E-3</c:v>
                </c:pt>
                <c:pt idx="912">
                  <c:v>7.7308530000000002E-3</c:v>
                </c:pt>
                <c:pt idx="913">
                  <c:v>1.729495E-2</c:v>
                </c:pt>
                <c:pt idx="914">
                  <c:v>9.2668049999999995E-3</c:v>
                </c:pt>
                <c:pt idx="915">
                  <c:v>-2.4537460000000001E-3</c:v>
                </c:pt>
                <c:pt idx="916">
                  <c:v>3.771553E-3</c:v>
                </c:pt>
                <c:pt idx="917">
                  <c:v>1.518628E-2</c:v>
                </c:pt>
                <c:pt idx="918">
                  <c:v>9.9025329999999998E-3</c:v>
                </c:pt>
                <c:pt idx="919">
                  <c:v>-3.3013880000000002E-3</c:v>
                </c:pt>
                <c:pt idx="920">
                  <c:v>-9.8364339999999989E-4</c:v>
                </c:pt>
                <c:pt idx="921">
                  <c:v>1.2955599999999999E-2</c:v>
                </c:pt>
                <c:pt idx="922">
                  <c:v>1.299928E-2</c:v>
                </c:pt>
                <c:pt idx="923">
                  <c:v>4.4924850000000001E-3</c:v>
                </c:pt>
                <c:pt idx="924">
                  <c:v>8.8690539999999995E-3</c:v>
                </c:pt>
                <c:pt idx="925">
                  <c:v>1.0373729999999999E-2</c:v>
                </c:pt>
                <c:pt idx="926">
                  <c:v>-6.2804419999999998E-4</c:v>
                </c:pt>
                <c:pt idx="927">
                  <c:v>-4.4426589999999998E-3</c:v>
                </c:pt>
                <c:pt idx="928">
                  <c:v>3.0409589999999998E-4</c:v>
                </c:pt>
                <c:pt idx="929">
                  <c:v>1.6574440000000001E-3</c:v>
                </c:pt>
                <c:pt idx="930">
                  <c:v>-6.6633380000000004E-3</c:v>
                </c:pt>
                <c:pt idx="931">
                  <c:v>-1.6057490000000001E-2</c:v>
                </c:pt>
                <c:pt idx="932">
                  <c:v>-7.1763440000000003E-3</c:v>
                </c:pt>
                <c:pt idx="933">
                  <c:v>1.1347060000000001E-2</c:v>
                </c:pt>
                <c:pt idx="934">
                  <c:v>1.3499529999999999E-2</c:v>
                </c:pt>
                <c:pt idx="935">
                  <c:v>2.5290460000000001E-3</c:v>
                </c:pt>
                <c:pt idx="936">
                  <c:v>-2.7554490000000001E-3</c:v>
                </c:pt>
                <c:pt idx="937">
                  <c:v>4.972698E-4</c:v>
                </c:pt>
                <c:pt idx="938">
                  <c:v>5.107739E-3</c:v>
                </c:pt>
                <c:pt idx="939">
                  <c:v>2.9344409999999999E-3</c:v>
                </c:pt>
                <c:pt idx="940">
                  <c:v>-2.6865719999999999E-3</c:v>
                </c:pt>
                <c:pt idx="941">
                  <c:v>1.8477479999999999E-4</c:v>
                </c:pt>
                <c:pt idx="942">
                  <c:v>2.1756610000000002E-3</c:v>
                </c:pt>
                <c:pt idx="943">
                  <c:v>-2.1374699999999998E-3</c:v>
                </c:pt>
                <c:pt idx="944">
                  <c:v>7.8950410000000002E-3</c:v>
                </c:pt>
                <c:pt idx="945">
                  <c:v>1.9537619999999999E-2</c:v>
                </c:pt>
                <c:pt idx="946">
                  <c:v>2.5081220000000002E-3</c:v>
                </c:pt>
                <c:pt idx="947">
                  <c:v>-1.9036640000000001E-2</c:v>
                </c:pt>
                <c:pt idx="948">
                  <c:v>-1.5644809999999999E-2</c:v>
                </c:pt>
                <c:pt idx="949">
                  <c:v>-1.7392779999999999E-3</c:v>
                </c:pt>
                <c:pt idx="950">
                  <c:v>2.4671049999999998E-3</c:v>
                </c:pt>
                <c:pt idx="951">
                  <c:v>-1.7661350000000001E-3</c:v>
                </c:pt>
                <c:pt idx="952">
                  <c:v>1.7508589999999999E-4</c:v>
                </c:pt>
                <c:pt idx="953">
                  <c:v>6.6472010000000002E-3</c:v>
                </c:pt>
                <c:pt idx="954">
                  <c:v>4.1697469999999997E-3</c:v>
                </c:pt>
                <c:pt idx="955">
                  <c:v>-6.7973959999999998E-3</c:v>
                </c:pt>
                <c:pt idx="956">
                  <c:v>-7.2836439999999997E-3</c:v>
                </c:pt>
                <c:pt idx="957">
                  <c:v>8.2949660000000008E-3</c:v>
                </c:pt>
                <c:pt idx="958">
                  <c:v>1.000967E-2</c:v>
                </c:pt>
                <c:pt idx="959">
                  <c:v>-1.2890639999999999E-3</c:v>
                </c:pt>
                <c:pt idx="960">
                  <c:v>-7.5097990000000002E-4</c:v>
                </c:pt>
                <c:pt idx="961">
                  <c:v>-2.1096829999999998E-3</c:v>
                </c:pt>
                <c:pt idx="962">
                  <c:v>-1.159232E-2</c:v>
                </c:pt>
                <c:pt idx="963">
                  <c:v>-1.4817E-2</c:v>
                </c:pt>
                <c:pt idx="964">
                  <c:v>-1.186009E-2</c:v>
                </c:pt>
                <c:pt idx="965">
                  <c:v>-9.7411219999999996E-3</c:v>
                </c:pt>
                <c:pt idx="966">
                  <c:v>-7.990133E-3</c:v>
                </c:pt>
                <c:pt idx="967">
                  <c:v>-4.0924429999999999E-5</c:v>
                </c:pt>
                <c:pt idx="968">
                  <c:v>8.4331470000000002E-3</c:v>
                </c:pt>
                <c:pt idx="969">
                  <c:v>8.3675799999999995E-3</c:v>
                </c:pt>
                <c:pt idx="970">
                  <c:v>1.5933989999999999E-3</c:v>
                </c:pt>
                <c:pt idx="971">
                  <c:v>-4.5618009999999999E-3</c:v>
                </c:pt>
                <c:pt idx="972">
                  <c:v>-1.2092870000000001E-3</c:v>
                </c:pt>
                <c:pt idx="973">
                  <c:v>7.4495990000000003E-3</c:v>
                </c:pt>
                <c:pt idx="974">
                  <c:v>8.5585149999999992E-3</c:v>
                </c:pt>
                <c:pt idx="975">
                  <c:v>2.0861400000000002E-3</c:v>
                </c:pt>
                <c:pt idx="976">
                  <c:v>-2.8693880000000001E-3</c:v>
                </c:pt>
                <c:pt idx="977">
                  <c:v>-6.5553410000000001E-3</c:v>
                </c:pt>
                <c:pt idx="978">
                  <c:v>-9.9266030000000009E-3</c:v>
                </c:pt>
                <c:pt idx="979">
                  <c:v>-5.4578259999999998E-3</c:v>
                </c:pt>
                <c:pt idx="980">
                  <c:v>6.2220060000000004E-3</c:v>
                </c:pt>
                <c:pt idx="981">
                  <c:v>1.39445E-2</c:v>
                </c:pt>
                <c:pt idx="982">
                  <c:v>5.7302079999999997E-3</c:v>
                </c:pt>
                <c:pt idx="983">
                  <c:v>-1.052093E-2</c:v>
                </c:pt>
                <c:pt idx="984">
                  <c:v>-1.2684890000000001E-2</c:v>
                </c:pt>
                <c:pt idx="985">
                  <c:v>-8.1740440000000001E-3</c:v>
                </c:pt>
                <c:pt idx="986">
                  <c:v>-1.4272979999999999E-2</c:v>
                </c:pt>
                <c:pt idx="987">
                  <c:v>-1.46518E-2</c:v>
                </c:pt>
                <c:pt idx="988">
                  <c:v>1.7535770000000001E-3</c:v>
                </c:pt>
                <c:pt idx="989">
                  <c:v>8.3533870000000003E-3</c:v>
                </c:pt>
                <c:pt idx="990">
                  <c:v>-7.2193480000000004E-3</c:v>
                </c:pt>
                <c:pt idx="991">
                  <c:v>-2.0341000000000001E-2</c:v>
                </c:pt>
                <c:pt idx="992">
                  <c:v>-1.763721E-2</c:v>
                </c:pt>
                <c:pt idx="993">
                  <c:v>-1.168079E-2</c:v>
                </c:pt>
                <c:pt idx="994">
                  <c:v>-1.307846E-2</c:v>
                </c:pt>
                <c:pt idx="995">
                  <c:v>-1.8390549999999999E-2</c:v>
                </c:pt>
                <c:pt idx="996">
                  <c:v>-1.586597E-2</c:v>
                </c:pt>
                <c:pt idx="997">
                  <c:v>-3.1061399999999999E-3</c:v>
                </c:pt>
                <c:pt idx="998">
                  <c:v>2.7097419999999998E-3</c:v>
                </c:pt>
                <c:pt idx="999">
                  <c:v>-1.9820440000000001E-3</c:v>
                </c:pt>
              </c:numCache>
            </c:numRef>
          </c:yVal>
          <c:smooth val="0"/>
        </c:ser>
        <c:ser>
          <c:idx val="18"/>
          <c:order val="18"/>
          <c:tx>
            <c:v>+1000V (#19)</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Data'!$T$5:$T$1004</c:f>
              <c:numCache>
                <c:formatCode>General</c:formatCode>
                <c:ptCount val="1000"/>
                <c:pt idx="0">
                  <c:v>-8.8573839999999994E-3</c:v>
                </c:pt>
                <c:pt idx="1">
                  <c:v>-1.170999E-2</c:v>
                </c:pt>
                <c:pt idx="2">
                  <c:v>-8.3245950000000006E-3</c:v>
                </c:pt>
                <c:pt idx="3">
                  <c:v>-8.5186039999999999E-4</c:v>
                </c:pt>
                <c:pt idx="4">
                  <c:v>2.2147019999999998E-3</c:v>
                </c:pt>
                <c:pt idx="5">
                  <c:v>1.686442E-3</c:v>
                </c:pt>
                <c:pt idx="6">
                  <c:v>-1.758373E-4</c:v>
                </c:pt>
                <c:pt idx="7">
                  <c:v>-3.08151E-3</c:v>
                </c:pt>
                <c:pt idx="8">
                  <c:v>-5.1952989999999996E-3</c:v>
                </c:pt>
                <c:pt idx="9">
                  <c:v>-8.5457729999999996E-3</c:v>
                </c:pt>
                <c:pt idx="10">
                  <c:v>-1.1156630000000001E-2</c:v>
                </c:pt>
                <c:pt idx="11">
                  <c:v>-9.0148850000000003E-3</c:v>
                </c:pt>
                <c:pt idx="12">
                  <c:v>-5.00951E-3</c:v>
                </c:pt>
                <c:pt idx="13">
                  <c:v>1.599963E-3</c:v>
                </c:pt>
                <c:pt idx="14">
                  <c:v>6.8127620000000004E-4</c:v>
                </c:pt>
                <c:pt idx="15">
                  <c:v>-1.035546E-2</c:v>
                </c:pt>
                <c:pt idx="16">
                  <c:v>-5.2577279999999997E-3</c:v>
                </c:pt>
                <c:pt idx="17">
                  <c:v>1.548512E-2</c:v>
                </c:pt>
                <c:pt idx="18">
                  <c:v>2.6712650000000001E-2</c:v>
                </c:pt>
                <c:pt idx="19">
                  <c:v>2.4679570000000001E-2</c:v>
                </c:pt>
                <c:pt idx="20">
                  <c:v>1.8009560000000001E-2</c:v>
                </c:pt>
                <c:pt idx="21">
                  <c:v>7.2610310000000003E-3</c:v>
                </c:pt>
                <c:pt idx="22">
                  <c:v>-3.810148E-4</c:v>
                </c:pt>
                <c:pt idx="23">
                  <c:v>7.8326130000000004E-3</c:v>
                </c:pt>
                <c:pt idx="24">
                  <c:v>1.479545E-2</c:v>
                </c:pt>
                <c:pt idx="25">
                  <c:v>4.2571099999999997E-3</c:v>
                </c:pt>
                <c:pt idx="26">
                  <c:v>-3.0533330000000001E-3</c:v>
                </c:pt>
                <c:pt idx="27">
                  <c:v>6.1167840000000001E-3</c:v>
                </c:pt>
                <c:pt idx="28">
                  <c:v>5.6691689999999999E-3</c:v>
                </c:pt>
                <c:pt idx="29">
                  <c:v>-1.529807E-2</c:v>
                </c:pt>
                <c:pt idx="30">
                  <c:v>-1.8731890000000001E-2</c:v>
                </c:pt>
                <c:pt idx="31">
                  <c:v>3.138177E-4</c:v>
                </c:pt>
                <c:pt idx="32">
                  <c:v>1.239209E-2</c:v>
                </c:pt>
                <c:pt idx="33">
                  <c:v>1.850386E-2</c:v>
                </c:pt>
                <c:pt idx="34">
                  <c:v>1.7655980000000002E-2</c:v>
                </c:pt>
                <c:pt idx="35">
                  <c:v>1.0878560000000001E-2</c:v>
                </c:pt>
                <c:pt idx="36">
                  <c:v>1.2428079999999999E-2</c:v>
                </c:pt>
                <c:pt idx="37">
                  <c:v>1.6060629999999999E-2</c:v>
                </c:pt>
                <c:pt idx="38">
                  <c:v>1.108484E-2</c:v>
                </c:pt>
                <c:pt idx="39">
                  <c:v>5.6303480000000003E-3</c:v>
                </c:pt>
                <c:pt idx="40">
                  <c:v>5.8921329999999999E-3</c:v>
                </c:pt>
                <c:pt idx="41">
                  <c:v>9.318881E-4</c:v>
                </c:pt>
                <c:pt idx="42">
                  <c:v>-4.0665709999999997E-3</c:v>
                </c:pt>
                <c:pt idx="43">
                  <c:v>4.2564320000000001E-3</c:v>
                </c:pt>
                <c:pt idx="44">
                  <c:v>8.4981039999999994E-3</c:v>
                </c:pt>
                <c:pt idx="45">
                  <c:v>-3.2768599999999999E-3</c:v>
                </c:pt>
                <c:pt idx="46">
                  <c:v>-1.210629E-2</c:v>
                </c:pt>
                <c:pt idx="47">
                  <c:v>-5.1836859999999998E-3</c:v>
                </c:pt>
                <c:pt idx="48">
                  <c:v>8.2191209999999994E-3</c:v>
                </c:pt>
                <c:pt idx="49">
                  <c:v>9.8474180000000001E-3</c:v>
                </c:pt>
                <c:pt idx="50">
                  <c:v>-1.2915750000000001E-3</c:v>
                </c:pt>
                <c:pt idx="51">
                  <c:v>-5.1903399999999999E-3</c:v>
                </c:pt>
                <c:pt idx="52">
                  <c:v>2.7315899999999999E-3</c:v>
                </c:pt>
                <c:pt idx="53">
                  <c:v>1.2638140000000001E-2</c:v>
                </c:pt>
                <c:pt idx="54">
                  <c:v>1.8515799999999999E-2</c:v>
                </c:pt>
                <c:pt idx="55">
                  <c:v>1.5576990000000001E-2</c:v>
                </c:pt>
                <c:pt idx="56">
                  <c:v>8.9735779999999994E-3</c:v>
                </c:pt>
                <c:pt idx="57">
                  <c:v>7.4672080000000004E-3</c:v>
                </c:pt>
                <c:pt idx="58">
                  <c:v>8.9032929999999996E-3</c:v>
                </c:pt>
                <c:pt idx="59">
                  <c:v>1.005954E-2</c:v>
                </c:pt>
                <c:pt idx="60">
                  <c:v>8.8959580000000007E-3</c:v>
                </c:pt>
                <c:pt idx="61">
                  <c:v>-2.7870869999999998E-4</c:v>
                </c:pt>
                <c:pt idx="62">
                  <c:v>-1.077003E-2</c:v>
                </c:pt>
                <c:pt idx="63">
                  <c:v>-6.6964449999999997E-3</c:v>
                </c:pt>
                <c:pt idx="64">
                  <c:v>7.4669569999999998E-3</c:v>
                </c:pt>
                <c:pt idx="65">
                  <c:v>1.1147550000000001E-2</c:v>
                </c:pt>
                <c:pt idx="66">
                  <c:v>3.859548E-3</c:v>
                </c:pt>
                <c:pt idx="67">
                  <c:v>6.6521219999999999E-3</c:v>
                </c:pt>
                <c:pt idx="68">
                  <c:v>1.433102E-2</c:v>
                </c:pt>
                <c:pt idx="69">
                  <c:v>5.5620790000000002E-3</c:v>
                </c:pt>
                <c:pt idx="70">
                  <c:v>-3.711621E-3</c:v>
                </c:pt>
                <c:pt idx="71">
                  <c:v>4.6710889999999998E-3</c:v>
                </c:pt>
                <c:pt idx="72">
                  <c:v>1.3185479999999999E-2</c:v>
                </c:pt>
                <c:pt idx="73">
                  <c:v>5.833024E-3</c:v>
                </c:pt>
                <c:pt idx="74">
                  <c:v>-7.2298010000000001E-3</c:v>
                </c:pt>
                <c:pt idx="75">
                  <c:v>-9.6760909999999995E-3</c:v>
                </c:pt>
                <c:pt idx="76">
                  <c:v>-3.088384E-3</c:v>
                </c:pt>
                <c:pt idx="77">
                  <c:v>-4.5177129999999996E-3</c:v>
                </c:pt>
                <c:pt idx="78">
                  <c:v>-1.49214E-2</c:v>
                </c:pt>
                <c:pt idx="79">
                  <c:v>-1.149675E-2</c:v>
                </c:pt>
                <c:pt idx="80">
                  <c:v>-2.33263E-3</c:v>
                </c:pt>
                <c:pt idx="81">
                  <c:v>-1.169132E-2</c:v>
                </c:pt>
                <c:pt idx="82">
                  <c:v>-1.743039E-2</c:v>
                </c:pt>
                <c:pt idx="83">
                  <c:v>-6.4615540000000004E-3</c:v>
                </c:pt>
                <c:pt idx="84">
                  <c:v>-2.724755E-4</c:v>
                </c:pt>
                <c:pt idx="85">
                  <c:v>-4.4738199999999999E-3</c:v>
                </c:pt>
                <c:pt idx="86">
                  <c:v>-8.9800820000000003E-3</c:v>
                </c:pt>
                <c:pt idx="87">
                  <c:v>-3.2765799999999999E-3</c:v>
                </c:pt>
                <c:pt idx="88">
                  <c:v>-5.6681210000000001E-4</c:v>
                </c:pt>
                <c:pt idx="89">
                  <c:v>-1.4291689999999999E-2</c:v>
                </c:pt>
                <c:pt idx="90">
                  <c:v>-1.9202489999999999E-2</c:v>
                </c:pt>
                <c:pt idx="91">
                  <c:v>-5.5175270000000004E-3</c:v>
                </c:pt>
                <c:pt idx="92">
                  <c:v>-7.2129200000000001E-4</c:v>
                </c:pt>
                <c:pt idx="93">
                  <c:v>-8.5156929999999995E-3</c:v>
                </c:pt>
                <c:pt idx="94">
                  <c:v>-4.374373E-3</c:v>
                </c:pt>
                <c:pt idx="95">
                  <c:v>7.9567370000000002E-3</c:v>
                </c:pt>
                <c:pt idx="96">
                  <c:v>9.6440629999999996E-3</c:v>
                </c:pt>
                <c:pt idx="97">
                  <c:v>8.3410810000000002E-3</c:v>
                </c:pt>
                <c:pt idx="98">
                  <c:v>1.0898420000000001E-2</c:v>
                </c:pt>
                <c:pt idx="99">
                  <c:v>1.1599E-2</c:v>
                </c:pt>
                <c:pt idx="100">
                  <c:v>1.088104E-2</c:v>
                </c:pt>
                <c:pt idx="101">
                  <c:v>3.8932099999999998E-3</c:v>
                </c:pt>
                <c:pt idx="102">
                  <c:v>-9.1548540000000005E-3</c:v>
                </c:pt>
                <c:pt idx="103">
                  <c:v>-9.9145750000000001E-3</c:v>
                </c:pt>
                <c:pt idx="104">
                  <c:v>2.7953959999999999E-3</c:v>
                </c:pt>
                <c:pt idx="105">
                  <c:v>7.8524059999999993E-3</c:v>
                </c:pt>
                <c:pt idx="106">
                  <c:v>2.3626379999999998E-3</c:v>
                </c:pt>
                <c:pt idx="107">
                  <c:v>-1.5995060000000001E-3</c:v>
                </c:pt>
                <c:pt idx="108">
                  <c:v>-3.5169559999999999E-3</c:v>
                </c:pt>
                <c:pt idx="109">
                  <c:v>-4.461642E-3</c:v>
                </c:pt>
                <c:pt idx="110">
                  <c:v>-5.685196E-3</c:v>
                </c:pt>
                <c:pt idx="111">
                  <c:v>-8.2033720000000004E-3</c:v>
                </c:pt>
                <c:pt idx="112">
                  <c:v>-7.0827800000000003E-3</c:v>
                </c:pt>
                <c:pt idx="113">
                  <c:v>-7.2444120000000004E-3</c:v>
                </c:pt>
                <c:pt idx="114">
                  <c:v>-1.080805E-2</c:v>
                </c:pt>
                <c:pt idx="115">
                  <c:v>-7.6676369999999997E-3</c:v>
                </c:pt>
                <c:pt idx="116">
                  <c:v>2.1632169999999998E-3</c:v>
                </c:pt>
                <c:pt idx="117">
                  <c:v>3.7740709999999999E-3</c:v>
                </c:pt>
                <c:pt idx="118">
                  <c:v>-6.667905E-3</c:v>
                </c:pt>
                <c:pt idx="119">
                  <c:v>-8.3790159999999995E-3</c:v>
                </c:pt>
                <c:pt idx="120">
                  <c:v>2.7325960000000002E-4</c:v>
                </c:pt>
                <c:pt idx="121">
                  <c:v>-9.8936779999999995E-4</c:v>
                </c:pt>
                <c:pt idx="122">
                  <c:v>-9.9163080000000004E-3</c:v>
                </c:pt>
                <c:pt idx="123">
                  <c:v>-1.5336209999999999E-2</c:v>
                </c:pt>
                <c:pt idx="124">
                  <c:v>-1.6712950000000001E-2</c:v>
                </c:pt>
                <c:pt idx="125">
                  <c:v>-1.6297079999999999E-2</c:v>
                </c:pt>
                <c:pt idx="126">
                  <c:v>-1.0755519999999999E-2</c:v>
                </c:pt>
                <c:pt idx="127">
                  <c:v>1.886548E-3</c:v>
                </c:pt>
                <c:pt idx="128">
                  <c:v>9.31389E-3</c:v>
                </c:pt>
                <c:pt idx="129">
                  <c:v>3.3093699999999998E-3</c:v>
                </c:pt>
                <c:pt idx="130">
                  <c:v>-5.712501E-3</c:v>
                </c:pt>
                <c:pt idx="131">
                  <c:v>-3.970861E-3</c:v>
                </c:pt>
                <c:pt idx="132">
                  <c:v>3.116242E-3</c:v>
                </c:pt>
                <c:pt idx="133">
                  <c:v>-1.685776E-5</c:v>
                </c:pt>
                <c:pt idx="134">
                  <c:v>-4.5522449999999999E-3</c:v>
                </c:pt>
                <c:pt idx="135">
                  <c:v>5.5418799999999995E-4</c:v>
                </c:pt>
                <c:pt idx="136">
                  <c:v>-1.8416610000000001E-3</c:v>
                </c:pt>
                <c:pt idx="137">
                  <c:v>-1.484361E-2</c:v>
                </c:pt>
                <c:pt idx="138">
                  <c:v>-1.8457100000000001E-2</c:v>
                </c:pt>
                <c:pt idx="139">
                  <c:v>-1.246659E-2</c:v>
                </c:pt>
                <c:pt idx="140">
                  <c:v>-6.2125059999999996E-3</c:v>
                </c:pt>
                <c:pt idx="141">
                  <c:v>-3.8046120000000002E-3</c:v>
                </c:pt>
                <c:pt idx="142">
                  <c:v>-4.5465230000000002E-3</c:v>
                </c:pt>
                <c:pt idx="143">
                  <c:v>-1.1325110000000001E-3</c:v>
                </c:pt>
                <c:pt idx="144">
                  <c:v>-3.8454420000000001E-3</c:v>
                </c:pt>
                <c:pt idx="145">
                  <c:v>-1.8115289999999999E-2</c:v>
                </c:pt>
                <c:pt idx="146">
                  <c:v>-2.318541E-2</c:v>
                </c:pt>
                <c:pt idx="147">
                  <c:v>-1.5995659999999998E-2</c:v>
                </c:pt>
                <c:pt idx="148">
                  <c:v>-1.1414809999999999E-2</c:v>
                </c:pt>
                <c:pt idx="149">
                  <c:v>-8.8039580000000006E-3</c:v>
                </c:pt>
                <c:pt idx="150">
                  <c:v>-6.8226789999999995E-4</c:v>
                </c:pt>
                <c:pt idx="151">
                  <c:v>8.6357110000000008E-3</c:v>
                </c:pt>
                <c:pt idx="152">
                  <c:v>1.0230950000000001E-2</c:v>
                </c:pt>
                <c:pt idx="153">
                  <c:v>6.8799799999999999E-3</c:v>
                </c:pt>
                <c:pt idx="154">
                  <c:v>1.035822E-2</c:v>
                </c:pt>
                <c:pt idx="155">
                  <c:v>2.04913E-2</c:v>
                </c:pt>
                <c:pt idx="156">
                  <c:v>2.2174610000000001E-2</c:v>
                </c:pt>
                <c:pt idx="157">
                  <c:v>9.1814600000000007E-3</c:v>
                </c:pt>
                <c:pt idx="158">
                  <c:v>-3.2889630000000002E-3</c:v>
                </c:pt>
                <c:pt idx="159">
                  <c:v>5.811713E-4</c:v>
                </c:pt>
                <c:pt idx="160">
                  <c:v>7.0600740000000004E-3</c:v>
                </c:pt>
                <c:pt idx="161">
                  <c:v>-1.373244E-3</c:v>
                </c:pt>
                <c:pt idx="162">
                  <c:v>-6.9982860000000003E-3</c:v>
                </c:pt>
                <c:pt idx="163">
                  <c:v>5.751964E-3</c:v>
                </c:pt>
                <c:pt idx="164">
                  <c:v>1.397261E-2</c:v>
                </c:pt>
                <c:pt idx="165">
                  <c:v>-2.1799829999999999E-3</c:v>
                </c:pt>
                <c:pt idx="166">
                  <c:v>-1.889089E-2</c:v>
                </c:pt>
                <c:pt idx="167">
                  <c:v>-8.348467E-3</c:v>
                </c:pt>
                <c:pt idx="168">
                  <c:v>1.274044E-2</c:v>
                </c:pt>
                <c:pt idx="169">
                  <c:v>1.4280650000000001E-2</c:v>
                </c:pt>
                <c:pt idx="170">
                  <c:v>2.8065210000000002E-3</c:v>
                </c:pt>
                <c:pt idx="171">
                  <c:v>-6.6108240000000004E-4</c:v>
                </c:pt>
                <c:pt idx="172">
                  <c:v>1.282177E-3</c:v>
                </c:pt>
                <c:pt idx="173">
                  <c:v>-4.1621590000000003E-3</c:v>
                </c:pt>
                <c:pt idx="174">
                  <c:v>-1.0507000000000001E-2</c:v>
                </c:pt>
                <c:pt idx="175">
                  <c:v>-2.787295E-3</c:v>
                </c:pt>
                <c:pt idx="176">
                  <c:v>6.3470260000000004E-3</c:v>
                </c:pt>
                <c:pt idx="177">
                  <c:v>7.8713759999999994E-3</c:v>
                </c:pt>
                <c:pt idx="178">
                  <c:v>1.807893E-2</c:v>
                </c:pt>
                <c:pt idx="179">
                  <c:v>4.5717840000000003E-2</c:v>
                </c:pt>
                <c:pt idx="180">
                  <c:v>9.3252189999999999E-2</c:v>
                </c:pt>
                <c:pt idx="181">
                  <c:v>0.1613233</c:v>
                </c:pt>
                <c:pt idx="182">
                  <c:v>0.25197599999999998</c:v>
                </c:pt>
                <c:pt idx="183">
                  <c:v>0.36032409999999998</c:v>
                </c:pt>
                <c:pt idx="184">
                  <c:v>0.46127390000000001</c:v>
                </c:pt>
                <c:pt idx="185">
                  <c:v>0.54197629999999997</c:v>
                </c:pt>
                <c:pt idx="186">
                  <c:v>0.61228119999999997</c:v>
                </c:pt>
                <c:pt idx="187">
                  <c:v>0.67044400000000004</c:v>
                </c:pt>
                <c:pt idx="188">
                  <c:v>0.70543460000000002</c:v>
                </c:pt>
                <c:pt idx="189">
                  <c:v>0.72286340000000004</c:v>
                </c:pt>
                <c:pt idx="190">
                  <c:v>0.73631990000000003</c:v>
                </c:pt>
                <c:pt idx="191">
                  <c:v>0.74496830000000003</c:v>
                </c:pt>
                <c:pt idx="192">
                  <c:v>0.74060539999999997</c:v>
                </c:pt>
                <c:pt idx="193">
                  <c:v>0.73023979999999999</c:v>
                </c:pt>
                <c:pt idx="194">
                  <c:v>0.72449850000000005</c:v>
                </c:pt>
                <c:pt idx="195">
                  <c:v>0.72387420000000002</c:v>
                </c:pt>
                <c:pt idx="196">
                  <c:v>0.72057850000000001</c:v>
                </c:pt>
                <c:pt idx="197">
                  <c:v>0.70524540000000002</c:v>
                </c:pt>
                <c:pt idx="198">
                  <c:v>0.69323250000000003</c:v>
                </c:pt>
                <c:pt idx="199">
                  <c:v>0.7032581</c:v>
                </c:pt>
                <c:pt idx="200">
                  <c:v>0.7129626</c:v>
                </c:pt>
                <c:pt idx="201">
                  <c:v>0.69748149999999998</c:v>
                </c:pt>
                <c:pt idx="202">
                  <c:v>0.67959930000000002</c:v>
                </c:pt>
                <c:pt idx="203">
                  <c:v>0.67862149999999999</c:v>
                </c:pt>
                <c:pt idx="204">
                  <c:v>0.67253949999999996</c:v>
                </c:pt>
                <c:pt idx="205">
                  <c:v>0.65775899999999998</c:v>
                </c:pt>
                <c:pt idx="206">
                  <c:v>0.65001180000000003</c:v>
                </c:pt>
                <c:pt idx="207">
                  <c:v>0.64212089999999999</c:v>
                </c:pt>
                <c:pt idx="208">
                  <c:v>0.63083029999999995</c:v>
                </c:pt>
                <c:pt idx="209">
                  <c:v>0.62475760000000002</c:v>
                </c:pt>
                <c:pt idx="210">
                  <c:v>0.6174366</c:v>
                </c:pt>
                <c:pt idx="211">
                  <c:v>0.60906190000000004</c:v>
                </c:pt>
                <c:pt idx="212">
                  <c:v>0.60729109999999997</c:v>
                </c:pt>
                <c:pt idx="213">
                  <c:v>0.60068129999999997</c:v>
                </c:pt>
                <c:pt idx="214">
                  <c:v>0.59481910000000005</c:v>
                </c:pt>
                <c:pt idx="215">
                  <c:v>0.60034580000000004</c:v>
                </c:pt>
                <c:pt idx="216">
                  <c:v>0.59567829999999999</c:v>
                </c:pt>
                <c:pt idx="217">
                  <c:v>0.57456470000000004</c:v>
                </c:pt>
                <c:pt idx="218">
                  <c:v>0.56160659999999996</c:v>
                </c:pt>
                <c:pt idx="219">
                  <c:v>0.56417360000000005</c:v>
                </c:pt>
                <c:pt idx="220">
                  <c:v>0.56423749999999995</c:v>
                </c:pt>
                <c:pt idx="221">
                  <c:v>0.55821310000000002</c:v>
                </c:pt>
                <c:pt idx="222">
                  <c:v>0.55578430000000001</c:v>
                </c:pt>
                <c:pt idx="223">
                  <c:v>0.55694900000000003</c:v>
                </c:pt>
                <c:pt idx="224">
                  <c:v>0.55870430000000004</c:v>
                </c:pt>
                <c:pt idx="225">
                  <c:v>0.55612669999999997</c:v>
                </c:pt>
                <c:pt idx="226">
                  <c:v>0.54664109999999999</c:v>
                </c:pt>
                <c:pt idx="227">
                  <c:v>0.53752230000000001</c:v>
                </c:pt>
                <c:pt idx="228">
                  <c:v>0.53560560000000002</c:v>
                </c:pt>
                <c:pt idx="229">
                  <c:v>0.54060019999999998</c:v>
                </c:pt>
                <c:pt idx="230">
                  <c:v>0.54945180000000005</c:v>
                </c:pt>
                <c:pt idx="231">
                  <c:v>0.55101259999999996</c:v>
                </c:pt>
                <c:pt idx="232">
                  <c:v>0.53692499999999999</c:v>
                </c:pt>
                <c:pt idx="233">
                  <c:v>0.52432109999999998</c:v>
                </c:pt>
                <c:pt idx="234">
                  <c:v>0.52577719999999994</c:v>
                </c:pt>
                <c:pt idx="235">
                  <c:v>0.52626519999999999</c:v>
                </c:pt>
                <c:pt idx="236">
                  <c:v>0.51927060000000003</c:v>
                </c:pt>
                <c:pt idx="237">
                  <c:v>0.51450709999999999</c:v>
                </c:pt>
                <c:pt idx="238">
                  <c:v>0.51321110000000003</c:v>
                </c:pt>
                <c:pt idx="239">
                  <c:v>0.50898900000000002</c:v>
                </c:pt>
                <c:pt idx="240">
                  <c:v>0.500726</c:v>
                </c:pt>
                <c:pt idx="241">
                  <c:v>0.4961758</c:v>
                </c:pt>
                <c:pt idx="242">
                  <c:v>0.49629640000000003</c:v>
                </c:pt>
                <c:pt idx="243">
                  <c:v>0.49354720000000002</c:v>
                </c:pt>
                <c:pt idx="244">
                  <c:v>0.490201</c:v>
                </c:pt>
                <c:pt idx="245">
                  <c:v>0.49527349999999998</c:v>
                </c:pt>
                <c:pt idx="246">
                  <c:v>0.50870700000000002</c:v>
                </c:pt>
                <c:pt idx="247">
                  <c:v>0.51259569999999999</c:v>
                </c:pt>
                <c:pt idx="248">
                  <c:v>0.4962995</c:v>
                </c:pt>
                <c:pt idx="249">
                  <c:v>0.4790278</c:v>
                </c:pt>
                <c:pt idx="250">
                  <c:v>0.47571459999999999</c:v>
                </c:pt>
                <c:pt idx="251">
                  <c:v>0.47671069999999999</c:v>
                </c:pt>
                <c:pt idx="252">
                  <c:v>0.47220099999999998</c:v>
                </c:pt>
                <c:pt idx="253">
                  <c:v>0.46505160000000001</c:v>
                </c:pt>
                <c:pt idx="254">
                  <c:v>0.46578000000000003</c:v>
                </c:pt>
                <c:pt idx="255">
                  <c:v>0.47094130000000001</c:v>
                </c:pt>
                <c:pt idx="256">
                  <c:v>0.46597369999999999</c:v>
                </c:pt>
                <c:pt idx="257">
                  <c:v>0.45855970000000001</c:v>
                </c:pt>
                <c:pt idx="258">
                  <c:v>0.45711079999999998</c:v>
                </c:pt>
                <c:pt idx="259">
                  <c:v>0.45638469999999998</c:v>
                </c:pt>
                <c:pt idx="260">
                  <c:v>0.46127629999999997</c:v>
                </c:pt>
                <c:pt idx="261">
                  <c:v>0.46765030000000002</c:v>
                </c:pt>
                <c:pt idx="262">
                  <c:v>0.460984</c:v>
                </c:pt>
                <c:pt idx="263">
                  <c:v>0.44468160000000001</c:v>
                </c:pt>
                <c:pt idx="264">
                  <c:v>0.43008180000000001</c:v>
                </c:pt>
                <c:pt idx="265">
                  <c:v>0.4251355</c:v>
                </c:pt>
                <c:pt idx="266">
                  <c:v>0.43434669999999997</c:v>
                </c:pt>
                <c:pt idx="267">
                  <c:v>0.44619760000000003</c:v>
                </c:pt>
                <c:pt idx="268">
                  <c:v>0.44340570000000001</c:v>
                </c:pt>
                <c:pt idx="269">
                  <c:v>0.4276876</c:v>
                </c:pt>
                <c:pt idx="270">
                  <c:v>0.41600749999999997</c:v>
                </c:pt>
                <c:pt idx="271">
                  <c:v>0.42061199999999999</c:v>
                </c:pt>
                <c:pt idx="272">
                  <c:v>0.42777910000000002</c:v>
                </c:pt>
                <c:pt idx="273">
                  <c:v>0.41882789999999998</c:v>
                </c:pt>
                <c:pt idx="274">
                  <c:v>0.40888079999999999</c:v>
                </c:pt>
                <c:pt idx="275">
                  <c:v>0.41296919999999998</c:v>
                </c:pt>
                <c:pt idx="276">
                  <c:v>0.41803620000000002</c:v>
                </c:pt>
                <c:pt idx="277">
                  <c:v>0.4159388</c:v>
                </c:pt>
                <c:pt idx="278">
                  <c:v>0.40772849999999999</c:v>
                </c:pt>
                <c:pt idx="279">
                  <c:v>0.39564349999999998</c:v>
                </c:pt>
                <c:pt idx="280">
                  <c:v>0.39354040000000001</c:v>
                </c:pt>
                <c:pt idx="281">
                  <c:v>0.39933730000000001</c:v>
                </c:pt>
                <c:pt idx="282">
                  <c:v>0.39498820000000001</c:v>
                </c:pt>
                <c:pt idx="283">
                  <c:v>0.38844659999999998</c:v>
                </c:pt>
                <c:pt idx="284">
                  <c:v>0.39466050000000003</c:v>
                </c:pt>
                <c:pt idx="285">
                  <c:v>0.40509220000000001</c:v>
                </c:pt>
                <c:pt idx="286">
                  <c:v>0.40435310000000002</c:v>
                </c:pt>
                <c:pt idx="287">
                  <c:v>0.39098729999999998</c:v>
                </c:pt>
                <c:pt idx="288">
                  <c:v>0.37661549999999999</c:v>
                </c:pt>
                <c:pt idx="289">
                  <c:v>0.37396509999999999</c:v>
                </c:pt>
                <c:pt idx="290">
                  <c:v>0.3810615</c:v>
                </c:pt>
                <c:pt idx="291">
                  <c:v>0.38327460000000002</c:v>
                </c:pt>
                <c:pt idx="292">
                  <c:v>0.37777899999999998</c:v>
                </c:pt>
                <c:pt idx="293">
                  <c:v>0.37267</c:v>
                </c:pt>
                <c:pt idx="294">
                  <c:v>0.36962919999999999</c:v>
                </c:pt>
                <c:pt idx="295">
                  <c:v>0.36309920000000001</c:v>
                </c:pt>
                <c:pt idx="296">
                  <c:v>0.34991699999999998</c:v>
                </c:pt>
                <c:pt idx="297">
                  <c:v>0.33679720000000002</c:v>
                </c:pt>
                <c:pt idx="298">
                  <c:v>0.33645599999999998</c:v>
                </c:pt>
                <c:pt idx="299">
                  <c:v>0.3508985</c:v>
                </c:pt>
                <c:pt idx="300">
                  <c:v>0.36427510000000002</c:v>
                </c:pt>
                <c:pt idx="301">
                  <c:v>0.36723070000000002</c:v>
                </c:pt>
                <c:pt idx="302">
                  <c:v>0.36638110000000002</c:v>
                </c:pt>
                <c:pt idx="303">
                  <c:v>0.36373119999999998</c:v>
                </c:pt>
                <c:pt idx="304">
                  <c:v>0.35874640000000002</c:v>
                </c:pt>
                <c:pt idx="305">
                  <c:v>0.35362850000000001</c:v>
                </c:pt>
                <c:pt idx="306">
                  <c:v>0.34471459999999998</c:v>
                </c:pt>
                <c:pt idx="307">
                  <c:v>0.33433560000000001</c:v>
                </c:pt>
                <c:pt idx="308">
                  <c:v>0.3286328</c:v>
                </c:pt>
                <c:pt idx="309">
                  <c:v>0.32580710000000002</c:v>
                </c:pt>
                <c:pt idx="310">
                  <c:v>0.32698300000000002</c:v>
                </c:pt>
                <c:pt idx="311">
                  <c:v>0.3379373</c:v>
                </c:pt>
                <c:pt idx="312">
                  <c:v>0.35157090000000002</c:v>
                </c:pt>
                <c:pt idx="313">
                  <c:v>0.34854069999999998</c:v>
                </c:pt>
                <c:pt idx="314">
                  <c:v>0.33347290000000002</c:v>
                </c:pt>
                <c:pt idx="315">
                  <c:v>0.32491619999999999</c:v>
                </c:pt>
                <c:pt idx="316">
                  <c:v>0.3219921</c:v>
                </c:pt>
                <c:pt idx="317">
                  <c:v>0.31930989999999998</c:v>
                </c:pt>
                <c:pt idx="318">
                  <c:v>0.32068720000000001</c:v>
                </c:pt>
                <c:pt idx="319">
                  <c:v>0.32965349999999999</c:v>
                </c:pt>
                <c:pt idx="320">
                  <c:v>0.33032440000000002</c:v>
                </c:pt>
                <c:pt idx="321">
                  <c:v>0.31323810000000002</c:v>
                </c:pt>
                <c:pt idx="322">
                  <c:v>0.30250339999999998</c:v>
                </c:pt>
                <c:pt idx="323">
                  <c:v>0.31163410000000002</c:v>
                </c:pt>
                <c:pt idx="324">
                  <c:v>0.31911030000000001</c:v>
                </c:pt>
                <c:pt idx="325">
                  <c:v>0.30923230000000002</c:v>
                </c:pt>
                <c:pt idx="326">
                  <c:v>0.30134810000000001</c:v>
                </c:pt>
                <c:pt idx="327">
                  <c:v>0.30714340000000001</c:v>
                </c:pt>
                <c:pt idx="328">
                  <c:v>0.30954670000000001</c:v>
                </c:pt>
                <c:pt idx="329">
                  <c:v>0.30167110000000003</c:v>
                </c:pt>
                <c:pt idx="330">
                  <c:v>0.29221180000000002</c:v>
                </c:pt>
                <c:pt idx="331">
                  <c:v>0.28872510000000001</c:v>
                </c:pt>
                <c:pt idx="332">
                  <c:v>0.28790830000000001</c:v>
                </c:pt>
                <c:pt idx="333">
                  <c:v>0.28855059999999999</c:v>
                </c:pt>
                <c:pt idx="334">
                  <c:v>0.29784300000000002</c:v>
                </c:pt>
                <c:pt idx="335">
                  <c:v>0.30701270000000003</c:v>
                </c:pt>
                <c:pt idx="336">
                  <c:v>0.30066579999999998</c:v>
                </c:pt>
                <c:pt idx="337">
                  <c:v>0.28161429999999998</c:v>
                </c:pt>
                <c:pt idx="338">
                  <c:v>0.26971129999999999</c:v>
                </c:pt>
                <c:pt idx="339">
                  <c:v>0.27444540000000001</c:v>
                </c:pt>
                <c:pt idx="340">
                  <c:v>0.28428009999999998</c:v>
                </c:pt>
                <c:pt idx="341">
                  <c:v>0.28996909999999998</c:v>
                </c:pt>
                <c:pt idx="342">
                  <c:v>0.28535650000000001</c:v>
                </c:pt>
                <c:pt idx="343">
                  <c:v>0.2774761</c:v>
                </c:pt>
                <c:pt idx="344">
                  <c:v>0.27894550000000001</c:v>
                </c:pt>
                <c:pt idx="345">
                  <c:v>0.2733295</c:v>
                </c:pt>
                <c:pt idx="346">
                  <c:v>0.2573472</c:v>
                </c:pt>
                <c:pt idx="347">
                  <c:v>0.25589089999999998</c:v>
                </c:pt>
                <c:pt idx="348">
                  <c:v>0.26799859999999998</c:v>
                </c:pt>
                <c:pt idx="349">
                  <c:v>0.27457930000000003</c:v>
                </c:pt>
                <c:pt idx="350">
                  <c:v>0.27029009999999998</c:v>
                </c:pt>
                <c:pt idx="351">
                  <c:v>0.262486</c:v>
                </c:pt>
                <c:pt idx="352">
                  <c:v>0.25931080000000001</c:v>
                </c:pt>
                <c:pt idx="353">
                  <c:v>0.26179980000000003</c:v>
                </c:pt>
                <c:pt idx="354">
                  <c:v>0.26337549999999998</c:v>
                </c:pt>
                <c:pt idx="355">
                  <c:v>0.26102700000000001</c:v>
                </c:pt>
                <c:pt idx="356">
                  <c:v>0.25857590000000003</c:v>
                </c:pt>
                <c:pt idx="357">
                  <c:v>0.25330770000000002</c:v>
                </c:pt>
                <c:pt idx="358">
                  <c:v>0.25062050000000002</c:v>
                </c:pt>
                <c:pt idx="359">
                  <c:v>0.25783990000000001</c:v>
                </c:pt>
                <c:pt idx="360">
                  <c:v>0.25811699999999999</c:v>
                </c:pt>
                <c:pt idx="361">
                  <c:v>0.2458274</c:v>
                </c:pt>
                <c:pt idx="362">
                  <c:v>0.23631240000000001</c:v>
                </c:pt>
                <c:pt idx="363">
                  <c:v>0.22951350000000001</c:v>
                </c:pt>
                <c:pt idx="364">
                  <c:v>0.22467780000000001</c:v>
                </c:pt>
                <c:pt idx="365">
                  <c:v>0.22894510000000001</c:v>
                </c:pt>
                <c:pt idx="366">
                  <c:v>0.2385678</c:v>
                </c:pt>
                <c:pt idx="367">
                  <c:v>0.248755</c:v>
                </c:pt>
                <c:pt idx="368">
                  <c:v>0.25402049999999998</c:v>
                </c:pt>
                <c:pt idx="369">
                  <c:v>0.24515219999999999</c:v>
                </c:pt>
                <c:pt idx="370">
                  <c:v>0.23219500000000001</c:v>
                </c:pt>
                <c:pt idx="371">
                  <c:v>0.22845850000000001</c:v>
                </c:pt>
                <c:pt idx="372">
                  <c:v>0.2259244</c:v>
                </c:pt>
                <c:pt idx="373">
                  <c:v>0.22692470000000001</c:v>
                </c:pt>
                <c:pt idx="374">
                  <c:v>0.2318751</c:v>
                </c:pt>
                <c:pt idx="375">
                  <c:v>0.22542280000000001</c:v>
                </c:pt>
                <c:pt idx="376">
                  <c:v>0.21710860000000001</c:v>
                </c:pt>
                <c:pt idx="377">
                  <c:v>0.22067049999999999</c:v>
                </c:pt>
                <c:pt idx="378">
                  <c:v>0.2261891</c:v>
                </c:pt>
                <c:pt idx="379">
                  <c:v>0.21989649999999999</c:v>
                </c:pt>
                <c:pt idx="380">
                  <c:v>0.20709179999999999</c:v>
                </c:pt>
                <c:pt idx="381">
                  <c:v>0.20737900000000001</c:v>
                </c:pt>
                <c:pt idx="382">
                  <c:v>0.2181024</c:v>
                </c:pt>
                <c:pt idx="383">
                  <c:v>0.22516130000000001</c:v>
                </c:pt>
                <c:pt idx="384">
                  <c:v>0.22575709999999999</c:v>
                </c:pt>
                <c:pt idx="385">
                  <c:v>0.21782090000000001</c:v>
                </c:pt>
                <c:pt idx="386">
                  <c:v>0.20676839999999999</c:v>
                </c:pt>
                <c:pt idx="387">
                  <c:v>0.20076830000000001</c:v>
                </c:pt>
                <c:pt idx="388">
                  <c:v>0.19826820000000001</c:v>
                </c:pt>
                <c:pt idx="389">
                  <c:v>0.1937304</c:v>
                </c:pt>
                <c:pt idx="390">
                  <c:v>0.1889671</c:v>
                </c:pt>
                <c:pt idx="391">
                  <c:v>0.1864082</c:v>
                </c:pt>
                <c:pt idx="392">
                  <c:v>0.17577619999999999</c:v>
                </c:pt>
                <c:pt idx="393">
                  <c:v>0.16941500000000001</c:v>
                </c:pt>
                <c:pt idx="394">
                  <c:v>0.18744379999999999</c:v>
                </c:pt>
                <c:pt idx="395">
                  <c:v>0.2045448</c:v>
                </c:pt>
                <c:pt idx="396">
                  <c:v>0.2029628</c:v>
                </c:pt>
                <c:pt idx="397">
                  <c:v>0.19678899999999999</c:v>
                </c:pt>
                <c:pt idx="398">
                  <c:v>0.1949118</c:v>
                </c:pt>
                <c:pt idx="399">
                  <c:v>0.20382220000000001</c:v>
                </c:pt>
                <c:pt idx="400">
                  <c:v>0.207123</c:v>
                </c:pt>
                <c:pt idx="401">
                  <c:v>0.18315629999999999</c:v>
                </c:pt>
                <c:pt idx="402">
                  <c:v>0.16196640000000001</c:v>
                </c:pt>
                <c:pt idx="403">
                  <c:v>0.1724241</c:v>
                </c:pt>
                <c:pt idx="404">
                  <c:v>0.18452840000000001</c:v>
                </c:pt>
                <c:pt idx="405">
                  <c:v>0.17840049999999999</c:v>
                </c:pt>
                <c:pt idx="406">
                  <c:v>0.1782628</c:v>
                </c:pt>
                <c:pt idx="407">
                  <c:v>0.18683179999999999</c:v>
                </c:pt>
                <c:pt idx="408">
                  <c:v>0.18535560000000001</c:v>
                </c:pt>
                <c:pt idx="409">
                  <c:v>0.1733654</c:v>
                </c:pt>
                <c:pt idx="410">
                  <c:v>0.15870580000000001</c:v>
                </c:pt>
                <c:pt idx="411">
                  <c:v>0.15434709999999999</c:v>
                </c:pt>
                <c:pt idx="412">
                  <c:v>0.16655020000000001</c:v>
                </c:pt>
                <c:pt idx="413">
                  <c:v>0.17735770000000001</c:v>
                </c:pt>
                <c:pt idx="414">
                  <c:v>0.1751038</c:v>
                </c:pt>
                <c:pt idx="415">
                  <c:v>0.1691754</c:v>
                </c:pt>
                <c:pt idx="416">
                  <c:v>0.164824</c:v>
                </c:pt>
                <c:pt idx="417">
                  <c:v>0.1645461</c:v>
                </c:pt>
                <c:pt idx="418">
                  <c:v>0.16992489999999999</c:v>
                </c:pt>
                <c:pt idx="419">
                  <c:v>0.16765289999999999</c:v>
                </c:pt>
                <c:pt idx="420">
                  <c:v>0.15578159999999999</c:v>
                </c:pt>
                <c:pt idx="421">
                  <c:v>0.153253</c:v>
                </c:pt>
                <c:pt idx="422">
                  <c:v>0.15862380000000001</c:v>
                </c:pt>
                <c:pt idx="423">
                  <c:v>0.15996279999999999</c:v>
                </c:pt>
                <c:pt idx="424">
                  <c:v>0.16176969999999999</c:v>
                </c:pt>
                <c:pt idx="425">
                  <c:v>0.15917220000000001</c:v>
                </c:pt>
                <c:pt idx="426">
                  <c:v>0.15025040000000001</c:v>
                </c:pt>
                <c:pt idx="427">
                  <c:v>0.15169450000000001</c:v>
                </c:pt>
                <c:pt idx="428">
                  <c:v>0.15546509999999999</c:v>
                </c:pt>
                <c:pt idx="429">
                  <c:v>0.14737430000000001</c:v>
                </c:pt>
                <c:pt idx="430">
                  <c:v>0.14537050000000001</c:v>
                </c:pt>
                <c:pt idx="431">
                  <c:v>0.15286430000000001</c:v>
                </c:pt>
                <c:pt idx="432">
                  <c:v>0.15465019999999999</c:v>
                </c:pt>
                <c:pt idx="433">
                  <c:v>0.15428819999999999</c:v>
                </c:pt>
                <c:pt idx="434">
                  <c:v>0.1533475</c:v>
                </c:pt>
                <c:pt idx="435">
                  <c:v>0.15007970000000001</c:v>
                </c:pt>
                <c:pt idx="436">
                  <c:v>0.14762990000000001</c:v>
                </c:pt>
                <c:pt idx="437">
                  <c:v>0.1411229</c:v>
                </c:pt>
                <c:pt idx="438">
                  <c:v>0.13449410000000001</c:v>
                </c:pt>
                <c:pt idx="439">
                  <c:v>0.13382830000000001</c:v>
                </c:pt>
                <c:pt idx="440">
                  <c:v>0.1294602</c:v>
                </c:pt>
                <c:pt idx="441">
                  <c:v>0.12493</c:v>
                </c:pt>
                <c:pt idx="442">
                  <c:v>0.12855929999999999</c:v>
                </c:pt>
                <c:pt idx="443">
                  <c:v>0.127163</c:v>
                </c:pt>
                <c:pt idx="444">
                  <c:v>0.1179624</c:v>
                </c:pt>
                <c:pt idx="445">
                  <c:v>0.1148324</c:v>
                </c:pt>
                <c:pt idx="446">
                  <c:v>0.1230595</c:v>
                </c:pt>
                <c:pt idx="447">
                  <c:v>0.13555690000000001</c:v>
                </c:pt>
                <c:pt idx="448">
                  <c:v>0.13731080000000001</c:v>
                </c:pt>
                <c:pt idx="449">
                  <c:v>0.1241733</c:v>
                </c:pt>
                <c:pt idx="450">
                  <c:v>0.112141</c:v>
                </c:pt>
                <c:pt idx="451">
                  <c:v>0.1138899</c:v>
                </c:pt>
                <c:pt idx="452">
                  <c:v>0.1243964</c:v>
                </c:pt>
                <c:pt idx="453">
                  <c:v>0.13367399999999999</c:v>
                </c:pt>
                <c:pt idx="454">
                  <c:v>0.13400519999999999</c:v>
                </c:pt>
                <c:pt idx="455">
                  <c:v>0.1268773</c:v>
                </c:pt>
                <c:pt idx="456">
                  <c:v>0.1234331</c:v>
                </c:pt>
                <c:pt idx="457">
                  <c:v>0.1237325</c:v>
                </c:pt>
                <c:pt idx="458">
                  <c:v>0.12517800000000001</c:v>
                </c:pt>
                <c:pt idx="459">
                  <c:v>0.1291572</c:v>
                </c:pt>
                <c:pt idx="460">
                  <c:v>0.12619150000000001</c:v>
                </c:pt>
                <c:pt idx="461">
                  <c:v>0.11643199999999999</c:v>
                </c:pt>
                <c:pt idx="462">
                  <c:v>0.1087765</c:v>
                </c:pt>
                <c:pt idx="463">
                  <c:v>0.10318819999999999</c:v>
                </c:pt>
                <c:pt idx="464">
                  <c:v>0.1049552</c:v>
                </c:pt>
                <c:pt idx="465">
                  <c:v>0.10688830000000001</c:v>
                </c:pt>
                <c:pt idx="466">
                  <c:v>9.8612329999999998E-2</c:v>
                </c:pt>
                <c:pt idx="467">
                  <c:v>9.5027929999999997E-2</c:v>
                </c:pt>
                <c:pt idx="468">
                  <c:v>0.10150389999999999</c:v>
                </c:pt>
                <c:pt idx="469">
                  <c:v>0.1118107</c:v>
                </c:pt>
                <c:pt idx="470">
                  <c:v>0.1170683</c:v>
                </c:pt>
                <c:pt idx="471">
                  <c:v>0.1073793</c:v>
                </c:pt>
                <c:pt idx="472">
                  <c:v>9.9938799999999994E-2</c:v>
                </c:pt>
                <c:pt idx="473">
                  <c:v>0.1067046</c:v>
                </c:pt>
                <c:pt idx="474">
                  <c:v>0.1096665</c:v>
                </c:pt>
                <c:pt idx="475">
                  <c:v>0.10869760000000001</c:v>
                </c:pt>
                <c:pt idx="476">
                  <c:v>0.1114299</c:v>
                </c:pt>
                <c:pt idx="477">
                  <c:v>0.1071139</c:v>
                </c:pt>
                <c:pt idx="478">
                  <c:v>9.7161919999999999E-2</c:v>
                </c:pt>
                <c:pt idx="479">
                  <c:v>8.8563279999999994E-2</c:v>
                </c:pt>
                <c:pt idx="480">
                  <c:v>8.6202399999999998E-2</c:v>
                </c:pt>
                <c:pt idx="481">
                  <c:v>9.5393729999999996E-2</c:v>
                </c:pt>
                <c:pt idx="482">
                  <c:v>0.10518089999999999</c:v>
                </c:pt>
                <c:pt idx="483">
                  <c:v>0.100747</c:v>
                </c:pt>
                <c:pt idx="484">
                  <c:v>9.0080869999999993E-2</c:v>
                </c:pt>
                <c:pt idx="485">
                  <c:v>9.0856619999999999E-2</c:v>
                </c:pt>
                <c:pt idx="486">
                  <c:v>9.593604E-2</c:v>
                </c:pt>
                <c:pt idx="487">
                  <c:v>0.1007931</c:v>
                </c:pt>
                <c:pt idx="488">
                  <c:v>0.11227769999999999</c:v>
                </c:pt>
                <c:pt idx="489">
                  <c:v>0.11384089999999999</c:v>
                </c:pt>
                <c:pt idx="490">
                  <c:v>9.8450399999999993E-2</c:v>
                </c:pt>
                <c:pt idx="491">
                  <c:v>8.8223759999999998E-2</c:v>
                </c:pt>
                <c:pt idx="492">
                  <c:v>9.3701880000000001E-2</c:v>
                </c:pt>
                <c:pt idx="493">
                  <c:v>0.1015751</c:v>
                </c:pt>
                <c:pt idx="494">
                  <c:v>0.1033477</c:v>
                </c:pt>
                <c:pt idx="495">
                  <c:v>0.10184989999999999</c:v>
                </c:pt>
                <c:pt idx="496">
                  <c:v>9.3969869999999997E-2</c:v>
                </c:pt>
                <c:pt idx="497">
                  <c:v>8.6095630000000006E-2</c:v>
                </c:pt>
                <c:pt idx="498">
                  <c:v>8.8458590000000004E-2</c:v>
                </c:pt>
                <c:pt idx="499">
                  <c:v>9.0500250000000004E-2</c:v>
                </c:pt>
                <c:pt idx="500">
                  <c:v>8.6345870000000005E-2</c:v>
                </c:pt>
                <c:pt idx="501">
                  <c:v>8.2308859999999998E-2</c:v>
                </c:pt>
                <c:pt idx="502">
                  <c:v>8.0254839999999994E-2</c:v>
                </c:pt>
                <c:pt idx="503">
                  <c:v>8.1964309999999999E-2</c:v>
                </c:pt>
                <c:pt idx="504">
                  <c:v>9.1052850000000005E-2</c:v>
                </c:pt>
                <c:pt idx="505">
                  <c:v>0.1034296</c:v>
                </c:pt>
                <c:pt idx="506">
                  <c:v>0.1044474</c:v>
                </c:pt>
                <c:pt idx="507">
                  <c:v>8.9672039999999995E-2</c:v>
                </c:pt>
                <c:pt idx="508">
                  <c:v>7.4198600000000003E-2</c:v>
                </c:pt>
                <c:pt idx="509">
                  <c:v>7.3566839999999994E-2</c:v>
                </c:pt>
                <c:pt idx="510">
                  <c:v>8.476997E-2</c:v>
                </c:pt>
                <c:pt idx="511">
                  <c:v>9.2468690000000006E-2</c:v>
                </c:pt>
                <c:pt idx="512">
                  <c:v>9.3088619999999997E-2</c:v>
                </c:pt>
                <c:pt idx="513">
                  <c:v>8.6957220000000002E-2</c:v>
                </c:pt>
                <c:pt idx="514">
                  <c:v>7.3687600000000006E-2</c:v>
                </c:pt>
                <c:pt idx="515">
                  <c:v>6.748179E-2</c:v>
                </c:pt>
                <c:pt idx="516">
                  <c:v>6.9667779999999999E-2</c:v>
                </c:pt>
                <c:pt idx="517">
                  <c:v>6.7921140000000005E-2</c:v>
                </c:pt>
                <c:pt idx="518">
                  <c:v>6.9681170000000001E-2</c:v>
                </c:pt>
                <c:pt idx="519">
                  <c:v>7.7047229999999994E-2</c:v>
                </c:pt>
                <c:pt idx="520">
                  <c:v>7.8349290000000002E-2</c:v>
                </c:pt>
                <c:pt idx="521">
                  <c:v>7.1395669999999994E-2</c:v>
                </c:pt>
                <c:pt idx="522">
                  <c:v>6.0046839999999997E-2</c:v>
                </c:pt>
                <c:pt idx="523">
                  <c:v>5.8795149999999997E-2</c:v>
                </c:pt>
                <c:pt idx="524">
                  <c:v>7.2806490000000001E-2</c:v>
                </c:pt>
                <c:pt idx="525">
                  <c:v>8.4115809999999999E-2</c:v>
                </c:pt>
                <c:pt idx="526">
                  <c:v>8.3168179999999994E-2</c:v>
                </c:pt>
                <c:pt idx="527">
                  <c:v>7.7123819999999996E-2</c:v>
                </c:pt>
                <c:pt idx="528">
                  <c:v>7.7843910000000002E-2</c:v>
                </c:pt>
                <c:pt idx="529">
                  <c:v>7.9932740000000002E-2</c:v>
                </c:pt>
                <c:pt idx="530">
                  <c:v>7.296416E-2</c:v>
                </c:pt>
                <c:pt idx="531">
                  <c:v>7.1530200000000002E-2</c:v>
                </c:pt>
                <c:pt idx="532">
                  <c:v>8.0152950000000001E-2</c:v>
                </c:pt>
                <c:pt idx="533">
                  <c:v>8.2907330000000001E-2</c:v>
                </c:pt>
                <c:pt idx="534">
                  <c:v>7.5904620000000006E-2</c:v>
                </c:pt>
                <c:pt idx="535">
                  <c:v>6.2551560000000006E-2</c:v>
                </c:pt>
                <c:pt idx="536">
                  <c:v>4.8609149999999997E-2</c:v>
                </c:pt>
                <c:pt idx="537">
                  <c:v>4.173354E-2</c:v>
                </c:pt>
                <c:pt idx="538">
                  <c:v>4.4200150000000001E-2</c:v>
                </c:pt>
                <c:pt idx="539">
                  <c:v>5.1912689999999997E-2</c:v>
                </c:pt>
                <c:pt idx="540">
                  <c:v>5.2061950000000003E-2</c:v>
                </c:pt>
                <c:pt idx="541">
                  <c:v>4.8566110000000003E-2</c:v>
                </c:pt>
                <c:pt idx="542">
                  <c:v>5.5084880000000003E-2</c:v>
                </c:pt>
                <c:pt idx="543">
                  <c:v>5.8766039999999999E-2</c:v>
                </c:pt>
                <c:pt idx="544">
                  <c:v>5.3730649999999998E-2</c:v>
                </c:pt>
                <c:pt idx="545">
                  <c:v>4.7264639999999997E-2</c:v>
                </c:pt>
                <c:pt idx="546">
                  <c:v>4.1386569999999998E-2</c:v>
                </c:pt>
                <c:pt idx="547">
                  <c:v>4.6360499999999999E-2</c:v>
                </c:pt>
                <c:pt idx="548">
                  <c:v>5.9900780000000001E-2</c:v>
                </c:pt>
                <c:pt idx="549">
                  <c:v>6.7600060000000003E-2</c:v>
                </c:pt>
                <c:pt idx="550">
                  <c:v>6.7610320000000002E-2</c:v>
                </c:pt>
                <c:pt idx="551">
                  <c:v>6.8278210000000006E-2</c:v>
                </c:pt>
                <c:pt idx="552">
                  <c:v>7.1798559999999997E-2</c:v>
                </c:pt>
                <c:pt idx="553">
                  <c:v>6.8122329999999995E-2</c:v>
                </c:pt>
                <c:pt idx="554">
                  <c:v>5.6133330000000002E-2</c:v>
                </c:pt>
                <c:pt idx="555">
                  <c:v>4.6303419999999998E-2</c:v>
                </c:pt>
                <c:pt idx="556">
                  <c:v>4.426103E-2</c:v>
                </c:pt>
                <c:pt idx="557">
                  <c:v>4.4629809999999999E-2</c:v>
                </c:pt>
                <c:pt idx="558">
                  <c:v>4.2738119999999998E-2</c:v>
                </c:pt>
                <c:pt idx="559">
                  <c:v>4.790937E-2</c:v>
                </c:pt>
                <c:pt idx="560">
                  <c:v>5.7094369999999998E-2</c:v>
                </c:pt>
                <c:pt idx="561">
                  <c:v>5.5700569999999998E-2</c:v>
                </c:pt>
                <c:pt idx="562">
                  <c:v>5.1439980000000003E-2</c:v>
                </c:pt>
                <c:pt idx="563">
                  <c:v>5.7196799999999999E-2</c:v>
                </c:pt>
                <c:pt idx="564">
                  <c:v>6.6654530000000003E-2</c:v>
                </c:pt>
                <c:pt idx="565">
                  <c:v>6.3887949999999999E-2</c:v>
                </c:pt>
                <c:pt idx="566">
                  <c:v>4.4506289999999997E-2</c:v>
                </c:pt>
                <c:pt idx="567">
                  <c:v>2.5856000000000001E-2</c:v>
                </c:pt>
                <c:pt idx="568">
                  <c:v>2.5425759999999999E-2</c:v>
                </c:pt>
                <c:pt idx="569">
                  <c:v>3.8375220000000002E-2</c:v>
                </c:pt>
                <c:pt idx="570">
                  <c:v>4.9696369999999997E-2</c:v>
                </c:pt>
                <c:pt idx="571">
                  <c:v>5.3157980000000001E-2</c:v>
                </c:pt>
                <c:pt idx="572">
                  <c:v>5.1258940000000003E-2</c:v>
                </c:pt>
                <c:pt idx="573">
                  <c:v>4.6676519999999999E-2</c:v>
                </c:pt>
                <c:pt idx="574">
                  <c:v>4.2599249999999998E-2</c:v>
                </c:pt>
                <c:pt idx="575">
                  <c:v>4.2093709999999999E-2</c:v>
                </c:pt>
                <c:pt idx="576">
                  <c:v>4.4848079999999999E-2</c:v>
                </c:pt>
                <c:pt idx="577">
                  <c:v>5.0812749999999997E-2</c:v>
                </c:pt>
                <c:pt idx="578">
                  <c:v>5.3095719999999999E-2</c:v>
                </c:pt>
                <c:pt idx="579">
                  <c:v>4.2987589999999999E-2</c:v>
                </c:pt>
                <c:pt idx="580">
                  <c:v>3.374191E-2</c:v>
                </c:pt>
                <c:pt idx="581">
                  <c:v>3.7769249999999997E-2</c:v>
                </c:pt>
                <c:pt idx="582">
                  <c:v>3.5533139999999998E-2</c:v>
                </c:pt>
                <c:pt idx="583">
                  <c:v>2.6573099999999999E-2</c:v>
                </c:pt>
                <c:pt idx="584">
                  <c:v>3.4078909999999997E-2</c:v>
                </c:pt>
                <c:pt idx="585">
                  <c:v>4.21109E-2</c:v>
                </c:pt>
                <c:pt idx="586">
                  <c:v>3.7894539999999997E-2</c:v>
                </c:pt>
                <c:pt idx="587">
                  <c:v>4.4982290000000001E-2</c:v>
                </c:pt>
                <c:pt idx="588">
                  <c:v>5.8158950000000001E-2</c:v>
                </c:pt>
                <c:pt idx="589">
                  <c:v>5.2505040000000003E-2</c:v>
                </c:pt>
                <c:pt idx="590">
                  <c:v>4.1997859999999998E-2</c:v>
                </c:pt>
                <c:pt idx="591">
                  <c:v>4.3744320000000003E-2</c:v>
                </c:pt>
                <c:pt idx="592">
                  <c:v>4.8422229999999997E-2</c:v>
                </c:pt>
                <c:pt idx="593">
                  <c:v>4.9342070000000002E-2</c:v>
                </c:pt>
                <c:pt idx="594">
                  <c:v>4.4282189999999999E-2</c:v>
                </c:pt>
                <c:pt idx="595">
                  <c:v>4.18445E-2</c:v>
                </c:pt>
                <c:pt idx="596">
                  <c:v>4.8341460000000003E-2</c:v>
                </c:pt>
                <c:pt idx="597">
                  <c:v>4.5837250000000003E-2</c:v>
                </c:pt>
                <c:pt idx="598">
                  <c:v>3.6529539999999999E-2</c:v>
                </c:pt>
                <c:pt idx="599">
                  <c:v>3.9168979999999999E-2</c:v>
                </c:pt>
                <c:pt idx="600">
                  <c:v>4.5629860000000001E-2</c:v>
                </c:pt>
                <c:pt idx="601">
                  <c:v>4.8119889999999998E-2</c:v>
                </c:pt>
                <c:pt idx="602">
                  <c:v>4.4037989999999999E-2</c:v>
                </c:pt>
                <c:pt idx="603">
                  <c:v>3.125584E-2</c:v>
                </c:pt>
                <c:pt idx="604">
                  <c:v>2.6947740000000001E-2</c:v>
                </c:pt>
                <c:pt idx="605">
                  <c:v>3.1062880000000001E-2</c:v>
                </c:pt>
                <c:pt idx="606">
                  <c:v>3.018001E-2</c:v>
                </c:pt>
                <c:pt idx="607">
                  <c:v>3.1389210000000001E-2</c:v>
                </c:pt>
                <c:pt idx="608">
                  <c:v>3.4792820000000002E-2</c:v>
                </c:pt>
                <c:pt idx="609">
                  <c:v>3.5771039999999997E-2</c:v>
                </c:pt>
                <c:pt idx="610">
                  <c:v>3.767624E-2</c:v>
                </c:pt>
                <c:pt idx="611">
                  <c:v>3.7250970000000001E-2</c:v>
                </c:pt>
                <c:pt idx="612">
                  <c:v>3.454252E-2</c:v>
                </c:pt>
                <c:pt idx="613">
                  <c:v>3.5886670000000002E-2</c:v>
                </c:pt>
                <c:pt idx="614">
                  <c:v>3.2363709999999997E-2</c:v>
                </c:pt>
                <c:pt idx="615">
                  <c:v>1.848561E-2</c:v>
                </c:pt>
                <c:pt idx="616">
                  <c:v>1.332E-2</c:v>
                </c:pt>
                <c:pt idx="617">
                  <c:v>1.7866389999999999E-2</c:v>
                </c:pt>
                <c:pt idx="618">
                  <c:v>2.201606E-2</c:v>
                </c:pt>
                <c:pt idx="619">
                  <c:v>3.1726589999999999E-2</c:v>
                </c:pt>
                <c:pt idx="620">
                  <c:v>3.6765720000000002E-2</c:v>
                </c:pt>
                <c:pt idx="621">
                  <c:v>3.0905269999999999E-2</c:v>
                </c:pt>
                <c:pt idx="622">
                  <c:v>2.8277469999999999E-2</c:v>
                </c:pt>
                <c:pt idx="623">
                  <c:v>2.9236359999999999E-2</c:v>
                </c:pt>
                <c:pt idx="624">
                  <c:v>2.9250990000000001E-2</c:v>
                </c:pt>
                <c:pt idx="625">
                  <c:v>2.708959E-2</c:v>
                </c:pt>
                <c:pt idx="626">
                  <c:v>2.4140789999999999E-2</c:v>
                </c:pt>
                <c:pt idx="627">
                  <c:v>2.7011779999999999E-2</c:v>
                </c:pt>
                <c:pt idx="628">
                  <c:v>3.110957E-2</c:v>
                </c:pt>
                <c:pt idx="629">
                  <c:v>3.0324460000000001E-2</c:v>
                </c:pt>
                <c:pt idx="630">
                  <c:v>2.828056E-2</c:v>
                </c:pt>
                <c:pt idx="631">
                  <c:v>2.7649509999999999E-2</c:v>
                </c:pt>
                <c:pt idx="632">
                  <c:v>2.602289E-2</c:v>
                </c:pt>
                <c:pt idx="633">
                  <c:v>2.1951729999999999E-2</c:v>
                </c:pt>
                <c:pt idx="634">
                  <c:v>2.1371959999999999E-2</c:v>
                </c:pt>
                <c:pt idx="635">
                  <c:v>2.8623019999999999E-2</c:v>
                </c:pt>
                <c:pt idx="636">
                  <c:v>3.6535529999999997E-2</c:v>
                </c:pt>
                <c:pt idx="637">
                  <c:v>3.5451299999999998E-2</c:v>
                </c:pt>
                <c:pt idx="638">
                  <c:v>2.6586749999999999E-2</c:v>
                </c:pt>
                <c:pt idx="639">
                  <c:v>1.9773900000000001E-2</c:v>
                </c:pt>
                <c:pt idx="640">
                  <c:v>1.8265279999999998E-2</c:v>
                </c:pt>
                <c:pt idx="641">
                  <c:v>1.5651950000000001E-2</c:v>
                </c:pt>
                <c:pt idx="642">
                  <c:v>1.5553910000000001E-2</c:v>
                </c:pt>
                <c:pt idx="643">
                  <c:v>2.8022149999999999E-2</c:v>
                </c:pt>
                <c:pt idx="644">
                  <c:v>4.343611E-2</c:v>
                </c:pt>
                <c:pt idx="645">
                  <c:v>4.3883129999999999E-2</c:v>
                </c:pt>
                <c:pt idx="646">
                  <c:v>3.107561E-2</c:v>
                </c:pt>
                <c:pt idx="647">
                  <c:v>2.2383489999999999E-2</c:v>
                </c:pt>
                <c:pt idx="648">
                  <c:v>2.5165590000000002E-2</c:v>
                </c:pt>
                <c:pt idx="649">
                  <c:v>2.8800119999999998E-2</c:v>
                </c:pt>
                <c:pt idx="650">
                  <c:v>2.7523720000000002E-2</c:v>
                </c:pt>
                <c:pt idx="651">
                  <c:v>2.81783E-2</c:v>
                </c:pt>
                <c:pt idx="652">
                  <c:v>3.0364840000000001E-2</c:v>
                </c:pt>
                <c:pt idx="653">
                  <c:v>2.9559040000000002E-2</c:v>
                </c:pt>
                <c:pt idx="654">
                  <c:v>3.0267700000000002E-2</c:v>
                </c:pt>
                <c:pt idx="655">
                  <c:v>3.125766E-2</c:v>
                </c:pt>
                <c:pt idx="656">
                  <c:v>2.633433E-2</c:v>
                </c:pt>
                <c:pt idx="657">
                  <c:v>2.6667400000000001E-2</c:v>
                </c:pt>
                <c:pt idx="658">
                  <c:v>3.4150319999999998E-2</c:v>
                </c:pt>
                <c:pt idx="659">
                  <c:v>2.927397E-2</c:v>
                </c:pt>
                <c:pt idx="660">
                  <c:v>1.4634960000000001E-2</c:v>
                </c:pt>
                <c:pt idx="661">
                  <c:v>8.2615740000000007E-3</c:v>
                </c:pt>
                <c:pt idx="662">
                  <c:v>1.5132420000000001E-2</c:v>
                </c:pt>
                <c:pt idx="663">
                  <c:v>2.6575580000000001E-2</c:v>
                </c:pt>
                <c:pt idx="664">
                  <c:v>2.962849E-2</c:v>
                </c:pt>
                <c:pt idx="665">
                  <c:v>2.7090679999999999E-2</c:v>
                </c:pt>
                <c:pt idx="666">
                  <c:v>2.659394E-2</c:v>
                </c:pt>
                <c:pt idx="667">
                  <c:v>2.1231440000000001E-2</c:v>
                </c:pt>
                <c:pt idx="668">
                  <c:v>1.40752E-2</c:v>
                </c:pt>
                <c:pt idx="669">
                  <c:v>1.8306139999999999E-2</c:v>
                </c:pt>
                <c:pt idx="670">
                  <c:v>2.3817540000000002E-2</c:v>
                </c:pt>
                <c:pt idx="671">
                  <c:v>2.099883E-2</c:v>
                </c:pt>
                <c:pt idx="672">
                  <c:v>2.0918579999999999E-2</c:v>
                </c:pt>
                <c:pt idx="673">
                  <c:v>2.4180940000000001E-2</c:v>
                </c:pt>
                <c:pt idx="674">
                  <c:v>2.294407E-2</c:v>
                </c:pt>
                <c:pt idx="675">
                  <c:v>2.1319629999999999E-2</c:v>
                </c:pt>
                <c:pt idx="676">
                  <c:v>2.491049E-2</c:v>
                </c:pt>
                <c:pt idx="677">
                  <c:v>2.5846239999999999E-2</c:v>
                </c:pt>
                <c:pt idx="678">
                  <c:v>1.7894750000000001E-2</c:v>
                </c:pt>
                <c:pt idx="679">
                  <c:v>1.3010799999999999E-2</c:v>
                </c:pt>
                <c:pt idx="680">
                  <c:v>1.9198E-2</c:v>
                </c:pt>
                <c:pt idx="681">
                  <c:v>2.3527180000000002E-2</c:v>
                </c:pt>
                <c:pt idx="682">
                  <c:v>2.1159899999999999E-2</c:v>
                </c:pt>
                <c:pt idx="683">
                  <c:v>2.7407239999999999E-2</c:v>
                </c:pt>
                <c:pt idx="684">
                  <c:v>3.8148439999999999E-2</c:v>
                </c:pt>
                <c:pt idx="685">
                  <c:v>3.1136170000000001E-2</c:v>
                </c:pt>
                <c:pt idx="686">
                  <c:v>1.2408229999999999E-2</c:v>
                </c:pt>
                <c:pt idx="687">
                  <c:v>7.3156779999999999E-3</c:v>
                </c:pt>
                <c:pt idx="688">
                  <c:v>1.557273E-2</c:v>
                </c:pt>
                <c:pt idx="689">
                  <c:v>1.8891410000000001E-2</c:v>
                </c:pt>
                <c:pt idx="690">
                  <c:v>1.371255E-2</c:v>
                </c:pt>
                <c:pt idx="691">
                  <c:v>9.4402219999999998E-3</c:v>
                </c:pt>
                <c:pt idx="692">
                  <c:v>1.629775E-2</c:v>
                </c:pt>
                <c:pt idx="693">
                  <c:v>2.696372E-2</c:v>
                </c:pt>
                <c:pt idx="694">
                  <c:v>2.153907E-2</c:v>
                </c:pt>
                <c:pt idx="695">
                  <c:v>1.12324E-2</c:v>
                </c:pt>
                <c:pt idx="696">
                  <c:v>1.7976530000000001E-2</c:v>
                </c:pt>
                <c:pt idx="697">
                  <c:v>2.6461140000000001E-2</c:v>
                </c:pt>
                <c:pt idx="698">
                  <c:v>2.4690489999999999E-2</c:v>
                </c:pt>
                <c:pt idx="699">
                  <c:v>2.2760800000000001E-2</c:v>
                </c:pt>
                <c:pt idx="700">
                  <c:v>1.9727060000000001E-2</c:v>
                </c:pt>
                <c:pt idx="701">
                  <c:v>1.732918E-2</c:v>
                </c:pt>
                <c:pt idx="702">
                  <c:v>1.6549930000000001E-2</c:v>
                </c:pt>
                <c:pt idx="703">
                  <c:v>9.5727169999999997E-3</c:v>
                </c:pt>
                <c:pt idx="704">
                  <c:v>3.4597920000000002E-3</c:v>
                </c:pt>
                <c:pt idx="705">
                  <c:v>6.7631480000000001E-3</c:v>
                </c:pt>
                <c:pt idx="706">
                  <c:v>1.111348E-2</c:v>
                </c:pt>
                <c:pt idx="707">
                  <c:v>9.4803490000000008E-3</c:v>
                </c:pt>
                <c:pt idx="708">
                  <c:v>6.6084660000000003E-3</c:v>
                </c:pt>
                <c:pt idx="709">
                  <c:v>4.5082300000000002E-3</c:v>
                </c:pt>
                <c:pt idx="710">
                  <c:v>4.6816619999999996E-3</c:v>
                </c:pt>
                <c:pt idx="711">
                  <c:v>1.041916E-2</c:v>
                </c:pt>
                <c:pt idx="712">
                  <c:v>1.4869479999999999E-2</c:v>
                </c:pt>
                <c:pt idx="713">
                  <c:v>1.691256E-2</c:v>
                </c:pt>
                <c:pt idx="714">
                  <c:v>1.8220400000000001E-2</c:v>
                </c:pt>
                <c:pt idx="715">
                  <c:v>1.1373060000000001E-2</c:v>
                </c:pt>
                <c:pt idx="716">
                  <c:v>1.0505769999999999E-2</c:v>
                </c:pt>
                <c:pt idx="717">
                  <c:v>2.278117E-2</c:v>
                </c:pt>
                <c:pt idx="718">
                  <c:v>2.3317060000000001E-2</c:v>
                </c:pt>
                <c:pt idx="719">
                  <c:v>1.3505090000000001E-2</c:v>
                </c:pt>
                <c:pt idx="720">
                  <c:v>1.191943E-2</c:v>
                </c:pt>
                <c:pt idx="721">
                  <c:v>1.564867E-2</c:v>
                </c:pt>
                <c:pt idx="722">
                  <c:v>1.7397039999999999E-2</c:v>
                </c:pt>
                <c:pt idx="723">
                  <c:v>1.781597E-2</c:v>
                </c:pt>
                <c:pt idx="724">
                  <c:v>1.9298289999999999E-2</c:v>
                </c:pt>
                <c:pt idx="725">
                  <c:v>1.411161E-2</c:v>
                </c:pt>
                <c:pt idx="726">
                  <c:v>1.259884E-3</c:v>
                </c:pt>
                <c:pt idx="727">
                  <c:v>2.0046349999999998E-3</c:v>
                </c:pt>
                <c:pt idx="728">
                  <c:v>1.5787309999999999E-2</c:v>
                </c:pt>
                <c:pt idx="729">
                  <c:v>1.7503049999999999E-2</c:v>
                </c:pt>
                <c:pt idx="730">
                  <c:v>8.4974260000000006E-3</c:v>
                </c:pt>
                <c:pt idx="731">
                  <c:v>4.7275859999999998E-3</c:v>
                </c:pt>
                <c:pt idx="732">
                  <c:v>5.2485730000000003E-3</c:v>
                </c:pt>
                <c:pt idx="733">
                  <c:v>3.6267949999999999E-3</c:v>
                </c:pt>
                <c:pt idx="734">
                  <c:v>6.8393109999999998E-3</c:v>
                </c:pt>
                <c:pt idx="735">
                  <c:v>1.9263700000000002E-2</c:v>
                </c:pt>
                <c:pt idx="736">
                  <c:v>2.9491679999999999E-2</c:v>
                </c:pt>
                <c:pt idx="737">
                  <c:v>2.950825E-2</c:v>
                </c:pt>
                <c:pt idx="738">
                  <c:v>2.082432E-2</c:v>
                </c:pt>
                <c:pt idx="739">
                  <c:v>1.379112E-2</c:v>
                </c:pt>
                <c:pt idx="740">
                  <c:v>1.445902E-2</c:v>
                </c:pt>
                <c:pt idx="741">
                  <c:v>1.200359E-2</c:v>
                </c:pt>
                <c:pt idx="742">
                  <c:v>4.7764950000000004E-3</c:v>
                </c:pt>
                <c:pt idx="743">
                  <c:v>2.6175539999999998E-3</c:v>
                </c:pt>
                <c:pt idx="744">
                  <c:v>3.343398E-3</c:v>
                </c:pt>
                <c:pt idx="745">
                  <c:v>1.760712E-3</c:v>
                </c:pt>
                <c:pt idx="746">
                  <c:v>1.2895280000000001E-3</c:v>
                </c:pt>
                <c:pt idx="747">
                  <c:v>6.1619470000000001E-3</c:v>
                </c:pt>
                <c:pt idx="748">
                  <c:v>1.216682E-2</c:v>
                </c:pt>
                <c:pt idx="749">
                  <c:v>1.028781E-2</c:v>
                </c:pt>
                <c:pt idx="750">
                  <c:v>3.2603509999999999E-3</c:v>
                </c:pt>
                <c:pt idx="751">
                  <c:v>6.1016280000000004E-3</c:v>
                </c:pt>
                <c:pt idx="752">
                  <c:v>1.5341789999999999E-2</c:v>
                </c:pt>
                <c:pt idx="753">
                  <c:v>9.9061779999999999E-3</c:v>
                </c:pt>
                <c:pt idx="754">
                  <c:v>-8.6632470000000004E-4</c:v>
                </c:pt>
                <c:pt idx="755">
                  <c:v>6.4487959999999997E-3</c:v>
                </c:pt>
                <c:pt idx="756">
                  <c:v>1.519794E-2</c:v>
                </c:pt>
                <c:pt idx="757">
                  <c:v>6.0688840000000001E-3</c:v>
                </c:pt>
                <c:pt idx="758">
                  <c:v>3.8164750000000001E-5</c:v>
                </c:pt>
                <c:pt idx="759">
                  <c:v>8.2609450000000004E-3</c:v>
                </c:pt>
                <c:pt idx="760">
                  <c:v>1.341118E-2</c:v>
                </c:pt>
                <c:pt idx="761">
                  <c:v>9.0096910000000002E-3</c:v>
                </c:pt>
                <c:pt idx="762">
                  <c:v>6.7942070000000001E-6</c:v>
                </c:pt>
                <c:pt idx="763">
                  <c:v>-4.1307330000000001E-3</c:v>
                </c:pt>
                <c:pt idx="764">
                  <c:v>2.46547E-3</c:v>
                </c:pt>
                <c:pt idx="765">
                  <c:v>7.295635E-3</c:v>
                </c:pt>
                <c:pt idx="766">
                  <c:v>6.1160030000000001E-3</c:v>
                </c:pt>
                <c:pt idx="767">
                  <c:v>1.063998E-2</c:v>
                </c:pt>
                <c:pt idx="768">
                  <c:v>1.634089E-2</c:v>
                </c:pt>
                <c:pt idx="769">
                  <c:v>1.082763E-2</c:v>
                </c:pt>
                <c:pt idx="770">
                  <c:v>-3.067143E-3</c:v>
                </c:pt>
                <c:pt idx="771">
                  <c:v>-8.0224960000000005E-3</c:v>
                </c:pt>
                <c:pt idx="772">
                  <c:v>5.6799449999999996E-3</c:v>
                </c:pt>
                <c:pt idx="773">
                  <c:v>1.4638709999999999E-2</c:v>
                </c:pt>
                <c:pt idx="774">
                  <c:v>9.1099690000000007E-3</c:v>
                </c:pt>
                <c:pt idx="775">
                  <c:v>1.2973520000000001E-2</c:v>
                </c:pt>
                <c:pt idx="776">
                  <c:v>2.2366759999999999E-2</c:v>
                </c:pt>
                <c:pt idx="777">
                  <c:v>1.7716880000000001E-2</c:v>
                </c:pt>
                <c:pt idx="778">
                  <c:v>5.4166329999999997E-3</c:v>
                </c:pt>
                <c:pt idx="779">
                  <c:v>1.199835E-3</c:v>
                </c:pt>
                <c:pt idx="780">
                  <c:v>5.0264059999999998E-3</c:v>
                </c:pt>
                <c:pt idx="781">
                  <c:v>5.1785490000000002E-3</c:v>
                </c:pt>
                <c:pt idx="782">
                  <c:v>1.084097E-3</c:v>
                </c:pt>
                <c:pt idx="783">
                  <c:v>3.534162E-3</c:v>
                </c:pt>
                <c:pt idx="784">
                  <c:v>1.6976769999999999E-2</c:v>
                </c:pt>
                <c:pt idx="785">
                  <c:v>2.8331220000000001E-2</c:v>
                </c:pt>
                <c:pt idx="786">
                  <c:v>2.4475480000000001E-2</c:v>
                </c:pt>
                <c:pt idx="787">
                  <c:v>1.7312259999999999E-2</c:v>
                </c:pt>
                <c:pt idx="788">
                  <c:v>1.981658E-2</c:v>
                </c:pt>
                <c:pt idx="789">
                  <c:v>1.9591529999999999E-2</c:v>
                </c:pt>
                <c:pt idx="790">
                  <c:v>1.0340739999999999E-2</c:v>
                </c:pt>
                <c:pt idx="791">
                  <c:v>7.9392190000000008E-3</c:v>
                </c:pt>
                <c:pt idx="792">
                  <c:v>1.319757E-2</c:v>
                </c:pt>
                <c:pt idx="793">
                  <c:v>1.200993E-2</c:v>
                </c:pt>
                <c:pt idx="794">
                  <c:v>1.1049160000000001E-2</c:v>
                </c:pt>
                <c:pt idx="795">
                  <c:v>1.8473699999999999E-2</c:v>
                </c:pt>
                <c:pt idx="796">
                  <c:v>1.7625410000000001E-2</c:v>
                </c:pt>
                <c:pt idx="797">
                  <c:v>2.214391E-3</c:v>
                </c:pt>
                <c:pt idx="798">
                  <c:v>-4.9346269999999996E-3</c:v>
                </c:pt>
                <c:pt idx="799">
                  <c:v>1.3678900000000001E-2</c:v>
                </c:pt>
                <c:pt idx="800">
                  <c:v>3.7767740000000001E-2</c:v>
                </c:pt>
                <c:pt idx="801">
                  <c:v>3.4636439999999998E-2</c:v>
                </c:pt>
                <c:pt idx="802">
                  <c:v>1.2020909999999999E-2</c:v>
                </c:pt>
                <c:pt idx="803">
                  <c:v>2.2188080000000001E-3</c:v>
                </c:pt>
                <c:pt idx="804">
                  <c:v>1.16264E-2</c:v>
                </c:pt>
                <c:pt idx="805">
                  <c:v>2.1751960000000001E-2</c:v>
                </c:pt>
                <c:pt idx="806">
                  <c:v>2.234452E-2</c:v>
                </c:pt>
                <c:pt idx="807">
                  <c:v>1.559636E-2</c:v>
                </c:pt>
                <c:pt idx="808">
                  <c:v>7.1140079999999998E-3</c:v>
                </c:pt>
                <c:pt idx="809">
                  <c:v>5.1187999999999997E-3</c:v>
                </c:pt>
                <c:pt idx="810">
                  <c:v>8.0094099999999998E-3</c:v>
                </c:pt>
                <c:pt idx="811">
                  <c:v>1.182617E-2</c:v>
                </c:pt>
                <c:pt idx="812">
                  <c:v>1.4628749999999999E-2</c:v>
                </c:pt>
                <c:pt idx="813">
                  <c:v>5.0266199999999999E-3</c:v>
                </c:pt>
                <c:pt idx="814">
                  <c:v>-5.1294050000000001E-3</c:v>
                </c:pt>
                <c:pt idx="815">
                  <c:v>9.7011630000000005E-3</c:v>
                </c:pt>
                <c:pt idx="816">
                  <c:v>2.93764E-2</c:v>
                </c:pt>
                <c:pt idx="817">
                  <c:v>2.796098E-2</c:v>
                </c:pt>
                <c:pt idx="818">
                  <c:v>2.093764E-2</c:v>
                </c:pt>
                <c:pt idx="819">
                  <c:v>1.8710290000000001E-2</c:v>
                </c:pt>
                <c:pt idx="820">
                  <c:v>1.216309E-2</c:v>
                </c:pt>
                <c:pt idx="821">
                  <c:v>5.6465939999999996E-3</c:v>
                </c:pt>
                <c:pt idx="822">
                  <c:v>1.0983919999999999E-2</c:v>
                </c:pt>
                <c:pt idx="823">
                  <c:v>2.2597889999999999E-2</c:v>
                </c:pt>
                <c:pt idx="824">
                  <c:v>1.9685319999999999E-2</c:v>
                </c:pt>
                <c:pt idx="825">
                  <c:v>-1.814731E-3</c:v>
                </c:pt>
                <c:pt idx="826">
                  <c:v>-1.542235E-2</c:v>
                </c:pt>
                <c:pt idx="827">
                  <c:v>-6.6340089999999997E-3</c:v>
                </c:pt>
                <c:pt idx="828">
                  <c:v>5.1344190000000003E-3</c:v>
                </c:pt>
                <c:pt idx="829">
                  <c:v>4.8538369999999997E-3</c:v>
                </c:pt>
                <c:pt idx="830">
                  <c:v>4.7566919999999999E-3</c:v>
                </c:pt>
                <c:pt idx="831">
                  <c:v>1.017998E-2</c:v>
                </c:pt>
                <c:pt idx="832">
                  <c:v>7.9082470000000002E-3</c:v>
                </c:pt>
                <c:pt idx="833">
                  <c:v>2.6733099999999999E-3</c:v>
                </c:pt>
                <c:pt idx="834">
                  <c:v>5.637134E-4</c:v>
                </c:pt>
                <c:pt idx="835">
                  <c:v>-6.6777090000000002E-4</c:v>
                </c:pt>
                <c:pt idx="836">
                  <c:v>5.207578E-3</c:v>
                </c:pt>
                <c:pt idx="837">
                  <c:v>1.047477E-2</c:v>
                </c:pt>
                <c:pt idx="838">
                  <c:v>8.0849930000000004E-3</c:v>
                </c:pt>
                <c:pt idx="839">
                  <c:v>2.8987050000000001E-3</c:v>
                </c:pt>
                <c:pt idx="840">
                  <c:v>-1.163643E-3</c:v>
                </c:pt>
                <c:pt idx="841">
                  <c:v>2.4144869999999999E-3</c:v>
                </c:pt>
                <c:pt idx="842">
                  <c:v>1.09593E-2</c:v>
                </c:pt>
                <c:pt idx="843">
                  <c:v>1.7033610000000001E-2</c:v>
                </c:pt>
                <c:pt idx="844">
                  <c:v>1.7219430000000001E-2</c:v>
                </c:pt>
                <c:pt idx="845">
                  <c:v>1.3373009999999999E-2</c:v>
                </c:pt>
                <c:pt idx="846">
                  <c:v>1.0947490000000001E-2</c:v>
                </c:pt>
                <c:pt idx="847">
                  <c:v>1.042852E-2</c:v>
                </c:pt>
                <c:pt idx="848">
                  <c:v>9.1864319999999996E-3</c:v>
                </c:pt>
                <c:pt idx="849">
                  <c:v>1.106926E-3</c:v>
                </c:pt>
                <c:pt idx="850">
                  <c:v>-6.885515E-3</c:v>
                </c:pt>
                <c:pt idx="851">
                  <c:v>-6.2483340000000004E-3</c:v>
                </c:pt>
                <c:pt idx="852">
                  <c:v>-4.8000610000000004E-3</c:v>
                </c:pt>
                <c:pt idx="853">
                  <c:v>-2.9066669999999999E-3</c:v>
                </c:pt>
                <c:pt idx="854">
                  <c:v>-2.3008780000000001E-3</c:v>
                </c:pt>
                <c:pt idx="855">
                  <c:v>2.224766E-4</c:v>
                </c:pt>
                <c:pt idx="856">
                  <c:v>1.2566839999999999E-2</c:v>
                </c:pt>
                <c:pt idx="857">
                  <c:v>1.2746270000000001E-2</c:v>
                </c:pt>
                <c:pt idx="858">
                  <c:v>-4.0564930000000004E-3</c:v>
                </c:pt>
                <c:pt idx="859">
                  <c:v>-4.9233829999999999E-3</c:v>
                </c:pt>
                <c:pt idx="860">
                  <c:v>9.5135770000000005E-3</c:v>
                </c:pt>
                <c:pt idx="861">
                  <c:v>1.326287E-2</c:v>
                </c:pt>
                <c:pt idx="862">
                  <c:v>6.9525569999999998E-3</c:v>
                </c:pt>
                <c:pt idx="863">
                  <c:v>1.9846310000000002E-3</c:v>
                </c:pt>
                <c:pt idx="864">
                  <c:v>6.902217E-4</c:v>
                </c:pt>
                <c:pt idx="865">
                  <c:v>6.2667249999999995E-4</c:v>
                </c:pt>
                <c:pt idx="866">
                  <c:v>2.723633E-3</c:v>
                </c:pt>
                <c:pt idx="867">
                  <c:v>9.1689370000000003E-3</c:v>
                </c:pt>
                <c:pt idx="868">
                  <c:v>1.154582E-2</c:v>
                </c:pt>
                <c:pt idx="869">
                  <c:v>6.1482380000000003E-3</c:v>
                </c:pt>
                <c:pt idx="870">
                  <c:v>4.5840469999999999E-3</c:v>
                </c:pt>
                <c:pt idx="871">
                  <c:v>9.9584389999999995E-3</c:v>
                </c:pt>
                <c:pt idx="872">
                  <c:v>9.5233499999999999E-3</c:v>
                </c:pt>
                <c:pt idx="873">
                  <c:v>-3.4681489999999998E-3</c:v>
                </c:pt>
                <c:pt idx="874">
                  <c:v>-1.536423E-2</c:v>
                </c:pt>
                <c:pt idx="875">
                  <c:v>-7.8358639999999997E-3</c:v>
                </c:pt>
                <c:pt idx="876">
                  <c:v>1.111583E-2</c:v>
                </c:pt>
                <c:pt idx="877">
                  <c:v>1.599101E-2</c:v>
                </c:pt>
                <c:pt idx="878">
                  <c:v>4.5168170000000002E-3</c:v>
                </c:pt>
                <c:pt idx="879">
                  <c:v>-2.0725819999999999E-3</c:v>
                </c:pt>
                <c:pt idx="880">
                  <c:v>6.1846389999999996E-3</c:v>
                </c:pt>
                <c:pt idx="881">
                  <c:v>1.108663E-2</c:v>
                </c:pt>
                <c:pt idx="882">
                  <c:v>2.6951660000000001E-3</c:v>
                </c:pt>
                <c:pt idx="883">
                  <c:v>2.9704430000000001E-3</c:v>
                </c:pt>
                <c:pt idx="884">
                  <c:v>1.2280579999999999E-2</c:v>
                </c:pt>
                <c:pt idx="885">
                  <c:v>6.7311280000000003E-3</c:v>
                </c:pt>
                <c:pt idx="886">
                  <c:v>-1.026321E-3</c:v>
                </c:pt>
                <c:pt idx="887">
                  <c:v>6.8869839999999996E-3</c:v>
                </c:pt>
                <c:pt idx="888">
                  <c:v>1.089037E-2</c:v>
                </c:pt>
                <c:pt idx="889">
                  <c:v>3.8847420000000001E-3</c:v>
                </c:pt>
                <c:pt idx="890">
                  <c:v>-1.9874139999999998E-3</c:v>
                </c:pt>
                <c:pt idx="891">
                  <c:v>-7.3841810000000001E-3</c:v>
                </c:pt>
                <c:pt idx="892">
                  <c:v>-1.0069389999999999E-2</c:v>
                </c:pt>
                <c:pt idx="893">
                  <c:v>-5.1981960000000004E-3</c:v>
                </c:pt>
                <c:pt idx="894">
                  <c:v>-3.1580239999999998E-4</c:v>
                </c:pt>
                <c:pt idx="895">
                  <c:v>-4.4592709999999999E-3</c:v>
                </c:pt>
                <c:pt idx="896">
                  <c:v>-1.3658200000000001E-2</c:v>
                </c:pt>
                <c:pt idx="897">
                  <c:v>-1.6132939999999998E-2</c:v>
                </c:pt>
                <c:pt idx="898">
                  <c:v>-6.440149E-3</c:v>
                </c:pt>
                <c:pt idx="899">
                  <c:v>7.6260290000000003E-3</c:v>
                </c:pt>
                <c:pt idx="900">
                  <c:v>9.4457010000000008E-3</c:v>
                </c:pt>
                <c:pt idx="901">
                  <c:v>-1.8337150000000001E-3</c:v>
                </c:pt>
                <c:pt idx="902">
                  <c:v>-6.0573329999999998E-3</c:v>
                </c:pt>
                <c:pt idx="903">
                  <c:v>-8.7585409999999995E-4</c:v>
                </c:pt>
                <c:pt idx="904">
                  <c:v>-6.0734859999999995E-4</c:v>
                </c:pt>
                <c:pt idx="905">
                  <c:v>1.140205E-3</c:v>
                </c:pt>
                <c:pt idx="906">
                  <c:v>6.5865380000000003E-3</c:v>
                </c:pt>
                <c:pt idx="907">
                  <c:v>-3.915951E-3</c:v>
                </c:pt>
                <c:pt idx="908">
                  <c:v>-2.4178180000000001E-2</c:v>
                </c:pt>
                <c:pt idx="909">
                  <c:v>-2.1854330000000002E-2</c:v>
                </c:pt>
                <c:pt idx="910">
                  <c:v>-1.5773009999999999E-3</c:v>
                </c:pt>
                <c:pt idx="911">
                  <c:v>4.9333739999999999E-3</c:v>
                </c:pt>
                <c:pt idx="912">
                  <c:v>-8.3517960000000001E-4</c:v>
                </c:pt>
                <c:pt idx="913">
                  <c:v>-6.4678820000000003E-3</c:v>
                </c:pt>
                <c:pt idx="914">
                  <c:v>-1.373106E-2</c:v>
                </c:pt>
                <c:pt idx="915">
                  <c:v>-1.425682E-2</c:v>
                </c:pt>
                <c:pt idx="916">
                  <c:v>-2.1984019999999999E-3</c:v>
                </c:pt>
                <c:pt idx="917">
                  <c:v>1.212245E-2</c:v>
                </c:pt>
                <c:pt idx="918">
                  <c:v>1.9106519999999998E-2</c:v>
                </c:pt>
                <c:pt idx="919">
                  <c:v>1.6206499999999999E-2</c:v>
                </c:pt>
                <c:pt idx="920">
                  <c:v>1.119594E-2</c:v>
                </c:pt>
                <c:pt idx="921">
                  <c:v>8.3942219999999998E-3</c:v>
                </c:pt>
                <c:pt idx="922">
                  <c:v>5.092709E-3</c:v>
                </c:pt>
                <c:pt idx="923">
                  <c:v>9.1034989999999993E-3</c:v>
                </c:pt>
                <c:pt idx="924">
                  <c:v>1.493279E-2</c:v>
                </c:pt>
                <c:pt idx="925">
                  <c:v>8.1331600000000004E-3</c:v>
                </c:pt>
                <c:pt idx="926">
                  <c:v>-2.8235449999999998E-3</c:v>
                </c:pt>
                <c:pt idx="927">
                  <c:v>-6.4253380000000001E-3</c:v>
                </c:pt>
                <c:pt idx="928">
                  <c:v>-2.5692750000000002E-3</c:v>
                </c:pt>
                <c:pt idx="929">
                  <c:v>4.874621E-3</c:v>
                </c:pt>
                <c:pt idx="930">
                  <c:v>1.036282E-2</c:v>
                </c:pt>
                <c:pt idx="931">
                  <c:v>8.8147799999999995E-3</c:v>
                </c:pt>
                <c:pt idx="932">
                  <c:v>-2.7126020000000002E-3</c:v>
                </c:pt>
                <c:pt idx="933">
                  <c:v>-1.8296969999999999E-2</c:v>
                </c:pt>
                <c:pt idx="934">
                  <c:v>-1.981345E-2</c:v>
                </c:pt>
                <c:pt idx="935">
                  <c:v>-2.9719619999999999E-3</c:v>
                </c:pt>
                <c:pt idx="936">
                  <c:v>2.9974839999999999E-3</c:v>
                </c:pt>
                <c:pt idx="937">
                  <c:v>-1.4593500000000001E-2</c:v>
                </c:pt>
                <c:pt idx="938">
                  <c:v>-2.3826610000000002E-2</c:v>
                </c:pt>
                <c:pt idx="939">
                  <c:v>-9.7406190000000007E-3</c:v>
                </c:pt>
                <c:pt idx="940">
                  <c:v>4.3038690000000001E-3</c:v>
                </c:pt>
                <c:pt idx="941">
                  <c:v>2.7110329999999998E-3</c:v>
                </c:pt>
                <c:pt idx="942">
                  <c:v>-3.7095380000000001E-3</c:v>
                </c:pt>
                <c:pt idx="943">
                  <c:v>3.4660569999999998E-3</c:v>
                </c:pt>
                <c:pt idx="944">
                  <c:v>1.620483E-2</c:v>
                </c:pt>
                <c:pt idx="945">
                  <c:v>7.0624579999999998E-3</c:v>
                </c:pt>
                <c:pt idx="946">
                  <c:v>-1.2816920000000001E-2</c:v>
                </c:pt>
                <c:pt idx="947">
                  <c:v>-1.1460929999999999E-2</c:v>
                </c:pt>
                <c:pt idx="948">
                  <c:v>1.6039820000000001E-3</c:v>
                </c:pt>
                <c:pt idx="949">
                  <c:v>6.051107E-3</c:v>
                </c:pt>
                <c:pt idx="950">
                  <c:v>7.5901509999999998E-3</c:v>
                </c:pt>
                <c:pt idx="951">
                  <c:v>9.0639640000000007E-3</c:v>
                </c:pt>
                <c:pt idx="952">
                  <c:v>8.2104650000000001E-3</c:v>
                </c:pt>
                <c:pt idx="953">
                  <c:v>7.256752E-3</c:v>
                </c:pt>
                <c:pt idx="954">
                  <c:v>6.39187E-3</c:v>
                </c:pt>
                <c:pt idx="955">
                  <c:v>1.276363E-2</c:v>
                </c:pt>
                <c:pt idx="956">
                  <c:v>2.089119E-2</c:v>
                </c:pt>
                <c:pt idx="957">
                  <c:v>1.382738E-2</c:v>
                </c:pt>
                <c:pt idx="958">
                  <c:v>5.249302E-3</c:v>
                </c:pt>
                <c:pt idx="959">
                  <c:v>8.3406650000000006E-3</c:v>
                </c:pt>
                <c:pt idx="960">
                  <c:v>7.7081900000000002E-3</c:v>
                </c:pt>
                <c:pt idx="961">
                  <c:v>3.2545510000000001E-3</c:v>
                </c:pt>
                <c:pt idx="962">
                  <c:v>2.9519490000000002E-3</c:v>
                </c:pt>
                <c:pt idx="963">
                  <c:v>2.2093299999999998E-3</c:v>
                </c:pt>
                <c:pt idx="964">
                  <c:v>3.661653E-3</c:v>
                </c:pt>
                <c:pt idx="965">
                  <c:v>9.3650569999999995E-3</c:v>
                </c:pt>
                <c:pt idx="966">
                  <c:v>1.311757E-2</c:v>
                </c:pt>
                <c:pt idx="967">
                  <c:v>1.0759650000000001E-2</c:v>
                </c:pt>
                <c:pt idx="968">
                  <c:v>2.8045639999999998E-3</c:v>
                </c:pt>
                <c:pt idx="969">
                  <c:v>-6.4050899999999996E-3</c:v>
                </c:pt>
                <c:pt idx="970">
                  <c:v>-7.9377040000000003E-3</c:v>
                </c:pt>
                <c:pt idx="971">
                  <c:v>4.6964199999999998E-3</c:v>
                </c:pt>
                <c:pt idx="972">
                  <c:v>1.849831E-2</c:v>
                </c:pt>
                <c:pt idx="973">
                  <c:v>1.335863E-2</c:v>
                </c:pt>
                <c:pt idx="974">
                  <c:v>1.9306340000000001E-3</c:v>
                </c:pt>
                <c:pt idx="975">
                  <c:v>4.49906E-3</c:v>
                </c:pt>
                <c:pt idx="976">
                  <c:v>3.2966810000000001E-3</c:v>
                </c:pt>
                <c:pt idx="977">
                  <c:v>-1.0536149999999999E-2</c:v>
                </c:pt>
                <c:pt idx="978">
                  <c:v>-1.7140320000000001E-2</c:v>
                </c:pt>
                <c:pt idx="979">
                  <c:v>-9.2929359999999999E-3</c:v>
                </c:pt>
                <c:pt idx="980">
                  <c:v>5.4479840000000003E-3</c:v>
                </c:pt>
                <c:pt idx="981">
                  <c:v>1.1384150000000001E-2</c:v>
                </c:pt>
                <c:pt idx="982">
                  <c:v>2.1955920000000001E-3</c:v>
                </c:pt>
                <c:pt idx="983">
                  <c:v>-9.2760529999999994E-3</c:v>
                </c:pt>
                <c:pt idx="984">
                  <c:v>-9.6578210000000005E-3</c:v>
                </c:pt>
                <c:pt idx="985">
                  <c:v>9.4670880000000005E-4</c:v>
                </c:pt>
                <c:pt idx="986">
                  <c:v>7.5985209999999996E-3</c:v>
                </c:pt>
                <c:pt idx="987">
                  <c:v>8.5556069999999998E-3</c:v>
                </c:pt>
                <c:pt idx="988">
                  <c:v>9.7692809999999995E-3</c:v>
                </c:pt>
                <c:pt idx="989">
                  <c:v>7.9352239999999994E-3</c:v>
                </c:pt>
                <c:pt idx="990">
                  <c:v>1.151457E-2</c:v>
                </c:pt>
                <c:pt idx="991">
                  <c:v>1.9610079999999998E-2</c:v>
                </c:pt>
                <c:pt idx="992">
                  <c:v>1.928699E-2</c:v>
                </c:pt>
                <c:pt idx="993">
                  <c:v>1.8946149999999998E-2</c:v>
                </c:pt>
                <c:pt idx="994">
                  <c:v>1.965248E-2</c:v>
                </c:pt>
                <c:pt idx="995">
                  <c:v>7.208763E-3</c:v>
                </c:pt>
                <c:pt idx="996">
                  <c:v>-1.1746329999999999E-2</c:v>
                </c:pt>
                <c:pt idx="997">
                  <c:v>-1.9917540000000001E-2</c:v>
                </c:pt>
                <c:pt idx="998">
                  <c:v>-1.372495E-2</c:v>
                </c:pt>
                <c:pt idx="999">
                  <c:v>-1.614463E-3</c:v>
                </c:pt>
              </c:numCache>
            </c:numRef>
          </c:yVal>
          <c:smooth val="0"/>
        </c:ser>
        <c:ser>
          <c:idx val="19"/>
          <c:order val="19"/>
          <c:tx>
            <c:v>+1000V (#20)</c:v>
          </c:tx>
          <c:spPr>
            <a:ln w="19050">
              <a:solidFill>
                <a:srgbClr val="0000FF"/>
              </a:solidFill>
            </a:ln>
          </c:spPr>
          <c:marker>
            <c:symbol val="none"/>
          </c:marker>
          <c:xVal>
            <c:numRef>
              <c:f>'Current Wfms Data'!$A$5:$A$1004</c:f>
              <c:numCache>
                <c:formatCode>General</c:formatCode>
                <c:ptCount val="1000"/>
                <c:pt idx="0">
                  <c:v>-180.94200000000001</c:v>
                </c:pt>
                <c:pt idx="1">
                  <c:v>-179.94200000000001</c:v>
                </c:pt>
                <c:pt idx="2">
                  <c:v>-178.94199999999998</c:v>
                </c:pt>
                <c:pt idx="3">
                  <c:v>-177.94199999999998</c:v>
                </c:pt>
                <c:pt idx="4">
                  <c:v>-176.94200000000001</c:v>
                </c:pt>
                <c:pt idx="5">
                  <c:v>-175.94200000000001</c:v>
                </c:pt>
                <c:pt idx="6">
                  <c:v>-174.94200000000001</c:v>
                </c:pt>
                <c:pt idx="7">
                  <c:v>-173.94200000000001</c:v>
                </c:pt>
                <c:pt idx="8">
                  <c:v>-172.94199999999998</c:v>
                </c:pt>
                <c:pt idx="9">
                  <c:v>-171.94199999999998</c:v>
                </c:pt>
                <c:pt idx="10">
                  <c:v>-170.94200000000001</c:v>
                </c:pt>
                <c:pt idx="11">
                  <c:v>-169.94200000000001</c:v>
                </c:pt>
                <c:pt idx="12">
                  <c:v>-168.94200000000001</c:v>
                </c:pt>
                <c:pt idx="13">
                  <c:v>-167.94200000000001</c:v>
                </c:pt>
                <c:pt idx="14">
                  <c:v>-166.94199999999998</c:v>
                </c:pt>
                <c:pt idx="15">
                  <c:v>-165.94199999999998</c:v>
                </c:pt>
                <c:pt idx="16">
                  <c:v>-164.94200000000001</c:v>
                </c:pt>
                <c:pt idx="17">
                  <c:v>-163.94200000000001</c:v>
                </c:pt>
                <c:pt idx="18">
                  <c:v>-162.94200000000001</c:v>
                </c:pt>
                <c:pt idx="19">
                  <c:v>-161.94200000000001</c:v>
                </c:pt>
                <c:pt idx="20">
                  <c:v>-160.94200000000001</c:v>
                </c:pt>
                <c:pt idx="21">
                  <c:v>-159.94199999999998</c:v>
                </c:pt>
                <c:pt idx="22">
                  <c:v>-158.94200000000001</c:v>
                </c:pt>
                <c:pt idx="23">
                  <c:v>-157.94200000000001</c:v>
                </c:pt>
                <c:pt idx="24">
                  <c:v>-156.94200000000001</c:v>
                </c:pt>
                <c:pt idx="25">
                  <c:v>-155.94200000000001</c:v>
                </c:pt>
                <c:pt idx="26">
                  <c:v>-154.94200000000001</c:v>
                </c:pt>
                <c:pt idx="27">
                  <c:v>-153.94199999999998</c:v>
                </c:pt>
                <c:pt idx="28">
                  <c:v>-152.94200000000001</c:v>
                </c:pt>
                <c:pt idx="29">
                  <c:v>-151.94200000000001</c:v>
                </c:pt>
                <c:pt idx="30">
                  <c:v>-150.94200000000001</c:v>
                </c:pt>
                <c:pt idx="31">
                  <c:v>-149.94200000000001</c:v>
                </c:pt>
                <c:pt idx="32">
                  <c:v>-148.94200000000001</c:v>
                </c:pt>
                <c:pt idx="33">
                  <c:v>-147.94199999999998</c:v>
                </c:pt>
                <c:pt idx="34">
                  <c:v>-146.94200000000001</c:v>
                </c:pt>
                <c:pt idx="35">
                  <c:v>-145.94200000000001</c:v>
                </c:pt>
                <c:pt idx="36">
                  <c:v>-144.94200000000001</c:v>
                </c:pt>
                <c:pt idx="37">
                  <c:v>-143.94200000000001</c:v>
                </c:pt>
                <c:pt idx="38">
                  <c:v>-142.94200000000001</c:v>
                </c:pt>
                <c:pt idx="39">
                  <c:v>-141.94199999999998</c:v>
                </c:pt>
                <c:pt idx="40">
                  <c:v>-140.94199999999998</c:v>
                </c:pt>
                <c:pt idx="41">
                  <c:v>-139.94200000000001</c:v>
                </c:pt>
                <c:pt idx="42">
                  <c:v>-138.94200000000001</c:v>
                </c:pt>
                <c:pt idx="43">
                  <c:v>-137.94200000000001</c:v>
                </c:pt>
                <c:pt idx="44">
                  <c:v>-136.94200000000001</c:v>
                </c:pt>
                <c:pt idx="45">
                  <c:v>-135.94199999999998</c:v>
                </c:pt>
                <c:pt idx="46">
                  <c:v>-134.94199999999998</c:v>
                </c:pt>
                <c:pt idx="47">
                  <c:v>-133.94200000000001</c:v>
                </c:pt>
                <c:pt idx="48">
                  <c:v>-132.94200000000001</c:v>
                </c:pt>
                <c:pt idx="49">
                  <c:v>-131.94200000000001</c:v>
                </c:pt>
                <c:pt idx="50">
                  <c:v>-130.94200000000001</c:v>
                </c:pt>
                <c:pt idx="51">
                  <c:v>-129.94200000000001</c:v>
                </c:pt>
                <c:pt idx="52">
                  <c:v>-128.94199999999998</c:v>
                </c:pt>
                <c:pt idx="53">
                  <c:v>-127.94199999999999</c:v>
                </c:pt>
                <c:pt idx="54">
                  <c:v>-126.94199999999999</c:v>
                </c:pt>
                <c:pt idx="55">
                  <c:v>-125.94200000000001</c:v>
                </c:pt>
                <c:pt idx="56">
                  <c:v>-124.94200000000001</c:v>
                </c:pt>
                <c:pt idx="57">
                  <c:v>-123.94200000000001</c:v>
                </c:pt>
                <c:pt idx="58">
                  <c:v>-122.94199999999999</c:v>
                </c:pt>
                <c:pt idx="59">
                  <c:v>-121.94199999999999</c:v>
                </c:pt>
                <c:pt idx="60">
                  <c:v>-120.94199999999999</c:v>
                </c:pt>
                <c:pt idx="61">
                  <c:v>-119.94200000000001</c:v>
                </c:pt>
                <c:pt idx="62">
                  <c:v>-118.94199999999999</c:v>
                </c:pt>
                <c:pt idx="63">
                  <c:v>-117.94199999999999</c:v>
                </c:pt>
                <c:pt idx="64">
                  <c:v>-116.94200000000001</c:v>
                </c:pt>
                <c:pt idx="65">
                  <c:v>-115.94199999999999</c:v>
                </c:pt>
                <c:pt idx="66">
                  <c:v>-114.94199999999999</c:v>
                </c:pt>
                <c:pt idx="67">
                  <c:v>-113.94200000000001</c:v>
                </c:pt>
                <c:pt idx="68">
                  <c:v>-112.94200000000001</c:v>
                </c:pt>
                <c:pt idx="69">
                  <c:v>-111.94199999999999</c:v>
                </c:pt>
                <c:pt idx="70">
                  <c:v>-110.94200000000001</c:v>
                </c:pt>
                <c:pt idx="71">
                  <c:v>-109.94200000000001</c:v>
                </c:pt>
                <c:pt idx="72">
                  <c:v>-108.94199999999999</c:v>
                </c:pt>
                <c:pt idx="73">
                  <c:v>-107.94200000000001</c:v>
                </c:pt>
                <c:pt idx="74">
                  <c:v>-106.94200000000001</c:v>
                </c:pt>
                <c:pt idx="75">
                  <c:v>-105.94199999999999</c:v>
                </c:pt>
                <c:pt idx="76">
                  <c:v>-104.94200000000001</c:v>
                </c:pt>
                <c:pt idx="77">
                  <c:v>-103.94200000000001</c:v>
                </c:pt>
                <c:pt idx="78">
                  <c:v>-102.94199999999999</c:v>
                </c:pt>
                <c:pt idx="79">
                  <c:v>-101.94200000000001</c:v>
                </c:pt>
                <c:pt idx="80">
                  <c:v>-100.94200000000001</c:v>
                </c:pt>
                <c:pt idx="81">
                  <c:v>-99.941999999999993</c:v>
                </c:pt>
                <c:pt idx="82">
                  <c:v>-98.941999999999993</c:v>
                </c:pt>
                <c:pt idx="83">
                  <c:v>-97.942000000000007</c:v>
                </c:pt>
                <c:pt idx="84">
                  <c:v>-96.941999999999993</c:v>
                </c:pt>
                <c:pt idx="85">
                  <c:v>-95.941999999999993</c:v>
                </c:pt>
                <c:pt idx="86">
                  <c:v>-94.942000000000007</c:v>
                </c:pt>
                <c:pt idx="87">
                  <c:v>-93.941999999999993</c:v>
                </c:pt>
                <c:pt idx="88">
                  <c:v>-92.941999999999993</c:v>
                </c:pt>
                <c:pt idx="89">
                  <c:v>-91.942000000000007</c:v>
                </c:pt>
                <c:pt idx="90">
                  <c:v>-90.941999999999993</c:v>
                </c:pt>
                <c:pt idx="91">
                  <c:v>-89.941999999999993</c:v>
                </c:pt>
                <c:pt idx="92">
                  <c:v>-88.942000000000007</c:v>
                </c:pt>
                <c:pt idx="93">
                  <c:v>-87.941999999999993</c:v>
                </c:pt>
                <c:pt idx="94">
                  <c:v>-86.941999999999993</c:v>
                </c:pt>
                <c:pt idx="95">
                  <c:v>-85.942000000000007</c:v>
                </c:pt>
                <c:pt idx="96">
                  <c:v>-84.941999999999993</c:v>
                </c:pt>
                <c:pt idx="97">
                  <c:v>-83.941999999999993</c:v>
                </c:pt>
                <c:pt idx="98">
                  <c:v>-82.942000000000007</c:v>
                </c:pt>
                <c:pt idx="99">
                  <c:v>-81.941999999999993</c:v>
                </c:pt>
                <c:pt idx="100">
                  <c:v>-80.941999999999993</c:v>
                </c:pt>
                <c:pt idx="101">
                  <c:v>-79.942000000000007</c:v>
                </c:pt>
                <c:pt idx="102">
                  <c:v>-78.942000000000007</c:v>
                </c:pt>
                <c:pt idx="103">
                  <c:v>-77.941999999999993</c:v>
                </c:pt>
                <c:pt idx="104">
                  <c:v>-76.942000000000007</c:v>
                </c:pt>
                <c:pt idx="105">
                  <c:v>-75.942000000000007</c:v>
                </c:pt>
                <c:pt idx="106">
                  <c:v>-74.941999999999993</c:v>
                </c:pt>
                <c:pt idx="107">
                  <c:v>-73.942000000000007</c:v>
                </c:pt>
                <c:pt idx="108">
                  <c:v>-72.942000000000007</c:v>
                </c:pt>
                <c:pt idx="109">
                  <c:v>-71.941999999999993</c:v>
                </c:pt>
                <c:pt idx="110">
                  <c:v>-70.942000000000007</c:v>
                </c:pt>
                <c:pt idx="111">
                  <c:v>-69.942000000000007</c:v>
                </c:pt>
                <c:pt idx="112">
                  <c:v>-68.941999999999993</c:v>
                </c:pt>
                <c:pt idx="113">
                  <c:v>-67.942000000000007</c:v>
                </c:pt>
                <c:pt idx="114">
                  <c:v>-66.942000000000007</c:v>
                </c:pt>
                <c:pt idx="115">
                  <c:v>-65.941999999999993</c:v>
                </c:pt>
                <c:pt idx="116">
                  <c:v>-64.941999999999993</c:v>
                </c:pt>
                <c:pt idx="117">
                  <c:v>-63.942000000000007</c:v>
                </c:pt>
                <c:pt idx="118">
                  <c:v>-62.941999999999993</c:v>
                </c:pt>
                <c:pt idx="119">
                  <c:v>-61.942</c:v>
                </c:pt>
                <c:pt idx="120">
                  <c:v>-60.942000000000007</c:v>
                </c:pt>
                <c:pt idx="121">
                  <c:v>-59.941999999999993</c:v>
                </c:pt>
                <c:pt idx="122">
                  <c:v>-58.942</c:v>
                </c:pt>
                <c:pt idx="123">
                  <c:v>-57.942</c:v>
                </c:pt>
                <c:pt idx="124">
                  <c:v>-56.942</c:v>
                </c:pt>
                <c:pt idx="125">
                  <c:v>-55.942</c:v>
                </c:pt>
                <c:pt idx="126">
                  <c:v>-54.942</c:v>
                </c:pt>
                <c:pt idx="127">
                  <c:v>-53.942</c:v>
                </c:pt>
                <c:pt idx="128">
                  <c:v>-52.942</c:v>
                </c:pt>
                <c:pt idx="129">
                  <c:v>-51.942</c:v>
                </c:pt>
                <c:pt idx="130">
                  <c:v>-50.942</c:v>
                </c:pt>
                <c:pt idx="131">
                  <c:v>-49.942</c:v>
                </c:pt>
                <c:pt idx="132">
                  <c:v>-48.942</c:v>
                </c:pt>
                <c:pt idx="133">
                  <c:v>-47.942</c:v>
                </c:pt>
                <c:pt idx="134">
                  <c:v>-46.942</c:v>
                </c:pt>
                <c:pt idx="135">
                  <c:v>-45.942</c:v>
                </c:pt>
                <c:pt idx="136">
                  <c:v>-44.942</c:v>
                </c:pt>
                <c:pt idx="137">
                  <c:v>-43.942</c:v>
                </c:pt>
                <c:pt idx="138">
                  <c:v>-42.942</c:v>
                </c:pt>
                <c:pt idx="139">
                  <c:v>-41.942</c:v>
                </c:pt>
                <c:pt idx="140">
                  <c:v>-40.942</c:v>
                </c:pt>
                <c:pt idx="141">
                  <c:v>-39.942</c:v>
                </c:pt>
                <c:pt idx="142">
                  <c:v>-38.942</c:v>
                </c:pt>
                <c:pt idx="143">
                  <c:v>-37.942</c:v>
                </c:pt>
                <c:pt idx="144">
                  <c:v>-36.942</c:v>
                </c:pt>
                <c:pt idx="145">
                  <c:v>-35.942</c:v>
                </c:pt>
                <c:pt idx="146">
                  <c:v>-34.942</c:v>
                </c:pt>
                <c:pt idx="147">
                  <c:v>-33.942</c:v>
                </c:pt>
                <c:pt idx="148">
                  <c:v>-32.942</c:v>
                </c:pt>
                <c:pt idx="149">
                  <c:v>-31.942000000000004</c:v>
                </c:pt>
                <c:pt idx="150">
                  <c:v>-30.942</c:v>
                </c:pt>
                <c:pt idx="151">
                  <c:v>-29.941999999999997</c:v>
                </c:pt>
                <c:pt idx="152">
                  <c:v>-28.942</c:v>
                </c:pt>
                <c:pt idx="153">
                  <c:v>-27.942</c:v>
                </c:pt>
                <c:pt idx="154">
                  <c:v>-26.942</c:v>
                </c:pt>
                <c:pt idx="155">
                  <c:v>-25.942</c:v>
                </c:pt>
                <c:pt idx="156">
                  <c:v>-24.942</c:v>
                </c:pt>
                <c:pt idx="157">
                  <c:v>-23.942</c:v>
                </c:pt>
                <c:pt idx="158">
                  <c:v>-22.942</c:v>
                </c:pt>
                <c:pt idx="159">
                  <c:v>-21.942</c:v>
                </c:pt>
                <c:pt idx="160">
                  <c:v>-20.942</c:v>
                </c:pt>
                <c:pt idx="161">
                  <c:v>-19.942</c:v>
                </c:pt>
                <c:pt idx="162">
                  <c:v>-18.942</c:v>
                </c:pt>
                <c:pt idx="163">
                  <c:v>-17.942</c:v>
                </c:pt>
                <c:pt idx="164">
                  <c:v>-16.942</c:v>
                </c:pt>
                <c:pt idx="165">
                  <c:v>-15.942000000000002</c:v>
                </c:pt>
                <c:pt idx="166">
                  <c:v>-14.941999999999998</c:v>
                </c:pt>
                <c:pt idx="167">
                  <c:v>-13.942</c:v>
                </c:pt>
                <c:pt idx="168">
                  <c:v>-12.942</c:v>
                </c:pt>
                <c:pt idx="169">
                  <c:v>-11.942</c:v>
                </c:pt>
                <c:pt idx="170">
                  <c:v>-10.942</c:v>
                </c:pt>
                <c:pt idx="171">
                  <c:v>-9.9420000000000002</c:v>
                </c:pt>
                <c:pt idx="172">
                  <c:v>-8.9420000000000002</c:v>
                </c:pt>
                <c:pt idx="173">
                  <c:v>-7.9419999999999993</c:v>
                </c:pt>
                <c:pt idx="174">
                  <c:v>-6.9420000000000002</c:v>
                </c:pt>
                <c:pt idx="175">
                  <c:v>-5.9420000000000002</c:v>
                </c:pt>
                <c:pt idx="176">
                  <c:v>-4.9419999999999993</c:v>
                </c:pt>
                <c:pt idx="177">
                  <c:v>-3.9419999999999997</c:v>
                </c:pt>
                <c:pt idx="178">
                  <c:v>-2.9420000000000002</c:v>
                </c:pt>
                <c:pt idx="179">
                  <c:v>-1.9420000000000002</c:v>
                </c:pt>
                <c:pt idx="180">
                  <c:v>-0.94200000000000006</c:v>
                </c:pt>
                <c:pt idx="181">
                  <c:v>5.8000000000000003E-2</c:v>
                </c:pt>
                <c:pt idx="182">
                  <c:v>1.0580000000000001</c:v>
                </c:pt>
                <c:pt idx="183">
                  <c:v>2.0580000000000003</c:v>
                </c:pt>
                <c:pt idx="184">
                  <c:v>3.0579999999999998</c:v>
                </c:pt>
                <c:pt idx="185">
                  <c:v>4.0579999999999998</c:v>
                </c:pt>
                <c:pt idx="186">
                  <c:v>5.0579999999999998</c:v>
                </c:pt>
                <c:pt idx="187">
                  <c:v>6.0580000000000007</c:v>
                </c:pt>
                <c:pt idx="188">
                  <c:v>7.0579999999999998</c:v>
                </c:pt>
                <c:pt idx="189">
                  <c:v>8.0579999999999998</c:v>
                </c:pt>
                <c:pt idx="190">
                  <c:v>9.0580000000000016</c:v>
                </c:pt>
                <c:pt idx="191">
                  <c:v>10.058</c:v>
                </c:pt>
                <c:pt idx="192">
                  <c:v>11.058</c:v>
                </c:pt>
                <c:pt idx="193">
                  <c:v>12.058</c:v>
                </c:pt>
                <c:pt idx="194">
                  <c:v>13.058</c:v>
                </c:pt>
                <c:pt idx="195">
                  <c:v>14.058</c:v>
                </c:pt>
                <c:pt idx="196">
                  <c:v>15.058000000000002</c:v>
                </c:pt>
                <c:pt idx="197">
                  <c:v>16.058</c:v>
                </c:pt>
                <c:pt idx="198">
                  <c:v>17.058</c:v>
                </c:pt>
                <c:pt idx="199">
                  <c:v>18.058</c:v>
                </c:pt>
                <c:pt idx="200">
                  <c:v>19.058</c:v>
                </c:pt>
                <c:pt idx="201">
                  <c:v>20.058</c:v>
                </c:pt>
                <c:pt idx="202">
                  <c:v>21.058</c:v>
                </c:pt>
                <c:pt idx="203">
                  <c:v>22.058</c:v>
                </c:pt>
                <c:pt idx="204">
                  <c:v>23.058</c:v>
                </c:pt>
                <c:pt idx="205">
                  <c:v>24.058</c:v>
                </c:pt>
                <c:pt idx="206">
                  <c:v>25.058</c:v>
                </c:pt>
                <c:pt idx="207">
                  <c:v>26.058</c:v>
                </c:pt>
                <c:pt idx="208">
                  <c:v>27.058</c:v>
                </c:pt>
                <c:pt idx="209">
                  <c:v>28.058</c:v>
                </c:pt>
                <c:pt idx="210">
                  <c:v>29.058</c:v>
                </c:pt>
                <c:pt idx="211">
                  <c:v>30.057999999999996</c:v>
                </c:pt>
                <c:pt idx="212">
                  <c:v>31.058</c:v>
                </c:pt>
                <c:pt idx="213">
                  <c:v>32.058</c:v>
                </c:pt>
                <c:pt idx="214">
                  <c:v>33.058</c:v>
                </c:pt>
                <c:pt idx="215">
                  <c:v>34.058</c:v>
                </c:pt>
                <c:pt idx="216">
                  <c:v>35.058</c:v>
                </c:pt>
                <c:pt idx="217">
                  <c:v>36.058</c:v>
                </c:pt>
                <c:pt idx="218">
                  <c:v>37.058</c:v>
                </c:pt>
                <c:pt idx="219">
                  <c:v>38.058</c:v>
                </c:pt>
                <c:pt idx="220">
                  <c:v>39.058</c:v>
                </c:pt>
                <c:pt idx="221">
                  <c:v>40.058</c:v>
                </c:pt>
                <c:pt idx="222">
                  <c:v>41.058</c:v>
                </c:pt>
                <c:pt idx="223">
                  <c:v>42.058</c:v>
                </c:pt>
                <c:pt idx="224">
                  <c:v>43.058</c:v>
                </c:pt>
                <c:pt idx="225">
                  <c:v>44.058</c:v>
                </c:pt>
                <c:pt idx="226">
                  <c:v>45.058</c:v>
                </c:pt>
                <c:pt idx="227">
                  <c:v>46.058</c:v>
                </c:pt>
                <c:pt idx="228">
                  <c:v>47.058</c:v>
                </c:pt>
                <c:pt idx="229">
                  <c:v>48.058</c:v>
                </c:pt>
                <c:pt idx="230">
                  <c:v>49.058</c:v>
                </c:pt>
                <c:pt idx="231">
                  <c:v>50.058</c:v>
                </c:pt>
                <c:pt idx="232">
                  <c:v>51.058</c:v>
                </c:pt>
                <c:pt idx="233">
                  <c:v>52.058</c:v>
                </c:pt>
                <c:pt idx="234">
                  <c:v>53.058</c:v>
                </c:pt>
                <c:pt idx="235">
                  <c:v>54.058</c:v>
                </c:pt>
                <c:pt idx="236">
                  <c:v>55.058</c:v>
                </c:pt>
                <c:pt idx="237">
                  <c:v>56.058</c:v>
                </c:pt>
                <c:pt idx="238">
                  <c:v>57.058</c:v>
                </c:pt>
                <c:pt idx="239">
                  <c:v>58.058</c:v>
                </c:pt>
                <c:pt idx="240">
                  <c:v>59.058</c:v>
                </c:pt>
                <c:pt idx="241">
                  <c:v>60.057999999999993</c:v>
                </c:pt>
                <c:pt idx="242">
                  <c:v>61.058</c:v>
                </c:pt>
                <c:pt idx="243">
                  <c:v>62.058</c:v>
                </c:pt>
                <c:pt idx="244">
                  <c:v>63.057999999999993</c:v>
                </c:pt>
                <c:pt idx="245">
                  <c:v>64.058000000000007</c:v>
                </c:pt>
                <c:pt idx="246">
                  <c:v>65.057999999999993</c:v>
                </c:pt>
                <c:pt idx="247">
                  <c:v>66.057999999999993</c:v>
                </c:pt>
                <c:pt idx="248">
                  <c:v>67.058000000000007</c:v>
                </c:pt>
                <c:pt idx="249">
                  <c:v>68.057999999999993</c:v>
                </c:pt>
                <c:pt idx="250">
                  <c:v>69.057999999999993</c:v>
                </c:pt>
                <c:pt idx="251">
                  <c:v>70.058000000000007</c:v>
                </c:pt>
                <c:pt idx="252">
                  <c:v>71.058000000000007</c:v>
                </c:pt>
                <c:pt idx="253">
                  <c:v>72.057999999999993</c:v>
                </c:pt>
                <c:pt idx="254">
                  <c:v>73.058000000000007</c:v>
                </c:pt>
                <c:pt idx="255">
                  <c:v>74.058000000000007</c:v>
                </c:pt>
                <c:pt idx="256">
                  <c:v>75.057999999999993</c:v>
                </c:pt>
                <c:pt idx="257">
                  <c:v>76.058000000000007</c:v>
                </c:pt>
                <c:pt idx="258">
                  <c:v>77.058000000000007</c:v>
                </c:pt>
                <c:pt idx="259">
                  <c:v>78.057999999999993</c:v>
                </c:pt>
                <c:pt idx="260">
                  <c:v>79.058000000000007</c:v>
                </c:pt>
                <c:pt idx="261">
                  <c:v>80.058000000000007</c:v>
                </c:pt>
                <c:pt idx="262">
                  <c:v>81.057999999999993</c:v>
                </c:pt>
                <c:pt idx="263">
                  <c:v>82.058000000000007</c:v>
                </c:pt>
                <c:pt idx="264">
                  <c:v>83.058000000000007</c:v>
                </c:pt>
                <c:pt idx="265">
                  <c:v>84.057999999999993</c:v>
                </c:pt>
                <c:pt idx="266">
                  <c:v>85.058000000000007</c:v>
                </c:pt>
                <c:pt idx="267">
                  <c:v>86.058000000000007</c:v>
                </c:pt>
                <c:pt idx="268">
                  <c:v>87.057999999999993</c:v>
                </c:pt>
                <c:pt idx="269">
                  <c:v>88.057999999999993</c:v>
                </c:pt>
                <c:pt idx="270">
                  <c:v>89.058000000000007</c:v>
                </c:pt>
                <c:pt idx="271">
                  <c:v>90.057999999999993</c:v>
                </c:pt>
                <c:pt idx="272">
                  <c:v>91.057999999999993</c:v>
                </c:pt>
                <c:pt idx="273">
                  <c:v>92.058000000000007</c:v>
                </c:pt>
                <c:pt idx="274">
                  <c:v>93.057999999999993</c:v>
                </c:pt>
                <c:pt idx="275">
                  <c:v>94.057999999999993</c:v>
                </c:pt>
                <c:pt idx="276">
                  <c:v>95.058000000000007</c:v>
                </c:pt>
                <c:pt idx="277">
                  <c:v>96.057999999999993</c:v>
                </c:pt>
                <c:pt idx="278">
                  <c:v>97.057999999999993</c:v>
                </c:pt>
                <c:pt idx="279">
                  <c:v>98.058000000000007</c:v>
                </c:pt>
                <c:pt idx="280">
                  <c:v>99.057999999999993</c:v>
                </c:pt>
                <c:pt idx="281">
                  <c:v>100.05799999999999</c:v>
                </c:pt>
                <c:pt idx="282">
                  <c:v>101.05800000000001</c:v>
                </c:pt>
                <c:pt idx="283">
                  <c:v>102.05799999999999</c:v>
                </c:pt>
                <c:pt idx="284">
                  <c:v>103.05799999999999</c:v>
                </c:pt>
                <c:pt idx="285">
                  <c:v>104.05800000000001</c:v>
                </c:pt>
                <c:pt idx="286">
                  <c:v>105.05800000000001</c:v>
                </c:pt>
                <c:pt idx="287">
                  <c:v>106.05799999999999</c:v>
                </c:pt>
                <c:pt idx="288">
                  <c:v>107.05800000000001</c:v>
                </c:pt>
                <c:pt idx="289">
                  <c:v>108.05800000000001</c:v>
                </c:pt>
                <c:pt idx="290">
                  <c:v>109.05799999999999</c:v>
                </c:pt>
                <c:pt idx="291">
                  <c:v>110.05800000000001</c:v>
                </c:pt>
                <c:pt idx="292">
                  <c:v>111.05800000000001</c:v>
                </c:pt>
                <c:pt idx="293">
                  <c:v>112.05799999999999</c:v>
                </c:pt>
                <c:pt idx="294">
                  <c:v>113.05800000000001</c:v>
                </c:pt>
                <c:pt idx="295">
                  <c:v>114.05800000000001</c:v>
                </c:pt>
                <c:pt idx="296">
                  <c:v>115.05799999999999</c:v>
                </c:pt>
                <c:pt idx="297">
                  <c:v>116.05800000000001</c:v>
                </c:pt>
                <c:pt idx="298">
                  <c:v>117.05800000000001</c:v>
                </c:pt>
                <c:pt idx="299">
                  <c:v>118.05799999999999</c:v>
                </c:pt>
                <c:pt idx="300">
                  <c:v>119.05800000000001</c:v>
                </c:pt>
                <c:pt idx="301">
                  <c:v>120.05800000000001</c:v>
                </c:pt>
                <c:pt idx="302">
                  <c:v>121.05799999999999</c:v>
                </c:pt>
                <c:pt idx="303">
                  <c:v>122.05799999999999</c:v>
                </c:pt>
                <c:pt idx="304">
                  <c:v>123.05799999999999</c:v>
                </c:pt>
                <c:pt idx="305">
                  <c:v>124.05800000000001</c:v>
                </c:pt>
                <c:pt idx="306">
                  <c:v>125.05800000000001</c:v>
                </c:pt>
                <c:pt idx="307">
                  <c:v>126.05800000000001</c:v>
                </c:pt>
                <c:pt idx="308">
                  <c:v>127.05799999999999</c:v>
                </c:pt>
                <c:pt idx="309">
                  <c:v>128.05799999999999</c:v>
                </c:pt>
                <c:pt idx="310">
                  <c:v>129.05799999999999</c:v>
                </c:pt>
                <c:pt idx="311">
                  <c:v>130.05800000000002</c:v>
                </c:pt>
                <c:pt idx="312">
                  <c:v>131.05800000000002</c:v>
                </c:pt>
                <c:pt idx="313">
                  <c:v>132.05799999999999</c:v>
                </c:pt>
                <c:pt idx="314">
                  <c:v>133.05799999999999</c:v>
                </c:pt>
                <c:pt idx="315">
                  <c:v>134.05799999999999</c:v>
                </c:pt>
                <c:pt idx="316">
                  <c:v>135.05799999999999</c:v>
                </c:pt>
                <c:pt idx="317">
                  <c:v>136.05800000000002</c:v>
                </c:pt>
                <c:pt idx="318">
                  <c:v>137.05800000000002</c:v>
                </c:pt>
                <c:pt idx="319">
                  <c:v>138.05799999999999</c:v>
                </c:pt>
                <c:pt idx="320">
                  <c:v>139.05799999999999</c:v>
                </c:pt>
                <c:pt idx="321">
                  <c:v>140.05799999999999</c:v>
                </c:pt>
                <c:pt idx="322">
                  <c:v>141.05799999999999</c:v>
                </c:pt>
                <c:pt idx="323">
                  <c:v>142.05799999999999</c:v>
                </c:pt>
                <c:pt idx="324">
                  <c:v>143.05800000000002</c:v>
                </c:pt>
                <c:pt idx="325">
                  <c:v>144.05799999999999</c:v>
                </c:pt>
                <c:pt idx="326">
                  <c:v>145.05799999999999</c:v>
                </c:pt>
                <c:pt idx="327">
                  <c:v>146.05799999999999</c:v>
                </c:pt>
                <c:pt idx="328">
                  <c:v>147.05799999999999</c:v>
                </c:pt>
                <c:pt idx="329">
                  <c:v>148.05799999999999</c:v>
                </c:pt>
                <c:pt idx="330">
                  <c:v>149.05800000000002</c:v>
                </c:pt>
                <c:pt idx="331">
                  <c:v>150.05799999999999</c:v>
                </c:pt>
                <c:pt idx="332">
                  <c:v>151.05799999999999</c:v>
                </c:pt>
                <c:pt idx="333">
                  <c:v>152.05799999999999</c:v>
                </c:pt>
                <c:pt idx="334">
                  <c:v>153.05799999999999</c:v>
                </c:pt>
                <c:pt idx="335">
                  <c:v>154.05799999999999</c:v>
                </c:pt>
                <c:pt idx="336">
                  <c:v>155.05800000000002</c:v>
                </c:pt>
                <c:pt idx="337">
                  <c:v>156.05799999999999</c:v>
                </c:pt>
                <c:pt idx="338">
                  <c:v>157.05799999999999</c:v>
                </c:pt>
                <c:pt idx="339">
                  <c:v>158.05799999999999</c:v>
                </c:pt>
                <c:pt idx="340">
                  <c:v>159.05799999999999</c:v>
                </c:pt>
                <c:pt idx="341">
                  <c:v>160.05799999999999</c:v>
                </c:pt>
                <c:pt idx="342">
                  <c:v>161.05800000000002</c:v>
                </c:pt>
                <c:pt idx="343">
                  <c:v>162.05800000000002</c:v>
                </c:pt>
                <c:pt idx="344">
                  <c:v>163.05799999999999</c:v>
                </c:pt>
                <c:pt idx="345">
                  <c:v>164.05799999999999</c:v>
                </c:pt>
                <c:pt idx="346">
                  <c:v>165.05799999999999</c:v>
                </c:pt>
                <c:pt idx="347">
                  <c:v>166.05799999999999</c:v>
                </c:pt>
                <c:pt idx="348">
                  <c:v>167.05800000000002</c:v>
                </c:pt>
                <c:pt idx="349">
                  <c:v>168.05800000000002</c:v>
                </c:pt>
                <c:pt idx="350">
                  <c:v>169.05799999999999</c:v>
                </c:pt>
                <c:pt idx="351">
                  <c:v>170.05799999999999</c:v>
                </c:pt>
                <c:pt idx="352">
                  <c:v>171.05799999999999</c:v>
                </c:pt>
                <c:pt idx="353">
                  <c:v>172.05799999999999</c:v>
                </c:pt>
                <c:pt idx="354">
                  <c:v>173.05799999999999</c:v>
                </c:pt>
                <c:pt idx="355">
                  <c:v>174.05800000000002</c:v>
                </c:pt>
                <c:pt idx="356">
                  <c:v>175.05799999999999</c:v>
                </c:pt>
                <c:pt idx="357">
                  <c:v>176.05799999999999</c:v>
                </c:pt>
                <c:pt idx="358">
                  <c:v>177.05799999999999</c:v>
                </c:pt>
                <c:pt idx="359">
                  <c:v>178.05799999999999</c:v>
                </c:pt>
                <c:pt idx="360">
                  <c:v>179.05799999999999</c:v>
                </c:pt>
                <c:pt idx="361">
                  <c:v>180.05800000000002</c:v>
                </c:pt>
                <c:pt idx="362">
                  <c:v>181.05799999999999</c:v>
                </c:pt>
                <c:pt idx="363">
                  <c:v>182.05799999999999</c:v>
                </c:pt>
                <c:pt idx="364">
                  <c:v>183.05799999999999</c:v>
                </c:pt>
                <c:pt idx="365">
                  <c:v>184.05799999999999</c:v>
                </c:pt>
                <c:pt idx="366">
                  <c:v>185.05799999999999</c:v>
                </c:pt>
                <c:pt idx="367">
                  <c:v>186.05800000000002</c:v>
                </c:pt>
                <c:pt idx="368">
                  <c:v>187.05799999999999</c:v>
                </c:pt>
                <c:pt idx="369">
                  <c:v>188.05799999999999</c:v>
                </c:pt>
                <c:pt idx="370">
                  <c:v>189.05799999999999</c:v>
                </c:pt>
                <c:pt idx="371">
                  <c:v>190.05799999999999</c:v>
                </c:pt>
                <c:pt idx="372">
                  <c:v>191.05799999999999</c:v>
                </c:pt>
                <c:pt idx="373">
                  <c:v>192.05800000000002</c:v>
                </c:pt>
                <c:pt idx="374">
                  <c:v>193.05800000000002</c:v>
                </c:pt>
                <c:pt idx="375">
                  <c:v>194.05799999999999</c:v>
                </c:pt>
                <c:pt idx="376">
                  <c:v>195.05799999999999</c:v>
                </c:pt>
                <c:pt idx="377">
                  <c:v>196.05799999999999</c:v>
                </c:pt>
                <c:pt idx="378">
                  <c:v>197.05799999999999</c:v>
                </c:pt>
                <c:pt idx="379">
                  <c:v>198.05800000000002</c:v>
                </c:pt>
                <c:pt idx="380">
                  <c:v>199.05800000000002</c:v>
                </c:pt>
                <c:pt idx="381">
                  <c:v>200.05799999999999</c:v>
                </c:pt>
                <c:pt idx="382">
                  <c:v>201.05799999999999</c:v>
                </c:pt>
                <c:pt idx="383">
                  <c:v>202.05799999999999</c:v>
                </c:pt>
                <c:pt idx="384">
                  <c:v>203.05799999999999</c:v>
                </c:pt>
                <c:pt idx="385">
                  <c:v>204.05800000000002</c:v>
                </c:pt>
                <c:pt idx="386">
                  <c:v>205.05800000000002</c:v>
                </c:pt>
                <c:pt idx="387">
                  <c:v>206.05799999999999</c:v>
                </c:pt>
                <c:pt idx="388">
                  <c:v>207.05799999999999</c:v>
                </c:pt>
                <c:pt idx="389">
                  <c:v>208.05799999999999</c:v>
                </c:pt>
                <c:pt idx="390">
                  <c:v>209.05799999999999</c:v>
                </c:pt>
                <c:pt idx="391">
                  <c:v>210.05799999999999</c:v>
                </c:pt>
                <c:pt idx="392">
                  <c:v>211.05800000000002</c:v>
                </c:pt>
                <c:pt idx="393">
                  <c:v>212.05799999999999</c:v>
                </c:pt>
                <c:pt idx="394">
                  <c:v>213.05799999999999</c:v>
                </c:pt>
                <c:pt idx="395">
                  <c:v>214.05799999999999</c:v>
                </c:pt>
                <c:pt idx="396">
                  <c:v>215.05799999999999</c:v>
                </c:pt>
                <c:pt idx="397">
                  <c:v>216.05799999999999</c:v>
                </c:pt>
                <c:pt idx="398">
                  <c:v>217.05800000000002</c:v>
                </c:pt>
                <c:pt idx="399">
                  <c:v>218.05799999999999</c:v>
                </c:pt>
                <c:pt idx="400">
                  <c:v>219.05799999999999</c:v>
                </c:pt>
                <c:pt idx="401">
                  <c:v>220.05799999999999</c:v>
                </c:pt>
                <c:pt idx="402">
                  <c:v>221.05799999999999</c:v>
                </c:pt>
                <c:pt idx="403">
                  <c:v>222.05799999999999</c:v>
                </c:pt>
                <c:pt idx="404">
                  <c:v>223.05800000000002</c:v>
                </c:pt>
                <c:pt idx="405">
                  <c:v>224.05799999999999</c:v>
                </c:pt>
                <c:pt idx="406">
                  <c:v>225.05799999999999</c:v>
                </c:pt>
                <c:pt idx="407">
                  <c:v>226.05799999999999</c:v>
                </c:pt>
                <c:pt idx="408">
                  <c:v>227.05799999999999</c:v>
                </c:pt>
                <c:pt idx="409">
                  <c:v>228.05799999999999</c:v>
                </c:pt>
                <c:pt idx="410">
                  <c:v>229.05800000000002</c:v>
                </c:pt>
                <c:pt idx="411">
                  <c:v>230.05800000000002</c:v>
                </c:pt>
                <c:pt idx="412">
                  <c:v>231.05799999999999</c:v>
                </c:pt>
                <c:pt idx="413">
                  <c:v>232.05799999999999</c:v>
                </c:pt>
                <c:pt idx="414">
                  <c:v>233.05799999999999</c:v>
                </c:pt>
                <c:pt idx="415">
                  <c:v>234.05799999999999</c:v>
                </c:pt>
                <c:pt idx="416">
                  <c:v>235.05800000000002</c:v>
                </c:pt>
                <c:pt idx="417">
                  <c:v>236.05800000000002</c:v>
                </c:pt>
                <c:pt idx="418">
                  <c:v>237.05799999999999</c:v>
                </c:pt>
                <c:pt idx="419">
                  <c:v>238.05799999999999</c:v>
                </c:pt>
                <c:pt idx="420">
                  <c:v>239.05800000000002</c:v>
                </c:pt>
                <c:pt idx="421">
                  <c:v>240.05799999999999</c:v>
                </c:pt>
                <c:pt idx="422">
                  <c:v>241.05800000000002</c:v>
                </c:pt>
                <c:pt idx="423">
                  <c:v>242.05799999999999</c:v>
                </c:pt>
                <c:pt idx="424">
                  <c:v>243.05799999999999</c:v>
                </c:pt>
                <c:pt idx="425">
                  <c:v>244.05799999999996</c:v>
                </c:pt>
                <c:pt idx="426">
                  <c:v>245.05799999999999</c:v>
                </c:pt>
                <c:pt idx="427">
                  <c:v>246.05800000000002</c:v>
                </c:pt>
                <c:pt idx="428">
                  <c:v>247.05799999999999</c:v>
                </c:pt>
                <c:pt idx="429">
                  <c:v>248.05800000000002</c:v>
                </c:pt>
                <c:pt idx="430">
                  <c:v>249.05799999999999</c:v>
                </c:pt>
                <c:pt idx="431">
                  <c:v>250.05799999999999</c:v>
                </c:pt>
                <c:pt idx="432">
                  <c:v>251.05800000000002</c:v>
                </c:pt>
                <c:pt idx="433">
                  <c:v>252.05799999999999</c:v>
                </c:pt>
                <c:pt idx="434">
                  <c:v>253.05800000000002</c:v>
                </c:pt>
                <c:pt idx="435">
                  <c:v>254.05799999999999</c:v>
                </c:pt>
                <c:pt idx="436">
                  <c:v>255.05799999999999</c:v>
                </c:pt>
                <c:pt idx="437">
                  <c:v>256.05799999999999</c:v>
                </c:pt>
                <c:pt idx="438">
                  <c:v>257.05799999999999</c:v>
                </c:pt>
                <c:pt idx="439">
                  <c:v>258.05799999999999</c:v>
                </c:pt>
                <c:pt idx="440">
                  <c:v>259.05799999999999</c:v>
                </c:pt>
                <c:pt idx="441">
                  <c:v>260.05799999999999</c:v>
                </c:pt>
                <c:pt idx="442">
                  <c:v>261.05799999999999</c:v>
                </c:pt>
                <c:pt idx="443">
                  <c:v>262.05799999999999</c:v>
                </c:pt>
                <c:pt idx="444">
                  <c:v>263.05800000000005</c:v>
                </c:pt>
                <c:pt idx="445">
                  <c:v>264.05799999999999</c:v>
                </c:pt>
                <c:pt idx="446">
                  <c:v>265.05799999999999</c:v>
                </c:pt>
                <c:pt idx="447">
                  <c:v>266.05799999999999</c:v>
                </c:pt>
                <c:pt idx="448">
                  <c:v>267.05799999999999</c:v>
                </c:pt>
                <c:pt idx="449">
                  <c:v>268.05799999999999</c:v>
                </c:pt>
                <c:pt idx="450">
                  <c:v>269.05799999999999</c:v>
                </c:pt>
                <c:pt idx="451">
                  <c:v>270.05800000000005</c:v>
                </c:pt>
                <c:pt idx="452">
                  <c:v>271.05799999999999</c:v>
                </c:pt>
                <c:pt idx="453">
                  <c:v>272.05799999999999</c:v>
                </c:pt>
                <c:pt idx="454">
                  <c:v>273.05799999999999</c:v>
                </c:pt>
                <c:pt idx="455">
                  <c:v>274.05799999999999</c:v>
                </c:pt>
                <c:pt idx="456">
                  <c:v>275.05799999999999</c:v>
                </c:pt>
                <c:pt idx="457">
                  <c:v>276.05799999999999</c:v>
                </c:pt>
                <c:pt idx="458">
                  <c:v>277.05799999999999</c:v>
                </c:pt>
                <c:pt idx="459">
                  <c:v>278.05799999999999</c:v>
                </c:pt>
                <c:pt idx="460">
                  <c:v>279.05799999999999</c:v>
                </c:pt>
                <c:pt idx="461">
                  <c:v>280.05799999999999</c:v>
                </c:pt>
                <c:pt idx="462">
                  <c:v>281.05799999999999</c:v>
                </c:pt>
                <c:pt idx="463">
                  <c:v>282.05800000000005</c:v>
                </c:pt>
                <c:pt idx="464">
                  <c:v>283.05799999999999</c:v>
                </c:pt>
                <c:pt idx="465">
                  <c:v>284.05799999999999</c:v>
                </c:pt>
                <c:pt idx="466">
                  <c:v>285.05799999999999</c:v>
                </c:pt>
                <c:pt idx="467">
                  <c:v>286.05799999999999</c:v>
                </c:pt>
                <c:pt idx="468">
                  <c:v>287.05799999999999</c:v>
                </c:pt>
                <c:pt idx="469">
                  <c:v>288.05799999999999</c:v>
                </c:pt>
                <c:pt idx="470">
                  <c:v>289.05799999999999</c:v>
                </c:pt>
                <c:pt idx="471">
                  <c:v>290.05799999999999</c:v>
                </c:pt>
                <c:pt idx="472">
                  <c:v>291.05799999999999</c:v>
                </c:pt>
                <c:pt idx="473">
                  <c:v>292.05799999999999</c:v>
                </c:pt>
                <c:pt idx="474">
                  <c:v>293.05799999999999</c:v>
                </c:pt>
                <c:pt idx="475">
                  <c:v>294.05800000000005</c:v>
                </c:pt>
                <c:pt idx="476">
                  <c:v>295.05799999999999</c:v>
                </c:pt>
                <c:pt idx="477">
                  <c:v>296.05799999999999</c:v>
                </c:pt>
                <c:pt idx="478">
                  <c:v>297.05799999999999</c:v>
                </c:pt>
                <c:pt idx="479">
                  <c:v>298.05799999999999</c:v>
                </c:pt>
                <c:pt idx="480">
                  <c:v>299.05799999999999</c:v>
                </c:pt>
                <c:pt idx="481">
                  <c:v>300.05799999999999</c:v>
                </c:pt>
                <c:pt idx="482">
                  <c:v>301.05800000000005</c:v>
                </c:pt>
                <c:pt idx="483">
                  <c:v>302.05799999999999</c:v>
                </c:pt>
                <c:pt idx="484">
                  <c:v>303.05799999999999</c:v>
                </c:pt>
                <c:pt idx="485">
                  <c:v>304.05799999999999</c:v>
                </c:pt>
                <c:pt idx="486">
                  <c:v>305.05799999999999</c:v>
                </c:pt>
                <c:pt idx="487">
                  <c:v>306.05799999999999</c:v>
                </c:pt>
                <c:pt idx="488">
                  <c:v>307.05799999999999</c:v>
                </c:pt>
                <c:pt idx="489">
                  <c:v>308.05799999999999</c:v>
                </c:pt>
                <c:pt idx="490">
                  <c:v>309.05799999999999</c:v>
                </c:pt>
                <c:pt idx="491">
                  <c:v>310.05799999999999</c:v>
                </c:pt>
                <c:pt idx="492">
                  <c:v>311.05799999999999</c:v>
                </c:pt>
                <c:pt idx="493">
                  <c:v>312.05799999999999</c:v>
                </c:pt>
                <c:pt idx="494">
                  <c:v>313.05800000000005</c:v>
                </c:pt>
                <c:pt idx="495">
                  <c:v>314.05799999999999</c:v>
                </c:pt>
                <c:pt idx="496">
                  <c:v>315.05799999999999</c:v>
                </c:pt>
                <c:pt idx="497">
                  <c:v>316.05799999999999</c:v>
                </c:pt>
                <c:pt idx="498">
                  <c:v>317.05799999999999</c:v>
                </c:pt>
                <c:pt idx="499">
                  <c:v>318.05799999999999</c:v>
                </c:pt>
                <c:pt idx="500">
                  <c:v>319.05799999999999</c:v>
                </c:pt>
                <c:pt idx="501">
                  <c:v>320.05799999999999</c:v>
                </c:pt>
                <c:pt idx="502">
                  <c:v>321.05799999999999</c:v>
                </c:pt>
                <c:pt idx="503">
                  <c:v>322.05799999999999</c:v>
                </c:pt>
                <c:pt idx="504">
                  <c:v>323.05799999999999</c:v>
                </c:pt>
                <c:pt idx="505">
                  <c:v>324.05799999999999</c:v>
                </c:pt>
                <c:pt idx="506">
                  <c:v>325.05800000000005</c:v>
                </c:pt>
                <c:pt idx="507">
                  <c:v>326.05799999999999</c:v>
                </c:pt>
                <c:pt idx="508">
                  <c:v>327.05799999999999</c:v>
                </c:pt>
                <c:pt idx="509">
                  <c:v>328.05799999999999</c:v>
                </c:pt>
                <c:pt idx="510">
                  <c:v>329.05799999999999</c:v>
                </c:pt>
                <c:pt idx="511">
                  <c:v>330.05700000000002</c:v>
                </c:pt>
                <c:pt idx="512">
                  <c:v>331.05700000000002</c:v>
                </c:pt>
                <c:pt idx="513">
                  <c:v>332.05700000000002</c:v>
                </c:pt>
                <c:pt idx="514">
                  <c:v>333.05700000000002</c:v>
                </c:pt>
                <c:pt idx="515">
                  <c:v>334.05699999999996</c:v>
                </c:pt>
                <c:pt idx="516">
                  <c:v>335.05700000000002</c:v>
                </c:pt>
                <c:pt idx="517">
                  <c:v>336.05699999999996</c:v>
                </c:pt>
                <c:pt idx="518">
                  <c:v>337.05700000000002</c:v>
                </c:pt>
                <c:pt idx="519">
                  <c:v>338.05700000000002</c:v>
                </c:pt>
                <c:pt idx="520">
                  <c:v>339.05700000000002</c:v>
                </c:pt>
                <c:pt idx="521">
                  <c:v>340.05700000000002</c:v>
                </c:pt>
                <c:pt idx="522">
                  <c:v>341.05699999999996</c:v>
                </c:pt>
                <c:pt idx="523">
                  <c:v>342.05700000000002</c:v>
                </c:pt>
                <c:pt idx="524">
                  <c:v>343.05700000000002</c:v>
                </c:pt>
                <c:pt idx="525">
                  <c:v>344.05700000000002</c:v>
                </c:pt>
                <c:pt idx="526">
                  <c:v>345.05700000000002</c:v>
                </c:pt>
                <c:pt idx="527">
                  <c:v>346.05699999999996</c:v>
                </c:pt>
                <c:pt idx="528">
                  <c:v>347.05700000000002</c:v>
                </c:pt>
                <c:pt idx="529">
                  <c:v>348.05699999999996</c:v>
                </c:pt>
                <c:pt idx="530">
                  <c:v>349.05700000000002</c:v>
                </c:pt>
                <c:pt idx="531">
                  <c:v>350.05700000000002</c:v>
                </c:pt>
                <c:pt idx="532">
                  <c:v>351.05700000000002</c:v>
                </c:pt>
                <c:pt idx="533">
                  <c:v>352.05700000000002</c:v>
                </c:pt>
                <c:pt idx="534">
                  <c:v>353.05699999999996</c:v>
                </c:pt>
                <c:pt idx="535">
                  <c:v>354.05700000000002</c:v>
                </c:pt>
                <c:pt idx="536">
                  <c:v>355.05699999999996</c:v>
                </c:pt>
                <c:pt idx="537">
                  <c:v>356.05700000000002</c:v>
                </c:pt>
                <c:pt idx="538">
                  <c:v>357.05700000000002</c:v>
                </c:pt>
                <c:pt idx="539">
                  <c:v>358.05700000000002</c:v>
                </c:pt>
                <c:pt idx="540">
                  <c:v>359.05700000000002</c:v>
                </c:pt>
                <c:pt idx="541">
                  <c:v>360.05699999999996</c:v>
                </c:pt>
                <c:pt idx="542">
                  <c:v>361.05700000000002</c:v>
                </c:pt>
                <c:pt idx="543">
                  <c:v>362.05700000000002</c:v>
                </c:pt>
                <c:pt idx="544">
                  <c:v>363.05700000000002</c:v>
                </c:pt>
                <c:pt idx="545">
                  <c:v>364.05700000000002</c:v>
                </c:pt>
                <c:pt idx="546">
                  <c:v>365.05699999999996</c:v>
                </c:pt>
                <c:pt idx="547">
                  <c:v>366.05700000000002</c:v>
                </c:pt>
                <c:pt idx="548">
                  <c:v>367.05699999999996</c:v>
                </c:pt>
                <c:pt idx="549">
                  <c:v>368.05700000000002</c:v>
                </c:pt>
                <c:pt idx="550">
                  <c:v>369.05700000000002</c:v>
                </c:pt>
                <c:pt idx="551">
                  <c:v>370.05700000000002</c:v>
                </c:pt>
                <c:pt idx="552">
                  <c:v>371.05700000000002</c:v>
                </c:pt>
                <c:pt idx="553">
                  <c:v>372.05699999999996</c:v>
                </c:pt>
                <c:pt idx="554">
                  <c:v>373.05700000000002</c:v>
                </c:pt>
                <c:pt idx="555">
                  <c:v>374.05700000000002</c:v>
                </c:pt>
                <c:pt idx="556">
                  <c:v>375.05700000000002</c:v>
                </c:pt>
                <c:pt idx="557">
                  <c:v>376.05700000000002</c:v>
                </c:pt>
                <c:pt idx="558">
                  <c:v>377.05699999999996</c:v>
                </c:pt>
                <c:pt idx="559">
                  <c:v>378.05700000000002</c:v>
                </c:pt>
                <c:pt idx="560">
                  <c:v>379.05699999999996</c:v>
                </c:pt>
                <c:pt idx="561">
                  <c:v>380.05700000000002</c:v>
                </c:pt>
                <c:pt idx="562">
                  <c:v>381.05700000000002</c:v>
                </c:pt>
                <c:pt idx="563">
                  <c:v>382.05700000000002</c:v>
                </c:pt>
                <c:pt idx="564">
                  <c:v>383.05700000000002</c:v>
                </c:pt>
                <c:pt idx="565">
                  <c:v>384.05699999999996</c:v>
                </c:pt>
                <c:pt idx="566">
                  <c:v>385.05700000000002</c:v>
                </c:pt>
                <c:pt idx="567">
                  <c:v>386.05699999999996</c:v>
                </c:pt>
                <c:pt idx="568">
                  <c:v>387.05700000000002</c:v>
                </c:pt>
                <c:pt idx="569">
                  <c:v>388.05700000000002</c:v>
                </c:pt>
                <c:pt idx="570">
                  <c:v>389.05699999999996</c:v>
                </c:pt>
                <c:pt idx="571">
                  <c:v>390.05700000000002</c:v>
                </c:pt>
                <c:pt idx="572">
                  <c:v>391.05699999999996</c:v>
                </c:pt>
                <c:pt idx="573">
                  <c:v>392.05700000000002</c:v>
                </c:pt>
                <c:pt idx="574">
                  <c:v>393.05700000000002</c:v>
                </c:pt>
                <c:pt idx="575">
                  <c:v>394.05700000000002</c:v>
                </c:pt>
                <c:pt idx="576">
                  <c:v>395.05700000000002</c:v>
                </c:pt>
                <c:pt idx="577">
                  <c:v>396.05699999999996</c:v>
                </c:pt>
                <c:pt idx="578">
                  <c:v>397.05700000000002</c:v>
                </c:pt>
                <c:pt idx="579">
                  <c:v>398.05699999999996</c:v>
                </c:pt>
                <c:pt idx="580">
                  <c:v>399.05700000000002</c:v>
                </c:pt>
                <c:pt idx="581">
                  <c:v>400.05700000000002</c:v>
                </c:pt>
                <c:pt idx="582">
                  <c:v>401.05700000000002</c:v>
                </c:pt>
                <c:pt idx="583">
                  <c:v>402.05700000000002</c:v>
                </c:pt>
                <c:pt idx="584">
                  <c:v>403.05699999999996</c:v>
                </c:pt>
                <c:pt idx="585">
                  <c:v>404.05700000000002</c:v>
                </c:pt>
                <c:pt idx="586">
                  <c:v>405.05700000000002</c:v>
                </c:pt>
                <c:pt idx="587">
                  <c:v>406.05700000000002</c:v>
                </c:pt>
                <c:pt idx="588">
                  <c:v>407.05700000000002</c:v>
                </c:pt>
                <c:pt idx="589">
                  <c:v>408.05699999999996</c:v>
                </c:pt>
                <c:pt idx="590">
                  <c:v>409.05700000000002</c:v>
                </c:pt>
                <c:pt idx="591">
                  <c:v>410.05699999999996</c:v>
                </c:pt>
                <c:pt idx="592">
                  <c:v>411.05700000000002</c:v>
                </c:pt>
                <c:pt idx="593">
                  <c:v>412.05700000000002</c:v>
                </c:pt>
                <c:pt idx="594">
                  <c:v>413.05700000000002</c:v>
                </c:pt>
                <c:pt idx="595">
                  <c:v>414.05700000000002</c:v>
                </c:pt>
                <c:pt idx="596">
                  <c:v>415.05699999999996</c:v>
                </c:pt>
                <c:pt idx="597">
                  <c:v>416.05700000000002</c:v>
                </c:pt>
                <c:pt idx="598">
                  <c:v>417.05699999999996</c:v>
                </c:pt>
                <c:pt idx="599">
                  <c:v>418.05700000000002</c:v>
                </c:pt>
                <c:pt idx="600">
                  <c:v>419.05700000000002</c:v>
                </c:pt>
                <c:pt idx="601">
                  <c:v>420.05699999999996</c:v>
                </c:pt>
                <c:pt idx="602">
                  <c:v>421.05700000000002</c:v>
                </c:pt>
                <c:pt idx="603">
                  <c:v>422.05699999999996</c:v>
                </c:pt>
                <c:pt idx="604">
                  <c:v>423.05700000000002</c:v>
                </c:pt>
                <c:pt idx="605">
                  <c:v>424.05599999999998</c:v>
                </c:pt>
                <c:pt idx="606">
                  <c:v>425.05600000000004</c:v>
                </c:pt>
                <c:pt idx="607">
                  <c:v>426.05599999999998</c:v>
                </c:pt>
                <c:pt idx="608">
                  <c:v>427.05599999999998</c:v>
                </c:pt>
                <c:pt idx="609">
                  <c:v>428.05599999999998</c:v>
                </c:pt>
                <c:pt idx="610">
                  <c:v>429.05599999999998</c:v>
                </c:pt>
                <c:pt idx="611">
                  <c:v>430.05600000000004</c:v>
                </c:pt>
                <c:pt idx="612">
                  <c:v>431.05599999999998</c:v>
                </c:pt>
                <c:pt idx="613">
                  <c:v>432.05600000000004</c:v>
                </c:pt>
                <c:pt idx="614">
                  <c:v>433.05599999999998</c:v>
                </c:pt>
                <c:pt idx="615">
                  <c:v>434.05599999999998</c:v>
                </c:pt>
                <c:pt idx="616">
                  <c:v>435.05599999999998</c:v>
                </c:pt>
                <c:pt idx="617">
                  <c:v>436.05599999999998</c:v>
                </c:pt>
                <c:pt idx="618">
                  <c:v>437.05600000000004</c:v>
                </c:pt>
                <c:pt idx="619">
                  <c:v>438.05599999999998</c:v>
                </c:pt>
                <c:pt idx="620">
                  <c:v>439.05599999999998</c:v>
                </c:pt>
                <c:pt idx="621">
                  <c:v>440.05599999999998</c:v>
                </c:pt>
                <c:pt idx="622">
                  <c:v>441.05599999999998</c:v>
                </c:pt>
                <c:pt idx="623">
                  <c:v>442.05600000000004</c:v>
                </c:pt>
                <c:pt idx="624">
                  <c:v>443.05599999999998</c:v>
                </c:pt>
                <c:pt idx="625">
                  <c:v>444.05600000000004</c:v>
                </c:pt>
                <c:pt idx="626">
                  <c:v>445.05599999999998</c:v>
                </c:pt>
                <c:pt idx="627">
                  <c:v>446.05599999999998</c:v>
                </c:pt>
                <c:pt idx="628">
                  <c:v>447.05599999999998</c:v>
                </c:pt>
                <c:pt idx="629">
                  <c:v>448.05599999999998</c:v>
                </c:pt>
                <c:pt idx="630">
                  <c:v>449.05600000000004</c:v>
                </c:pt>
                <c:pt idx="631">
                  <c:v>450.05599999999998</c:v>
                </c:pt>
                <c:pt idx="632">
                  <c:v>451.05600000000004</c:v>
                </c:pt>
                <c:pt idx="633">
                  <c:v>452.05599999999998</c:v>
                </c:pt>
                <c:pt idx="634">
                  <c:v>453.05599999999998</c:v>
                </c:pt>
                <c:pt idx="635">
                  <c:v>454.05600000000004</c:v>
                </c:pt>
                <c:pt idx="636">
                  <c:v>455.05599999999998</c:v>
                </c:pt>
                <c:pt idx="637">
                  <c:v>456.05600000000004</c:v>
                </c:pt>
                <c:pt idx="638">
                  <c:v>457.05599999999998</c:v>
                </c:pt>
                <c:pt idx="639">
                  <c:v>458.05599999999998</c:v>
                </c:pt>
                <c:pt idx="640">
                  <c:v>459.05599999999998</c:v>
                </c:pt>
                <c:pt idx="641">
                  <c:v>460.05599999999998</c:v>
                </c:pt>
                <c:pt idx="642">
                  <c:v>461.05600000000004</c:v>
                </c:pt>
                <c:pt idx="643">
                  <c:v>462.05599999999998</c:v>
                </c:pt>
                <c:pt idx="644">
                  <c:v>463.05600000000004</c:v>
                </c:pt>
                <c:pt idx="645">
                  <c:v>464.05599999999998</c:v>
                </c:pt>
                <c:pt idx="646">
                  <c:v>465.05599999999998</c:v>
                </c:pt>
                <c:pt idx="647">
                  <c:v>466.05599999999998</c:v>
                </c:pt>
                <c:pt idx="648">
                  <c:v>467.05599999999998</c:v>
                </c:pt>
                <c:pt idx="649">
                  <c:v>468.05600000000004</c:v>
                </c:pt>
                <c:pt idx="650">
                  <c:v>469.05599999999998</c:v>
                </c:pt>
                <c:pt idx="651">
                  <c:v>470.05599999999998</c:v>
                </c:pt>
                <c:pt idx="652">
                  <c:v>471.05599999999998</c:v>
                </c:pt>
                <c:pt idx="653">
                  <c:v>472.05599999999998</c:v>
                </c:pt>
                <c:pt idx="654">
                  <c:v>473.05600000000004</c:v>
                </c:pt>
                <c:pt idx="655">
                  <c:v>474.05599999999998</c:v>
                </c:pt>
                <c:pt idx="656">
                  <c:v>475.05600000000004</c:v>
                </c:pt>
                <c:pt idx="657">
                  <c:v>476.05599999999998</c:v>
                </c:pt>
                <c:pt idx="658">
                  <c:v>477.05599999999998</c:v>
                </c:pt>
                <c:pt idx="659">
                  <c:v>478.05599999999998</c:v>
                </c:pt>
                <c:pt idx="660">
                  <c:v>479.05600000000004</c:v>
                </c:pt>
                <c:pt idx="661">
                  <c:v>480.05600000000004</c:v>
                </c:pt>
                <c:pt idx="662">
                  <c:v>481.05599999999998</c:v>
                </c:pt>
                <c:pt idx="663">
                  <c:v>482.05599999999998</c:v>
                </c:pt>
                <c:pt idx="664">
                  <c:v>483.05600000000004</c:v>
                </c:pt>
                <c:pt idx="665">
                  <c:v>484.05599999999998</c:v>
                </c:pt>
                <c:pt idx="666">
                  <c:v>485.05599999999998</c:v>
                </c:pt>
                <c:pt idx="667">
                  <c:v>486.05600000000004</c:v>
                </c:pt>
                <c:pt idx="668">
                  <c:v>487.05600000000004</c:v>
                </c:pt>
                <c:pt idx="669">
                  <c:v>488.05599999999998</c:v>
                </c:pt>
                <c:pt idx="670">
                  <c:v>489.05599999999998</c:v>
                </c:pt>
                <c:pt idx="671">
                  <c:v>490.05600000000004</c:v>
                </c:pt>
                <c:pt idx="672">
                  <c:v>491.05599999999998</c:v>
                </c:pt>
                <c:pt idx="673">
                  <c:v>492.05599999999998</c:v>
                </c:pt>
                <c:pt idx="674">
                  <c:v>493.05600000000004</c:v>
                </c:pt>
                <c:pt idx="675">
                  <c:v>494.05600000000004</c:v>
                </c:pt>
                <c:pt idx="676">
                  <c:v>495.05599999999998</c:v>
                </c:pt>
                <c:pt idx="677">
                  <c:v>496.05599999999993</c:v>
                </c:pt>
                <c:pt idx="678">
                  <c:v>497.05600000000004</c:v>
                </c:pt>
                <c:pt idx="679">
                  <c:v>498.05599999999998</c:v>
                </c:pt>
                <c:pt idx="680">
                  <c:v>499.05599999999998</c:v>
                </c:pt>
                <c:pt idx="681">
                  <c:v>500.05600000000004</c:v>
                </c:pt>
                <c:pt idx="682">
                  <c:v>501.05599999999998</c:v>
                </c:pt>
                <c:pt idx="683">
                  <c:v>502.05599999999998</c:v>
                </c:pt>
                <c:pt idx="684">
                  <c:v>503.05599999999993</c:v>
                </c:pt>
                <c:pt idx="685">
                  <c:v>504.05600000000004</c:v>
                </c:pt>
                <c:pt idx="686">
                  <c:v>505.05599999999998</c:v>
                </c:pt>
                <c:pt idx="687">
                  <c:v>506.05599999999998</c:v>
                </c:pt>
                <c:pt idx="688">
                  <c:v>507.05600000000004</c:v>
                </c:pt>
                <c:pt idx="689">
                  <c:v>508.05599999999998</c:v>
                </c:pt>
                <c:pt idx="690">
                  <c:v>509.05599999999998</c:v>
                </c:pt>
                <c:pt idx="691">
                  <c:v>510.05600000000004</c:v>
                </c:pt>
                <c:pt idx="692">
                  <c:v>511.05600000000004</c:v>
                </c:pt>
                <c:pt idx="693">
                  <c:v>512.05600000000004</c:v>
                </c:pt>
                <c:pt idx="694">
                  <c:v>513.05599999999993</c:v>
                </c:pt>
                <c:pt idx="695">
                  <c:v>514.05600000000004</c:v>
                </c:pt>
                <c:pt idx="696">
                  <c:v>515.05600000000004</c:v>
                </c:pt>
                <c:pt idx="697">
                  <c:v>516.05599999999993</c:v>
                </c:pt>
                <c:pt idx="698">
                  <c:v>517.05600000000004</c:v>
                </c:pt>
                <c:pt idx="699">
                  <c:v>518.05600000000004</c:v>
                </c:pt>
                <c:pt idx="700">
                  <c:v>519.05499999999995</c:v>
                </c:pt>
                <c:pt idx="701">
                  <c:v>520.05500000000006</c:v>
                </c:pt>
                <c:pt idx="702">
                  <c:v>521.05499999999995</c:v>
                </c:pt>
                <c:pt idx="703">
                  <c:v>522.05499999999995</c:v>
                </c:pt>
                <c:pt idx="704">
                  <c:v>523.05500000000006</c:v>
                </c:pt>
                <c:pt idx="705">
                  <c:v>524.05500000000006</c:v>
                </c:pt>
                <c:pt idx="706">
                  <c:v>525.05499999999995</c:v>
                </c:pt>
                <c:pt idx="707">
                  <c:v>526.05499999999995</c:v>
                </c:pt>
                <c:pt idx="708">
                  <c:v>527.05500000000006</c:v>
                </c:pt>
                <c:pt idx="709">
                  <c:v>528.05499999999995</c:v>
                </c:pt>
                <c:pt idx="710">
                  <c:v>529.05499999999995</c:v>
                </c:pt>
                <c:pt idx="711">
                  <c:v>530.05500000000006</c:v>
                </c:pt>
                <c:pt idx="712">
                  <c:v>531.05500000000006</c:v>
                </c:pt>
                <c:pt idx="713">
                  <c:v>532.05499999999995</c:v>
                </c:pt>
                <c:pt idx="714">
                  <c:v>533.05499999999995</c:v>
                </c:pt>
                <c:pt idx="715">
                  <c:v>534.05500000000006</c:v>
                </c:pt>
                <c:pt idx="716">
                  <c:v>535.05499999999995</c:v>
                </c:pt>
                <c:pt idx="717">
                  <c:v>536.05499999999995</c:v>
                </c:pt>
                <c:pt idx="718">
                  <c:v>537.05500000000006</c:v>
                </c:pt>
                <c:pt idx="719">
                  <c:v>538.05500000000006</c:v>
                </c:pt>
                <c:pt idx="720">
                  <c:v>539.05499999999995</c:v>
                </c:pt>
                <c:pt idx="721">
                  <c:v>540.05499999999995</c:v>
                </c:pt>
                <c:pt idx="722">
                  <c:v>541.05500000000006</c:v>
                </c:pt>
                <c:pt idx="723">
                  <c:v>542.05499999999995</c:v>
                </c:pt>
                <c:pt idx="724">
                  <c:v>543.05499999999995</c:v>
                </c:pt>
                <c:pt idx="725">
                  <c:v>544.05500000000006</c:v>
                </c:pt>
                <c:pt idx="726">
                  <c:v>545.05499999999995</c:v>
                </c:pt>
                <c:pt idx="727">
                  <c:v>546.05499999999995</c:v>
                </c:pt>
                <c:pt idx="728">
                  <c:v>547.05500000000006</c:v>
                </c:pt>
                <c:pt idx="729">
                  <c:v>548.05500000000006</c:v>
                </c:pt>
                <c:pt idx="730">
                  <c:v>549.05499999999995</c:v>
                </c:pt>
                <c:pt idx="731">
                  <c:v>550.05499999999995</c:v>
                </c:pt>
                <c:pt idx="732">
                  <c:v>551.05500000000006</c:v>
                </c:pt>
                <c:pt idx="733">
                  <c:v>552.05499999999995</c:v>
                </c:pt>
                <c:pt idx="734">
                  <c:v>553.05499999999995</c:v>
                </c:pt>
                <c:pt idx="735">
                  <c:v>554.05500000000006</c:v>
                </c:pt>
                <c:pt idx="736">
                  <c:v>555.05500000000006</c:v>
                </c:pt>
                <c:pt idx="737">
                  <c:v>556.05499999999995</c:v>
                </c:pt>
                <c:pt idx="738">
                  <c:v>557.05499999999995</c:v>
                </c:pt>
                <c:pt idx="739">
                  <c:v>558.05500000000006</c:v>
                </c:pt>
                <c:pt idx="740">
                  <c:v>559.05499999999995</c:v>
                </c:pt>
                <c:pt idx="741">
                  <c:v>560.05499999999995</c:v>
                </c:pt>
                <c:pt idx="742">
                  <c:v>561.05500000000006</c:v>
                </c:pt>
                <c:pt idx="743">
                  <c:v>562.05500000000006</c:v>
                </c:pt>
                <c:pt idx="744">
                  <c:v>563.05499999999995</c:v>
                </c:pt>
                <c:pt idx="745">
                  <c:v>564.05499999999995</c:v>
                </c:pt>
                <c:pt idx="746">
                  <c:v>565.05500000000006</c:v>
                </c:pt>
                <c:pt idx="747">
                  <c:v>566.05499999999995</c:v>
                </c:pt>
                <c:pt idx="748">
                  <c:v>567.05499999999995</c:v>
                </c:pt>
                <c:pt idx="749">
                  <c:v>568.05500000000006</c:v>
                </c:pt>
                <c:pt idx="750">
                  <c:v>569.05500000000006</c:v>
                </c:pt>
                <c:pt idx="751">
                  <c:v>570.05499999999995</c:v>
                </c:pt>
                <c:pt idx="752">
                  <c:v>571.05499999999995</c:v>
                </c:pt>
                <c:pt idx="753">
                  <c:v>572.05500000000006</c:v>
                </c:pt>
                <c:pt idx="754">
                  <c:v>573.05499999999995</c:v>
                </c:pt>
                <c:pt idx="755">
                  <c:v>574.05499999999995</c:v>
                </c:pt>
                <c:pt idx="756">
                  <c:v>575.05500000000006</c:v>
                </c:pt>
                <c:pt idx="757">
                  <c:v>576.05499999999995</c:v>
                </c:pt>
                <c:pt idx="758">
                  <c:v>577.05499999999995</c:v>
                </c:pt>
                <c:pt idx="759">
                  <c:v>578.05500000000006</c:v>
                </c:pt>
                <c:pt idx="760">
                  <c:v>579.05500000000006</c:v>
                </c:pt>
                <c:pt idx="761">
                  <c:v>580.05499999999995</c:v>
                </c:pt>
                <c:pt idx="762">
                  <c:v>581.05499999999995</c:v>
                </c:pt>
                <c:pt idx="763">
                  <c:v>582.05500000000006</c:v>
                </c:pt>
                <c:pt idx="764">
                  <c:v>583.05499999999995</c:v>
                </c:pt>
                <c:pt idx="765">
                  <c:v>584.05499999999995</c:v>
                </c:pt>
                <c:pt idx="766">
                  <c:v>585.05500000000006</c:v>
                </c:pt>
                <c:pt idx="767">
                  <c:v>586.05500000000006</c:v>
                </c:pt>
                <c:pt idx="768">
                  <c:v>587.05499999999995</c:v>
                </c:pt>
                <c:pt idx="769">
                  <c:v>588.05499999999995</c:v>
                </c:pt>
                <c:pt idx="770">
                  <c:v>589.05500000000006</c:v>
                </c:pt>
                <c:pt idx="771">
                  <c:v>590.05499999999995</c:v>
                </c:pt>
                <c:pt idx="772">
                  <c:v>591.05499999999995</c:v>
                </c:pt>
                <c:pt idx="773">
                  <c:v>592.05500000000006</c:v>
                </c:pt>
                <c:pt idx="774">
                  <c:v>593.05500000000006</c:v>
                </c:pt>
                <c:pt idx="775">
                  <c:v>594.05499999999995</c:v>
                </c:pt>
                <c:pt idx="776">
                  <c:v>595.05499999999995</c:v>
                </c:pt>
                <c:pt idx="777">
                  <c:v>596.05500000000006</c:v>
                </c:pt>
                <c:pt idx="778">
                  <c:v>597.05499999999995</c:v>
                </c:pt>
                <c:pt idx="779">
                  <c:v>598.05499999999995</c:v>
                </c:pt>
                <c:pt idx="780">
                  <c:v>599.05500000000006</c:v>
                </c:pt>
                <c:pt idx="781">
                  <c:v>600.05500000000006</c:v>
                </c:pt>
                <c:pt idx="782">
                  <c:v>601.05499999999995</c:v>
                </c:pt>
                <c:pt idx="783">
                  <c:v>602.05499999999995</c:v>
                </c:pt>
                <c:pt idx="784">
                  <c:v>603.05500000000006</c:v>
                </c:pt>
                <c:pt idx="785">
                  <c:v>604.05499999999995</c:v>
                </c:pt>
                <c:pt idx="786">
                  <c:v>605.05499999999995</c:v>
                </c:pt>
                <c:pt idx="787">
                  <c:v>606.05500000000006</c:v>
                </c:pt>
                <c:pt idx="788">
                  <c:v>607.05499999999995</c:v>
                </c:pt>
                <c:pt idx="789">
                  <c:v>608.05499999999995</c:v>
                </c:pt>
                <c:pt idx="790">
                  <c:v>609.05500000000006</c:v>
                </c:pt>
                <c:pt idx="791">
                  <c:v>610.05500000000006</c:v>
                </c:pt>
                <c:pt idx="792">
                  <c:v>611.05499999999995</c:v>
                </c:pt>
                <c:pt idx="793">
                  <c:v>612.05499999999995</c:v>
                </c:pt>
                <c:pt idx="794">
                  <c:v>613.05399999999997</c:v>
                </c:pt>
                <c:pt idx="795">
                  <c:v>614.05399999999997</c:v>
                </c:pt>
                <c:pt idx="796">
                  <c:v>615.05400000000009</c:v>
                </c:pt>
                <c:pt idx="797">
                  <c:v>616.05399999999997</c:v>
                </c:pt>
                <c:pt idx="798">
                  <c:v>617.05399999999997</c:v>
                </c:pt>
                <c:pt idx="799">
                  <c:v>618.05399999999997</c:v>
                </c:pt>
                <c:pt idx="800">
                  <c:v>619.05400000000009</c:v>
                </c:pt>
                <c:pt idx="801">
                  <c:v>620.05399999999997</c:v>
                </c:pt>
                <c:pt idx="802">
                  <c:v>621.05399999999997</c:v>
                </c:pt>
                <c:pt idx="803">
                  <c:v>622.05400000000009</c:v>
                </c:pt>
                <c:pt idx="804">
                  <c:v>623.05399999999997</c:v>
                </c:pt>
                <c:pt idx="805">
                  <c:v>624.05399999999997</c:v>
                </c:pt>
                <c:pt idx="806">
                  <c:v>625.05399999999997</c:v>
                </c:pt>
                <c:pt idx="807">
                  <c:v>626.05399999999997</c:v>
                </c:pt>
                <c:pt idx="808">
                  <c:v>627.05399999999997</c:v>
                </c:pt>
                <c:pt idx="809">
                  <c:v>628.05399999999997</c:v>
                </c:pt>
                <c:pt idx="810">
                  <c:v>629.05400000000009</c:v>
                </c:pt>
                <c:pt idx="811">
                  <c:v>630.05399999999997</c:v>
                </c:pt>
                <c:pt idx="812">
                  <c:v>631.05399999999997</c:v>
                </c:pt>
                <c:pt idx="813">
                  <c:v>632.05399999999997</c:v>
                </c:pt>
                <c:pt idx="814">
                  <c:v>633.05399999999997</c:v>
                </c:pt>
                <c:pt idx="815">
                  <c:v>634.05399999999997</c:v>
                </c:pt>
                <c:pt idx="816">
                  <c:v>635.05399999999997</c:v>
                </c:pt>
                <c:pt idx="817">
                  <c:v>636.05400000000009</c:v>
                </c:pt>
                <c:pt idx="818">
                  <c:v>637.05399999999997</c:v>
                </c:pt>
                <c:pt idx="819">
                  <c:v>638.05399999999997</c:v>
                </c:pt>
                <c:pt idx="820">
                  <c:v>639.05400000000009</c:v>
                </c:pt>
                <c:pt idx="821">
                  <c:v>640.05399999999997</c:v>
                </c:pt>
                <c:pt idx="822">
                  <c:v>641.05399999999997</c:v>
                </c:pt>
                <c:pt idx="823">
                  <c:v>642.05399999999997</c:v>
                </c:pt>
                <c:pt idx="824">
                  <c:v>643.05400000000009</c:v>
                </c:pt>
                <c:pt idx="825">
                  <c:v>644.05399999999997</c:v>
                </c:pt>
                <c:pt idx="826">
                  <c:v>645.05399999999997</c:v>
                </c:pt>
                <c:pt idx="827">
                  <c:v>646.05400000000009</c:v>
                </c:pt>
                <c:pt idx="828">
                  <c:v>647.05399999999997</c:v>
                </c:pt>
                <c:pt idx="829">
                  <c:v>648.05399999999997</c:v>
                </c:pt>
                <c:pt idx="830">
                  <c:v>649.05399999999997</c:v>
                </c:pt>
                <c:pt idx="831">
                  <c:v>650.05400000000009</c:v>
                </c:pt>
                <c:pt idx="832">
                  <c:v>651.05399999999997</c:v>
                </c:pt>
                <c:pt idx="833">
                  <c:v>652.05399999999997</c:v>
                </c:pt>
                <c:pt idx="834">
                  <c:v>653.05400000000009</c:v>
                </c:pt>
                <c:pt idx="835">
                  <c:v>654.05399999999997</c:v>
                </c:pt>
                <c:pt idx="836">
                  <c:v>655.05399999999997</c:v>
                </c:pt>
                <c:pt idx="837">
                  <c:v>656.05399999999997</c:v>
                </c:pt>
                <c:pt idx="838">
                  <c:v>657.05399999999997</c:v>
                </c:pt>
                <c:pt idx="839">
                  <c:v>658.05399999999997</c:v>
                </c:pt>
                <c:pt idx="840">
                  <c:v>659.05399999999997</c:v>
                </c:pt>
                <c:pt idx="841">
                  <c:v>660.05400000000009</c:v>
                </c:pt>
                <c:pt idx="842">
                  <c:v>661.05399999999997</c:v>
                </c:pt>
                <c:pt idx="843">
                  <c:v>662.05399999999997</c:v>
                </c:pt>
                <c:pt idx="844">
                  <c:v>663.05399999999997</c:v>
                </c:pt>
                <c:pt idx="845">
                  <c:v>664.05399999999997</c:v>
                </c:pt>
                <c:pt idx="846">
                  <c:v>665.05399999999997</c:v>
                </c:pt>
                <c:pt idx="847">
                  <c:v>666.05399999999997</c:v>
                </c:pt>
                <c:pt idx="848">
                  <c:v>667.05400000000009</c:v>
                </c:pt>
                <c:pt idx="849">
                  <c:v>668.05399999999997</c:v>
                </c:pt>
                <c:pt idx="850">
                  <c:v>669.05399999999997</c:v>
                </c:pt>
                <c:pt idx="851">
                  <c:v>670.05400000000009</c:v>
                </c:pt>
                <c:pt idx="852">
                  <c:v>671.05399999999997</c:v>
                </c:pt>
                <c:pt idx="853">
                  <c:v>672.05399999999997</c:v>
                </c:pt>
                <c:pt idx="854">
                  <c:v>673.05399999999997</c:v>
                </c:pt>
                <c:pt idx="855">
                  <c:v>674.05400000000009</c:v>
                </c:pt>
                <c:pt idx="856">
                  <c:v>675.05399999999997</c:v>
                </c:pt>
                <c:pt idx="857">
                  <c:v>676.05399999999997</c:v>
                </c:pt>
                <c:pt idx="858">
                  <c:v>677.05400000000009</c:v>
                </c:pt>
                <c:pt idx="859">
                  <c:v>678.05399999999997</c:v>
                </c:pt>
                <c:pt idx="860">
                  <c:v>679.05399999999997</c:v>
                </c:pt>
                <c:pt idx="861">
                  <c:v>680.05399999999997</c:v>
                </c:pt>
                <c:pt idx="862">
                  <c:v>681.05400000000009</c:v>
                </c:pt>
                <c:pt idx="863">
                  <c:v>682.05399999999997</c:v>
                </c:pt>
                <c:pt idx="864">
                  <c:v>683.05399999999997</c:v>
                </c:pt>
                <c:pt idx="865">
                  <c:v>684.05400000000009</c:v>
                </c:pt>
                <c:pt idx="866">
                  <c:v>685.05399999999997</c:v>
                </c:pt>
                <c:pt idx="867">
                  <c:v>686.05399999999997</c:v>
                </c:pt>
                <c:pt idx="868">
                  <c:v>687.05399999999997</c:v>
                </c:pt>
                <c:pt idx="869">
                  <c:v>688.05399999999997</c:v>
                </c:pt>
                <c:pt idx="870">
                  <c:v>689.05399999999997</c:v>
                </c:pt>
                <c:pt idx="871">
                  <c:v>690.05399999999997</c:v>
                </c:pt>
                <c:pt idx="872">
                  <c:v>691.05400000000009</c:v>
                </c:pt>
                <c:pt idx="873">
                  <c:v>692.05399999999997</c:v>
                </c:pt>
                <c:pt idx="874">
                  <c:v>693.05399999999997</c:v>
                </c:pt>
                <c:pt idx="875">
                  <c:v>694.05399999999997</c:v>
                </c:pt>
                <c:pt idx="876">
                  <c:v>695.05399999999997</c:v>
                </c:pt>
                <c:pt idx="877">
                  <c:v>696.05399999999997</c:v>
                </c:pt>
                <c:pt idx="878">
                  <c:v>697.05399999999997</c:v>
                </c:pt>
                <c:pt idx="879">
                  <c:v>698.05400000000009</c:v>
                </c:pt>
                <c:pt idx="880">
                  <c:v>699.05399999999997</c:v>
                </c:pt>
                <c:pt idx="881">
                  <c:v>700.05399999999997</c:v>
                </c:pt>
                <c:pt idx="882">
                  <c:v>701.05400000000009</c:v>
                </c:pt>
                <c:pt idx="883">
                  <c:v>702.05399999999997</c:v>
                </c:pt>
                <c:pt idx="884">
                  <c:v>703.05399999999997</c:v>
                </c:pt>
                <c:pt idx="885">
                  <c:v>704.05399999999997</c:v>
                </c:pt>
                <c:pt idx="886">
                  <c:v>705.05400000000009</c:v>
                </c:pt>
                <c:pt idx="887">
                  <c:v>706.05399999999997</c:v>
                </c:pt>
                <c:pt idx="888">
                  <c:v>707.05399999999997</c:v>
                </c:pt>
                <c:pt idx="889">
                  <c:v>708.053</c:v>
                </c:pt>
                <c:pt idx="890">
                  <c:v>709.053</c:v>
                </c:pt>
                <c:pt idx="891">
                  <c:v>710.053</c:v>
                </c:pt>
                <c:pt idx="892">
                  <c:v>711.053</c:v>
                </c:pt>
                <c:pt idx="893">
                  <c:v>712.053</c:v>
                </c:pt>
                <c:pt idx="894">
                  <c:v>713.053</c:v>
                </c:pt>
                <c:pt idx="895">
                  <c:v>714.053</c:v>
                </c:pt>
                <c:pt idx="896">
                  <c:v>715.053</c:v>
                </c:pt>
                <c:pt idx="897">
                  <c:v>716.053</c:v>
                </c:pt>
                <c:pt idx="898">
                  <c:v>717.053</c:v>
                </c:pt>
                <c:pt idx="899">
                  <c:v>718.053</c:v>
                </c:pt>
                <c:pt idx="900">
                  <c:v>719.053</c:v>
                </c:pt>
                <c:pt idx="901">
                  <c:v>720.053</c:v>
                </c:pt>
                <c:pt idx="902">
                  <c:v>721.053</c:v>
                </c:pt>
                <c:pt idx="903">
                  <c:v>722.053</c:v>
                </c:pt>
                <c:pt idx="904">
                  <c:v>723.053</c:v>
                </c:pt>
                <c:pt idx="905">
                  <c:v>724.053</c:v>
                </c:pt>
                <c:pt idx="906">
                  <c:v>725.053</c:v>
                </c:pt>
                <c:pt idx="907">
                  <c:v>726.053</c:v>
                </c:pt>
                <c:pt idx="908">
                  <c:v>727.053</c:v>
                </c:pt>
                <c:pt idx="909">
                  <c:v>728.053</c:v>
                </c:pt>
                <c:pt idx="910">
                  <c:v>729.053</c:v>
                </c:pt>
                <c:pt idx="911">
                  <c:v>730.053</c:v>
                </c:pt>
                <c:pt idx="912">
                  <c:v>731.053</c:v>
                </c:pt>
                <c:pt idx="913">
                  <c:v>732.053</c:v>
                </c:pt>
                <c:pt idx="914">
                  <c:v>733.053</c:v>
                </c:pt>
                <c:pt idx="915">
                  <c:v>734.053</c:v>
                </c:pt>
                <c:pt idx="916">
                  <c:v>735.053</c:v>
                </c:pt>
                <c:pt idx="917">
                  <c:v>736.053</c:v>
                </c:pt>
                <c:pt idx="918">
                  <c:v>737.053</c:v>
                </c:pt>
                <c:pt idx="919">
                  <c:v>738.053</c:v>
                </c:pt>
                <c:pt idx="920">
                  <c:v>739.053</c:v>
                </c:pt>
                <c:pt idx="921">
                  <c:v>740.053</c:v>
                </c:pt>
                <c:pt idx="922">
                  <c:v>741.053</c:v>
                </c:pt>
                <c:pt idx="923">
                  <c:v>742.053</c:v>
                </c:pt>
                <c:pt idx="924">
                  <c:v>743.053</c:v>
                </c:pt>
                <c:pt idx="925">
                  <c:v>744.053</c:v>
                </c:pt>
                <c:pt idx="926">
                  <c:v>745.053</c:v>
                </c:pt>
                <c:pt idx="927">
                  <c:v>746.053</c:v>
                </c:pt>
                <c:pt idx="928">
                  <c:v>747.053</c:v>
                </c:pt>
                <c:pt idx="929">
                  <c:v>748.053</c:v>
                </c:pt>
                <c:pt idx="930">
                  <c:v>749.053</c:v>
                </c:pt>
                <c:pt idx="931">
                  <c:v>750.053</c:v>
                </c:pt>
                <c:pt idx="932">
                  <c:v>751.053</c:v>
                </c:pt>
                <c:pt idx="933">
                  <c:v>752.053</c:v>
                </c:pt>
                <c:pt idx="934">
                  <c:v>753.053</c:v>
                </c:pt>
                <c:pt idx="935">
                  <c:v>754.053</c:v>
                </c:pt>
                <c:pt idx="936">
                  <c:v>755.053</c:v>
                </c:pt>
                <c:pt idx="937">
                  <c:v>756.053</c:v>
                </c:pt>
                <c:pt idx="938">
                  <c:v>757.053</c:v>
                </c:pt>
                <c:pt idx="939">
                  <c:v>758.053</c:v>
                </c:pt>
                <c:pt idx="940">
                  <c:v>759.053</c:v>
                </c:pt>
                <c:pt idx="941">
                  <c:v>760.053</c:v>
                </c:pt>
                <c:pt idx="942">
                  <c:v>761.053</c:v>
                </c:pt>
                <c:pt idx="943">
                  <c:v>762.053</c:v>
                </c:pt>
                <c:pt idx="944">
                  <c:v>763.053</c:v>
                </c:pt>
                <c:pt idx="945">
                  <c:v>764.053</c:v>
                </c:pt>
                <c:pt idx="946">
                  <c:v>765.053</c:v>
                </c:pt>
                <c:pt idx="947">
                  <c:v>766.053</c:v>
                </c:pt>
                <c:pt idx="948">
                  <c:v>767.053</c:v>
                </c:pt>
                <c:pt idx="949">
                  <c:v>768.053</c:v>
                </c:pt>
                <c:pt idx="950">
                  <c:v>769.053</c:v>
                </c:pt>
                <c:pt idx="951">
                  <c:v>770.053</c:v>
                </c:pt>
                <c:pt idx="952">
                  <c:v>771.053</c:v>
                </c:pt>
                <c:pt idx="953">
                  <c:v>772.053</c:v>
                </c:pt>
                <c:pt idx="954">
                  <c:v>773.053</c:v>
                </c:pt>
                <c:pt idx="955">
                  <c:v>774.053</c:v>
                </c:pt>
                <c:pt idx="956">
                  <c:v>775.053</c:v>
                </c:pt>
                <c:pt idx="957">
                  <c:v>776.053</c:v>
                </c:pt>
                <c:pt idx="958">
                  <c:v>777.053</c:v>
                </c:pt>
                <c:pt idx="959">
                  <c:v>778.053</c:v>
                </c:pt>
                <c:pt idx="960">
                  <c:v>779.053</c:v>
                </c:pt>
                <c:pt idx="961">
                  <c:v>780.053</c:v>
                </c:pt>
                <c:pt idx="962">
                  <c:v>781.053</c:v>
                </c:pt>
                <c:pt idx="963">
                  <c:v>782.053</c:v>
                </c:pt>
                <c:pt idx="964">
                  <c:v>783.053</c:v>
                </c:pt>
                <c:pt idx="965">
                  <c:v>784.053</c:v>
                </c:pt>
                <c:pt idx="966">
                  <c:v>785.053</c:v>
                </c:pt>
                <c:pt idx="967">
                  <c:v>786.053</c:v>
                </c:pt>
                <c:pt idx="968">
                  <c:v>787.053</c:v>
                </c:pt>
                <c:pt idx="969">
                  <c:v>788.053</c:v>
                </c:pt>
                <c:pt idx="970">
                  <c:v>789.053</c:v>
                </c:pt>
                <c:pt idx="971">
                  <c:v>790.053</c:v>
                </c:pt>
                <c:pt idx="972">
                  <c:v>791.053</c:v>
                </c:pt>
                <c:pt idx="973">
                  <c:v>792.053</c:v>
                </c:pt>
                <c:pt idx="974">
                  <c:v>793.053</c:v>
                </c:pt>
                <c:pt idx="975">
                  <c:v>794.053</c:v>
                </c:pt>
                <c:pt idx="976">
                  <c:v>795.053</c:v>
                </c:pt>
                <c:pt idx="977">
                  <c:v>796.053</c:v>
                </c:pt>
                <c:pt idx="978">
                  <c:v>797.053</c:v>
                </c:pt>
                <c:pt idx="979">
                  <c:v>798.053</c:v>
                </c:pt>
                <c:pt idx="980">
                  <c:v>799.053</c:v>
                </c:pt>
                <c:pt idx="981">
                  <c:v>800.053</c:v>
                </c:pt>
                <c:pt idx="982">
                  <c:v>801.053</c:v>
                </c:pt>
                <c:pt idx="983">
                  <c:v>802.053</c:v>
                </c:pt>
                <c:pt idx="984">
                  <c:v>803.05200000000002</c:v>
                </c:pt>
                <c:pt idx="985">
                  <c:v>804.05200000000002</c:v>
                </c:pt>
                <c:pt idx="986">
                  <c:v>805.05200000000002</c:v>
                </c:pt>
                <c:pt idx="987">
                  <c:v>806.05200000000002</c:v>
                </c:pt>
                <c:pt idx="988">
                  <c:v>807.05200000000002</c:v>
                </c:pt>
                <c:pt idx="989">
                  <c:v>808.05200000000002</c:v>
                </c:pt>
                <c:pt idx="990">
                  <c:v>809.05199999999991</c:v>
                </c:pt>
                <c:pt idx="991">
                  <c:v>810.05200000000002</c:v>
                </c:pt>
                <c:pt idx="992">
                  <c:v>811.05200000000002</c:v>
                </c:pt>
                <c:pt idx="993">
                  <c:v>812.05200000000002</c:v>
                </c:pt>
                <c:pt idx="994">
                  <c:v>813.05200000000002</c:v>
                </c:pt>
                <c:pt idx="995">
                  <c:v>814.05200000000002</c:v>
                </c:pt>
                <c:pt idx="996">
                  <c:v>815.05200000000002</c:v>
                </c:pt>
                <c:pt idx="997">
                  <c:v>816.05199999999991</c:v>
                </c:pt>
                <c:pt idx="998">
                  <c:v>817.05200000000002</c:v>
                </c:pt>
                <c:pt idx="999">
                  <c:v>818.05200000000002</c:v>
                </c:pt>
              </c:numCache>
            </c:numRef>
          </c:xVal>
          <c:yVal>
            <c:numRef>
              <c:f>'Current Wfms Data'!$U$5:$U$1004</c:f>
              <c:numCache>
                <c:formatCode>General</c:formatCode>
                <c:ptCount val="1000"/>
                <c:pt idx="0">
                  <c:v>-5.1984869999999999E-3</c:v>
                </c:pt>
                <c:pt idx="1">
                  <c:v>-8.7821089999999997E-3</c:v>
                </c:pt>
                <c:pt idx="2">
                  <c:v>-2.8723680000000001E-3</c:v>
                </c:pt>
                <c:pt idx="3">
                  <c:v>5.6921380000000002E-3</c:v>
                </c:pt>
                <c:pt idx="4">
                  <c:v>1.9965120000000002E-3</c:v>
                </c:pt>
                <c:pt idx="5">
                  <c:v>-5.838752E-3</c:v>
                </c:pt>
                <c:pt idx="6">
                  <c:v>-4.3052120000000001E-3</c:v>
                </c:pt>
                <c:pt idx="7">
                  <c:v>-5.7235389999999997E-3</c:v>
                </c:pt>
                <c:pt idx="8">
                  <c:v>-1.338864E-2</c:v>
                </c:pt>
                <c:pt idx="9">
                  <c:v>-3.761679E-3</c:v>
                </c:pt>
                <c:pt idx="10">
                  <c:v>1.040866E-2</c:v>
                </c:pt>
                <c:pt idx="11">
                  <c:v>-3.6224629999999998E-4</c:v>
                </c:pt>
                <c:pt idx="12">
                  <c:v>-1.81645E-2</c:v>
                </c:pt>
                <c:pt idx="13">
                  <c:v>-1.47323E-2</c:v>
                </c:pt>
                <c:pt idx="14">
                  <c:v>3.2252159999999999E-3</c:v>
                </c:pt>
                <c:pt idx="15">
                  <c:v>5.6460140000000004E-3</c:v>
                </c:pt>
                <c:pt idx="16">
                  <c:v>-1.1178520000000001E-2</c:v>
                </c:pt>
                <c:pt idx="17">
                  <c:v>-1.1347970000000001E-2</c:v>
                </c:pt>
                <c:pt idx="18">
                  <c:v>4.3128189999999999E-3</c:v>
                </c:pt>
                <c:pt idx="19">
                  <c:v>-1.72182E-3</c:v>
                </c:pt>
                <c:pt idx="20">
                  <c:v>-1.9552400000000001E-2</c:v>
                </c:pt>
                <c:pt idx="21">
                  <c:v>-1.8807819999999999E-2</c:v>
                </c:pt>
                <c:pt idx="22">
                  <c:v>-3.1980250000000002E-3</c:v>
                </c:pt>
                <c:pt idx="23">
                  <c:v>8.7017410000000007E-3</c:v>
                </c:pt>
                <c:pt idx="24">
                  <c:v>8.7073470000000007E-3</c:v>
                </c:pt>
                <c:pt idx="25">
                  <c:v>9.1199569999999997E-3</c:v>
                </c:pt>
                <c:pt idx="26">
                  <c:v>1.5691440000000001E-2</c:v>
                </c:pt>
                <c:pt idx="27">
                  <c:v>1.0127250000000001E-2</c:v>
                </c:pt>
                <c:pt idx="28">
                  <c:v>-2.3789589999999999E-3</c:v>
                </c:pt>
                <c:pt idx="29">
                  <c:v>-6.8937619999999997E-4</c:v>
                </c:pt>
                <c:pt idx="30">
                  <c:v>2.675027E-4</c:v>
                </c:pt>
                <c:pt idx="31">
                  <c:v>-7.6846739999999998E-3</c:v>
                </c:pt>
                <c:pt idx="32">
                  <c:v>-9.3059519999999993E-3</c:v>
                </c:pt>
                <c:pt idx="33">
                  <c:v>-2.4557469999999999E-3</c:v>
                </c:pt>
                <c:pt idx="34">
                  <c:v>6.6184010000000003E-3</c:v>
                </c:pt>
                <c:pt idx="35">
                  <c:v>4.8209079999999996E-3</c:v>
                </c:pt>
                <c:pt idx="36">
                  <c:v>-2.5236830000000001E-3</c:v>
                </c:pt>
                <c:pt idx="37">
                  <c:v>7.8683729999999997E-4</c:v>
                </c:pt>
                <c:pt idx="38">
                  <c:v>1.7674889999999999E-3</c:v>
                </c:pt>
                <c:pt idx="39">
                  <c:v>-8.9173819999999997E-3</c:v>
                </c:pt>
                <c:pt idx="40">
                  <c:v>-1.567901E-2</c:v>
                </c:pt>
                <c:pt idx="41">
                  <c:v>-9.3975299999999994E-3</c:v>
                </c:pt>
                <c:pt idx="42">
                  <c:v>3.4370360000000001E-3</c:v>
                </c:pt>
                <c:pt idx="43">
                  <c:v>1.209323E-2</c:v>
                </c:pt>
                <c:pt idx="44">
                  <c:v>9.6226130000000003E-3</c:v>
                </c:pt>
                <c:pt idx="45">
                  <c:v>5.6681020000000004E-3</c:v>
                </c:pt>
                <c:pt idx="46">
                  <c:v>9.1690550000000006E-3</c:v>
                </c:pt>
                <c:pt idx="47">
                  <c:v>1.152866E-2</c:v>
                </c:pt>
                <c:pt idx="48">
                  <c:v>1.103549E-2</c:v>
                </c:pt>
                <c:pt idx="49">
                  <c:v>1.0291130000000001E-2</c:v>
                </c:pt>
                <c:pt idx="50">
                  <c:v>2.2006119999999998E-3</c:v>
                </c:pt>
                <c:pt idx="51">
                  <c:v>-1.0060380000000001E-2</c:v>
                </c:pt>
                <c:pt idx="52">
                  <c:v>-1.271827E-2</c:v>
                </c:pt>
                <c:pt idx="53">
                  <c:v>-7.6872850000000003E-3</c:v>
                </c:pt>
                <c:pt idx="54">
                  <c:v>-6.8804979999999996E-3</c:v>
                </c:pt>
                <c:pt idx="55">
                  <c:v>-8.0830160000000002E-3</c:v>
                </c:pt>
                <c:pt idx="56">
                  <c:v>-6.6493129999999996E-3</c:v>
                </c:pt>
                <c:pt idx="57">
                  <c:v>-7.9741240000000008E-3</c:v>
                </c:pt>
                <c:pt idx="58">
                  <c:v>-1.031348E-2</c:v>
                </c:pt>
                <c:pt idx="59">
                  <c:v>-1.118707E-2</c:v>
                </c:pt>
                <c:pt idx="60">
                  <c:v>-1.4548760000000001E-2</c:v>
                </c:pt>
                <c:pt idx="61">
                  <c:v>-1.4857469999999999E-2</c:v>
                </c:pt>
                <c:pt idx="62">
                  <c:v>-6.2845669999999996E-3</c:v>
                </c:pt>
                <c:pt idx="63">
                  <c:v>8.2162499999999998E-4</c:v>
                </c:pt>
                <c:pt idx="64">
                  <c:v>-1.7985379999999999E-3</c:v>
                </c:pt>
                <c:pt idx="65">
                  <c:v>-2.0139289999999998E-3</c:v>
                </c:pt>
                <c:pt idx="66">
                  <c:v>2.7988280000000002E-3</c:v>
                </c:pt>
                <c:pt idx="67">
                  <c:v>-4.0577119999999998E-3</c:v>
                </c:pt>
                <c:pt idx="68">
                  <c:v>-1.5320459999999999E-2</c:v>
                </c:pt>
                <c:pt idx="69">
                  <c:v>-4.0082649999999996E-3</c:v>
                </c:pt>
                <c:pt idx="70">
                  <c:v>1.9084429999999999E-2</c:v>
                </c:pt>
                <c:pt idx="71">
                  <c:v>2.1090069999999999E-2</c:v>
                </c:pt>
                <c:pt idx="72">
                  <c:v>9.9375120000000008E-3</c:v>
                </c:pt>
                <c:pt idx="73">
                  <c:v>5.0627279999999998E-3</c:v>
                </c:pt>
                <c:pt idx="74">
                  <c:v>3.9450519999999998E-4</c:v>
                </c:pt>
                <c:pt idx="75">
                  <c:v>-1.5293679999999999E-3</c:v>
                </c:pt>
                <c:pt idx="76">
                  <c:v>5.6704069999999997E-3</c:v>
                </c:pt>
                <c:pt idx="77">
                  <c:v>9.133225E-3</c:v>
                </c:pt>
                <c:pt idx="78">
                  <c:v>5.5443790000000003E-3</c:v>
                </c:pt>
                <c:pt idx="79">
                  <c:v>3.0428669999999999E-3</c:v>
                </c:pt>
                <c:pt idx="80">
                  <c:v>1.7550770000000001E-3</c:v>
                </c:pt>
                <c:pt idx="81">
                  <c:v>4.2580869999999998E-3</c:v>
                </c:pt>
                <c:pt idx="82">
                  <c:v>8.9282249999999997E-3</c:v>
                </c:pt>
                <c:pt idx="83">
                  <c:v>7.3185660000000003E-3</c:v>
                </c:pt>
                <c:pt idx="84">
                  <c:v>5.6168110000000003E-5</c:v>
                </c:pt>
                <c:pt idx="85">
                  <c:v>-8.0687640000000008E-3</c:v>
                </c:pt>
                <c:pt idx="86">
                  <c:v>-1.195096E-2</c:v>
                </c:pt>
                <c:pt idx="87">
                  <c:v>-5.1077379999999997E-3</c:v>
                </c:pt>
                <c:pt idx="88">
                  <c:v>4.5606329999999997E-3</c:v>
                </c:pt>
                <c:pt idx="89">
                  <c:v>8.5760400000000001E-3</c:v>
                </c:pt>
                <c:pt idx="90">
                  <c:v>1.3050020000000001E-2</c:v>
                </c:pt>
                <c:pt idx="91">
                  <c:v>1.122335E-2</c:v>
                </c:pt>
                <c:pt idx="92">
                  <c:v>-2.6193660000000001E-3</c:v>
                </c:pt>
                <c:pt idx="93">
                  <c:v>-1.240431E-2</c:v>
                </c:pt>
                <c:pt idx="94">
                  <c:v>-6.4455199999999997E-3</c:v>
                </c:pt>
                <c:pt idx="95">
                  <c:v>1.4899080000000001E-3</c:v>
                </c:pt>
                <c:pt idx="96">
                  <c:v>-3.8675889999999998E-3</c:v>
                </c:pt>
                <c:pt idx="97">
                  <c:v>-6.9928259999999997E-3</c:v>
                </c:pt>
                <c:pt idx="98">
                  <c:v>1.9943349999999999E-3</c:v>
                </c:pt>
                <c:pt idx="99">
                  <c:v>5.3328960000000002E-3</c:v>
                </c:pt>
                <c:pt idx="100">
                  <c:v>-4.1585950000000002E-3</c:v>
                </c:pt>
                <c:pt idx="101">
                  <c:v>-1.058399E-2</c:v>
                </c:pt>
                <c:pt idx="102">
                  <c:v>-3.3482519999999999E-3</c:v>
                </c:pt>
                <c:pt idx="103">
                  <c:v>5.0725630000000004E-3</c:v>
                </c:pt>
                <c:pt idx="104">
                  <c:v>3.4952189999999999E-3</c:v>
                </c:pt>
                <c:pt idx="105">
                  <c:v>-1.4841380000000001E-3</c:v>
                </c:pt>
                <c:pt idx="106">
                  <c:v>-1.8971299999999999E-3</c:v>
                </c:pt>
                <c:pt idx="107">
                  <c:v>6.6982670000000002E-4</c:v>
                </c:pt>
                <c:pt idx="108">
                  <c:v>-1.901355E-3</c:v>
                </c:pt>
                <c:pt idx="109">
                  <c:v>-7.8494789999999995E-3</c:v>
                </c:pt>
                <c:pt idx="110">
                  <c:v>-9.6397449999999999E-4</c:v>
                </c:pt>
                <c:pt idx="111">
                  <c:v>1.399334E-2</c:v>
                </c:pt>
                <c:pt idx="112">
                  <c:v>1.138425E-2</c:v>
                </c:pt>
                <c:pt idx="113">
                  <c:v>-1.2889259999999999E-3</c:v>
                </c:pt>
                <c:pt idx="114">
                  <c:v>5.1760410000000001E-3</c:v>
                </c:pt>
                <c:pt idx="115">
                  <c:v>1.467135E-2</c:v>
                </c:pt>
                <c:pt idx="116">
                  <c:v>3.4200350000000001E-3</c:v>
                </c:pt>
                <c:pt idx="117">
                  <c:v>8.1864510000000004E-4</c:v>
                </c:pt>
                <c:pt idx="118">
                  <c:v>1.4136330000000001E-2</c:v>
                </c:pt>
                <c:pt idx="119">
                  <c:v>7.0270330000000002E-3</c:v>
                </c:pt>
                <c:pt idx="120">
                  <c:v>-1.168318E-2</c:v>
                </c:pt>
                <c:pt idx="121">
                  <c:v>-6.1115609999999997E-3</c:v>
                </c:pt>
                <c:pt idx="122">
                  <c:v>1.331567E-2</c:v>
                </c:pt>
                <c:pt idx="123">
                  <c:v>1.5974249999999999E-2</c:v>
                </c:pt>
                <c:pt idx="124">
                  <c:v>4.201598E-3</c:v>
                </c:pt>
                <c:pt idx="125">
                  <c:v>3.104138E-4</c:v>
                </c:pt>
                <c:pt idx="126">
                  <c:v>7.0128619999999999E-3</c:v>
                </c:pt>
                <c:pt idx="127">
                  <c:v>1.1937089999999999E-2</c:v>
                </c:pt>
                <c:pt idx="128">
                  <c:v>1.285031E-2</c:v>
                </c:pt>
                <c:pt idx="129">
                  <c:v>1.2629039999999999E-2</c:v>
                </c:pt>
                <c:pt idx="130">
                  <c:v>9.1665419999999997E-3</c:v>
                </c:pt>
                <c:pt idx="131">
                  <c:v>3.1350610000000002E-3</c:v>
                </c:pt>
                <c:pt idx="132">
                  <c:v>2.193707E-3</c:v>
                </c:pt>
                <c:pt idx="133">
                  <c:v>7.4204700000000002E-3</c:v>
                </c:pt>
                <c:pt idx="134">
                  <c:v>9.2830589999999998E-3</c:v>
                </c:pt>
                <c:pt idx="135">
                  <c:v>3.6780319999999999E-3</c:v>
                </c:pt>
                <c:pt idx="136">
                  <c:v>-4.2753260000000003E-3</c:v>
                </c:pt>
                <c:pt idx="137">
                  <c:v>-8.8124139999999993E-3</c:v>
                </c:pt>
                <c:pt idx="138">
                  <c:v>-6.9742780000000004E-3</c:v>
                </c:pt>
                <c:pt idx="139">
                  <c:v>-4.6930050000000001E-3</c:v>
                </c:pt>
                <c:pt idx="140">
                  <c:v>-7.0408390000000001E-3</c:v>
                </c:pt>
                <c:pt idx="141">
                  <c:v>-4.458142E-3</c:v>
                </c:pt>
                <c:pt idx="142">
                  <c:v>1.352918E-3</c:v>
                </c:pt>
                <c:pt idx="143">
                  <c:v>-5.1937470000000003E-3</c:v>
                </c:pt>
                <c:pt idx="144">
                  <c:v>-1.2946549999999999E-2</c:v>
                </c:pt>
                <c:pt idx="145">
                  <c:v>-3.8662409999999999E-3</c:v>
                </c:pt>
                <c:pt idx="146">
                  <c:v>6.8415180000000004E-3</c:v>
                </c:pt>
                <c:pt idx="147">
                  <c:v>8.0582429999999998E-5</c:v>
                </c:pt>
                <c:pt idx="148">
                  <c:v>-1.625805E-2</c:v>
                </c:pt>
                <c:pt idx="149">
                  <c:v>-2.046421E-2</c:v>
                </c:pt>
                <c:pt idx="150">
                  <c:v>-1.1173260000000001E-2</c:v>
                </c:pt>
                <c:pt idx="151">
                  <c:v>-9.3672930000000005E-3</c:v>
                </c:pt>
                <c:pt idx="152">
                  <c:v>-1.2337259999999999E-2</c:v>
                </c:pt>
                <c:pt idx="153">
                  <c:v>-8.6020919999999998E-4</c:v>
                </c:pt>
                <c:pt idx="154">
                  <c:v>1.254623E-2</c:v>
                </c:pt>
                <c:pt idx="155">
                  <c:v>9.7746380000000004E-3</c:v>
                </c:pt>
                <c:pt idx="156">
                  <c:v>6.1677140000000004E-3</c:v>
                </c:pt>
                <c:pt idx="157">
                  <c:v>8.8071590000000002E-3</c:v>
                </c:pt>
                <c:pt idx="158">
                  <c:v>3.9359130000000001E-3</c:v>
                </c:pt>
                <c:pt idx="159">
                  <c:v>1.111796E-3</c:v>
                </c:pt>
                <c:pt idx="160">
                  <c:v>8.9377780000000004E-3</c:v>
                </c:pt>
                <c:pt idx="161">
                  <c:v>1.2295540000000001E-2</c:v>
                </c:pt>
                <c:pt idx="162">
                  <c:v>1.2029390000000001E-3</c:v>
                </c:pt>
                <c:pt idx="163">
                  <c:v>-1.530047E-2</c:v>
                </c:pt>
                <c:pt idx="164">
                  <c:v>-1.552041E-2</c:v>
                </c:pt>
                <c:pt idx="165">
                  <c:v>1.3864249999999999E-3</c:v>
                </c:pt>
                <c:pt idx="166">
                  <c:v>1.3609670000000001E-2</c:v>
                </c:pt>
                <c:pt idx="167">
                  <c:v>8.9876920000000003E-3</c:v>
                </c:pt>
                <c:pt idx="168">
                  <c:v>-2.0986379999999999E-3</c:v>
                </c:pt>
                <c:pt idx="169">
                  <c:v>-1.3464729999999999E-3</c:v>
                </c:pt>
                <c:pt idx="170">
                  <c:v>9.5139140000000001E-3</c:v>
                </c:pt>
                <c:pt idx="171">
                  <c:v>1.32356E-2</c:v>
                </c:pt>
                <c:pt idx="172">
                  <c:v>1.2937459999999999E-3</c:v>
                </c:pt>
                <c:pt idx="173">
                  <c:v>-6.5415100000000004E-3</c:v>
                </c:pt>
                <c:pt idx="174">
                  <c:v>4.8918690000000001E-3</c:v>
                </c:pt>
                <c:pt idx="175">
                  <c:v>1.097445E-2</c:v>
                </c:pt>
                <c:pt idx="176">
                  <c:v>3.7080139999999999E-3</c:v>
                </c:pt>
                <c:pt idx="177">
                  <c:v>1.0341349999999999E-2</c:v>
                </c:pt>
                <c:pt idx="178">
                  <c:v>3.7732880000000003E-2</c:v>
                </c:pt>
                <c:pt idx="179">
                  <c:v>7.3980619999999997E-2</c:v>
                </c:pt>
                <c:pt idx="180">
                  <c:v>0.1234301</c:v>
                </c:pt>
                <c:pt idx="181">
                  <c:v>0.19145380000000001</c:v>
                </c:pt>
                <c:pt idx="182">
                  <c:v>0.26883089999999998</c:v>
                </c:pt>
                <c:pt idx="183">
                  <c:v>0.35581990000000002</c:v>
                </c:pt>
                <c:pt idx="184">
                  <c:v>0.45711429999999997</c:v>
                </c:pt>
                <c:pt idx="185">
                  <c:v>0.55382739999999997</c:v>
                </c:pt>
                <c:pt idx="186">
                  <c:v>0.62576889999999996</c:v>
                </c:pt>
                <c:pt idx="187">
                  <c:v>0.67595519999999998</c:v>
                </c:pt>
                <c:pt idx="188">
                  <c:v>0.70472650000000003</c:v>
                </c:pt>
                <c:pt idx="189">
                  <c:v>0.71687469999999998</c:v>
                </c:pt>
                <c:pt idx="190">
                  <c:v>0.7345758</c:v>
                </c:pt>
                <c:pt idx="191">
                  <c:v>0.74591039999999997</c:v>
                </c:pt>
                <c:pt idx="192">
                  <c:v>0.73019389999999995</c:v>
                </c:pt>
                <c:pt idx="193">
                  <c:v>0.71605620000000003</c:v>
                </c:pt>
                <c:pt idx="194">
                  <c:v>0.71776759999999995</c:v>
                </c:pt>
                <c:pt idx="195">
                  <c:v>0.70933279999999999</c:v>
                </c:pt>
                <c:pt idx="196">
                  <c:v>0.69515170000000004</c:v>
                </c:pt>
                <c:pt idx="197">
                  <c:v>0.69979069999999999</c:v>
                </c:pt>
                <c:pt idx="198">
                  <c:v>0.7079145</c:v>
                </c:pt>
                <c:pt idx="199">
                  <c:v>0.69831209999999999</c:v>
                </c:pt>
                <c:pt idx="200">
                  <c:v>0.68366839999999995</c:v>
                </c:pt>
                <c:pt idx="201">
                  <c:v>0.67924799999999996</c:v>
                </c:pt>
                <c:pt idx="202">
                  <c:v>0.68204869999999995</c:v>
                </c:pt>
                <c:pt idx="203">
                  <c:v>0.6787723</c:v>
                </c:pt>
                <c:pt idx="204">
                  <c:v>0.66597609999999996</c:v>
                </c:pt>
                <c:pt idx="205">
                  <c:v>0.6523101</c:v>
                </c:pt>
                <c:pt idx="206">
                  <c:v>0.64449809999999996</c:v>
                </c:pt>
                <c:pt idx="207">
                  <c:v>0.64324409999999999</c:v>
                </c:pt>
                <c:pt idx="208">
                  <c:v>0.64166480000000004</c:v>
                </c:pt>
                <c:pt idx="209">
                  <c:v>0.63700650000000003</c:v>
                </c:pt>
                <c:pt idx="210">
                  <c:v>0.62773509999999999</c:v>
                </c:pt>
                <c:pt idx="211">
                  <c:v>0.60955890000000001</c:v>
                </c:pt>
                <c:pt idx="212">
                  <c:v>0.59333880000000006</c:v>
                </c:pt>
                <c:pt idx="213">
                  <c:v>0.59126840000000003</c:v>
                </c:pt>
                <c:pt idx="214">
                  <c:v>0.59466889999999994</c:v>
                </c:pt>
                <c:pt idx="215">
                  <c:v>0.59286519999999998</c:v>
                </c:pt>
                <c:pt idx="216">
                  <c:v>0.58719109999999997</c:v>
                </c:pt>
                <c:pt idx="217">
                  <c:v>0.58048109999999997</c:v>
                </c:pt>
                <c:pt idx="218">
                  <c:v>0.57559340000000003</c:v>
                </c:pt>
                <c:pt idx="219">
                  <c:v>0.56800360000000005</c:v>
                </c:pt>
                <c:pt idx="220">
                  <c:v>0.55863070000000004</c:v>
                </c:pt>
                <c:pt idx="221">
                  <c:v>0.5615561</c:v>
                </c:pt>
                <c:pt idx="222">
                  <c:v>0.56618919999999995</c:v>
                </c:pt>
                <c:pt idx="223">
                  <c:v>0.558033</c:v>
                </c:pt>
                <c:pt idx="224">
                  <c:v>0.55450310000000003</c:v>
                </c:pt>
                <c:pt idx="225">
                  <c:v>0.56465390000000004</c:v>
                </c:pt>
                <c:pt idx="226">
                  <c:v>0.56935089999999999</c:v>
                </c:pt>
                <c:pt idx="227">
                  <c:v>0.56208789999999997</c:v>
                </c:pt>
                <c:pt idx="228">
                  <c:v>0.55606219999999995</c:v>
                </c:pt>
                <c:pt idx="229">
                  <c:v>0.55161420000000005</c:v>
                </c:pt>
                <c:pt idx="230">
                  <c:v>0.54482220000000003</c:v>
                </c:pt>
                <c:pt idx="231">
                  <c:v>0.53872419999999999</c:v>
                </c:pt>
                <c:pt idx="232">
                  <c:v>0.52855350000000001</c:v>
                </c:pt>
                <c:pt idx="233">
                  <c:v>0.51610290000000003</c:v>
                </c:pt>
                <c:pt idx="234">
                  <c:v>0.51142790000000005</c:v>
                </c:pt>
                <c:pt idx="235">
                  <c:v>0.51115180000000005</c:v>
                </c:pt>
                <c:pt idx="236">
                  <c:v>0.51136490000000001</c:v>
                </c:pt>
                <c:pt idx="237">
                  <c:v>0.50722920000000005</c:v>
                </c:pt>
                <c:pt idx="238">
                  <c:v>0.49343779999999998</c:v>
                </c:pt>
                <c:pt idx="239">
                  <c:v>0.48632520000000001</c:v>
                </c:pt>
                <c:pt idx="240">
                  <c:v>0.49133139999999997</c:v>
                </c:pt>
                <c:pt idx="241">
                  <c:v>0.48931730000000001</c:v>
                </c:pt>
                <c:pt idx="242">
                  <c:v>0.4795297</c:v>
                </c:pt>
                <c:pt idx="243">
                  <c:v>0.47589799999999999</c:v>
                </c:pt>
                <c:pt idx="244">
                  <c:v>0.47616510000000001</c:v>
                </c:pt>
                <c:pt idx="245">
                  <c:v>0.4746899</c:v>
                </c:pt>
                <c:pt idx="246">
                  <c:v>0.478661</c:v>
                </c:pt>
                <c:pt idx="247">
                  <c:v>0.48483720000000002</c:v>
                </c:pt>
                <c:pt idx="248">
                  <c:v>0.4833614</c:v>
                </c:pt>
                <c:pt idx="249">
                  <c:v>0.47958109999999998</c:v>
                </c:pt>
                <c:pt idx="250">
                  <c:v>0.4738271</c:v>
                </c:pt>
                <c:pt idx="251">
                  <c:v>0.46737269999999997</c:v>
                </c:pt>
                <c:pt idx="252">
                  <c:v>0.46731650000000002</c:v>
                </c:pt>
                <c:pt idx="253">
                  <c:v>0.46438160000000001</c:v>
                </c:pt>
                <c:pt idx="254">
                  <c:v>0.46404410000000001</c:v>
                </c:pt>
                <c:pt idx="255">
                  <c:v>0.47052349999999998</c:v>
                </c:pt>
                <c:pt idx="256">
                  <c:v>0.46023839999999999</c:v>
                </c:pt>
                <c:pt idx="257">
                  <c:v>0.4458202</c:v>
                </c:pt>
                <c:pt idx="258">
                  <c:v>0.44893569999999999</c:v>
                </c:pt>
                <c:pt idx="259">
                  <c:v>0.45141589999999998</c:v>
                </c:pt>
                <c:pt idx="260">
                  <c:v>0.44763219999999998</c:v>
                </c:pt>
                <c:pt idx="261">
                  <c:v>0.44697360000000003</c:v>
                </c:pt>
                <c:pt idx="262">
                  <c:v>0.44983210000000001</c:v>
                </c:pt>
                <c:pt idx="263">
                  <c:v>0.45379209999999998</c:v>
                </c:pt>
                <c:pt idx="264">
                  <c:v>0.4516172</c:v>
                </c:pt>
                <c:pt idx="265">
                  <c:v>0.44166440000000001</c:v>
                </c:pt>
                <c:pt idx="266">
                  <c:v>0.4310601</c:v>
                </c:pt>
                <c:pt idx="267">
                  <c:v>0.4251799</c:v>
                </c:pt>
                <c:pt idx="268">
                  <c:v>0.42719289999999999</c:v>
                </c:pt>
                <c:pt idx="269">
                  <c:v>0.4291835</c:v>
                </c:pt>
                <c:pt idx="270">
                  <c:v>0.42098760000000002</c:v>
                </c:pt>
                <c:pt idx="271">
                  <c:v>0.41416140000000001</c:v>
                </c:pt>
                <c:pt idx="272">
                  <c:v>0.41843409999999998</c:v>
                </c:pt>
                <c:pt idx="273">
                  <c:v>0.42331429999999998</c:v>
                </c:pt>
                <c:pt idx="274">
                  <c:v>0.42083110000000001</c:v>
                </c:pt>
                <c:pt idx="275">
                  <c:v>0.41178759999999998</c:v>
                </c:pt>
                <c:pt idx="276">
                  <c:v>0.39889940000000002</c:v>
                </c:pt>
                <c:pt idx="277">
                  <c:v>0.38721470000000002</c:v>
                </c:pt>
                <c:pt idx="278">
                  <c:v>0.3849881</c:v>
                </c:pt>
                <c:pt idx="279">
                  <c:v>0.3903162</c:v>
                </c:pt>
                <c:pt idx="280">
                  <c:v>0.39145380000000002</c:v>
                </c:pt>
                <c:pt idx="281">
                  <c:v>0.39165369999999999</c:v>
                </c:pt>
                <c:pt idx="282">
                  <c:v>0.39566770000000001</c:v>
                </c:pt>
                <c:pt idx="283">
                  <c:v>0.39390950000000002</c:v>
                </c:pt>
                <c:pt idx="284">
                  <c:v>0.38951150000000001</c:v>
                </c:pt>
                <c:pt idx="285">
                  <c:v>0.38997530000000002</c:v>
                </c:pt>
                <c:pt idx="286">
                  <c:v>0.38612170000000001</c:v>
                </c:pt>
                <c:pt idx="287">
                  <c:v>0.37751050000000003</c:v>
                </c:pt>
                <c:pt idx="288">
                  <c:v>0.37457000000000001</c:v>
                </c:pt>
                <c:pt idx="289">
                  <c:v>0.38049729999999998</c:v>
                </c:pt>
                <c:pt idx="290">
                  <c:v>0.38943040000000001</c:v>
                </c:pt>
                <c:pt idx="291">
                  <c:v>0.383909</c:v>
                </c:pt>
                <c:pt idx="292">
                  <c:v>0.36613459999999998</c:v>
                </c:pt>
                <c:pt idx="293">
                  <c:v>0.36924469999999998</c:v>
                </c:pt>
                <c:pt idx="294">
                  <c:v>0.3882758</c:v>
                </c:pt>
                <c:pt idx="295">
                  <c:v>0.3846735</c:v>
                </c:pt>
                <c:pt idx="296">
                  <c:v>0.36651050000000002</c:v>
                </c:pt>
                <c:pt idx="297">
                  <c:v>0.36326819999999999</c:v>
                </c:pt>
                <c:pt idx="298">
                  <c:v>0.37511860000000002</c:v>
                </c:pt>
                <c:pt idx="299">
                  <c:v>0.38370310000000002</c:v>
                </c:pt>
                <c:pt idx="300">
                  <c:v>0.36934040000000001</c:v>
                </c:pt>
                <c:pt idx="301">
                  <c:v>0.34709659999999998</c:v>
                </c:pt>
                <c:pt idx="302">
                  <c:v>0.34891090000000002</c:v>
                </c:pt>
                <c:pt idx="303">
                  <c:v>0.35850939999999998</c:v>
                </c:pt>
                <c:pt idx="304">
                  <c:v>0.35247309999999998</c:v>
                </c:pt>
                <c:pt idx="305">
                  <c:v>0.34716449999999999</c:v>
                </c:pt>
                <c:pt idx="306">
                  <c:v>0.34886739999999999</c:v>
                </c:pt>
                <c:pt idx="307">
                  <c:v>0.34200789999999998</c:v>
                </c:pt>
                <c:pt idx="308">
                  <c:v>0.3316384</c:v>
                </c:pt>
                <c:pt idx="309">
                  <c:v>0.33731270000000002</c:v>
                </c:pt>
                <c:pt idx="310">
                  <c:v>0.3482227</c:v>
                </c:pt>
                <c:pt idx="311">
                  <c:v>0.34398020000000001</c:v>
                </c:pt>
                <c:pt idx="312">
                  <c:v>0.33619969999999999</c:v>
                </c:pt>
                <c:pt idx="313">
                  <c:v>0.33738679999999999</c:v>
                </c:pt>
                <c:pt idx="314">
                  <c:v>0.34151749999999997</c:v>
                </c:pt>
                <c:pt idx="315">
                  <c:v>0.34174389999999999</c:v>
                </c:pt>
                <c:pt idx="316">
                  <c:v>0.33419670000000001</c:v>
                </c:pt>
                <c:pt idx="317">
                  <c:v>0.32676169999999999</c:v>
                </c:pt>
                <c:pt idx="318">
                  <c:v>0.33522770000000002</c:v>
                </c:pt>
                <c:pt idx="319">
                  <c:v>0.34240900000000002</c:v>
                </c:pt>
                <c:pt idx="320">
                  <c:v>0.32604630000000001</c:v>
                </c:pt>
                <c:pt idx="321">
                  <c:v>0.3105986</c:v>
                </c:pt>
                <c:pt idx="322">
                  <c:v>0.3084673</c:v>
                </c:pt>
                <c:pt idx="323">
                  <c:v>0.3053458</c:v>
                </c:pt>
                <c:pt idx="324">
                  <c:v>0.30540800000000001</c:v>
                </c:pt>
                <c:pt idx="325">
                  <c:v>0.31126759999999998</c:v>
                </c:pt>
                <c:pt idx="326">
                  <c:v>0.30798819999999999</c:v>
                </c:pt>
                <c:pt idx="327">
                  <c:v>0.28776689999999999</c:v>
                </c:pt>
                <c:pt idx="328">
                  <c:v>0.27669899999999997</c:v>
                </c:pt>
                <c:pt idx="329">
                  <c:v>0.29096290000000002</c:v>
                </c:pt>
                <c:pt idx="330">
                  <c:v>0.29975410000000002</c:v>
                </c:pt>
                <c:pt idx="331">
                  <c:v>0.28966710000000001</c:v>
                </c:pt>
                <c:pt idx="332">
                  <c:v>0.28373670000000001</c:v>
                </c:pt>
                <c:pt idx="333">
                  <c:v>0.28958679999999998</c:v>
                </c:pt>
                <c:pt idx="334">
                  <c:v>0.29274480000000003</c:v>
                </c:pt>
                <c:pt idx="335">
                  <c:v>0.29258000000000001</c:v>
                </c:pt>
                <c:pt idx="336">
                  <c:v>0.29902699999999999</c:v>
                </c:pt>
                <c:pt idx="337">
                  <c:v>0.30048180000000002</c:v>
                </c:pt>
                <c:pt idx="338">
                  <c:v>0.28341339999999998</c:v>
                </c:pt>
                <c:pt idx="339">
                  <c:v>0.26410280000000003</c:v>
                </c:pt>
                <c:pt idx="340">
                  <c:v>0.26021309999999997</c:v>
                </c:pt>
                <c:pt idx="341">
                  <c:v>0.26338070000000002</c:v>
                </c:pt>
                <c:pt idx="342">
                  <c:v>0.26843810000000001</c:v>
                </c:pt>
                <c:pt idx="343">
                  <c:v>0.27604309999999999</c:v>
                </c:pt>
                <c:pt idx="344">
                  <c:v>0.27570689999999998</c:v>
                </c:pt>
                <c:pt idx="345">
                  <c:v>0.27070739999999999</c:v>
                </c:pt>
                <c:pt idx="346">
                  <c:v>0.27280149999999997</c:v>
                </c:pt>
                <c:pt idx="347">
                  <c:v>0.27589439999999998</c:v>
                </c:pt>
                <c:pt idx="348">
                  <c:v>0.27166190000000001</c:v>
                </c:pt>
                <c:pt idx="349">
                  <c:v>0.26732159999999999</c:v>
                </c:pt>
                <c:pt idx="350">
                  <c:v>0.26976250000000002</c:v>
                </c:pt>
                <c:pt idx="351">
                  <c:v>0.26666400000000001</c:v>
                </c:pt>
                <c:pt idx="352">
                  <c:v>0.25120239999999999</c:v>
                </c:pt>
                <c:pt idx="353">
                  <c:v>0.2422386</c:v>
                </c:pt>
                <c:pt idx="354">
                  <c:v>0.2479094</c:v>
                </c:pt>
                <c:pt idx="355">
                  <c:v>0.2493127</c:v>
                </c:pt>
                <c:pt idx="356">
                  <c:v>0.2406913</c:v>
                </c:pt>
                <c:pt idx="357">
                  <c:v>0.24305650000000001</c:v>
                </c:pt>
                <c:pt idx="358">
                  <c:v>0.25883469999999997</c:v>
                </c:pt>
                <c:pt idx="359">
                  <c:v>0.26266919999999999</c:v>
                </c:pt>
                <c:pt idx="360">
                  <c:v>0.25183359999999999</c:v>
                </c:pt>
                <c:pt idx="361">
                  <c:v>0.24619150000000001</c:v>
                </c:pt>
                <c:pt idx="362">
                  <c:v>0.24528520000000001</c:v>
                </c:pt>
                <c:pt idx="363">
                  <c:v>0.23902470000000001</c:v>
                </c:pt>
                <c:pt idx="364">
                  <c:v>0.2341221</c:v>
                </c:pt>
                <c:pt idx="365">
                  <c:v>0.23438310000000001</c:v>
                </c:pt>
                <c:pt idx="366">
                  <c:v>0.22923189999999999</c:v>
                </c:pt>
                <c:pt idx="367">
                  <c:v>0.21853520000000001</c:v>
                </c:pt>
                <c:pt idx="368">
                  <c:v>0.22033459999999999</c:v>
                </c:pt>
                <c:pt idx="369">
                  <c:v>0.23331379999999999</c:v>
                </c:pt>
                <c:pt idx="370">
                  <c:v>0.2347465</c:v>
                </c:pt>
                <c:pt idx="371">
                  <c:v>0.2263857</c:v>
                </c:pt>
                <c:pt idx="372">
                  <c:v>0.2222063</c:v>
                </c:pt>
                <c:pt idx="373">
                  <c:v>0.22589919999999999</c:v>
                </c:pt>
                <c:pt idx="374">
                  <c:v>0.2308055</c:v>
                </c:pt>
                <c:pt idx="375">
                  <c:v>0.2225625</c:v>
                </c:pt>
                <c:pt idx="376">
                  <c:v>0.21491289999999999</c:v>
                </c:pt>
                <c:pt idx="377">
                  <c:v>0.22701270000000001</c:v>
                </c:pt>
                <c:pt idx="378">
                  <c:v>0.2349193</c:v>
                </c:pt>
                <c:pt idx="379">
                  <c:v>0.2212221</c:v>
                </c:pt>
                <c:pt idx="380">
                  <c:v>0.20427919999999999</c:v>
                </c:pt>
                <c:pt idx="381">
                  <c:v>0.19773579999999999</c:v>
                </c:pt>
                <c:pt idx="382">
                  <c:v>0.2011732</c:v>
                </c:pt>
                <c:pt idx="383">
                  <c:v>0.20626939999999999</c:v>
                </c:pt>
                <c:pt idx="384">
                  <c:v>0.20545720000000001</c:v>
                </c:pt>
                <c:pt idx="385">
                  <c:v>0.2011558</c:v>
                </c:pt>
                <c:pt idx="386">
                  <c:v>0.19954379999999999</c:v>
                </c:pt>
                <c:pt idx="387">
                  <c:v>0.20081099999999999</c:v>
                </c:pt>
                <c:pt idx="388">
                  <c:v>0.19652059999999999</c:v>
                </c:pt>
                <c:pt idx="389">
                  <c:v>0.194859</c:v>
                </c:pt>
                <c:pt idx="390">
                  <c:v>0.2036126</c:v>
                </c:pt>
                <c:pt idx="391">
                  <c:v>0.20005990000000001</c:v>
                </c:pt>
                <c:pt idx="392">
                  <c:v>0.18641530000000001</c:v>
                </c:pt>
                <c:pt idx="393">
                  <c:v>0.19010540000000001</c:v>
                </c:pt>
                <c:pt idx="394">
                  <c:v>0.2010913</c:v>
                </c:pt>
                <c:pt idx="395">
                  <c:v>0.19447510000000001</c:v>
                </c:pt>
                <c:pt idx="396">
                  <c:v>0.17922260000000001</c:v>
                </c:pt>
                <c:pt idx="397">
                  <c:v>0.18480440000000001</c:v>
                </c:pt>
                <c:pt idx="398">
                  <c:v>0.20580470000000001</c:v>
                </c:pt>
                <c:pt idx="399">
                  <c:v>0.20504729999999999</c:v>
                </c:pt>
                <c:pt idx="400">
                  <c:v>0.1857414</c:v>
                </c:pt>
                <c:pt idx="401">
                  <c:v>0.17856859999999999</c:v>
                </c:pt>
                <c:pt idx="402">
                  <c:v>0.1780448</c:v>
                </c:pt>
                <c:pt idx="403">
                  <c:v>0.17019110000000001</c:v>
                </c:pt>
                <c:pt idx="404">
                  <c:v>0.16776430000000001</c:v>
                </c:pt>
                <c:pt idx="405">
                  <c:v>0.18265149999999999</c:v>
                </c:pt>
                <c:pt idx="406">
                  <c:v>0.19873689999999999</c:v>
                </c:pt>
                <c:pt idx="407">
                  <c:v>0.19689319999999999</c:v>
                </c:pt>
                <c:pt idx="408">
                  <c:v>0.18433160000000001</c:v>
                </c:pt>
                <c:pt idx="409">
                  <c:v>0.17088249999999999</c:v>
                </c:pt>
                <c:pt idx="410">
                  <c:v>0.15950300000000001</c:v>
                </c:pt>
                <c:pt idx="411">
                  <c:v>0.15345829999999999</c:v>
                </c:pt>
                <c:pt idx="412">
                  <c:v>0.1530772</c:v>
                </c:pt>
                <c:pt idx="413">
                  <c:v>0.1604614</c:v>
                </c:pt>
                <c:pt idx="414">
                  <c:v>0.17180300000000001</c:v>
                </c:pt>
                <c:pt idx="415">
                  <c:v>0.1761028</c:v>
                </c:pt>
                <c:pt idx="416">
                  <c:v>0.17082739999999999</c:v>
                </c:pt>
                <c:pt idx="417">
                  <c:v>0.16414380000000001</c:v>
                </c:pt>
                <c:pt idx="418">
                  <c:v>0.1606244</c:v>
                </c:pt>
                <c:pt idx="419">
                  <c:v>0.15810650000000001</c:v>
                </c:pt>
                <c:pt idx="420">
                  <c:v>0.1573435</c:v>
                </c:pt>
                <c:pt idx="421">
                  <c:v>0.15992770000000001</c:v>
                </c:pt>
                <c:pt idx="422">
                  <c:v>0.1633812</c:v>
                </c:pt>
                <c:pt idx="423">
                  <c:v>0.15818850000000001</c:v>
                </c:pt>
                <c:pt idx="424">
                  <c:v>0.14593719999999999</c:v>
                </c:pt>
                <c:pt idx="425">
                  <c:v>0.1494182</c:v>
                </c:pt>
                <c:pt idx="426">
                  <c:v>0.16093730000000001</c:v>
                </c:pt>
                <c:pt idx="427">
                  <c:v>0.15007419999999999</c:v>
                </c:pt>
                <c:pt idx="428">
                  <c:v>0.13153509999999999</c:v>
                </c:pt>
                <c:pt idx="429">
                  <c:v>0.133989</c:v>
                </c:pt>
                <c:pt idx="430">
                  <c:v>0.14507049999999999</c:v>
                </c:pt>
                <c:pt idx="431">
                  <c:v>0.141567</c:v>
                </c:pt>
                <c:pt idx="432">
                  <c:v>0.13060659999999999</c:v>
                </c:pt>
                <c:pt idx="433">
                  <c:v>0.13119529999999999</c:v>
                </c:pt>
                <c:pt idx="434">
                  <c:v>0.1423085</c:v>
                </c:pt>
                <c:pt idx="435">
                  <c:v>0.14876020000000001</c:v>
                </c:pt>
                <c:pt idx="436">
                  <c:v>0.14700820000000001</c:v>
                </c:pt>
                <c:pt idx="437">
                  <c:v>0.14850360000000001</c:v>
                </c:pt>
                <c:pt idx="438">
                  <c:v>0.1496729</c:v>
                </c:pt>
                <c:pt idx="439">
                  <c:v>0.14327519999999999</c:v>
                </c:pt>
                <c:pt idx="440">
                  <c:v>0.14225550000000001</c:v>
                </c:pt>
                <c:pt idx="441">
                  <c:v>0.14036000000000001</c:v>
                </c:pt>
                <c:pt idx="442">
                  <c:v>0.12358769999999999</c:v>
                </c:pt>
                <c:pt idx="443">
                  <c:v>0.115012</c:v>
                </c:pt>
                <c:pt idx="444">
                  <c:v>0.1271505</c:v>
                </c:pt>
                <c:pt idx="445">
                  <c:v>0.1363597</c:v>
                </c:pt>
                <c:pt idx="446">
                  <c:v>0.13327990000000001</c:v>
                </c:pt>
                <c:pt idx="447">
                  <c:v>0.12818260000000001</c:v>
                </c:pt>
                <c:pt idx="448">
                  <c:v>0.1243652</c:v>
                </c:pt>
                <c:pt idx="449">
                  <c:v>0.125999</c:v>
                </c:pt>
                <c:pt idx="450">
                  <c:v>0.13465479999999999</c:v>
                </c:pt>
                <c:pt idx="451">
                  <c:v>0.13290840000000001</c:v>
                </c:pt>
                <c:pt idx="452">
                  <c:v>0.11718820000000001</c:v>
                </c:pt>
                <c:pt idx="453">
                  <c:v>0.11172559999999999</c:v>
                </c:pt>
                <c:pt idx="454">
                  <c:v>0.11915050000000001</c:v>
                </c:pt>
                <c:pt idx="455">
                  <c:v>0.1237475</c:v>
                </c:pt>
                <c:pt idx="456">
                  <c:v>0.1249324</c:v>
                </c:pt>
                <c:pt idx="457">
                  <c:v>0.1248538</c:v>
                </c:pt>
                <c:pt idx="458">
                  <c:v>0.12295200000000001</c:v>
                </c:pt>
                <c:pt idx="459">
                  <c:v>0.1188703</c:v>
                </c:pt>
                <c:pt idx="460">
                  <c:v>0.1187491</c:v>
                </c:pt>
                <c:pt idx="461">
                  <c:v>0.1229442</c:v>
                </c:pt>
                <c:pt idx="462">
                  <c:v>0.1148367</c:v>
                </c:pt>
                <c:pt idx="463">
                  <c:v>0.1018328</c:v>
                </c:pt>
                <c:pt idx="464">
                  <c:v>0.1072664</c:v>
                </c:pt>
                <c:pt idx="465">
                  <c:v>0.121125</c:v>
                </c:pt>
                <c:pt idx="466">
                  <c:v>0.12196220000000001</c:v>
                </c:pt>
                <c:pt idx="467">
                  <c:v>0.112599</c:v>
                </c:pt>
                <c:pt idx="468">
                  <c:v>0.1033927</c:v>
                </c:pt>
                <c:pt idx="469">
                  <c:v>0.10146769999999999</c:v>
                </c:pt>
                <c:pt idx="470">
                  <c:v>0.10673100000000001</c:v>
                </c:pt>
                <c:pt idx="471">
                  <c:v>0.1032947</c:v>
                </c:pt>
                <c:pt idx="472">
                  <c:v>8.9147870000000004E-2</c:v>
                </c:pt>
                <c:pt idx="473">
                  <c:v>8.3474389999999996E-2</c:v>
                </c:pt>
                <c:pt idx="474">
                  <c:v>9.1203359999999997E-2</c:v>
                </c:pt>
                <c:pt idx="475">
                  <c:v>0.10020809999999999</c:v>
                </c:pt>
                <c:pt idx="476">
                  <c:v>0.1040271</c:v>
                </c:pt>
                <c:pt idx="477">
                  <c:v>0.10811560000000001</c:v>
                </c:pt>
                <c:pt idx="478">
                  <c:v>0.1108333</c:v>
                </c:pt>
                <c:pt idx="479">
                  <c:v>0.1024491</c:v>
                </c:pt>
                <c:pt idx="480">
                  <c:v>9.4247600000000001E-2</c:v>
                </c:pt>
                <c:pt idx="481">
                  <c:v>9.6878679999999995E-2</c:v>
                </c:pt>
                <c:pt idx="482">
                  <c:v>0.1005205</c:v>
                </c:pt>
                <c:pt idx="483">
                  <c:v>0.100674</c:v>
                </c:pt>
                <c:pt idx="484">
                  <c:v>9.1556979999999996E-2</c:v>
                </c:pt>
                <c:pt idx="485">
                  <c:v>7.6997070000000001E-2</c:v>
                </c:pt>
                <c:pt idx="486">
                  <c:v>7.9441880000000006E-2</c:v>
                </c:pt>
                <c:pt idx="487">
                  <c:v>8.9346389999999998E-2</c:v>
                </c:pt>
                <c:pt idx="488">
                  <c:v>8.0338480000000004E-2</c:v>
                </c:pt>
                <c:pt idx="489">
                  <c:v>7.1897470000000005E-2</c:v>
                </c:pt>
                <c:pt idx="490">
                  <c:v>8.8824730000000005E-2</c:v>
                </c:pt>
                <c:pt idx="491">
                  <c:v>0.10745639999999999</c:v>
                </c:pt>
                <c:pt idx="492">
                  <c:v>0.10600560000000001</c:v>
                </c:pt>
                <c:pt idx="493">
                  <c:v>0.10263849999999999</c:v>
                </c:pt>
                <c:pt idx="494">
                  <c:v>0.10485609999999999</c:v>
                </c:pt>
                <c:pt idx="495">
                  <c:v>9.1396839999999993E-2</c:v>
                </c:pt>
                <c:pt idx="496">
                  <c:v>7.0831210000000006E-2</c:v>
                </c:pt>
                <c:pt idx="497">
                  <c:v>7.6213929999999999E-2</c:v>
                </c:pt>
                <c:pt idx="498">
                  <c:v>9.5422690000000004E-2</c:v>
                </c:pt>
                <c:pt idx="499">
                  <c:v>9.1312760000000007E-2</c:v>
                </c:pt>
                <c:pt idx="500">
                  <c:v>7.2260790000000005E-2</c:v>
                </c:pt>
                <c:pt idx="501">
                  <c:v>7.1038009999999999E-2</c:v>
                </c:pt>
                <c:pt idx="502">
                  <c:v>8.4809570000000001E-2</c:v>
                </c:pt>
                <c:pt idx="503">
                  <c:v>8.9258799999999999E-2</c:v>
                </c:pt>
                <c:pt idx="504">
                  <c:v>8.1998719999999997E-2</c:v>
                </c:pt>
                <c:pt idx="505">
                  <c:v>7.4482199999999998E-2</c:v>
                </c:pt>
                <c:pt idx="506">
                  <c:v>7.4704359999999997E-2</c:v>
                </c:pt>
                <c:pt idx="507">
                  <c:v>8.3269949999999995E-2</c:v>
                </c:pt>
                <c:pt idx="508">
                  <c:v>8.55688E-2</c:v>
                </c:pt>
                <c:pt idx="509">
                  <c:v>8.0713800000000002E-2</c:v>
                </c:pt>
                <c:pt idx="510">
                  <c:v>7.8203629999999996E-2</c:v>
                </c:pt>
                <c:pt idx="511">
                  <c:v>6.9841500000000001E-2</c:v>
                </c:pt>
                <c:pt idx="512">
                  <c:v>6.2565770000000007E-2</c:v>
                </c:pt>
                <c:pt idx="513">
                  <c:v>6.9748640000000001E-2</c:v>
                </c:pt>
                <c:pt idx="514">
                  <c:v>7.6069880000000006E-2</c:v>
                </c:pt>
                <c:pt idx="515">
                  <c:v>7.0637909999999998E-2</c:v>
                </c:pt>
                <c:pt idx="516">
                  <c:v>6.6633020000000001E-2</c:v>
                </c:pt>
                <c:pt idx="517">
                  <c:v>7.4274359999999998E-2</c:v>
                </c:pt>
                <c:pt idx="518">
                  <c:v>8.4445149999999997E-2</c:v>
                </c:pt>
                <c:pt idx="519">
                  <c:v>8.2285910000000004E-2</c:v>
                </c:pt>
                <c:pt idx="520">
                  <c:v>7.1650859999999997E-2</c:v>
                </c:pt>
                <c:pt idx="521">
                  <c:v>6.0878080000000001E-2</c:v>
                </c:pt>
                <c:pt idx="522">
                  <c:v>5.1237779999999997E-2</c:v>
                </c:pt>
                <c:pt idx="523">
                  <c:v>4.9706439999999998E-2</c:v>
                </c:pt>
                <c:pt idx="524">
                  <c:v>5.6402960000000002E-2</c:v>
                </c:pt>
                <c:pt idx="525">
                  <c:v>6.6718310000000003E-2</c:v>
                </c:pt>
                <c:pt idx="526">
                  <c:v>7.458555E-2</c:v>
                </c:pt>
                <c:pt idx="527">
                  <c:v>7.143186E-2</c:v>
                </c:pt>
                <c:pt idx="528">
                  <c:v>6.6426499999999999E-2</c:v>
                </c:pt>
                <c:pt idx="529">
                  <c:v>6.9336629999999996E-2</c:v>
                </c:pt>
                <c:pt idx="530">
                  <c:v>7.0438559999999997E-2</c:v>
                </c:pt>
                <c:pt idx="531">
                  <c:v>6.3519930000000002E-2</c:v>
                </c:pt>
                <c:pt idx="532">
                  <c:v>5.8579279999999997E-2</c:v>
                </c:pt>
                <c:pt idx="533">
                  <c:v>6.620877E-2</c:v>
                </c:pt>
                <c:pt idx="534">
                  <c:v>7.5813640000000002E-2</c:v>
                </c:pt>
                <c:pt idx="535">
                  <c:v>6.9201789999999999E-2</c:v>
                </c:pt>
                <c:pt idx="536">
                  <c:v>5.711695E-2</c:v>
                </c:pt>
                <c:pt idx="537">
                  <c:v>5.989978E-2</c:v>
                </c:pt>
                <c:pt idx="538">
                  <c:v>6.6645449999999995E-2</c:v>
                </c:pt>
                <c:pt idx="539">
                  <c:v>6.0674819999999997E-2</c:v>
                </c:pt>
                <c:pt idx="540">
                  <c:v>5.4672430000000001E-2</c:v>
                </c:pt>
                <c:pt idx="541">
                  <c:v>6.0494230000000003E-2</c:v>
                </c:pt>
                <c:pt idx="542">
                  <c:v>6.4218830000000005E-2</c:v>
                </c:pt>
                <c:pt idx="543">
                  <c:v>5.8935540000000002E-2</c:v>
                </c:pt>
                <c:pt idx="544">
                  <c:v>5.6417370000000001E-2</c:v>
                </c:pt>
                <c:pt idx="545">
                  <c:v>5.7212800000000001E-2</c:v>
                </c:pt>
                <c:pt idx="546">
                  <c:v>5.2138070000000002E-2</c:v>
                </c:pt>
                <c:pt idx="547">
                  <c:v>4.262763E-2</c:v>
                </c:pt>
                <c:pt idx="548">
                  <c:v>4.0327590000000003E-2</c:v>
                </c:pt>
                <c:pt idx="549">
                  <c:v>5.1820520000000002E-2</c:v>
                </c:pt>
                <c:pt idx="550">
                  <c:v>6.3302010000000006E-2</c:v>
                </c:pt>
                <c:pt idx="551">
                  <c:v>6.0275700000000001E-2</c:v>
                </c:pt>
                <c:pt idx="552">
                  <c:v>5.2498059999999999E-2</c:v>
                </c:pt>
                <c:pt idx="553">
                  <c:v>5.4418809999999998E-2</c:v>
                </c:pt>
                <c:pt idx="554">
                  <c:v>6.1958079999999999E-2</c:v>
                </c:pt>
                <c:pt idx="555">
                  <c:v>5.8896419999999998E-2</c:v>
                </c:pt>
                <c:pt idx="556">
                  <c:v>3.916911E-2</c:v>
                </c:pt>
                <c:pt idx="557">
                  <c:v>2.5324490000000002E-2</c:v>
                </c:pt>
                <c:pt idx="558">
                  <c:v>3.604044E-2</c:v>
                </c:pt>
                <c:pt idx="559">
                  <c:v>4.805885E-2</c:v>
                </c:pt>
                <c:pt idx="560">
                  <c:v>4.727145E-2</c:v>
                </c:pt>
                <c:pt idx="561">
                  <c:v>4.8346430000000003E-2</c:v>
                </c:pt>
                <c:pt idx="562">
                  <c:v>4.6329700000000001E-2</c:v>
                </c:pt>
                <c:pt idx="563">
                  <c:v>4.0235880000000002E-2</c:v>
                </c:pt>
                <c:pt idx="564">
                  <c:v>4.1445610000000001E-2</c:v>
                </c:pt>
                <c:pt idx="565">
                  <c:v>4.2067729999999998E-2</c:v>
                </c:pt>
                <c:pt idx="566">
                  <c:v>4.0238059999999999E-2</c:v>
                </c:pt>
                <c:pt idx="567">
                  <c:v>3.8731019999999998E-2</c:v>
                </c:pt>
                <c:pt idx="568">
                  <c:v>3.3161059999999999E-2</c:v>
                </c:pt>
                <c:pt idx="569">
                  <c:v>3.4603410000000001E-2</c:v>
                </c:pt>
                <c:pt idx="570">
                  <c:v>4.5327279999999998E-2</c:v>
                </c:pt>
                <c:pt idx="571">
                  <c:v>4.6337919999999998E-2</c:v>
                </c:pt>
                <c:pt idx="572">
                  <c:v>3.7799949999999999E-2</c:v>
                </c:pt>
                <c:pt idx="573">
                  <c:v>3.7399019999999998E-2</c:v>
                </c:pt>
                <c:pt idx="574">
                  <c:v>4.5628630000000003E-2</c:v>
                </c:pt>
                <c:pt idx="575">
                  <c:v>4.7977029999999997E-2</c:v>
                </c:pt>
                <c:pt idx="576">
                  <c:v>4.5314390000000003E-2</c:v>
                </c:pt>
                <c:pt idx="577">
                  <c:v>4.8567449999999998E-2</c:v>
                </c:pt>
                <c:pt idx="578">
                  <c:v>4.8399789999999998E-2</c:v>
                </c:pt>
                <c:pt idx="579">
                  <c:v>3.8551450000000001E-2</c:v>
                </c:pt>
                <c:pt idx="580">
                  <c:v>3.4322499999999999E-2</c:v>
                </c:pt>
                <c:pt idx="581">
                  <c:v>3.9523049999999997E-2</c:v>
                </c:pt>
                <c:pt idx="582">
                  <c:v>4.4263660000000003E-2</c:v>
                </c:pt>
                <c:pt idx="583">
                  <c:v>3.8433509999999997E-2</c:v>
                </c:pt>
                <c:pt idx="584">
                  <c:v>2.7419969999999998E-2</c:v>
                </c:pt>
                <c:pt idx="585">
                  <c:v>3.6717479999999997E-2</c:v>
                </c:pt>
                <c:pt idx="586">
                  <c:v>5.7404110000000001E-2</c:v>
                </c:pt>
                <c:pt idx="587">
                  <c:v>5.8923129999999997E-2</c:v>
                </c:pt>
                <c:pt idx="588">
                  <c:v>4.713063E-2</c:v>
                </c:pt>
                <c:pt idx="589">
                  <c:v>3.8923149999999997E-2</c:v>
                </c:pt>
                <c:pt idx="590">
                  <c:v>4.0816499999999999E-2</c:v>
                </c:pt>
                <c:pt idx="591">
                  <c:v>4.617421E-2</c:v>
                </c:pt>
                <c:pt idx="592">
                  <c:v>3.9309169999999997E-2</c:v>
                </c:pt>
                <c:pt idx="593">
                  <c:v>3.012987E-2</c:v>
                </c:pt>
                <c:pt idx="594">
                  <c:v>3.5459930000000001E-2</c:v>
                </c:pt>
                <c:pt idx="595">
                  <c:v>3.9627830000000003E-2</c:v>
                </c:pt>
                <c:pt idx="596">
                  <c:v>2.9937399999999999E-2</c:v>
                </c:pt>
                <c:pt idx="597">
                  <c:v>2.5550819999999998E-2</c:v>
                </c:pt>
                <c:pt idx="598">
                  <c:v>3.6447649999999998E-2</c:v>
                </c:pt>
                <c:pt idx="599">
                  <c:v>3.8949919999999999E-2</c:v>
                </c:pt>
                <c:pt idx="600">
                  <c:v>2.6766939999999999E-2</c:v>
                </c:pt>
                <c:pt idx="601">
                  <c:v>2.7813859999999999E-2</c:v>
                </c:pt>
                <c:pt idx="602">
                  <c:v>4.2151040000000001E-2</c:v>
                </c:pt>
                <c:pt idx="603">
                  <c:v>4.498253E-2</c:v>
                </c:pt>
                <c:pt idx="604">
                  <c:v>3.6871090000000002E-2</c:v>
                </c:pt>
                <c:pt idx="605">
                  <c:v>3.2307410000000002E-2</c:v>
                </c:pt>
                <c:pt idx="606">
                  <c:v>2.9994440000000001E-2</c:v>
                </c:pt>
                <c:pt idx="607">
                  <c:v>2.2456170000000001E-2</c:v>
                </c:pt>
                <c:pt idx="608">
                  <c:v>1.930751E-2</c:v>
                </c:pt>
                <c:pt idx="609">
                  <c:v>2.843803E-2</c:v>
                </c:pt>
                <c:pt idx="610">
                  <c:v>3.5114630000000001E-2</c:v>
                </c:pt>
                <c:pt idx="611">
                  <c:v>3.3040350000000003E-2</c:v>
                </c:pt>
                <c:pt idx="612">
                  <c:v>2.9972760000000001E-2</c:v>
                </c:pt>
                <c:pt idx="613">
                  <c:v>2.524475E-2</c:v>
                </c:pt>
                <c:pt idx="614">
                  <c:v>2.2710770000000002E-2</c:v>
                </c:pt>
                <c:pt idx="615">
                  <c:v>2.582272E-2</c:v>
                </c:pt>
                <c:pt idx="616">
                  <c:v>2.530949E-2</c:v>
                </c:pt>
                <c:pt idx="617">
                  <c:v>2.52391E-2</c:v>
                </c:pt>
                <c:pt idx="618">
                  <c:v>3.5933079999999999E-2</c:v>
                </c:pt>
                <c:pt idx="619">
                  <c:v>4.2357600000000002E-2</c:v>
                </c:pt>
                <c:pt idx="620">
                  <c:v>2.8631980000000001E-2</c:v>
                </c:pt>
                <c:pt idx="621">
                  <c:v>1.43789E-2</c:v>
                </c:pt>
                <c:pt idx="622">
                  <c:v>1.538427E-2</c:v>
                </c:pt>
                <c:pt idx="623">
                  <c:v>1.1137289999999999E-2</c:v>
                </c:pt>
                <c:pt idx="624">
                  <c:v>2.479934E-3</c:v>
                </c:pt>
                <c:pt idx="625">
                  <c:v>1.2960289999999999E-2</c:v>
                </c:pt>
                <c:pt idx="626">
                  <c:v>2.9685599999999999E-2</c:v>
                </c:pt>
                <c:pt idx="627">
                  <c:v>2.914713E-2</c:v>
                </c:pt>
                <c:pt idx="628">
                  <c:v>2.147775E-2</c:v>
                </c:pt>
                <c:pt idx="629">
                  <c:v>2.8655190000000001E-2</c:v>
                </c:pt>
                <c:pt idx="630">
                  <c:v>4.0467349999999999E-2</c:v>
                </c:pt>
                <c:pt idx="631">
                  <c:v>3.0543689999999998E-2</c:v>
                </c:pt>
                <c:pt idx="632">
                  <c:v>1.4231270000000001E-2</c:v>
                </c:pt>
                <c:pt idx="633">
                  <c:v>2.0624469999999999E-2</c:v>
                </c:pt>
                <c:pt idx="634">
                  <c:v>3.7607590000000003E-2</c:v>
                </c:pt>
                <c:pt idx="635">
                  <c:v>3.9182109999999999E-2</c:v>
                </c:pt>
                <c:pt idx="636">
                  <c:v>3.1657659999999997E-2</c:v>
                </c:pt>
                <c:pt idx="637">
                  <c:v>4.375184E-2</c:v>
                </c:pt>
                <c:pt idx="638">
                  <c:v>6.3294359999999994E-2</c:v>
                </c:pt>
                <c:pt idx="639">
                  <c:v>5.031128E-2</c:v>
                </c:pt>
                <c:pt idx="640">
                  <c:v>2.2653429999999999E-2</c:v>
                </c:pt>
                <c:pt idx="641">
                  <c:v>2.0678539999999999E-2</c:v>
                </c:pt>
                <c:pt idx="642">
                  <c:v>3.4523570000000003E-2</c:v>
                </c:pt>
                <c:pt idx="643">
                  <c:v>4.0470079999999999E-2</c:v>
                </c:pt>
                <c:pt idx="644">
                  <c:v>3.6191960000000002E-2</c:v>
                </c:pt>
                <c:pt idx="645">
                  <c:v>2.9023340000000002E-2</c:v>
                </c:pt>
                <c:pt idx="646">
                  <c:v>2.4980059999999998E-2</c:v>
                </c:pt>
                <c:pt idx="647">
                  <c:v>2.3641880000000001E-2</c:v>
                </c:pt>
                <c:pt idx="648">
                  <c:v>2.2039929999999999E-2</c:v>
                </c:pt>
                <c:pt idx="649">
                  <c:v>2.0874420000000001E-2</c:v>
                </c:pt>
                <c:pt idx="650">
                  <c:v>2.203484E-2</c:v>
                </c:pt>
                <c:pt idx="651">
                  <c:v>2.3820689999999999E-2</c:v>
                </c:pt>
                <c:pt idx="652">
                  <c:v>2.1279449999999998E-2</c:v>
                </c:pt>
                <c:pt idx="653">
                  <c:v>1.7913410000000001E-2</c:v>
                </c:pt>
                <c:pt idx="654">
                  <c:v>1.9695540000000001E-2</c:v>
                </c:pt>
                <c:pt idx="655">
                  <c:v>1.6992090000000001E-2</c:v>
                </c:pt>
                <c:pt idx="656">
                  <c:v>7.6539090000000004E-3</c:v>
                </c:pt>
                <c:pt idx="657">
                  <c:v>5.3030020000000002E-3</c:v>
                </c:pt>
                <c:pt idx="658">
                  <c:v>1.0484739999999999E-2</c:v>
                </c:pt>
                <c:pt idx="659">
                  <c:v>1.141931E-2</c:v>
                </c:pt>
                <c:pt idx="660">
                  <c:v>1.1948810000000001E-2</c:v>
                </c:pt>
                <c:pt idx="661">
                  <c:v>2.006399E-2</c:v>
                </c:pt>
                <c:pt idx="662">
                  <c:v>2.1799389999999998E-2</c:v>
                </c:pt>
                <c:pt idx="663">
                  <c:v>1.5637669999999999E-2</c:v>
                </c:pt>
                <c:pt idx="664">
                  <c:v>1.4647179999999999E-2</c:v>
                </c:pt>
                <c:pt idx="665">
                  <c:v>1.4208780000000001E-2</c:v>
                </c:pt>
                <c:pt idx="666">
                  <c:v>1.414319E-2</c:v>
                </c:pt>
                <c:pt idx="667">
                  <c:v>1.824375E-2</c:v>
                </c:pt>
                <c:pt idx="668">
                  <c:v>1.878467E-2</c:v>
                </c:pt>
                <c:pt idx="669">
                  <c:v>2.182243E-2</c:v>
                </c:pt>
                <c:pt idx="670">
                  <c:v>3.2655299999999998E-2</c:v>
                </c:pt>
                <c:pt idx="671">
                  <c:v>2.8872209999999999E-2</c:v>
                </c:pt>
                <c:pt idx="672">
                  <c:v>1.6604520000000001E-2</c:v>
                </c:pt>
                <c:pt idx="673">
                  <c:v>2.4345869999999999E-2</c:v>
                </c:pt>
                <c:pt idx="674">
                  <c:v>3.4135659999999998E-2</c:v>
                </c:pt>
                <c:pt idx="675">
                  <c:v>2.7505180000000001E-2</c:v>
                </c:pt>
                <c:pt idx="676">
                  <c:v>1.8332279999999999E-2</c:v>
                </c:pt>
                <c:pt idx="677">
                  <c:v>1.699297E-2</c:v>
                </c:pt>
                <c:pt idx="678">
                  <c:v>2.0034739999999999E-2</c:v>
                </c:pt>
                <c:pt idx="679">
                  <c:v>1.9202469999999999E-2</c:v>
                </c:pt>
                <c:pt idx="680">
                  <c:v>1.823907E-2</c:v>
                </c:pt>
                <c:pt idx="681">
                  <c:v>2.202289E-2</c:v>
                </c:pt>
                <c:pt idx="682">
                  <c:v>3.1061450000000001E-2</c:v>
                </c:pt>
                <c:pt idx="683">
                  <c:v>3.9818989999999999E-2</c:v>
                </c:pt>
                <c:pt idx="684">
                  <c:v>3.0604180000000002E-2</c:v>
                </c:pt>
                <c:pt idx="685">
                  <c:v>1.5607299999999999E-2</c:v>
                </c:pt>
                <c:pt idx="686">
                  <c:v>1.872478E-2</c:v>
                </c:pt>
                <c:pt idx="687">
                  <c:v>2.1226160000000001E-2</c:v>
                </c:pt>
                <c:pt idx="688">
                  <c:v>8.9499390000000005E-3</c:v>
                </c:pt>
                <c:pt idx="689">
                  <c:v>6.1029400000000003E-3</c:v>
                </c:pt>
                <c:pt idx="690">
                  <c:v>2.3814829999999999E-2</c:v>
                </c:pt>
                <c:pt idx="691">
                  <c:v>3.6694459999999998E-2</c:v>
                </c:pt>
                <c:pt idx="692">
                  <c:v>2.9247499999999999E-2</c:v>
                </c:pt>
                <c:pt idx="693">
                  <c:v>1.9282580000000001E-2</c:v>
                </c:pt>
                <c:pt idx="694">
                  <c:v>1.2810190000000001E-2</c:v>
                </c:pt>
                <c:pt idx="695">
                  <c:v>-1.710254E-3</c:v>
                </c:pt>
                <c:pt idx="696">
                  <c:v>-1.0366220000000001E-2</c:v>
                </c:pt>
                <c:pt idx="697">
                  <c:v>3.0651609999999998E-3</c:v>
                </c:pt>
                <c:pt idx="698">
                  <c:v>1.8979929999999999E-2</c:v>
                </c:pt>
                <c:pt idx="699">
                  <c:v>1.458549E-2</c:v>
                </c:pt>
                <c:pt idx="700">
                  <c:v>4.8404299999999997E-3</c:v>
                </c:pt>
                <c:pt idx="701">
                  <c:v>1.220687E-2</c:v>
                </c:pt>
                <c:pt idx="702">
                  <c:v>1.9672530000000001E-2</c:v>
                </c:pt>
                <c:pt idx="703">
                  <c:v>1.3988759999999999E-2</c:v>
                </c:pt>
                <c:pt idx="704">
                  <c:v>1.475079E-2</c:v>
                </c:pt>
                <c:pt idx="705">
                  <c:v>2.1301609999999999E-2</c:v>
                </c:pt>
                <c:pt idx="706">
                  <c:v>1.278348E-2</c:v>
                </c:pt>
                <c:pt idx="707">
                  <c:v>-2.6222839999999999E-3</c:v>
                </c:pt>
                <c:pt idx="708">
                  <c:v>5.4486389999999999E-3</c:v>
                </c:pt>
                <c:pt idx="709">
                  <c:v>3.4137580000000001E-2</c:v>
                </c:pt>
                <c:pt idx="710">
                  <c:v>4.9627869999999998E-2</c:v>
                </c:pt>
                <c:pt idx="711">
                  <c:v>3.9508620000000001E-2</c:v>
                </c:pt>
                <c:pt idx="712">
                  <c:v>2.266379E-2</c:v>
                </c:pt>
                <c:pt idx="713">
                  <c:v>2.4620340000000001E-2</c:v>
                </c:pt>
                <c:pt idx="714">
                  <c:v>3.5838080000000001E-2</c:v>
                </c:pt>
                <c:pt idx="715">
                  <c:v>2.9748739999999999E-2</c:v>
                </c:pt>
                <c:pt idx="716">
                  <c:v>2.2053260000000002E-2</c:v>
                </c:pt>
                <c:pt idx="717">
                  <c:v>3.028668E-2</c:v>
                </c:pt>
                <c:pt idx="718">
                  <c:v>3.7460479999999997E-2</c:v>
                </c:pt>
                <c:pt idx="719">
                  <c:v>2.7448529999999999E-2</c:v>
                </c:pt>
                <c:pt idx="720">
                  <c:v>7.0374849999999996E-3</c:v>
                </c:pt>
                <c:pt idx="721">
                  <c:v>3.9452810000000001E-3</c:v>
                </c:pt>
                <c:pt idx="722">
                  <c:v>2.2568370000000001E-2</c:v>
                </c:pt>
                <c:pt idx="723">
                  <c:v>3.1860979999999997E-2</c:v>
                </c:pt>
                <c:pt idx="724">
                  <c:v>2.1773540000000001E-2</c:v>
                </c:pt>
                <c:pt idx="725">
                  <c:v>1.16682E-2</c:v>
                </c:pt>
                <c:pt idx="726">
                  <c:v>1.475283E-2</c:v>
                </c:pt>
                <c:pt idx="727">
                  <c:v>2.4007049999999999E-2</c:v>
                </c:pt>
                <c:pt idx="728">
                  <c:v>2.1313140000000001E-2</c:v>
                </c:pt>
                <c:pt idx="729">
                  <c:v>6.8354100000000001E-3</c:v>
                </c:pt>
                <c:pt idx="730">
                  <c:v>3.561009E-3</c:v>
                </c:pt>
                <c:pt idx="731">
                  <c:v>1.547492E-2</c:v>
                </c:pt>
                <c:pt idx="732">
                  <c:v>1.6403049999999999E-2</c:v>
                </c:pt>
                <c:pt idx="733">
                  <c:v>5.9745620000000001E-3</c:v>
                </c:pt>
                <c:pt idx="734">
                  <c:v>7.0980310000000003E-3</c:v>
                </c:pt>
                <c:pt idx="735">
                  <c:v>7.8132570000000005E-3</c:v>
                </c:pt>
                <c:pt idx="736">
                  <c:v>-1.7446829999999999E-3</c:v>
                </c:pt>
                <c:pt idx="737">
                  <c:v>8.3274819999999998E-4</c:v>
                </c:pt>
                <c:pt idx="738">
                  <c:v>1.454797E-2</c:v>
                </c:pt>
                <c:pt idx="739">
                  <c:v>1.392203E-2</c:v>
                </c:pt>
                <c:pt idx="740">
                  <c:v>4.6918419999999999E-3</c:v>
                </c:pt>
                <c:pt idx="741">
                  <c:v>1.152155E-2</c:v>
                </c:pt>
                <c:pt idx="742">
                  <c:v>2.1716780000000001E-2</c:v>
                </c:pt>
                <c:pt idx="743">
                  <c:v>1.159839E-2</c:v>
                </c:pt>
                <c:pt idx="744">
                  <c:v>2.7226730000000002E-4</c:v>
                </c:pt>
                <c:pt idx="745">
                  <c:v>6.1879730000000003E-3</c:v>
                </c:pt>
                <c:pt idx="746">
                  <c:v>1.192704E-2</c:v>
                </c:pt>
                <c:pt idx="747">
                  <c:v>6.1901949999999999E-3</c:v>
                </c:pt>
                <c:pt idx="748">
                  <c:v>-3.0060629999999998E-3</c:v>
                </c:pt>
                <c:pt idx="749">
                  <c:v>-1.308872E-3</c:v>
                </c:pt>
                <c:pt idx="750">
                  <c:v>1.3760359999999999E-2</c:v>
                </c:pt>
                <c:pt idx="751">
                  <c:v>2.1746399999999999E-2</c:v>
                </c:pt>
                <c:pt idx="752">
                  <c:v>1.889689E-2</c:v>
                </c:pt>
                <c:pt idx="753">
                  <c:v>2.0990990000000001E-2</c:v>
                </c:pt>
                <c:pt idx="754">
                  <c:v>1.8522480000000001E-2</c:v>
                </c:pt>
                <c:pt idx="755">
                  <c:v>2.0837479999999999E-3</c:v>
                </c:pt>
                <c:pt idx="756">
                  <c:v>-4.1232380000000004E-3</c:v>
                </c:pt>
                <c:pt idx="757">
                  <c:v>6.1563030000000001E-3</c:v>
                </c:pt>
                <c:pt idx="758">
                  <c:v>7.0781890000000004E-3</c:v>
                </c:pt>
                <c:pt idx="759">
                  <c:v>-2.3296660000000001E-5</c:v>
                </c:pt>
                <c:pt idx="760">
                  <c:v>2.5152870000000002E-3</c:v>
                </c:pt>
                <c:pt idx="761">
                  <c:v>1.0392449999999999E-2</c:v>
                </c:pt>
                <c:pt idx="762">
                  <c:v>1.4037279999999999E-2</c:v>
                </c:pt>
                <c:pt idx="763">
                  <c:v>6.836244E-3</c:v>
                </c:pt>
                <c:pt idx="764">
                  <c:v>-5.7365089999999999E-3</c:v>
                </c:pt>
                <c:pt idx="765">
                  <c:v>-8.9377999999999992E-3</c:v>
                </c:pt>
                <c:pt idx="766">
                  <c:v>-6.5195449999999999E-3</c:v>
                </c:pt>
                <c:pt idx="767">
                  <c:v>-5.2659650000000001E-3</c:v>
                </c:pt>
                <c:pt idx="768">
                  <c:v>1.7856520000000001E-4</c:v>
                </c:pt>
                <c:pt idx="769">
                  <c:v>4.0487199999999996E-3</c:v>
                </c:pt>
                <c:pt idx="770">
                  <c:v>-3.009346E-3</c:v>
                </c:pt>
                <c:pt idx="771">
                  <c:v>-1.099371E-2</c:v>
                </c:pt>
                <c:pt idx="772">
                  <c:v>-1.0620279999999999E-2</c:v>
                </c:pt>
                <c:pt idx="773">
                  <c:v>-2.7351459999999999E-3</c:v>
                </c:pt>
                <c:pt idx="774">
                  <c:v>1.215074E-2</c:v>
                </c:pt>
                <c:pt idx="775">
                  <c:v>2.100517E-2</c:v>
                </c:pt>
                <c:pt idx="776">
                  <c:v>1.1788379999999999E-2</c:v>
                </c:pt>
                <c:pt idx="777">
                  <c:v>-4.7692289999999999E-4</c:v>
                </c:pt>
                <c:pt idx="778">
                  <c:v>1.4718330000000001E-3</c:v>
                </c:pt>
                <c:pt idx="779">
                  <c:v>5.2013240000000002E-3</c:v>
                </c:pt>
                <c:pt idx="780">
                  <c:v>-1.939418E-3</c:v>
                </c:pt>
                <c:pt idx="781">
                  <c:v>-6.4578939999999996E-3</c:v>
                </c:pt>
                <c:pt idx="782">
                  <c:v>-5.8559989999999998E-3</c:v>
                </c:pt>
                <c:pt idx="783">
                  <c:v>-4.5522940000000001E-3</c:v>
                </c:pt>
                <c:pt idx="784">
                  <c:v>4.6696760000000002E-3</c:v>
                </c:pt>
                <c:pt idx="785">
                  <c:v>1.2892270000000001E-2</c:v>
                </c:pt>
                <c:pt idx="786">
                  <c:v>1.165736E-2</c:v>
                </c:pt>
                <c:pt idx="787">
                  <c:v>8.630235E-3</c:v>
                </c:pt>
                <c:pt idx="788">
                  <c:v>2.0143560000000001E-3</c:v>
                </c:pt>
                <c:pt idx="789">
                  <c:v>-5.3003549999999997E-3</c:v>
                </c:pt>
                <c:pt idx="790">
                  <c:v>-3.0464680000000001E-3</c:v>
                </c:pt>
                <c:pt idx="791">
                  <c:v>-2.8669680000000001E-3</c:v>
                </c:pt>
                <c:pt idx="792">
                  <c:v>-7.0795850000000002E-3</c:v>
                </c:pt>
                <c:pt idx="793">
                  <c:v>-2.3991709999999999E-3</c:v>
                </c:pt>
                <c:pt idx="794">
                  <c:v>3.732768E-3</c:v>
                </c:pt>
                <c:pt idx="795">
                  <c:v>4.0549419999999997E-3</c:v>
                </c:pt>
                <c:pt idx="796">
                  <c:v>-1.3807979999999999E-4</c:v>
                </c:pt>
                <c:pt idx="797">
                  <c:v>-4.938502E-3</c:v>
                </c:pt>
                <c:pt idx="798">
                  <c:v>-1.1383000000000001E-3</c:v>
                </c:pt>
                <c:pt idx="799">
                  <c:v>1.8922699999999999E-3</c:v>
                </c:pt>
                <c:pt idx="800">
                  <c:v>-3.8709090000000001E-3</c:v>
                </c:pt>
                <c:pt idx="801">
                  <c:v>-2.2140240000000002E-3</c:v>
                </c:pt>
                <c:pt idx="802">
                  <c:v>6.3685599999999997E-3</c:v>
                </c:pt>
                <c:pt idx="803">
                  <c:v>1.051087E-2</c:v>
                </c:pt>
                <c:pt idx="804">
                  <c:v>1.185284E-2</c:v>
                </c:pt>
                <c:pt idx="805">
                  <c:v>8.9759390000000005E-3</c:v>
                </c:pt>
                <c:pt idx="806">
                  <c:v>8.3001529999999994E-3</c:v>
                </c:pt>
                <c:pt idx="807">
                  <c:v>8.7725289999999994E-3</c:v>
                </c:pt>
                <c:pt idx="808">
                  <c:v>2.3626559999999999E-3</c:v>
                </c:pt>
                <c:pt idx="809">
                  <c:v>3.5396759999999998E-3</c:v>
                </c:pt>
                <c:pt idx="810">
                  <c:v>6.8691250000000002E-3</c:v>
                </c:pt>
                <c:pt idx="811">
                  <c:v>-4.5366099999999999E-3</c:v>
                </c:pt>
                <c:pt idx="812">
                  <c:v>-1.339483E-2</c:v>
                </c:pt>
                <c:pt idx="813">
                  <c:v>-2.7141090000000001E-3</c:v>
                </c:pt>
                <c:pt idx="814">
                  <c:v>1.1006480000000001E-2</c:v>
                </c:pt>
                <c:pt idx="815">
                  <c:v>3.3049759999999998E-3</c:v>
                </c:pt>
                <c:pt idx="816">
                  <c:v>-1.167489E-2</c:v>
                </c:pt>
                <c:pt idx="817">
                  <c:v>-9.7582429999999998E-3</c:v>
                </c:pt>
                <c:pt idx="818">
                  <c:v>-5.9801699999999999E-3</c:v>
                </c:pt>
                <c:pt idx="819">
                  <c:v>-1.403478E-2</c:v>
                </c:pt>
                <c:pt idx="820">
                  <c:v>-1.8965079999999999E-2</c:v>
                </c:pt>
                <c:pt idx="821">
                  <c:v>-9.0032610000000002E-3</c:v>
                </c:pt>
                <c:pt idx="822">
                  <c:v>3.9874849999999998E-3</c:v>
                </c:pt>
                <c:pt idx="823">
                  <c:v>2.962007E-3</c:v>
                </c:pt>
                <c:pt idx="824">
                  <c:v>-4.3352729999999997E-3</c:v>
                </c:pt>
                <c:pt idx="825">
                  <c:v>-4.5380480000000003E-3</c:v>
                </c:pt>
                <c:pt idx="826">
                  <c:v>-2.2135179999999998E-3</c:v>
                </c:pt>
                <c:pt idx="827">
                  <c:v>-4.3561770000000001E-3</c:v>
                </c:pt>
                <c:pt idx="828">
                  <c:v>-8.3958580000000008E-3</c:v>
                </c:pt>
                <c:pt idx="829">
                  <c:v>-7.3250299999999997E-3</c:v>
                </c:pt>
                <c:pt idx="830">
                  <c:v>-5.5949579999999997E-3</c:v>
                </c:pt>
                <c:pt idx="831">
                  <c:v>-7.1547720000000002E-3</c:v>
                </c:pt>
                <c:pt idx="832">
                  <c:v>-8.1744049999999996E-4</c:v>
                </c:pt>
                <c:pt idx="833">
                  <c:v>1.0831739999999999E-2</c:v>
                </c:pt>
                <c:pt idx="834">
                  <c:v>9.7460629999999993E-3</c:v>
                </c:pt>
                <c:pt idx="835">
                  <c:v>2.9624339999999999E-4</c:v>
                </c:pt>
                <c:pt idx="836">
                  <c:v>2.348429E-3</c:v>
                </c:pt>
                <c:pt idx="837">
                  <c:v>1.6335809999999999E-2</c:v>
                </c:pt>
                <c:pt idx="838">
                  <c:v>2.5405759999999999E-2</c:v>
                </c:pt>
                <c:pt idx="839">
                  <c:v>1.509834E-2</c:v>
                </c:pt>
                <c:pt idx="840">
                  <c:v>-5.0092399999999999E-3</c:v>
                </c:pt>
                <c:pt idx="841">
                  <c:v>-4.1930930000000002E-3</c:v>
                </c:pt>
                <c:pt idx="842">
                  <c:v>1.7128109999999998E-2</c:v>
                </c:pt>
                <c:pt idx="843">
                  <c:v>2.3445509999999999E-2</c:v>
                </c:pt>
                <c:pt idx="844">
                  <c:v>1.334111E-2</c:v>
                </c:pt>
                <c:pt idx="845">
                  <c:v>9.5028999999999999E-3</c:v>
                </c:pt>
                <c:pt idx="846">
                  <c:v>7.2107619999999999E-3</c:v>
                </c:pt>
                <c:pt idx="847">
                  <c:v>2.2745999999999999E-3</c:v>
                </c:pt>
                <c:pt idx="848">
                  <c:v>2.3592539999999999E-3</c:v>
                </c:pt>
                <c:pt idx="849">
                  <c:v>7.321241E-3</c:v>
                </c:pt>
                <c:pt idx="850">
                  <c:v>6.3112790000000004E-3</c:v>
                </c:pt>
                <c:pt idx="851">
                  <c:v>-5.7172239999999999E-3</c:v>
                </c:pt>
                <c:pt idx="852">
                  <c:v>-8.9508499999999998E-3</c:v>
                </c:pt>
                <c:pt idx="853">
                  <c:v>4.0365940000000001E-3</c:v>
                </c:pt>
                <c:pt idx="854">
                  <c:v>1.3793639999999999E-2</c:v>
                </c:pt>
                <c:pt idx="855">
                  <c:v>8.8439360000000002E-3</c:v>
                </c:pt>
                <c:pt idx="856">
                  <c:v>-6.8861580000000001E-4</c:v>
                </c:pt>
                <c:pt idx="857">
                  <c:v>5.5702479999999999E-3</c:v>
                </c:pt>
                <c:pt idx="858">
                  <c:v>1.924652E-2</c:v>
                </c:pt>
                <c:pt idx="859">
                  <c:v>1.468386E-2</c:v>
                </c:pt>
                <c:pt idx="860">
                  <c:v>3.4364180000000001E-3</c:v>
                </c:pt>
                <c:pt idx="861">
                  <c:v>8.9860879999999997E-3</c:v>
                </c:pt>
                <c:pt idx="862">
                  <c:v>1.8548539999999999E-2</c:v>
                </c:pt>
                <c:pt idx="863">
                  <c:v>8.8918190000000005E-3</c:v>
                </c:pt>
                <c:pt idx="864">
                  <c:v>-7.9580169999999995E-3</c:v>
                </c:pt>
                <c:pt idx="865">
                  <c:v>-5.4099059999999999E-3</c:v>
                </c:pt>
                <c:pt idx="866">
                  <c:v>9.8034420000000008E-3</c:v>
                </c:pt>
                <c:pt idx="867">
                  <c:v>1.4121160000000001E-2</c:v>
                </c:pt>
                <c:pt idx="868">
                  <c:v>6.5969679999999999E-3</c:v>
                </c:pt>
                <c:pt idx="869">
                  <c:v>1.8505279999999999E-3</c:v>
                </c:pt>
                <c:pt idx="870">
                  <c:v>1.9658459999999999E-4</c:v>
                </c:pt>
                <c:pt idx="871">
                  <c:v>-8.2952670000000003E-3</c:v>
                </c:pt>
                <c:pt idx="872">
                  <c:v>-1.6082019999999999E-2</c:v>
                </c:pt>
                <c:pt idx="873">
                  <c:v>-1.279142E-2</c:v>
                </c:pt>
                <c:pt idx="874">
                  <c:v>-1.9982239999999998E-3</c:v>
                </c:pt>
                <c:pt idx="875">
                  <c:v>8.735675E-3</c:v>
                </c:pt>
                <c:pt idx="876">
                  <c:v>9.9469480000000006E-3</c:v>
                </c:pt>
                <c:pt idx="877">
                  <c:v>2.7115300000000002E-3</c:v>
                </c:pt>
                <c:pt idx="878">
                  <c:v>-4.8986940000000003E-3</c:v>
                </c:pt>
                <c:pt idx="879">
                  <c:v>-5.6076110000000002E-3</c:v>
                </c:pt>
                <c:pt idx="880">
                  <c:v>7.3210280000000003E-3</c:v>
                </c:pt>
                <c:pt idx="881">
                  <c:v>2.3002040000000001E-2</c:v>
                </c:pt>
                <c:pt idx="882">
                  <c:v>2.506947E-2</c:v>
                </c:pt>
                <c:pt idx="883">
                  <c:v>9.6778890000000003E-3</c:v>
                </c:pt>
                <c:pt idx="884">
                  <c:v>-7.2646810000000003E-3</c:v>
                </c:pt>
                <c:pt idx="885">
                  <c:v>-2.5681739999999999E-3</c:v>
                </c:pt>
                <c:pt idx="886">
                  <c:v>1.1847420000000001E-2</c:v>
                </c:pt>
                <c:pt idx="887">
                  <c:v>8.8508079999999999E-3</c:v>
                </c:pt>
                <c:pt idx="888">
                  <c:v>-7.6364149999999997E-3</c:v>
                </c:pt>
                <c:pt idx="889">
                  <c:v>-1.22265E-2</c:v>
                </c:pt>
                <c:pt idx="890">
                  <c:v>1.358382E-3</c:v>
                </c:pt>
                <c:pt idx="891">
                  <c:v>8.3664299999999994E-3</c:v>
                </c:pt>
                <c:pt idx="892">
                  <c:v>4.3408490000000002E-5</c:v>
                </c:pt>
                <c:pt idx="893">
                  <c:v>-6.724084E-3</c:v>
                </c:pt>
                <c:pt idx="894">
                  <c:v>-7.4613860000000004E-3</c:v>
                </c:pt>
                <c:pt idx="895">
                  <c:v>-5.1854279999999997E-3</c:v>
                </c:pt>
                <c:pt idx="896">
                  <c:v>3.5006289999999999E-3</c:v>
                </c:pt>
                <c:pt idx="897">
                  <c:v>1.0879E-2</c:v>
                </c:pt>
                <c:pt idx="898">
                  <c:v>4.1595759999999999E-3</c:v>
                </c:pt>
                <c:pt idx="899">
                  <c:v>-3.1093340000000001E-3</c:v>
                </c:pt>
                <c:pt idx="900">
                  <c:v>5.0450720000000003E-4</c:v>
                </c:pt>
                <c:pt idx="901">
                  <c:v>-2.304656E-3</c:v>
                </c:pt>
                <c:pt idx="902">
                  <c:v>-1.0243769999999999E-2</c:v>
                </c:pt>
                <c:pt idx="903">
                  <c:v>-7.6505660000000001E-3</c:v>
                </c:pt>
                <c:pt idx="904">
                  <c:v>-1.9724349999999998E-3</c:v>
                </c:pt>
                <c:pt idx="905">
                  <c:v>4.550326E-4</c:v>
                </c:pt>
                <c:pt idx="906">
                  <c:v>4.8944569999999996E-3</c:v>
                </c:pt>
                <c:pt idx="907">
                  <c:v>1.153378E-2</c:v>
                </c:pt>
                <c:pt idx="908">
                  <c:v>1.2559539999999999E-2</c:v>
                </c:pt>
                <c:pt idx="909">
                  <c:v>5.0959050000000004E-3</c:v>
                </c:pt>
                <c:pt idx="910">
                  <c:v>3.179706E-3</c:v>
                </c:pt>
                <c:pt idx="911">
                  <c:v>8.8099730000000005E-3</c:v>
                </c:pt>
                <c:pt idx="912">
                  <c:v>4.9064679999999998E-3</c:v>
                </c:pt>
                <c:pt idx="913">
                  <c:v>-9.8148920000000006E-5</c:v>
                </c:pt>
                <c:pt idx="914">
                  <c:v>7.490661E-3</c:v>
                </c:pt>
                <c:pt idx="915">
                  <c:v>1.4609860000000001E-2</c:v>
                </c:pt>
                <c:pt idx="916">
                  <c:v>1.521233E-2</c:v>
                </c:pt>
                <c:pt idx="917">
                  <c:v>1.2515449999999999E-2</c:v>
                </c:pt>
                <c:pt idx="918">
                  <c:v>1.0768160000000001E-2</c:v>
                </c:pt>
                <c:pt idx="919">
                  <c:v>8.8602079999999996E-3</c:v>
                </c:pt>
                <c:pt idx="920">
                  <c:v>-3.4087089999999998E-3</c:v>
                </c:pt>
                <c:pt idx="921">
                  <c:v>-8.7461870000000008E-3</c:v>
                </c:pt>
                <c:pt idx="922">
                  <c:v>2.1049760000000002E-3</c:v>
                </c:pt>
                <c:pt idx="923">
                  <c:v>2.0753049999999999E-3</c:v>
                </c:pt>
                <c:pt idx="924">
                  <c:v>-5.1825939999999996E-3</c:v>
                </c:pt>
                <c:pt idx="925">
                  <c:v>6.7925080000000003E-5</c:v>
                </c:pt>
                <c:pt idx="926">
                  <c:v>4.7276039999999998E-3</c:v>
                </c:pt>
                <c:pt idx="927">
                  <c:v>-4.532655E-3</c:v>
                </c:pt>
                <c:pt idx="928">
                  <c:v>-1.214937E-2</c:v>
                </c:pt>
                <c:pt idx="929">
                  <c:v>-3.6392989999999999E-3</c:v>
                </c:pt>
                <c:pt idx="930">
                  <c:v>1.630432E-3</c:v>
                </c:pt>
                <c:pt idx="931">
                  <c:v>-7.0281320000000003E-3</c:v>
                </c:pt>
                <c:pt idx="932">
                  <c:v>-1.447129E-2</c:v>
                </c:pt>
                <c:pt idx="933">
                  <c:v>-1.571115E-2</c:v>
                </c:pt>
                <c:pt idx="934">
                  <c:v>-5.2406199999999997E-3</c:v>
                </c:pt>
                <c:pt idx="935">
                  <c:v>9.2372319999999997E-3</c:v>
                </c:pt>
                <c:pt idx="936">
                  <c:v>5.9601680000000001E-3</c:v>
                </c:pt>
                <c:pt idx="937">
                  <c:v>-2.573924E-3</c:v>
                </c:pt>
                <c:pt idx="938">
                  <c:v>-7.9240549999999999E-4</c:v>
                </c:pt>
                <c:pt idx="939">
                  <c:v>-2.6391650000000002E-3</c:v>
                </c:pt>
                <c:pt idx="940">
                  <c:v>-7.2248269999999996E-3</c:v>
                </c:pt>
                <c:pt idx="941">
                  <c:v>6.5512269999999997E-4</c:v>
                </c:pt>
                <c:pt idx="942">
                  <c:v>1.354767E-2</c:v>
                </c:pt>
                <c:pt idx="943">
                  <c:v>1.3881869999999999E-2</c:v>
                </c:pt>
                <c:pt idx="944">
                  <c:v>2.889464E-3</c:v>
                </c:pt>
                <c:pt idx="945">
                  <c:v>-2.507043E-3</c:v>
                </c:pt>
                <c:pt idx="946">
                  <c:v>-9.4963169999999996E-4</c:v>
                </c:pt>
                <c:pt idx="947">
                  <c:v>-7.5483390000000003E-3</c:v>
                </c:pt>
                <c:pt idx="948">
                  <c:v>-1.511387E-2</c:v>
                </c:pt>
                <c:pt idx="949">
                  <c:v>-7.5103399999999999E-3</c:v>
                </c:pt>
                <c:pt idx="950">
                  <c:v>1.335815E-3</c:v>
                </c:pt>
                <c:pt idx="951">
                  <c:v>1.266339E-3</c:v>
                </c:pt>
                <c:pt idx="952">
                  <c:v>1.5317519999999999E-3</c:v>
                </c:pt>
                <c:pt idx="953">
                  <c:v>-2.4991979999999998E-4</c:v>
                </c:pt>
                <c:pt idx="954">
                  <c:v>-3.2149470000000001E-3</c:v>
                </c:pt>
                <c:pt idx="955">
                  <c:v>-3.618554E-3</c:v>
                </c:pt>
                <c:pt idx="956">
                  <c:v>-6.2693380000000002E-3</c:v>
                </c:pt>
                <c:pt idx="957">
                  <c:v>-3.7960200000000002E-3</c:v>
                </c:pt>
                <c:pt idx="958">
                  <c:v>3.9327119999999997E-3</c:v>
                </c:pt>
                <c:pt idx="959">
                  <c:v>4.5032029999999999E-3</c:v>
                </c:pt>
                <c:pt idx="960">
                  <c:v>-1.880187E-3</c:v>
                </c:pt>
                <c:pt idx="961">
                  <c:v>-1.15701E-2</c:v>
                </c:pt>
                <c:pt idx="962">
                  <c:v>-1.590486E-2</c:v>
                </c:pt>
                <c:pt idx="963">
                  <c:v>-1.638425E-2</c:v>
                </c:pt>
                <c:pt idx="964">
                  <c:v>-1.9483940000000002E-2</c:v>
                </c:pt>
                <c:pt idx="965">
                  <c:v>-7.6144689999999996E-3</c:v>
                </c:pt>
                <c:pt idx="966">
                  <c:v>1.139913E-2</c:v>
                </c:pt>
                <c:pt idx="967">
                  <c:v>8.377621E-3</c:v>
                </c:pt>
                <c:pt idx="968">
                  <c:v>-9.1105409999999998E-3</c:v>
                </c:pt>
                <c:pt idx="969">
                  <c:v>-1.8998149999999998E-2</c:v>
                </c:pt>
                <c:pt idx="970">
                  <c:v>-1.3753359999999999E-2</c:v>
                </c:pt>
                <c:pt idx="971">
                  <c:v>-7.6562440000000004E-3</c:v>
                </c:pt>
                <c:pt idx="972">
                  <c:v>-1.20161E-2</c:v>
                </c:pt>
                <c:pt idx="973">
                  <c:v>-4.9345179999999997E-3</c:v>
                </c:pt>
                <c:pt idx="974">
                  <c:v>1.504539E-2</c:v>
                </c:pt>
                <c:pt idx="975">
                  <c:v>1.9507259999999998E-2</c:v>
                </c:pt>
                <c:pt idx="976">
                  <c:v>7.8055420000000004E-3</c:v>
                </c:pt>
                <c:pt idx="977">
                  <c:v>1.6738059999999999E-3</c:v>
                </c:pt>
                <c:pt idx="978">
                  <c:v>7.8118060000000001E-3</c:v>
                </c:pt>
                <c:pt idx="979">
                  <c:v>8.3261099999999994E-3</c:v>
                </c:pt>
                <c:pt idx="980">
                  <c:v>1.382718E-3</c:v>
                </c:pt>
                <c:pt idx="981">
                  <c:v>3.5726320000000001E-3</c:v>
                </c:pt>
                <c:pt idx="982">
                  <c:v>9.0580560000000001E-3</c:v>
                </c:pt>
                <c:pt idx="983">
                  <c:v>4.430715E-3</c:v>
                </c:pt>
                <c:pt idx="984">
                  <c:v>-4.1941089999999997E-3</c:v>
                </c:pt>
                <c:pt idx="985">
                  <c:v>-8.2473399999999995E-5</c:v>
                </c:pt>
                <c:pt idx="986">
                  <c:v>7.9835500000000007E-3</c:v>
                </c:pt>
                <c:pt idx="987">
                  <c:v>4.6666939999999999E-4</c:v>
                </c:pt>
                <c:pt idx="988">
                  <c:v>-6.5045540000000001E-3</c:v>
                </c:pt>
                <c:pt idx="989">
                  <c:v>2.3104449999999999E-3</c:v>
                </c:pt>
                <c:pt idx="990">
                  <c:v>8.6182729999999992E-3</c:v>
                </c:pt>
                <c:pt idx="991">
                  <c:v>4.065407E-3</c:v>
                </c:pt>
                <c:pt idx="992">
                  <c:v>-2.3566580000000002E-3</c:v>
                </c:pt>
                <c:pt idx="993">
                  <c:v>-1.1550360000000001E-2</c:v>
                </c:pt>
                <c:pt idx="994">
                  <c:v>-1.631196E-2</c:v>
                </c:pt>
                <c:pt idx="995">
                  <c:v>-8.4872699999999999E-3</c:v>
                </c:pt>
                <c:pt idx="996">
                  <c:v>-9.1900239999999995E-4</c:v>
                </c:pt>
                <c:pt idx="997">
                  <c:v>5.2082070000000003E-3</c:v>
                </c:pt>
                <c:pt idx="998">
                  <c:v>1.32026E-2</c:v>
                </c:pt>
                <c:pt idx="999">
                  <c:v>4.5665200000000001E-3</c:v>
                </c:pt>
              </c:numCache>
            </c:numRef>
          </c:yVal>
          <c:smooth val="0"/>
        </c:ser>
        <c:dLbls>
          <c:showLegendKey val="0"/>
          <c:showVal val="0"/>
          <c:showCatName val="0"/>
          <c:showSerName val="0"/>
          <c:showPercent val="0"/>
          <c:showBubbleSize val="0"/>
        </c:dLbls>
        <c:axId val="93330816"/>
        <c:axId val="94513024"/>
      </c:scatterChart>
      <c:valAx>
        <c:axId val="93330816"/>
        <c:scaling>
          <c:orientation val="minMax"/>
        </c:scaling>
        <c:delete val="0"/>
        <c:axPos val="b"/>
        <c:majorGridlines/>
        <c:title>
          <c:tx>
            <c:rich>
              <a:bodyPr/>
              <a:lstStyle/>
              <a:p>
                <a:pPr>
                  <a:defRPr sz="1000" b="1" i="0" u="none" strike="noStrike" baseline="0">
                    <a:solidFill>
                      <a:srgbClr val="000000"/>
                    </a:solidFill>
                    <a:latin typeface="Calibri"/>
                    <a:ea typeface="Calibri"/>
                    <a:cs typeface="Calibri"/>
                  </a:defRPr>
                </a:pPr>
                <a:r>
                  <a:rPr lang="en-US"/>
                  <a:t>Time (ns)</a:t>
                </a:r>
              </a:p>
            </c:rich>
          </c:tx>
          <c:layout/>
          <c:overlay val="0"/>
        </c:title>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4513024"/>
        <c:crossesAt val="-9999999"/>
        <c:crossBetween val="midCat"/>
      </c:valAx>
      <c:valAx>
        <c:axId val="9451302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a:t>Measured Current (A)</a:t>
                </a:r>
              </a:p>
            </c:rich>
          </c:tx>
          <c:layout/>
          <c:overlay val="0"/>
        </c:title>
        <c:numFmt formatCode="General" sourceLinked="0"/>
        <c:majorTickMark val="out"/>
        <c:minorTickMark val="none"/>
        <c:tickLblPos val="nextTo"/>
        <c:crossAx val="93330816"/>
        <c:crossesAt val="-9999999"/>
        <c:crossBetween val="midCat"/>
      </c:valAx>
    </c:plotArea>
    <c:legend>
      <c:legendPos val="r"/>
      <c:layout/>
      <c:overlay val="0"/>
    </c:legend>
    <c:plotVisOnly val="1"/>
    <c:dispBlanksAs val="gap"/>
    <c:showDLblsOverMax val="0"/>
  </c:chart>
  <c:spPr>
    <a:ln>
      <a:noFill/>
    </a:ln>
  </c:sp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chartsheets/sheet1.xml><?xml version="1.0" encoding="utf-8"?>
<chartsheet xmlns="http://schemas.openxmlformats.org/spreadsheetml/2006/main" xmlns:r="http://schemas.openxmlformats.org/officeDocument/2006/relationships">
  <sheetPr/>
  <sheetViews>
    <sheetView tabSelected="1" workbookViewId="0"/>
  </sheetViews>
  <pageMargins left="0" right="0" top="0" bottom="0" header="0" footer="0"/>
  <pageSetup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 right="0" top="0" bottom="0" header="0" footer="0"/>
  <pageSetup orientation="landscape" r:id="rId1"/>
  <drawing r:id="rId2"/>
</chartsheet>
</file>

<file path=xl/chartsheets/sheet3.xml><?xml version="1.0" encoding="utf-8"?>
<chartsheet xmlns="http://schemas.openxmlformats.org/spreadsheetml/2006/main" xmlns:r="http://schemas.openxmlformats.org/officeDocument/2006/relationships">
  <sheetPr/>
  <sheetViews>
    <sheetView zoomScale="104" workbookViewId="0"/>
  </sheetViews>
  <pageMargins left="0" right="0" top="0" bottom="0" header="0" footer="0"/>
  <pageSetup orientation="landscape" r:id="rId1"/>
  <drawing r:id="rId2"/>
</chartsheet>
</file>

<file path=xl/chartsheets/sheet4.xml><?xml version="1.0" encoding="utf-8"?>
<chartsheet xmlns="http://schemas.openxmlformats.org/spreadsheetml/2006/main" xmlns:r="http://schemas.openxmlformats.org/officeDocument/2006/relationships">
  <sheetPr/>
  <sheetViews>
    <sheetView zoomScale="104" workbookViewId="0"/>
  </sheetViews>
  <pageMargins left="0" right="0" top="0" bottom="0" header="0" footer="0"/>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0" y="0"/>
    <xdr:ext cx="9172575" cy="7134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172575" cy="7134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176971" cy="713459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176971" cy="713459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2"/>
  <sheetViews>
    <sheetView zoomScaleNormal="100" workbookViewId="0">
      <selection activeCell="B3" sqref="B3"/>
    </sheetView>
  </sheetViews>
  <sheetFormatPr defaultRowHeight="15" x14ac:dyDescent="0.25"/>
  <cols>
    <col min="1" max="1" width="25.7109375" style="8" customWidth="1"/>
    <col min="2" max="2" width="35.7109375" style="5" customWidth="1"/>
    <col min="3" max="3" width="1.7109375" style="7" customWidth="1"/>
    <col min="4" max="4" width="25.7109375" style="8" customWidth="1"/>
    <col min="5" max="5" width="25.7109375" style="5" customWidth="1"/>
    <col min="6" max="6" width="1.7109375" style="7" customWidth="1"/>
    <col min="7" max="7" width="25.7109375" style="8" customWidth="1"/>
    <col min="8" max="8" width="25.7109375" style="5" customWidth="1"/>
    <col min="9" max="9" width="1.7109375" style="7" customWidth="1"/>
    <col min="10" max="10" width="25.7109375" style="8" customWidth="1"/>
    <col min="11" max="11" width="25.7109375" style="5" customWidth="1"/>
    <col min="12" max="12" width="1.7109375" style="7" customWidth="1"/>
    <col min="13" max="13" width="25.7109375" style="8" customWidth="1"/>
    <col min="14" max="14" width="25.7109375" style="5" customWidth="1"/>
    <col min="15" max="15" width="1.7109375" style="7" customWidth="1"/>
    <col min="16" max="16" width="25.7109375" style="8" customWidth="1"/>
    <col min="17" max="17" width="25.7109375" style="5" customWidth="1"/>
    <col min="18" max="18" width="1.7109375" style="7" customWidth="1"/>
    <col min="19" max="19" width="25.7109375" style="8" customWidth="1"/>
    <col min="20" max="20" width="25.7109375" style="5" customWidth="1"/>
    <col min="21" max="21" width="1.7109375" style="7" customWidth="1"/>
    <col min="22" max="22" width="25.7109375" style="8" customWidth="1"/>
    <col min="23" max="23" width="25.7109375" style="5" customWidth="1"/>
    <col min="24" max="24" width="1.7109375" style="7" customWidth="1"/>
    <col min="25" max="25" width="25.7109375" style="8" customWidth="1"/>
    <col min="26" max="26" width="25.7109375" style="5" customWidth="1"/>
    <col min="27" max="27" width="1.7109375" style="7" customWidth="1"/>
    <col min="28" max="28" width="25.7109375" style="8" customWidth="1"/>
    <col min="29" max="29" width="25.7109375" style="5" customWidth="1"/>
    <col min="30" max="30" width="1.7109375" style="7" customWidth="1"/>
    <col min="31" max="31" width="25.7109375" style="8" customWidth="1"/>
    <col min="32" max="32" width="25.7109375" style="5" customWidth="1"/>
    <col min="33" max="33" width="1.7109375" style="7" customWidth="1"/>
  </cols>
  <sheetData>
    <row r="1" spans="1:33" s="4" customFormat="1" ht="30" customHeight="1" thickBot="1" x14ac:dyDescent="0.3">
      <c r="A1" s="24" t="s">
        <v>22</v>
      </c>
      <c r="B1" s="24"/>
      <c r="C1" s="6"/>
      <c r="D1" s="24" t="s">
        <v>12</v>
      </c>
      <c r="E1" s="24"/>
      <c r="F1" s="6"/>
      <c r="G1" s="24"/>
      <c r="H1" s="24"/>
      <c r="I1" s="6"/>
      <c r="J1" s="24"/>
      <c r="K1" s="24"/>
      <c r="L1" s="6"/>
      <c r="M1" s="24"/>
      <c r="N1" s="24"/>
      <c r="O1" s="6"/>
      <c r="P1" s="24"/>
      <c r="Q1" s="24"/>
      <c r="R1" s="6"/>
      <c r="S1" s="24"/>
      <c r="T1" s="24"/>
      <c r="U1" s="6"/>
      <c r="V1" s="24"/>
      <c r="W1" s="24"/>
      <c r="X1" s="6"/>
      <c r="Y1" s="24"/>
      <c r="Z1" s="24"/>
      <c r="AA1" s="6"/>
      <c r="AB1" s="24"/>
      <c r="AC1" s="24"/>
      <c r="AD1" s="6"/>
      <c r="AE1" s="24"/>
      <c r="AF1" s="24"/>
      <c r="AG1" s="6"/>
    </row>
    <row r="2" spans="1:33" x14ac:dyDescent="0.25">
      <c r="A2" s="8" t="s">
        <v>13</v>
      </c>
      <c r="B2" s="5" t="s">
        <v>38</v>
      </c>
      <c r="D2" s="8" t="s">
        <v>45</v>
      </c>
      <c r="E2" s="5" t="s">
        <v>46</v>
      </c>
    </row>
    <row r="3" spans="1:33" x14ac:dyDescent="0.25">
      <c r="D3" s="8" t="s">
        <v>47</v>
      </c>
    </row>
    <row r="4" spans="1:33" x14ac:dyDescent="0.25">
      <c r="A4" s="8" t="s">
        <v>0</v>
      </c>
      <c r="B4" s="5" t="s">
        <v>39</v>
      </c>
      <c r="D4" s="8" t="s">
        <v>48</v>
      </c>
      <c r="E4" s="5" t="s">
        <v>49</v>
      </c>
    </row>
    <row r="5" spans="1:33" x14ac:dyDescent="0.25">
      <c r="A5" s="8" t="s">
        <v>4</v>
      </c>
      <c r="B5" s="25" t="s">
        <v>40</v>
      </c>
      <c r="D5" s="8" t="s">
        <v>50</v>
      </c>
    </row>
    <row r="6" spans="1:33" x14ac:dyDescent="0.25">
      <c r="B6" s="25"/>
      <c r="D6" s="8" t="s">
        <v>51</v>
      </c>
      <c r="E6" s="5" t="s">
        <v>41</v>
      </c>
    </row>
    <row r="7" spans="1:33" x14ac:dyDescent="0.25">
      <c r="B7" s="25"/>
    </row>
    <row r="8" spans="1:33" x14ac:dyDescent="0.25">
      <c r="B8" s="25"/>
    </row>
    <row r="9" spans="1:33" x14ac:dyDescent="0.25">
      <c r="A9" s="8" t="s">
        <v>2</v>
      </c>
      <c r="B9" s="31">
        <v>42600.671875</v>
      </c>
    </row>
    <row r="10" spans="1:33" x14ac:dyDescent="0.25">
      <c r="A10" s="8" t="s">
        <v>19</v>
      </c>
      <c r="B10" s="31">
        <v>42600.673298611109</v>
      </c>
    </row>
    <row r="11" spans="1:33" x14ac:dyDescent="0.25">
      <c r="A11" s="8" t="s">
        <v>3</v>
      </c>
      <c r="B11" s="32">
        <f>B10-B9</f>
        <v>1.4236111092031933E-3</v>
      </c>
    </row>
    <row r="13" spans="1:33" x14ac:dyDescent="0.25">
      <c r="A13" s="8" t="s">
        <v>25</v>
      </c>
      <c r="B13" s="5" t="s">
        <v>26</v>
      </c>
    </row>
    <row r="14" spans="1:33" x14ac:dyDescent="0.25">
      <c r="A14" s="8" t="s">
        <v>27</v>
      </c>
      <c r="B14" s="5" t="s">
        <v>26</v>
      </c>
    </row>
    <row r="15" spans="1:33" x14ac:dyDescent="0.25">
      <c r="A15" s="8" t="s">
        <v>28</v>
      </c>
      <c r="B15" s="5" t="s">
        <v>26</v>
      </c>
    </row>
    <row r="16" spans="1:33" x14ac:dyDescent="0.25">
      <c r="A16" s="8" t="s">
        <v>29</v>
      </c>
      <c r="B16" s="5" t="s">
        <v>26</v>
      </c>
    </row>
    <row r="17" spans="1:2" x14ac:dyDescent="0.25">
      <c r="A17" s="8" t="s">
        <v>30</v>
      </c>
      <c r="B17" s="5" t="s">
        <v>26</v>
      </c>
    </row>
    <row r="19" spans="1:2" x14ac:dyDescent="0.25">
      <c r="A19" s="8" t="s">
        <v>35</v>
      </c>
      <c r="B19" s="5" t="s">
        <v>41</v>
      </c>
    </row>
    <row r="20" spans="1:2" x14ac:dyDescent="0.25">
      <c r="A20" s="8" t="s">
        <v>23</v>
      </c>
      <c r="B20" s="5" t="s">
        <v>42</v>
      </c>
    </row>
    <row r="21" spans="1:2" x14ac:dyDescent="0.25">
      <c r="A21" s="8" t="s">
        <v>14</v>
      </c>
      <c r="B21" s="5">
        <v>20</v>
      </c>
    </row>
    <row r="22" spans="1:2" x14ac:dyDescent="0.25">
      <c r="A22" s="8" t="s">
        <v>15</v>
      </c>
      <c r="B22" s="5" t="s">
        <v>43</v>
      </c>
    </row>
    <row r="23" spans="1:2" x14ac:dyDescent="0.25">
      <c r="A23" s="8" t="s">
        <v>16</v>
      </c>
      <c r="B23" s="23">
        <v>1000</v>
      </c>
    </row>
    <row r="24" spans="1:2" x14ac:dyDescent="0.25">
      <c r="B24" s="23"/>
    </row>
    <row r="25" spans="1:2" x14ac:dyDescent="0.25">
      <c r="B25" s="23"/>
    </row>
    <row r="26" spans="1:2" x14ac:dyDescent="0.25">
      <c r="B26" s="23"/>
    </row>
    <row r="27" spans="1:2" x14ac:dyDescent="0.25">
      <c r="A27" s="8" t="s">
        <v>24</v>
      </c>
      <c r="B27" s="5" t="s">
        <v>44</v>
      </c>
    </row>
    <row r="29" spans="1:2" x14ac:dyDescent="0.25">
      <c r="A29" s="8" t="s">
        <v>31</v>
      </c>
      <c r="B29" s="5" t="s">
        <v>26</v>
      </c>
    </row>
    <row r="30" spans="1:2" x14ac:dyDescent="0.25">
      <c r="A30" s="8" t="s">
        <v>32</v>
      </c>
      <c r="B30" s="5" t="s">
        <v>26</v>
      </c>
    </row>
    <row r="31" spans="1:2" x14ac:dyDescent="0.25">
      <c r="A31" s="8" t="s">
        <v>33</v>
      </c>
      <c r="B31" s="5" t="s">
        <v>26</v>
      </c>
    </row>
    <row r="32" spans="1:2" x14ac:dyDescent="0.25">
      <c r="A32" s="8" t="s">
        <v>34</v>
      </c>
      <c r="B32" s="5" t="s">
        <v>26</v>
      </c>
    </row>
  </sheetData>
  <mergeCells count="13">
    <mergeCell ref="J1:K1"/>
    <mergeCell ref="AB1:AC1"/>
    <mergeCell ref="AE1:AF1"/>
    <mergeCell ref="M1:N1"/>
    <mergeCell ref="P1:Q1"/>
    <mergeCell ref="S1:T1"/>
    <mergeCell ref="V1:W1"/>
    <mergeCell ref="Y1:Z1"/>
    <mergeCell ref="B23:B26"/>
    <mergeCell ref="A1:B1"/>
    <mergeCell ref="D1:E1"/>
    <mergeCell ref="B5:B8"/>
    <mergeCell ref="G1:H1"/>
  </mergeCells>
  <pageMargins left="0" right="0" top="0" bottom="0"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pane ySplit="1" topLeftCell="A2" activePane="bottomLeft" state="frozen"/>
      <selection pane="bottomLeft" activeCell="A2" sqref="A2"/>
    </sheetView>
  </sheetViews>
  <sheetFormatPr defaultRowHeight="15" x14ac:dyDescent="0.25"/>
  <cols>
    <col min="1" max="1" width="6.28515625" style="1" customWidth="1"/>
    <col min="2" max="2" width="39.28515625" style="1" customWidth="1"/>
    <col min="3" max="3" width="25.7109375" style="1" customWidth="1"/>
    <col min="4" max="4" width="24.7109375" style="1" customWidth="1"/>
    <col min="5" max="5" width="10.7109375" style="1" customWidth="1"/>
    <col min="6" max="6" width="14" style="1" customWidth="1"/>
    <col min="7" max="7" width="10.7109375" style="1" customWidth="1"/>
    <col min="8" max="8" width="9.7109375" style="1" customWidth="1"/>
    <col min="9" max="10" width="15.7109375" style="17" customWidth="1"/>
    <col min="11" max="12" width="15.7109375" customWidth="1"/>
  </cols>
  <sheetData>
    <row r="1" spans="1:12" s="9" customFormat="1" ht="30" customHeight="1" x14ac:dyDescent="0.25">
      <c r="A1" s="10" t="s">
        <v>5</v>
      </c>
      <c r="B1" s="10" t="s">
        <v>10</v>
      </c>
      <c r="C1" s="10" t="s">
        <v>9</v>
      </c>
      <c r="D1" s="10" t="s">
        <v>6</v>
      </c>
      <c r="E1" s="10" t="s">
        <v>11</v>
      </c>
      <c r="F1" s="10" t="s">
        <v>7</v>
      </c>
      <c r="G1" s="10" t="s">
        <v>8</v>
      </c>
      <c r="H1" s="10" t="s">
        <v>1</v>
      </c>
      <c r="I1" s="15" t="s">
        <v>20</v>
      </c>
      <c r="J1" s="15" t="s">
        <v>21</v>
      </c>
      <c r="K1" s="21" t="s">
        <v>36</v>
      </c>
      <c r="L1" s="22" t="s">
        <v>37</v>
      </c>
    </row>
    <row r="2" spans="1:12" x14ac:dyDescent="0.25">
      <c r="A2" s="1">
        <v>1</v>
      </c>
      <c r="B2" s="1" t="str">
        <f>Parameters!$B$27</f>
        <v>HBM (50Ω Delivery, 50Ω Ground)</v>
      </c>
      <c r="D2" s="1">
        <v>1000</v>
      </c>
      <c r="E2" s="1" t="s">
        <v>52</v>
      </c>
      <c r="F2" s="1" t="s">
        <v>53</v>
      </c>
      <c r="I2" s="16"/>
      <c r="J2" s="16"/>
    </row>
    <row r="3" spans="1:12" x14ac:dyDescent="0.25">
      <c r="A3" s="1">
        <v>2</v>
      </c>
      <c r="B3" s="1" t="str">
        <f>Parameters!$B$27</f>
        <v>HBM (50Ω Delivery, 50Ω Ground)</v>
      </c>
      <c r="D3" s="1">
        <v>1000</v>
      </c>
      <c r="E3" s="1" t="s">
        <v>52</v>
      </c>
      <c r="F3" s="1" t="s">
        <v>53</v>
      </c>
      <c r="I3" s="16"/>
      <c r="J3" s="16"/>
    </row>
    <row r="4" spans="1:12" x14ac:dyDescent="0.25">
      <c r="A4" s="1">
        <v>3</v>
      </c>
      <c r="B4" s="1" t="str">
        <f>Parameters!$B$27</f>
        <v>HBM (50Ω Delivery, 50Ω Ground)</v>
      </c>
      <c r="D4" s="1">
        <v>1000</v>
      </c>
      <c r="E4" s="1" t="s">
        <v>52</v>
      </c>
      <c r="F4" s="1" t="s">
        <v>53</v>
      </c>
      <c r="I4" s="16"/>
      <c r="J4" s="16"/>
    </row>
    <row r="5" spans="1:12" x14ac:dyDescent="0.25">
      <c r="A5" s="1">
        <v>4</v>
      </c>
      <c r="B5" s="1" t="str">
        <f>Parameters!$B$27</f>
        <v>HBM (50Ω Delivery, 50Ω Ground)</v>
      </c>
      <c r="D5" s="1">
        <v>1000</v>
      </c>
      <c r="E5" s="1" t="s">
        <v>52</v>
      </c>
      <c r="F5" s="1" t="s">
        <v>53</v>
      </c>
      <c r="I5" s="16"/>
      <c r="J5" s="16"/>
    </row>
    <row r="6" spans="1:12" x14ac:dyDescent="0.25">
      <c r="A6" s="1">
        <v>5</v>
      </c>
      <c r="B6" s="1" t="str">
        <f>Parameters!$B$27</f>
        <v>HBM (50Ω Delivery, 50Ω Ground)</v>
      </c>
      <c r="D6" s="1">
        <v>1000</v>
      </c>
      <c r="E6" s="1" t="s">
        <v>52</v>
      </c>
      <c r="F6" s="1" t="s">
        <v>53</v>
      </c>
      <c r="I6" s="16"/>
      <c r="J6" s="16"/>
    </row>
    <row r="7" spans="1:12" x14ac:dyDescent="0.25">
      <c r="A7" s="1">
        <v>6</v>
      </c>
      <c r="B7" s="1" t="str">
        <f>Parameters!$B$27</f>
        <v>HBM (50Ω Delivery, 50Ω Ground)</v>
      </c>
      <c r="D7" s="1">
        <v>1000</v>
      </c>
      <c r="E7" s="1" t="s">
        <v>52</v>
      </c>
      <c r="F7" s="1" t="s">
        <v>53</v>
      </c>
      <c r="I7" s="16"/>
      <c r="J7" s="16"/>
    </row>
    <row r="8" spans="1:12" x14ac:dyDescent="0.25">
      <c r="A8" s="1">
        <v>7</v>
      </c>
      <c r="B8" s="1" t="str">
        <f>Parameters!$B$27</f>
        <v>HBM (50Ω Delivery, 50Ω Ground)</v>
      </c>
      <c r="D8" s="1">
        <v>1000</v>
      </c>
      <c r="E8" s="1" t="s">
        <v>52</v>
      </c>
      <c r="F8" s="1" t="s">
        <v>53</v>
      </c>
      <c r="I8" s="16"/>
      <c r="J8" s="16"/>
    </row>
    <row r="9" spans="1:12" x14ac:dyDescent="0.25">
      <c r="A9" s="1">
        <v>8</v>
      </c>
      <c r="B9" s="1" t="str">
        <f>Parameters!$B$27</f>
        <v>HBM (50Ω Delivery, 50Ω Ground)</v>
      </c>
      <c r="D9" s="1">
        <v>1000</v>
      </c>
      <c r="E9" s="1" t="s">
        <v>52</v>
      </c>
      <c r="F9" s="1" t="s">
        <v>53</v>
      </c>
      <c r="I9" s="16"/>
      <c r="J9" s="16"/>
    </row>
    <row r="10" spans="1:12" x14ac:dyDescent="0.25">
      <c r="A10" s="1">
        <v>9</v>
      </c>
      <c r="B10" s="1" t="str">
        <f>Parameters!$B$27</f>
        <v>HBM (50Ω Delivery, 50Ω Ground)</v>
      </c>
      <c r="D10" s="1">
        <v>1000</v>
      </c>
      <c r="E10" s="1" t="s">
        <v>52</v>
      </c>
      <c r="F10" s="1" t="s">
        <v>53</v>
      </c>
      <c r="I10" s="16"/>
      <c r="J10" s="16"/>
    </row>
    <row r="11" spans="1:12" x14ac:dyDescent="0.25">
      <c r="A11" s="1">
        <v>10</v>
      </c>
      <c r="B11" s="1" t="str">
        <f>Parameters!$B$27</f>
        <v>HBM (50Ω Delivery, 50Ω Ground)</v>
      </c>
      <c r="D11" s="1">
        <v>1000</v>
      </c>
      <c r="E11" s="1" t="s">
        <v>52</v>
      </c>
      <c r="F11" s="1" t="s">
        <v>53</v>
      </c>
      <c r="I11" s="16"/>
      <c r="J11" s="16"/>
    </row>
    <row r="12" spans="1:12" x14ac:dyDescent="0.25">
      <c r="A12" s="1">
        <v>11</v>
      </c>
      <c r="B12" s="1" t="str">
        <f>Parameters!$B$27</f>
        <v>HBM (50Ω Delivery, 50Ω Ground)</v>
      </c>
      <c r="D12" s="1">
        <v>1000</v>
      </c>
      <c r="E12" s="1" t="s">
        <v>52</v>
      </c>
      <c r="F12" s="1" t="s">
        <v>53</v>
      </c>
      <c r="I12" s="16"/>
      <c r="J12" s="16"/>
    </row>
    <row r="13" spans="1:12" x14ac:dyDescent="0.25">
      <c r="A13" s="1">
        <v>12</v>
      </c>
      <c r="B13" s="1" t="str">
        <f>Parameters!$B$27</f>
        <v>HBM (50Ω Delivery, 50Ω Ground)</v>
      </c>
      <c r="D13" s="1">
        <v>1000</v>
      </c>
      <c r="E13" s="1" t="s">
        <v>52</v>
      </c>
      <c r="F13" s="1" t="s">
        <v>53</v>
      </c>
      <c r="I13" s="16"/>
      <c r="J13" s="16"/>
    </row>
    <row r="14" spans="1:12" x14ac:dyDescent="0.25">
      <c r="A14" s="1">
        <v>13</v>
      </c>
      <c r="B14" s="1" t="str">
        <f>Parameters!$B$27</f>
        <v>HBM (50Ω Delivery, 50Ω Ground)</v>
      </c>
      <c r="D14" s="1">
        <v>1000</v>
      </c>
      <c r="E14" s="1" t="s">
        <v>52</v>
      </c>
      <c r="F14" s="1" t="s">
        <v>53</v>
      </c>
      <c r="I14" s="16"/>
      <c r="J14" s="16"/>
    </row>
    <row r="15" spans="1:12" x14ac:dyDescent="0.25">
      <c r="A15" s="1">
        <v>14</v>
      </c>
      <c r="B15" s="1" t="str">
        <f>Parameters!$B$27</f>
        <v>HBM (50Ω Delivery, 50Ω Ground)</v>
      </c>
      <c r="D15" s="1">
        <v>1000</v>
      </c>
      <c r="E15" s="1" t="s">
        <v>52</v>
      </c>
      <c r="F15" s="1" t="s">
        <v>53</v>
      </c>
      <c r="I15" s="16"/>
      <c r="J15" s="16"/>
    </row>
    <row r="16" spans="1:12" x14ac:dyDescent="0.25">
      <c r="A16" s="1">
        <v>15</v>
      </c>
      <c r="B16" s="1" t="str">
        <f>Parameters!$B$27</f>
        <v>HBM (50Ω Delivery, 50Ω Ground)</v>
      </c>
      <c r="D16" s="1">
        <v>1000</v>
      </c>
      <c r="E16" s="1" t="s">
        <v>52</v>
      </c>
      <c r="F16" s="1" t="s">
        <v>53</v>
      </c>
      <c r="I16" s="16"/>
      <c r="J16" s="16"/>
    </row>
    <row r="17" spans="1:10" x14ac:dyDescent="0.25">
      <c r="A17" s="1">
        <v>16</v>
      </c>
      <c r="B17" s="1" t="str">
        <f>Parameters!$B$27</f>
        <v>HBM (50Ω Delivery, 50Ω Ground)</v>
      </c>
      <c r="D17" s="1">
        <v>1000</v>
      </c>
      <c r="E17" s="1" t="s">
        <v>52</v>
      </c>
      <c r="F17" s="1" t="s">
        <v>53</v>
      </c>
      <c r="I17" s="16"/>
      <c r="J17" s="16"/>
    </row>
    <row r="18" spans="1:10" x14ac:dyDescent="0.25">
      <c r="A18" s="1">
        <v>17</v>
      </c>
      <c r="B18" s="1" t="str">
        <f>Parameters!$B$27</f>
        <v>HBM (50Ω Delivery, 50Ω Ground)</v>
      </c>
      <c r="D18" s="1">
        <v>1000</v>
      </c>
      <c r="E18" s="1" t="s">
        <v>52</v>
      </c>
      <c r="F18" s="1" t="s">
        <v>53</v>
      </c>
      <c r="I18" s="16"/>
      <c r="J18" s="16"/>
    </row>
    <row r="19" spans="1:10" x14ac:dyDescent="0.25">
      <c r="A19" s="1">
        <v>18</v>
      </c>
      <c r="B19" s="1" t="str">
        <f>Parameters!$B$27</f>
        <v>HBM (50Ω Delivery, 50Ω Ground)</v>
      </c>
      <c r="D19" s="1">
        <v>1000</v>
      </c>
      <c r="E19" s="1" t="s">
        <v>52</v>
      </c>
      <c r="F19" s="1" t="s">
        <v>53</v>
      </c>
      <c r="I19" s="16"/>
      <c r="J19" s="16"/>
    </row>
    <row r="20" spans="1:10" x14ac:dyDescent="0.25">
      <c r="A20" s="1">
        <v>19</v>
      </c>
      <c r="B20" s="1" t="str">
        <f>Parameters!$B$27</f>
        <v>HBM (50Ω Delivery, 50Ω Ground)</v>
      </c>
      <c r="D20" s="1">
        <v>1000</v>
      </c>
      <c r="E20" s="1" t="s">
        <v>52</v>
      </c>
      <c r="F20" s="1" t="s">
        <v>53</v>
      </c>
      <c r="I20" s="16"/>
      <c r="J20" s="16"/>
    </row>
    <row r="21" spans="1:10" x14ac:dyDescent="0.25">
      <c r="A21" s="1">
        <v>20</v>
      </c>
      <c r="B21" s="1" t="str">
        <f>Parameters!$B$27</f>
        <v>HBM (50Ω Delivery, 50Ω Ground)</v>
      </c>
      <c r="D21" s="1">
        <v>1000</v>
      </c>
      <c r="E21" s="1" t="s">
        <v>52</v>
      </c>
      <c r="F21" s="1" t="s">
        <v>53</v>
      </c>
      <c r="I21" s="16"/>
      <c r="J21" s="16"/>
    </row>
    <row r="22" spans="1:10" x14ac:dyDescent="0.25">
      <c r="I22" s="16"/>
      <c r="J22" s="16"/>
    </row>
    <row r="23" spans="1:10" x14ac:dyDescent="0.25">
      <c r="I23" s="16"/>
      <c r="J23" s="16"/>
    </row>
    <row r="24" spans="1:10" x14ac:dyDescent="0.25">
      <c r="I24" s="16"/>
      <c r="J24" s="16"/>
    </row>
    <row r="25" spans="1:10" x14ac:dyDescent="0.25">
      <c r="I25" s="16"/>
      <c r="J25" s="16"/>
    </row>
    <row r="26" spans="1:10" x14ac:dyDescent="0.25">
      <c r="I26" s="16"/>
      <c r="J26" s="16"/>
    </row>
    <row r="27" spans="1:10" x14ac:dyDescent="0.25">
      <c r="I27" s="16"/>
      <c r="J27" s="16"/>
    </row>
  </sheetData>
  <pageMargins left="0" right="0" top="0" bottom="0"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workbookViewId="0"/>
  </sheetViews>
  <sheetFormatPr defaultRowHeight="15" x14ac:dyDescent="0.25"/>
  <cols>
    <col min="1" max="8" width="16.7109375" style="2" customWidth="1"/>
    <col min="9" max="13" width="16.7109375" customWidth="1"/>
  </cols>
  <sheetData>
    <row r="1" spans="1:16" s="3" customFormat="1" x14ac:dyDescent="0.25">
      <c r="A1" t="s">
        <v>5</v>
      </c>
      <c r="B1" t="s">
        <v>17</v>
      </c>
      <c r="C1" t="s">
        <v>18</v>
      </c>
      <c r="D1"/>
      <c r="E1"/>
      <c r="F1"/>
      <c r="G1"/>
      <c r="H1"/>
      <c r="I1"/>
      <c r="J1"/>
      <c r="K1"/>
      <c r="L1"/>
      <c r="M1"/>
      <c r="N1"/>
      <c r="O1"/>
      <c r="P1"/>
    </row>
    <row r="2" spans="1:16" x14ac:dyDescent="0.25">
      <c r="A2">
        <f>Data!$A2</f>
        <v>1</v>
      </c>
      <c r="B2">
        <f>Data!$D2</f>
        <v>1000</v>
      </c>
      <c r="C2"/>
      <c r="D2"/>
      <c r="E2"/>
      <c r="F2"/>
      <c r="G2"/>
      <c r="H2"/>
    </row>
    <row r="3" spans="1:16" x14ac:dyDescent="0.25">
      <c r="A3">
        <f>Data!$A3</f>
        <v>2</v>
      </c>
      <c r="B3">
        <f>Data!$D3</f>
        <v>1000</v>
      </c>
      <c r="C3"/>
      <c r="D3"/>
      <c r="E3"/>
      <c r="F3"/>
      <c r="G3"/>
      <c r="H3"/>
    </row>
    <row r="4" spans="1:16" x14ac:dyDescent="0.25">
      <c r="A4">
        <f>Data!$A4</f>
        <v>3</v>
      </c>
      <c r="B4">
        <f>Data!$D4</f>
        <v>1000</v>
      </c>
      <c r="C4"/>
      <c r="D4"/>
      <c r="E4"/>
      <c r="F4"/>
      <c r="G4"/>
      <c r="H4"/>
    </row>
    <row r="5" spans="1:16" x14ac:dyDescent="0.25">
      <c r="A5">
        <f>Data!$A5</f>
        <v>4</v>
      </c>
      <c r="B5">
        <f>Data!$D5</f>
        <v>1000</v>
      </c>
      <c r="C5"/>
      <c r="D5"/>
      <c r="E5"/>
      <c r="F5"/>
      <c r="G5"/>
      <c r="H5"/>
    </row>
    <row r="6" spans="1:16" x14ac:dyDescent="0.25">
      <c r="A6">
        <f>Data!$A6</f>
        <v>5</v>
      </c>
      <c r="B6">
        <f>Data!$D6</f>
        <v>1000</v>
      </c>
      <c r="C6"/>
      <c r="D6"/>
      <c r="E6"/>
      <c r="F6"/>
      <c r="G6"/>
      <c r="H6"/>
    </row>
    <row r="7" spans="1:16" x14ac:dyDescent="0.25">
      <c r="A7">
        <f>Data!$A7</f>
        <v>6</v>
      </c>
      <c r="B7">
        <f>Data!$D7</f>
        <v>1000</v>
      </c>
      <c r="C7"/>
      <c r="D7"/>
      <c r="E7"/>
      <c r="F7"/>
      <c r="G7"/>
      <c r="H7"/>
    </row>
    <row r="8" spans="1:16" x14ac:dyDescent="0.25">
      <c r="A8">
        <f>Data!$A8</f>
        <v>7</v>
      </c>
      <c r="B8">
        <f>Data!$D8</f>
        <v>1000</v>
      </c>
      <c r="C8"/>
      <c r="D8"/>
      <c r="E8"/>
      <c r="F8"/>
      <c r="G8"/>
      <c r="H8"/>
    </row>
    <row r="9" spans="1:16" x14ac:dyDescent="0.25">
      <c r="A9">
        <f>Data!$A9</f>
        <v>8</v>
      </c>
      <c r="B9">
        <f>Data!$D9</f>
        <v>1000</v>
      </c>
      <c r="C9"/>
      <c r="D9"/>
      <c r="E9"/>
      <c r="F9"/>
      <c r="G9"/>
      <c r="H9"/>
    </row>
    <row r="10" spans="1:16" x14ac:dyDescent="0.25">
      <c r="A10">
        <f>Data!$A10</f>
        <v>9</v>
      </c>
      <c r="B10">
        <f>Data!$D10</f>
        <v>1000</v>
      </c>
      <c r="C10"/>
      <c r="D10"/>
      <c r="E10"/>
      <c r="F10"/>
      <c r="G10"/>
      <c r="H10"/>
    </row>
    <row r="11" spans="1:16" x14ac:dyDescent="0.25">
      <c r="A11">
        <f>Data!$A11</f>
        <v>10</v>
      </c>
      <c r="B11">
        <f>Data!$D11</f>
        <v>1000</v>
      </c>
      <c r="C11"/>
      <c r="D11"/>
      <c r="E11"/>
      <c r="F11"/>
      <c r="G11"/>
      <c r="H11"/>
    </row>
    <row r="12" spans="1:16" x14ac:dyDescent="0.25">
      <c r="A12">
        <f>Data!$A12</f>
        <v>11</v>
      </c>
      <c r="B12">
        <f>Data!$D12</f>
        <v>1000</v>
      </c>
      <c r="C12"/>
      <c r="D12"/>
      <c r="E12"/>
      <c r="F12"/>
      <c r="G12"/>
      <c r="H12"/>
    </row>
    <row r="13" spans="1:16" x14ac:dyDescent="0.25">
      <c r="A13">
        <f>Data!$A13</f>
        <v>12</v>
      </c>
      <c r="B13">
        <f>Data!$D13</f>
        <v>1000</v>
      </c>
      <c r="C13"/>
      <c r="D13"/>
      <c r="E13"/>
      <c r="F13"/>
      <c r="G13"/>
      <c r="H13"/>
    </row>
    <row r="14" spans="1:16" x14ac:dyDescent="0.25">
      <c r="A14">
        <f>Data!$A14</f>
        <v>13</v>
      </c>
      <c r="B14">
        <f>Data!$D14</f>
        <v>1000</v>
      </c>
      <c r="C14"/>
      <c r="D14"/>
      <c r="E14"/>
      <c r="F14"/>
      <c r="G14"/>
      <c r="H14"/>
    </row>
    <row r="15" spans="1:16" x14ac:dyDescent="0.25">
      <c r="A15">
        <f>Data!$A15</f>
        <v>14</v>
      </c>
      <c r="B15">
        <f>Data!$D15</f>
        <v>1000</v>
      </c>
      <c r="C15"/>
      <c r="D15"/>
      <c r="E15"/>
      <c r="F15"/>
      <c r="G15"/>
      <c r="H15"/>
    </row>
    <row r="16" spans="1:16" x14ac:dyDescent="0.25">
      <c r="A16">
        <f>Data!$A16</f>
        <v>15</v>
      </c>
      <c r="B16">
        <f>Data!$D16</f>
        <v>1000</v>
      </c>
      <c r="C16"/>
      <c r="D16"/>
      <c r="E16"/>
      <c r="F16"/>
      <c r="G16"/>
      <c r="H16"/>
    </row>
    <row r="17" spans="1:8" x14ac:dyDescent="0.25">
      <c r="A17">
        <f>Data!$A17</f>
        <v>16</v>
      </c>
      <c r="B17">
        <f>Data!$D17</f>
        <v>1000</v>
      </c>
      <c r="C17"/>
      <c r="D17"/>
      <c r="E17"/>
      <c r="F17"/>
      <c r="G17"/>
      <c r="H17"/>
    </row>
    <row r="18" spans="1:8" x14ac:dyDescent="0.25">
      <c r="A18">
        <f>Data!$A18</f>
        <v>17</v>
      </c>
      <c r="B18">
        <f>Data!$D18</f>
        <v>1000</v>
      </c>
      <c r="C18"/>
      <c r="D18"/>
      <c r="E18"/>
      <c r="F18"/>
      <c r="G18"/>
      <c r="H18"/>
    </row>
    <row r="19" spans="1:8" x14ac:dyDescent="0.25">
      <c r="A19">
        <f>Data!$A19</f>
        <v>18</v>
      </c>
      <c r="B19">
        <f>Data!$D19</f>
        <v>1000</v>
      </c>
      <c r="C19"/>
      <c r="D19"/>
      <c r="E19"/>
      <c r="F19"/>
      <c r="G19"/>
      <c r="H19"/>
    </row>
    <row r="20" spans="1:8" x14ac:dyDescent="0.25">
      <c r="A20">
        <f>Data!$A20</f>
        <v>19</v>
      </c>
      <c r="B20">
        <f>Data!$D20</f>
        <v>1000</v>
      </c>
      <c r="C20"/>
      <c r="D20"/>
      <c r="E20"/>
      <c r="F20"/>
      <c r="G20"/>
      <c r="H20"/>
    </row>
    <row r="21" spans="1:8" x14ac:dyDescent="0.25">
      <c r="A21">
        <f>Data!$A21</f>
        <v>20</v>
      </c>
      <c r="B21">
        <f>Data!$D21</f>
        <v>1000</v>
      </c>
      <c r="C21"/>
      <c r="D21"/>
      <c r="E21"/>
      <c r="F21"/>
      <c r="G21"/>
      <c r="H21"/>
    </row>
    <row r="22" spans="1:8" x14ac:dyDescent="0.25">
      <c r="A22"/>
      <c r="B22"/>
      <c r="C22"/>
      <c r="D22"/>
      <c r="E22"/>
      <c r="F22"/>
      <c r="G22"/>
      <c r="H22"/>
    </row>
    <row r="23" spans="1:8" x14ac:dyDescent="0.25">
      <c r="A23"/>
      <c r="B23"/>
      <c r="C23"/>
      <c r="D23"/>
      <c r="E23"/>
      <c r="F23"/>
      <c r="G23"/>
      <c r="H23"/>
    </row>
    <row r="24" spans="1:8" x14ac:dyDescent="0.25">
      <c r="A24"/>
      <c r="B24"/>
      <c r="C24"/>
      <c r="D24"/>
      <c r="E24"/>
      <c r="F24"/>
      <c r="G24"/>
      <c r="H24"/>
    </row>
    <row r="25" spans="1:8" x14ac:dyDescent="0.25">
      <c r="A25"/>
      <c r="B25"/>
      <c r="C25"/>
      <c r="D25"/>
      <c r="E25"/>
      <c r="F25"/>
      <c r="G25"/>
      <c r="H25"/>
    </row>
    <row r="26" spans="1:8" x14ac:dyDescent="0.25">
      <c r="A26"/>
      <c r="B26"/>
      <c r="C26"/>
      <c r="D26"/>
      <c r="E26"/>
      <c r="F26"/>
      <c r="G26"/>
      <c r="H26"/>
    </row>
    <row r="27" spans="1:8" x14ac:dyDescent="0.25">
      <c r="A27"/>
      <c r="B27"/>
      <c r="C27"/>
      <c r="D27"/>
      <c r="E27"/>
      <c r="F27"/>
      <c r="G27"/>
      <c r="H27"/>
    </row>
    <row r="28" spans="1:8" x14ac:dyDescent="0.25">
      <c r="A28"/>
      <c r="B28"/>
      <c r="C28"/>
      <c r="D28"/>
      <c r="E28"/>
      <c r="F28"/>
      <c r="G28"/>
      <c r="H28"/>
    </row>
    <row r="29" spans="1:8" x14ac:dyDescent="0.25">
      <c r="A29"/>
      <c r="B29"/>
      <c r="C29"/>
      <c r="D29"/>
      <c r="E29"/>
      <c r="F29"/>
      <c r="G29"/>
      <c r="H29"/>
    </row>
    <row r="30" spans="1:8" x14ac:dyDescent="0.25">
      <c r="A30"/>
      <c r="B30"/>
      <c r="C30"/>
      <c r="D30"/>
      <c r="E30"/>
      <c r="F30"/>
      <c r="G30"/>
      <c r="H30"/>
    </row>
    <row r="31" spans="1:8" x14ac:dyDescent="0.25">
      <c r="A31"/>
      <c r="B31"/>
      <c r="C31"/>
      <c r="D31"/>
      <c r="E31"/>
      <c r="F31"/>
      <c r="G31"/>
      <c r="H31"/>
    </row>
    <row r="32" spans="1:8" x14ac:dyDescent="0.25">
      <c r="A32"/>
      <c r="B32"/>
      <c r="C32"/>
      <c r="D32"/>
      <c r="E32"/>
      <c r="F32"/>
      <c r="G32"/>
      <c r="H32"/>
    </row>
    <row r="33" spans="1:8" x14ac:dyDescent="0.25">
      <c r="A33"/>
      <c r="B33"/>
      <c r="C33"/>
      <c r="D33"/>
      <c r="E33"/>
      <c r="F33"/>
      <c r="G33"/>
      <c r="H33"/>
    </row>
    <row r="34" spans="1:8" x14ac:dyDescent="0.25">
      <c r="A34"/>
      <c r="B34"/>
      <c r="C34"/>
      <c r="D34"/>
      <c r="E34"/>
      <c r="F34"/>
      <c r="G34"/>
      <c r="H34"/>
    </row>
    <row r="35" spans="1:8" x14ac:dyDescent="0.25">
      <c r="A35"/>
      <c r="B35"/>
      <c r="C35"/>
      <c r="D35"/>
      <c r="E35"/>
      <c r="F35"/>
      <c r="G35"/>
      <c r="H35"/>
    </row>
    <row r="36" spans="1:8" x14ac:dyDescent="0.25">
      <c r="A36"/>
      <c r="B36"/>
      <c r="C36"/>
      <c r="D36"/>
      <c r="E36"/>
      <c r="F36"/>
      <c r="G36"/>
      <c r="H36"/>
    </row>
    <row r="37" spans="1:8" x14ac:dyDescent="0.25">
      <c r="A37"/>
      <c r="B37"/>
      <c r="C37"/>
      <c r="D37"/>
      <c r="E37"/>
      <c r="F37"/>
      <c r="G37"/>
      <c r="H37"/>
    </row>
    <row r="38" spans="1:8" x14ac:dyDescent="0.25">
      <c r="A38"/>
      <c r="B38"/>
      <c r="C38"/>
      <c r="D38"/>
      <c r="E38"/>
      <c r="F38"/>
      <c r="G38"/>
      <c r="H38"/>
    </row>
    <row r="39" spans="1:8" x14ac:dyDescent="0.25">
      <c r="A39"/>
      <c r="B39"/>
      <c r="C39"/>
      <c r="D39"/>
      <c r="E39"/>
      <c r="F39"/>
      <c r="G39"/>
      <c r="H39"/>
    </row>
    <row r="40" spans="1:8" x14ac:dyDescent="0.25">
      <c r="A40"/>
      <c r="B40"/>
      <c r="C40"/>
      <c r="D40"/>
      <c r="E40"/>
      <c r="F40"/>
      <c r="G40"/>
      <c r="H40"/>
    </row>
    <row r="41" spans="1:8" x14ac:dyDescent="0.25">
      <c r="A41"/>
      <c r="B41"/>
      <c r="C41"/>
      <c r="D41"/>
      <c r="E41"/>
      <c r="F41"/>
      <c r="G41"/>
      <c r="H41"/>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74"/>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RowHeight="15" x14ac:dyDescent="0.25"/>
  <cols>
    <col min="1" max="1" width="17.7109375" style="20" customWidth="1"/>
  </cols>
  <sheetData>
    <row r="1" spans="1:41" ht="30" customHeight="1" x14ac:dyDescent="0.25">
      <c r="A1" s="26" t="s">
        <v>54</v>
      </c>
      <c r="B1" s="27"/>
      <c r="C1" s="27"/>
      <c r="D1" s="27"/>
      <c r="E1" s="28"/>
    </row>
    <row r="2" spans="1:41" ht="45" customHeight="1" x14ac:dyDescent="0.25">
      <c r="A2" s="29" t="s">
        <v>55</v>
      </c>
      <c r="B2" s="30"/>
      <c r="C2" s="30"/>
      <c r="D2" s="30"/>
      <c r="E2" s="30"/>
      <c r="F2" s="30"/>
      <c r="G2" s="30"/>
      <c r="H2" s="30"/>
      <c r="I2" s="30"/>
    </row>
    <row r="3" spans="1:41" s="11" customFormat="1" x14ac:dyDescent="0.25">
      <c r="A3" s="18" t="s">
        <v>56</v>
      </c>
      <c r="B3" s="13">
        <v>1000</v>
      </c>
      <c r="C3" s="11">
        <v>1</v>
      </c>
      <c r="D3" s="11">
        <v>1000</v>
      </c>
      <c r="E3" s="11">
        <v>2</v>
      </c>
      <c r="F3" s="11">
        <v>1000</v>
      </c>
      <c r="G3" s="11">
        <v>3</v>
      </c>
      <c r="H3" s="11">
        <v>1000</v>
      </c>
      <c r="I3" s="11">
        <v>4</v>
      </c>
      <c r="J3" s="11">
        <v>1000</v>
      </c>
      <c r="K3" s="11">
        <v>5</v>
      </c>
      <c r="L3" s="11">
        <v>1000</v>
      </c>
      <c r="M3" s="11">
        <v>6</v>
      </c>
      <c r="N3" s="11">
        <v>1000</v>
      </c>
      <c r="O3" s="11">
        <v>7</v>
      </c>
      <c r="P3" s="11">
        <v>1000</v>
      </c>
      <c r="Q3" s="11">
        <v>8</v>
      </c>
      <c r="R3" s="11">
        <v>1000</v>
      </c>
      <c r="S3" s="11">
        <v>9</v>
      </c>
      <c r="T3" s="11">
        <v>1000</v>
      </c>
      <c r="U3" s="11">
        <v>10</v>
      </c>
      <c r="V3" s="11">
        <v>1000</v>
      </c>
      <c r="W3" s="11">
        <v>11</v>
      </c>
      <c r="X3" s="11">
        <v>1000</v>
      </c>
      <c r="Y3" s="11">
        <v>12</v>
      </c>
      <c r="Z3" s="11">
        <v>1000</v>
      </c>
      <c r="AA3" s="11">
        <v>13</v>
      </c>
      <c r="AB3" s="11">
        <v>1000</v>
      </c>
      <c r="AC3" s="11">
        <v>14</v>
      </c>
      <c r="AD3" s="11">
        <v>1000</v>
      </c>
      <c r="AE3" s="11">
        <v>15</v>
      </c>
      <c r="AF3" s="11">
        <v>1000</v>
      </c>
      <c r="AG3" s="11">
        <v>16</v>
      </c>
      <c r="AH3" s="11">
        <v>1000</v>
      </c>
      <c r="AI3" s="11">
        <v>17</v>
      </c>
      <c r="AJ3" s="11">
        <v>1000</v>
      </c>
      <c r="AK3" s="11">
        <v>18</v>
      </c>
      <c r="AL3" s="11">
        <v>1000</v>
      </c>
      <c r="AM3" s="11">
        <v>19</v>
      </c>
      <c r="AN3" s="11">
        <v>1000</v>
      </c>
      <c r="AO3" s="11">
        <v>20</v>
      </c>
    </row>
    <row r="4" spans="1:41" s="12" customFormat="1" x14ac:dyDescent="0.25">
      <c r="A4" s="19" t="s">
        <v>57</v>
      </c>
      <c r="B4" s="14" t="s">
        <v>52</v>
      </c>
      <c r="C4" s="12" t="s">
        <v>58</v>
      </c>
      <c r="D4" s="12" t="s">
        <v>52</v>
      </c>
      <c r="E4" s="12" t="s">
        <v>58</v>
      </c>
      <c r="F4" s="12" t="s">
        <v>52</v>
      </c>
      <c r="G4" s="12" t="s">
        <v>58</v>
      </c>
      <c r="H4" s="12" t="s">
        <v>52</v>
      </c>
      <c r="I4" s="12" t="s">
        <v>58</v>
      </c>
      <c r="J4" s="12" t="s">
        <v>52</v>
      </c>
      <c r="K4" s="12" t="s">
        <v>58</v>
      </c>
      <c r="L4" s="12" t="s">
        <v>52</v>
      </c>
      <c r="M4" s="12" t="s">
        <v>58</v>
      </c>
      <c r="N4" s="12" t="s">
        <v>52</v>
      </c>
      <c r="O4" s="12" t="s">
        <v>58</v>
      </c>
      <c r="P4" s="12" t="s">
        <v>52</v>
      </c>
      <c r="Q4" s="12" t="s">
        <v>58</v>
      </c>
      <c r="R4" s="12" t="s">
        <v>52</v>
      </c>
      <c r="S4" s="12" t="s">
        <v>58</v>
      </c>
      <c r="T4" s="12" t="s">
        <v>52</v>
      </c>
      <c r="U4" s="12" t="s">
        <v>58</v>
      </c>
      <c r="V4" s="12" t="s">
        <v>52</v>
      </c>
      <c r="W4" s="12" t="s">
        <v>58</v>
      </c>
      <c r="X4" s="12" t="s">
        <v>52</v>
      </c>
      <c r="Y4" s="12" t="s">
        <v>58</v>
      </c>
      <c r="Z4" s="12" t="s">
        <v>52</v>
      </c>
      <c r="AA4" s="12" t="s">
        <v>58</v>
      </c>
      <c r="AB4" s="12" t="s">
        <v>52</v>
      </c>
      <c r="AC4" s="12" t="s">
        <v>58</v>
      </c>
      <c r="AD4" s="12" t="s">
        <v>52</v>
      </c>
      <c r="AE4" s="12" t="s">
        <v>58</v>
      </c>
      <c r="AF4" s="12" t="s">
        <v>52</v>
      </c>
      <c r="AG4" s="12" t="s">
        <v>58</v>
      </c>
      <c r="AH4" s="12" t="s">
        <v>52</v>
      </c>
      <c r="AI4" s="12" t="s">
        <v>58</v>
      </c>
      <c r="AJ4" s="12" t="s">
        <v>52</v>
      </c>
      <c r="AK4" s="12" t="s">
        <v>58</v>
      </c>
      <c r="AL4" s="12" t="s">
        <v>52</v>
      </c>
      <c r="AM4" s="12" t="s">
        <v>58</v>
      </c>
      <c r="AN4" s="12" t="s">
        <v>52</v>
      </c>
      <c r="AO4" s="12" t="s">
        <v>58</v>
      </c>
    </row>
    <row r="5" spans="1:41" x14ac:dyDescent="0.25">
      <c r="A5" s="20">
        <f>0.0000000325*10^9</f>
        <v>32.5</v>
      </c>
      <c r="B5">
        <v>0.92936410000000003</v>
      </c>
      <c r="C5">
        <v>0.61957510000000005</v>
      </c>
      <c r="D5">
        <v>0.34001189999999998</v>
      </c>
      <c r="E5">
        <v>0.62061359999999999</v>
      </c>
      <c r="F5">
        <v>2.05023</v>
      </c>
      <c r="G5">
        <v>0.59334500000000001</v>
      </c>
      <c r="H5">
        <v>1.813321</v>
      </c>
      <c r="I5">
        <v>0.5978329</v>
      </c>
      <c r="J5">
        <v>-0.13488269999999999</v>
      </c>
      <c r="K5">
        <v>0.60934449999999996</v>
      </c>
      <c r="L5">
        <v>2.8497370000000002</v>
      </c>
      <c r="M5">
        <v>0.59919</v>
      </c>
      <c r="N5">
        <v>2.7181109999999999</v>
      </c>
      <c r="O5">
        <v>0.61346080000000003</v>
      </c>
      <c r="P5">
        <v>3.023825</v>
      </c>
      <c r="Q5">
        <v>0.60504599999999997</v>
      </c>
      <c r="R5">
        <v>3.3912900000000001</v>
      </c>
      <c r="S5">
        <v>0.61596770000000001</v>
      </c>
      <c r="T5">
        <v>1.590125</v>
      </c>
      <c r="U5">
        <v>0.61070230000000003</v>
      </c>
      <c r="V5">
        <v>1.9686790000000001</v>
      </c>
      <c r="W5">
        <v>0.597468</v>
      </c>
      <c r="X5">
        <v>0.62000710000000003</v>
      </c>
      <c r="Y5">
        <v>0.60031999999999996</v>
      </c>
      <c r="Z5">
        <v>1.9925740000000001</v>
      </c>
      <c r="AA5">
        <v>0.60907650000000002</v>
      </c>
      <c r="AB5">
        <v>3.1330589999999998</v>
      </c>
      <c r="AC5">
        <v>0.60932679999999995</v>
      </c>
      <c r="AD5">
        <v>1.638439</v>
      </c>
      <c r="AE5">
        <v>0.61741239999999997</v>
      </c>
      <c r="AF5">
        <v>1.863154</v>
      </c>
      <c r="AG5">
        <v>0.60982369999999997</v>
      </c>
      <c r="AH5">
        <v>0.87493500000000002</v>
      </c>
      <c r="AI5">
        <v>0.61616910000000003</v>
      </c>
      <c r="AJ5">
        <v>1.3980919999999999</v>
      </c>
      <c r="AK5">
        <v>0.58735159999999997</v>
      </c>
      <c r="AL5">
        <v>0.66364190000000001</v>
      </c>
      <c r="AM5">
        <v>0.60906190000000004</v>
      </c>
      <c r="AN5">
        <v>2.346263</v>
      </c>
      <c r="AO5">
        <v>0.60955890000000001</v>
      </c>
    </row>
    <row r="6" spans="1:41" x14ac:dyDescent="0.25">
      <c r="A6" s="20">
        <f>0.0000000375*10^9</f>
        <v>37.5</v>
      </c>
      <c r="B6">
        <v>1.788008</v>
      </c>
      <c r="C6">
        <v>0.60746290000000003</v>
      </c>
      <c r="D6">
        <v>1.1314690000000001</v>
      </c>
      <c r="E6">
        <v>0.61502140000000005</v>
      </c>
      <c r="F6">
        <v>2.306162</v>
      </c>
      <c r="G6">
        <v>0.58976249999999997</v>
      </c>
      <c r="H6">
        <v>1.3948069999999999</v>
      </c>
      <c r="I6">
        <v>0.59509710000000005</v>
      </c>
      <c r="J6">
        <v>0.96946929999999998</v>
      </c>
      <c r="K6">
        <v>0.59741829999999996</v>
      </c>
      <c r="L6">
        <v>1.850967</v>
      </c>
      <c r="M6">
        <v>0.60631360000000001</v>
      </c>
      <c r="N6">
        <v>3.8816190000000002</v>
      </c>
      <c r="O6">
        <v>0.60551460000000001</v>
      </c>
      <c r="P6">
        <v>4.3148860000000004</v>
      </c>
      <c r="Q6">
        <v>0.59424540000000003</v>
      </c>
      <c r="R6">
        <v>3.5160439999999999</v>
      </c>
      <c r="S6">
        <v>0.60544509999999996</v>
      </c>
      <c r="T6">
        <v>2.308773</v>
      </c>
      <c r="U6">
        <v>0.59455230000000003</v>
      </c>
      <c r="V6">
        <v>0.8251117</v>
      </c>
      <c r="W6">
        <v>0.59067979999999998</v>
      </c>
      <c r="X6">
        <v>1.4323079999999999</v>
      </c>
      <c r="Y6">
        <v>0.60660820000000004</v>
      </c>
      <c r="Z6">
        <v>2.946739</v>
      </c>
      <c r="AA6">
        <v>0.60294510000000001</v>
      </c>
      <c r="AB6">
        <v>2.719265</v>
      </c>
      <c r="AC6">
        <v>0.60047010000000001</v>
      </c>
      <c r="AD6">
        <v>2.4090880000000001</v>
      </c>
      <c r="AE6">
        <v>0.59941659999999997</v>
      </c>
      <c r="AF6">
        <v>2.0174259999999999</v>
      </c>
      <c r="AG6">
        <v>0.60695030000000005</v>
      </c>
      <c r="AH6">
        <v>1.5447139999999999</v>
      </c>
      <c r="AI6">
        <v>0.60947490000000004</v>
      </c>
      <c r="AJ6">
        <v>1.990518</v>
      </c>
      <c r="AK6">
        <v>0.58550720000000001</v>
      </c>
      <c r="AL6">
        <v>1.629281</v>
      </c>
      <c r="AM6">
        <v>0.60729109999999997</v>
      </c>
      <c r="AN6">
        <v>2.0179969999999998</v>
      </c>
      <c r="AO6">
        <v>0.59333880000000006</v>
      </c>
    </row>
    <row r="7" spans="1:41" x14ac:dyDescent="0.25">
      <c r="A7" s="20">
        <f>0.0000000425*10^9</f>
        <v>42.5</v>
      </c>
      <c r="B7">
        <v>1.8511690000000001</v>
      </c>
      <c r="C7">
        <v>0.59713539999999998</v>
      </c>
      <c r="D7">
        <v>1.967849</v>
      </c>
      <c r="E7">
        <v>0.59705030000000003</v>
      </c>
      <c r="F7">
        <v>2.1705100000000002</v>
      </c>
      <c r="G7">
        <v>0.582924</v>
      </c>
      <c r="H7">
        <v>1.0453859999999999</v>
      </c>
      <c r="I7">
        <v>0.59821530000000001</v>
      </c>
      <c r="J7">
        <v>1.0335829999999999</v>
      </c>
      <c r="K7">
        <v>0.58737039999999996</v>
      </c>
      <c r="L7">
        <v>2.0720489999999998</v>
      </c>
      <c r="M7">
        <v>0.60234489999999996</v>
      </c>
      <c r="N7">
        <v>3.6635270000000002</v>
      </c>
      <c r="O7">
        <v>0.58960349999999995</v>
      </c>
      <c r="P7">
        <v>4.6630099999999999</v>
      </c>
      <c r="Q7">
        <v>0.58648389999999995</v>
      </c>
      <c r="R7">
        <v>2.8155839999999999</v>
      </c>
      <c r="S7">
        <v>0.60243089999999999</v>
      </c>
      <c r="T7">
        <v>1.907154</v>
      </c>
      <c r="U7">
        <v>0.58606210000000003</v>
      </c>
      <c r="V7">
        <v>1.0330280000000001</v>
      </c>
      <c r="W7">
        <v>0.59242550000000005</v>
      </c>
      <c r="X7">
        <v>2.4986359999999999</v>
      </c>
      <c r="Y7">
        <v>0.60739290000000001</v>
      </c>
      <c r="Z7">
        <v>2.873154</v>
      </c>
      <c r="AA7">
        <v>0.60024929999999999</v>
      </c>
      <c r="AB7">
        <v>1.583701</v>
      </c>
      <c r="AC7">
        <v>0.59923320000000002</v>
      </c>
      <c r="AD7">
        <v>2.3000509999999998</v>
      </c>
      <c r="AE7">
        <v>0.59205850000000004</v>
      </c>
      <c r="AF7">
        <v>1.3621939999999999</v>
      </c>
      <c r="AG7">
        <v>0.60100050000000005</v>
      </c>
      <c r="AH7">
        <v>2.7857460000000001</v>
      </c>
      <c r="AI7">
        <v>0.60450300000000001</v>
      </c>
      <c r="AJ7">
        <v>2.8813740000000001</v>
      </c>
      <c r="AK7">
        <v>0.5841655</v>
      </c>
      <c r="AL7">
        <v>2.3868939999999998</v>
      </c>
      <c r="AM7">
        <v>0.60068129999999997</v>
      </c>
      <c r="AN7">
        <v>0.88194700000000004</v>
      </c>
      <c r="AO7">
        <v>0.59126840000000003</v>
      </c>
    </row>
    <row r="8" spans="1:41" x14ac:dyDescent="0.25">
      <c r="A8" s="20">
        <f>0.0000000475*10^9</f>
        <v>47.5</v>
      </c>
      <c r="B8">
        <v>1.8610549999999999</v>
      </c>
      <c r="C8">
        <v>0.58569159999999998</v>
      </c>
      <c r="D8">
        <v>1.503706</v>
      </c>
      <c r="E8">
        <v>0.58552919999999997</v>
      </c>
      <c r="F8">
        <v>1.006672</v>
      </c>
      <c r="G8">
        <v>0.58366850000000003</v>
      </c>
      <c r="H8">
        <v>0.83327340000000005</v>
      </c>
      <c r="I8">
        <v>0.59624279999999996</v>
      </c>
      <c r="J8">
        <v>0.76770349999999998</v>
      </c>
      <c r="K8">
        <v>0.59077009999999996</v>
      </c>
      <c r="L8">
        <v>1.700949</v>
      </c>
      <c r="M8">
        <v>0.58523060000000005</v>
      </c>
      <c r="N8">
        <v>1.696825</v>
      </c>
      <c r="O8">
        <v>0.58828590000000003</v>
      </c>
      <c r="P8">
        <v>3.9795020000000001</v>
      </c>
      <c r="Q8">
        <v>0.58858140000000003</v>
      </c>
      <c r="R8">
        <v>2.6168800000000001</v>
      </c>
      <c r="S8">
        <v>0.59857320000000003</v>
      </c>
      <c r="T8">
        <v>0.69381269999999995</v>
      </c>
      <c r="U8">
        <v>0.59119659999999996</v>
      </c>
      <c r="V8">
        <v>2.4562170000000001</v>
      </c>
      <c r="W8">
        <v>0.58483640000000003</v>
      </c>
      <c r="X8">
        <v>2.927419</v>
      </c>
      <c r="Y8">
        <v>0.59497370000000005</v>
      </c>
      <c r="Z8">
        <v>2.34545</v>
      </c>
      <c r="AA8">
        <v>0.59420300000000004</v>
      </c>
      <c r="AB8">
        <v>-1.6963789999999999E-2</v>
      </c>
      <c r="AC8">
        <v>0.60293379999999996</v>
      </c>
      <c r="AD8">
        <v>1.0619799999999999</v>
      </c>
      <c r="AE8">
        <v>0.5928348</v>
      </c>
      <c r="AF8">
        <v>1.4454880000000001</v>
      </c>
      <c r="AG8">
        <v>0.59915059999999998</v>
      </c>
      <c r="AH8">
        <v>3.6955290000000001</v>
      </c>
      <c r="AI8">
        <v>0.5938987</v>
      </c>
      <c r="AJ8">
        <v>2.9677829999999998</v>
      </c>
      <c r="AK8">
        <v>0.58441960000000004</v>
      </c>
      <c r="AL8">
        <v>1.069539</v>
      </c>
      <c r="AM8">
        <v>0.59481910000000005</v>
      </c>
      <c r="AN8">
        <v>0.68923769999999995</v>
      </c>
      <c r="AO8">
        <v>0.59466889999999994</v>
      </c>
    </row>
    <row r="9" spans="1:41" x14ac:dyDescent="0.25">
      <c r="A9" s="20">
        <f>0.0000000525*10^9</f>
        <v>52.5</v>
      </c>
      <c r="B9">
        <v>2.243817</v>
      </c>
      <c r="C9">
        <v>0.57279279999999999</v>
      </c>
      <c r="D9">
        <v>0.86067289999999996</v>
      </c>
      <c r="E9">
        <v>0.58972869999999999</v>
      </c>
      <c r="F9">
        <v>-3.7130650000000002E-3</v>
      </c>
      <c r="G9">
        <v>0.59417319999999996</v>
      </c>
      <c r="H9">
        <v>1.1589499999999999</v>
      </c>
      <c r="I9">
        <v>0.58560699999999999</v>
      </c>
      <c r="J9">
        <v>1.412072</v>
      </c>
      <c r="K9">
        <v>0.59375169999999999</v>
      </c>
      <c r="L9">
        <v>1.032983</v>
      </c>
      <c r="M9">
        <v>0.58682999999999996</v>
      </c>
      <c r="N9">
        <v>1.676698</v>
      </c>
      <c r="O9">
        <v>0.60217730000000003</v>
      </c>
      <c r="P9">
        <v>4.072031</v>
      </c>
      <c r="Q9">
        <v>0.58806890000000001</v>
      </c>
      <c r="R9">
        <v>2.4445779999999999</v>
      </c>
      <c r="S9">
        <v>0.58806610000000004</v>
      </c>
      <c r="T9">
        <v>0.25363330000000001</v>
      </c>
      <c r="U9">
        <v>0.59463149999999998</v>
      </c>
      <c r="V9">
        <v>2.9993660000000002</v>
      </c>
      <c r="W9">
        <v>0.57010879999999997</v>
      </c>
      <c r="X9">
        <v>2.3586960000000001</v>
      </c>
      <c r="Y9">
        <v>0.57745769999999996</v>
      </c>
      <c r="Z9">
        <v>3.0693030000000001</v>
      </c>
      <c r="AA9">
        <v>0.5776268</v>
      </c>
      <c r="AB9">
        <v>-1.008594</v>
      </c>
      <c r="AC9">
        <v>0.59932350000000001</v>
      </c>
      <c r="AD9">
        <v>0.42335699999999998</v>
      </c>
      <c r="AE9">
        <v>0.58945000000000003</v>
      </c>
      <c r="AF9">
        <v>2.3702329999999998</v>
      </c>
      <c r="AG9">
        <v>0.60103059999999997</v>
      </c>
      <c r="AH9">
        <v>3.0516839999999998</v>
      </c>
      <c r="AI9">
        <v>0.57829980000000003</v>
      </c>
      <c r="AJ9">
        <v>3.3237679999999998</v>
      </c>
      <c r="AK9">
        <v>0.58079040000000004</v>
      </c>
      <c r="AL9">
        <v>0.50390539999999995</v>
      </c>
      <c r="AM9">
        <v>0.60034580000000004</v>
      </c>
      <c r="AN9">
        <v>1.09457</v>
      </c>
      <c r="AO9">
        <v>0.59286519999999998</v>
      </c>
    </row>
    <row r="10" spans="1:41" x14ac:dyDescent="0.25">
      <c r="A10" s="20">
        <f>0.0000000575*10^9</f>
        <v>57.5</v>
      </c>
      <c r="B10">
        <v>1.9538420000000001</v>
      </c>
      <c r="C10">
        <v>0.56338560000000004</v>
      </c>
      <c r="D10">
        <v>1.253517</v>
      </c>
      <c r="E10">
        <v>0.58878070000000005</v>
      </c>
      <c r="F10">
        <v>-0.25210440000000001</v>
      </c>
      <c r="G10">
        <v>0.5953446</v>
      </c>
      <c r="H10">
        <v>1.8486039999999999</v>
      </c>
      <c r="I10">
        <v>0.57627890000000004</v>
      </c>
      <c r="J10">
        <v>2.4912030000000001</v>
      </c>
      <c r="K10">
        <v>0.58857550000000003</v>
      </c>
      <c r="L10">
        <v>1.610379</v>
      </c>
      <c r="M10">
        <v>0.59476260000000003</v>
      </c>
      <c r="N10">
        <v>4.0738279999999998</v>
      </c>
      <c r="O10">
        <v>0.5945298</v>
      </c>
      <c r="P10">
        <v>4.8451089999999999</v>
      </c>
      <c r="Q10">
        <v>0.58015640000000002</v>
      </c>
      <c r="R10">
        <v>1.6496770000000001</v>
      </c>
      <c r="S10">
        <v>0.5794899</v>
      </c>
      <c r="T10">
        <v>1.1128709999999999</v>
      </c>
      <c r="U10">
        <v>0.59092549999999999</v>
      </c>
      <c r="V10">
        <v>2.268821</v>
      </c>
      <c r="W10">
        <v>0.56536439999999999</v>
      </c>
      <c r="X10">
        <v>1.939284</v>
      </c>
      <c r="Y10">
        <v>0.5739457</v>
      </c>
      <c r="Z10">
        <v>4.0374670000000004</v>
      </c>
      <c r="AA10">
        <v>0.55886930000000001</v>
      </c>
      <c r="AB10">
        <v>-0.67749859999999995</v>
      </c>
      <c r="AC10">
        <v>0.59595399999999998</v>
      </c>
      <c r="AD10">
        <v>1.3205150000000001</v>
      </c>
      <c r="AE10">
        <v>0.58757740000000003</v>
      </c>
      <c r="AF10">
        <v>1.8115779999999999</v>
      </c>
      <c r="AG10">
        <v>0.59165140000000005</v>
      </c>
      <c r="AH10">
        <v>2.0833189999999999</v>
      </c>
      <c r="AI10">
        <v>0.56870960000000004</v>
      </c>
      <c r="AJ10">
        <v>3.3716379999999999</v>
      </c>
      <c r="AK10">
        <v>0.57170589999999999</v>
      </c>
      <c r="AL10">
        <v>1.640036</v>
      </c>
      <c r="AM10">
        <v>0.59567829999999999</v>
      </c>
      <c r="AN10">
        <v>1.4068369999999999</v>
      </c>
      <c r="AO10">
        <v>0.58719109999999997</v>
      </c>
    </row>
    <row r="11" spans="1:41" x14ac:dyDescent="0.25">
      <c r="A11" s="20">
        <f>0.0000000625*10^9</f>
        <v>62.5</v>
      </c>
      <c r="B11">
        <v>0.8900228</v>
      </c>
      <c r="C11">
        <v>0.57090209999999997</v>
      </c>
      <c r="D11">
        <v>2.0760710000000002</v>
      </c>
      <c r="E11">
        <v>0.57895909999999995</v>
      </c>
      <c r="F11">
        <v>-0.18004890000000001</v>
      </c>
      <c r="G11">
        <v>0.58563500000000002</v>
      </c>
      <c r="H11">
        <v>1.886719</v>
      </c>
      <c r="I11">
        <v>0.57069829999999999</v>
      </c>
      <c r="J11">
        <v>3.0537390000000002</v>
      </c>
      <c r="K11">
        <v>0.57509580000000005</v>
      </c>
      <c r="L11">
        <v>2.4779010000000001</v>
      </c>
      <c r="M11">
        <v>0.58488499999999999</v>
      </c>
      <c r="N11">
        <v>4.8910679999999997</v>
      </c>
      <c r="O11">
        <v>0.56301400000000001</v>
      </c>
      <c r="P11">
        <v>4.5752050000000004</v>
      </c>
      <c r="Q11">
        <v>0.56861870000000003</v>
      </c>
      <c r="R11">
        <v>1.3669830000000001</v>
      </c>
      <c r="S11">
        <v>0.57687770000000005</v>
      </c>
      <c r="T11">
        <v>2.0537559999999999</v>
      </c>
      <c r="U11">
        <v>0.58080639999999994</v>
      </c>
      <c r="V11">
        <v>2.430393</v>
      </c>
      <c r="W11">
        <v>0.57765820000000001</v>
      </c>
      <c r="X11">
        <v>2.8410380000000002</v>
      </c>
      <c r="Y11">
        <v>0.58540590000000003</v>
      </c>
      <c r="Z11">
        <v>3.2817210000000001</v>
      </c>
      <c r="AA11">
        <v>0.55420709999999995</v>
      </c>
      <c r="AB11">
        <v>-0.31212899999999999</v>
      </c>
      <c r="AC11">
        <v>0.60207290000000002</v>
      </c>
      <c r="AD11">
        <v>2.0396369999999999</v>
      </c>
      <c r="AE11">
        <v>0.583206</v>
      </c>
      <c r="AF11">
        <v>0.85856250000000001</v>
      </c>
      <c r="AG11">
        <v>0.57439050000000003</v>
      </c>
      <c r="AH11">
        <v>2.2214879999999999</v>
      </c>
      <c r="AI11">
        <v>0.57120510000000002</v>
      </c>
      <c r="AJ11">
        <v>2.3965489999999998</v>
      </c>
      <c r="AK11">
        <v>0.57587120000000003</v>
      </c>
      <c r="AL11">
        <v>2.1605620000000001</v>
      </c>
      <c r="AM11">
        <v>0.57456470000000004</v>
      </c>
      <c r="AN11">
        <v>2.0029590000000002</v>
      </c>
      <c r="AO11">
        <v>0.58048109999999997</v>
      </c>
    </row>
    <row r="12" spans="1:41" x14ac:dyDescent="0.25">
      <c r="A12" s="20">
        <f>0.0000000675*10^9</f>
        <v>67.5</v>
      </c>
      <c r="B12">
        <v>0.67854780000000003</v>
      </c>
      <c r="C12">
        <v>0.58950449999999999</v>
      </c>
      <c r="D12">
        <v>3.2219099999999998</v>
      </c>
      <c r="E12">
        <v>0.5694901</v>
      </c>
      <c r="F12">
        <v>0.65487660000000003</v>
      </c>
      <c r="G12">
        <v>0.57632709999999998</v>
      </c>
      <c r="H12">
        <v>1.452626</v>
      </c>
      <c r="I12">
        <v>0.56007439999999997</v>
      </c>
      <c r="J12">
        <v>3.0844860000000001</v>
      </c>
      <c r="K12">
        <v>0.55640559999999994</v>
      </c>
      <c r="L12">
        <v>2.5569950000000001</v>
      </c>
      <c r="M12">
        <v>0.57664970000000004</v>
      </c>
      <c r="N12">
        <v>3.390377</v>
      </c>
      <c r="O12">
        <v>0.55100579999999999</v>
      </c>
      <c r="P12">
        <v>3.2629969999999999</v>
      </c>
      <c r="Q12">
        <v>0.55744850000000001</v>
      </c>
      <c r="R12">
        <v>1.919775</v>
      </c>
      <c r="S12">
        <v>0.57869539999999997</v>
      </c>
      <c r="T12">
        <v>2.087364</v>
      </c>
      <c r="U12">
        <v>0.56877809999999995</v>
      </c>
      <c r="V12">
        <v>3.8205550000000001</v>
      </c>
      <c r="W12">
        <v>0.58203309999999997</v>
      </c>
      <c r="X12">
        <v>3.5908910000000001</v>
      </c>
      <c r="Y12">
        <v>0.58595850000000005</v>
      </c>
      <c r="Z12">
        <v>2.3061790000000002</v>
      </c>
      <c r="AA12">
        <v>0.56454029999999999</v>
      </c>
      <c r="AB12">
        <v>0.2105668</v>
      </c>
      <c r="AC12">
        <v>0.60170020000000002</v>
      </c>
      <c r="AD12">
        <v>1.812527</v>
      </c>
      <c r="AE12">
        <v>0.57374539999999996</v>
      </c>
      <c r="AF12">
        <v>1.417063</v>
      </c>
      <c r="AG12">
        <v>0.56648350000000003</v>
      </c>
      <c r="AH12">
        <v>3.2545760000000001</v>
      </c>
      <c r="AI12">
        <v>0.57627320000000004</v>
      </c>
      <c r="AJ12">
        <v>2.422609</v>
      </c>
      <c r="AK12">
        <v>0.58839549999999996</v>
      </c>
      <c r="AL12">
        <v>1.858641</v>
      </c>
      <c r="AM12">
        <v>0.56160659999999996</v>
      </c>
      <c r="AN12">
        <v>3.2700140000000002</v>
      </c>
      <c r="AO12">
        <v>0.57559340000000003</v>
      </c>
    </row>
    <row r="13" spans="1:41" x14ac:dyDescent="0.25">
      <c r="A13" s="20">
        <f>0.0000000725*10^9</f>
        <v>72.5</v>
      </c>
      <c r="B13">
        <v>2.5254409999999998</v>
      </c>
      <c r="C13">
        <v>0.58998349999999999</v>
      </c>
      <c r="D13">
        <v>3.9853839999999998</v>
      </c>
      <c r="E13">
        <v>0.56509089999999995</v>
      </c>
      <c r="F13">
        <v>1.708609</v>
      </c>
      <c r="G13">
        <v>0.56800790000000001</v>
      </c>
      <c r="H13">
        <v>1.22435</v>
      </c>
      <c r="I13">
        <v>0.556037</v>
      </c>
      <c r="J13">
        <v>2.8125550000000001</v>
      </c>
      <c r="K13">
        <v>0.54400809999999999</v>
      </c>
      <c r="L13">
        <v>2.1174979999999999</v>
      </c>
      <c r="M13">
        <v>0.58151870000000006</v>
      </c>
      <c r="N13">
        <v>2.3248449999999998</v>
      </c>
      <c r="O13">
        <v>0.56227150000000004</v>
      </c>
      <c r="P13">
        <v>2.4824120000000001</v>
      </c>
      <c r="Q13">
        <v>0.55415300000000001</v>
      </c>
      <c r="R13">
        <v>1.9129210000000001</v>
      </c>
      <c r="S13">
        <v>0.58266689999999999</v>
      </c>
      <c r="T13">
        <v>1.5823700000000001</v>
      </c>
      <c r="U13">
        <v>0.56727470000000002</v>
      </c>
      <c r="V13">
        <v>4.7959420000000001</v>
      </c>
      <c r="W13">
        <v>0.56860299999999997</v>
      </c>
      <c r="X13">
        <v>3.095364</v>
      </c>
      <c r="Y13">
        <v>0.56992670000000001</v>
      </c>
      <c r="Z13">
        <v>2.9705859999999999</v>
      </c>
      <c r="AA13">
        <v>0.57025579999999998</v>
      </c>
      <c r="AB13">
        <v>2.2159979999999999</v>
      </c>
      <c r="AC13">
        <v>0.5860803</v>
      </c>
      <c r="AD13">
        <v>0.94881369999999998</v>
      </c>
      <c r="AE13">
        <v>0.56777849999999996</v>
      </c>
      <c r="AF13">
        <v>1.5237240000000001</v>
      </c>
      <c r="AG13">
        <v>0.56453989999999998</v>
      </c>
      <c r="AH13">
        <v>3.7621389999999999</v>
      </c>
      <c r="AI13">
        <v>0.57166439999999996</v>
      </c>
      <c r="AJ13">
        <v>3.882755</v>
      </c>
      <c r="AK13">
        <v>0.5842195</v>
      </c>
      <c r="AL13">
        <v>1.9317260000000001</v>
      </c>
      <c r="AM13">
        <v>0.56417360000000005</v>
      </c>
      <c r="AN13">
        <v>3.814435</v>
      </c>
      <c r="AO13">
        <v>0.56800360000000005</v>
      </c>
    </row>
    <row r="14" spans="1:41" x14ac:dyDescent="0.25">
      <c r="A14" s="20">
        <f>0.0000000775*10^9</f>
        <v>77.5</v>
      </c>
      <c r="B14">
        <v>3.7914949999999998</v>
      </c>
      <c r="C14">
        <v>0.57612319999999995</v>
      </c>
      <c r="D14">
        <v>2.6939280000000001</v>
      </c>
      <c r="E14">
        <v>0.56710170000000004</v>
      </c>
      <c r="F14">
        <v>2.3880560000000002</v>
      </c>
      <c r="G14">
        <v>0.56937680000000002</v>
      </c>
      <c r="H14">
        <v>0.91329700000000003</v>
      </c>
      <c r="I14">
        <v>0.56443860000000001</v>
      </c>
      <c r="J14">
        <v>2.5258319999999999</v>
      </c>
      <c r="K14">
        <v>0.54670859999999999</v>
      </c>
      <c r="L14">
        <v>1.3710009999999999</v>
      </c>
      <c r="M14">
        <v>0.58543630000000002</v>
      </c>
      <c r="N14">
        <v>2.6171229999999999</v>
      </c>
      <c r="O14">
        <v>0.56045739999999999</v>
      </c>
      <c r="P14">
        <v>2.2962090000000002</v>
      </c>
      <c r="Q14">
        <v>0.55489350000000004</v>
      </c>
      <c r="R14">
        <v>1.519352</v>
      </c>
      <c r="S14">
        <v>0.58137779999999994</v>
      </c>
      <c r="T14">
        <v>0.84636020000000001</v>
      </c>
      <c r="U14">
        <v>0.57036169999999997</v>
      </c>
      <c r="V14">
        <v>4.400906</v>
      </c>
      <c r="W14">
        <v>0.55586360000000001</v>
      </c>
      <c r="X14">
        <v>2.4742000000000002</v>
      </c>
      <c r="Y14">
        <v>0.56260849999999996</v>
      </c>
      <c r="Z14">
        <v>3.1249470000000001</v>
      </c>
      <c r="AA14">
        <v>0.56084089999999998</v>
      </c>
      <c r="AB14">
        <v>3.536775</v>
      </c>
      <c r="AC14">
        <v>0.56804180000000004</v>
      </c>
      <c r="AD14">
        <v>0.15158830000000001</v>
      </c>
      <c r="AE14">
        <v>0.57249859999999997</v>
      </c>
      <c r="AF14">
        <v>1.128485</v>
      </c>
      <c r="AG14">
        <v>0.56365120000000002</v>
      </c>
      <c r="AH14">
        <v>2.672447</v>
      </c>
      <c r="AI14">
        <v>0.56368929999999995</v>
      </c>
      <c r="AJ14">
        <v>3.8095029999999999</v>
      </c>
      <c r="AK14">
        <v>0.57496930000000002</v>
      </c>
      <c r="AL14">
        <v>2.244424</v>
      </c>
      <c r="AM14">
        <v>0.56423749999999995</v>
      </c>
      <c r="AN14">
        <v>3.0992320000000002</v>
      </c>
      <c r="AO14">
        <v>0.55863070000000004</v>
      </c>
    </row>
    <row r="15" spans="1:41" x14ac:dyDescent="0.25">
      <c r="A15" s="20">
        <f>0.0000000825*10^9</f>
        <v>82.5</v>
      </c>
      <c r="B15">
        <v>1.8741810000000001</v>
      </c>
      <c r="C15">
        <v>0.57078490000000004</v>
      </c>
      <c r="D15">
        <v>0.63494139999999999</v>
      </c>
      <c r="E15">
        <v>0.56777460000000002</v>
      </c>
      <c r="F15">
        <v>2.9362740000000001</v>
      </c>
      <c r="G15">
        <v>0.57802580000000003</v>
      </c>
      <c r="H15">
        <v>0.69952740000000002</v>
      </c>
      <c r="I15">
        <v>0.57002050000000004</v>
      </c>
      <c r="J15">
        <v>2.1225809999999998</v>
      </c>
      <c r="K15">
        <v>0.56191049999999998</v>
      </c>
      <c r="L15">
        <v>0.52665740000000005</v>
      </c>
      <c r="M15">
        <v>0.57920300000000002</v>
      </c>
      <c r="N15">
        <v>2.787328</v>
      </c>
      <c r="O15">
        <v>0.54921249999999999</v>
      </c>
      <c r="P15">
        <v>1.6278680000000001</v>
      </c>
      <c r="Q15">
        <v>0.55228699999999997</v>
      </c>
      <c r="R15">
        <v>1.9483159999999999</v>
      </c>
      <c r="S15">
        <v>0.57163370000000002</v>
      </c>
      <c r="T15">
        <v>7.4879520000000005E-2</v>
      </c>
      <c r="U15">
        <v>0.56756649999999997</v>
      </c>
      <c r="V15">
        <v>2.9564699999999999</v>
      </c>
      <c r="W15">
        <v>0.54932499999999995</v>
      </c>
      <c r="X15">
        <v>1.6063879999999999</v>
      </c>
      <c r="Y15">
        <v>0.5659459</v>
      </c>
      <c r="Z15">
        <v>1.507063</v>
      </c>
      <c r="AA15">
        <v>0.55462849999999997</v>
      </c>
      <c r="AB15">
        <v>2.4842119999999999</v>
      </c>
      <c r="AC15">
        <v>0.56317220000000001</v>
      </c>
      <c r="AD15">
        <v>0.9193886</v>
      </c>
      <c r="AE15">
        <v>0.58128999999999997</v>
      </c>
      <c r="AF15">
        <v>1.846239</v>
      </c>
      <c r="AG15">
        <v>0.5683009</v>
      </c>
      <c r="AH15">
        <v>0.88802630000000005</v>
      </c>
      <c r="AI15">
        <v>0.56446649999999998</v>
      </c>
      <c r="AJ15">
        <v>1.8735299999999999</v>
      </c>
      <c r="AK15">
        <v>0.57689800000000002</v>
      </c>
      <c r="AL15">
        <v>2.3355489999999999</v>
      </c>
      <c r="AM15">
        <v>0.55821310000000002</v>
      </c>
      <c r="AN15">
        <v>2.8883990000000002</v>
      </c>
      <c r="AO15">
        <v>0.5615561</v>
      </c>
    </row>
    <row r="16" spans="1:41" x14ac:dyDescent="0.25">
      <c r="A16" s="20">
        <f>0.0000000875*10^9</f>
        <v>87.5</v>
      </c>
      <c r="B16">
        <v>-0.25237910000000002</v>
      </c>
      <c r="C16">
        <v>0.56832559999999999</v>
      </c>
      <c r="D16">
        <v>6.362642E-3</v>
      </c>
      <c r="E16">
        <v>0.56497470000000005</v>
      </c>
      <c r="F16">
        <v>2.891343</v>
      </c>
      <c r="G16">
        <v>0.57308630000000005</v>
      </c>
      <c r="H16">
        <v>1.6081829999999999</v>
      </c>
      <c r="I16">
        <v>0.56579230000000003</v>
      </c>
      <c r="J16">
        <v>1.3145560000000001</v>
      </c>
      <c r="K16">
        <v>0.56719869999999994</v>
      </c>
      <c r="L16">
        <v>0.24039279999999999</v>
      </c>
      <c r="M16">
        <v>0.56821600000000005</v>
      </c>
      <c r="N16">
        <v>1.7671190000000001</v>
      </c>
      <c r="O16">
        <v>0.54959950000000002</v>
      </c>
      <c r="P16">
        <v>1.1916800000000001</v>
      </c>
      <c r="Q16">
        <v>0.55717139999999998</v>
      </c>
      <c r="R16">
        <v>2.4094530000000001</v>
      </c>
      <c r="S16">
        <v>0.56224529999999995</v>
      </c>
      <c r="T16">
        <v>0.1580664</v>
      </c>
      <c r="U16">
        <v>0.56627970000000005</v>
      </c>
      <c r="V16">
        <v>1.8812739999999999</v>
      </c>
      <c r="W16">
        <v>0.54716339999999997</v>
      </c>
      <c r="X16">
        <v>0.70596049999999999</v>
      </c>
      <c r="Y16">
        <v>0.56652910000000001</v>
      </c>
      <c r="Z16">
        <v>0.56585700000000005</v>
      </c>
      <c r="AA16">
        <v>0.56441229999999998</v>
      </c>
      <c r="AB16">
        <v>1.581197</v>
      </c>
      <c r="AC16">
        <v>0.57099299999999997</v>
      </c>
      <c r="AD16">
        <v>2.9382470000000001</v>
      </c>
      <c r="AE16">
        <v>0.57685679999999995</v>
      </c>
      <c r="AF16">
        <v>2.2936899999999998</v>
      </c>
      <c r="AG16">
        <v>0.57300830000000003</v>
      </c>
      <c r="AH16">
        <v>-0.1720798</v>
      </c>
      <c r="AI16">
        <v>0.56649450000000001</v>
      </c>
      <c r="AJ16">
        <v>1.556222</v>
      </c>
      <c r="AK16">
        <v>0.56939280000000003</v>
      </c>
      <c r="AL16">
        <v>2.2726920000000002</v>
      </c>
      <c r="AM16">
        <v>0.55578430000000001</v>
      </c>
      <c r="AN16">
        <v>3.201301</v>
      </c>
      <c r="AO16">
        <v>0.56618919999999995</v>
      </c>
    </row>
    <row r="17" spans="1:41" x14ac:dyDescent="0.25">
      <c r="A17" s="20">
        <f>0.0000000925*10^9</f>
        <v>92.5</v>
      </c>
      <c r="B17">
        <v>0.30541610000000002</v>
      </c>
      <c r="C17">
        <v>0.56200110000000003</v>
      </c>
      <c r="D17">
        <v>0.55153589999999997</v>
      </c>
      <c r="E17">
        <v>0.56493689999999996</v>
      </c>
      <c r="F17">
        <v>2.4204119999999998</v>
      </c>
      <c r="G17">
        <v>0.55969800000000003</v>
      </c>
      <c r="H17">
        <v>3.1111270000000002</v>
      </c>
      <c r="I17">
        <v>0.55609869999999995</v>
      </c>
      <c r="J17">
        <v>1.2885599999999999</v>
      </c>
      <c r="K17">
        <v>0.55415289999999995</v>
      </c>
      <c r="L17">
        <v>0.89972540000000001</v>
      </c>
      <c r="M17">
        <v>0.56363419999999997</v>
      </c>
      <c r="N17">
        <v>0.36374250000000002</v>
      </c>
      <c r="O17">
        <v>0.55166020000000004</v>
      </c>
      <c r="P17">
        <v>1.0890919999999999</v>
      </c>
      <c r="Q17">
        <v>0.5655715</v>
      </c>
      <c r="R17">
        <v>1.965973</v>
      </c>
      <c r="S17">
        <v>0.56628619999999996</v>
      </c>
      <c r="T17">
        <v>0.75466820000000001</v>
      </c>
      <c r="U17">
        <v>0.56721049999999995</v>
      </c>
      <c r="V17">
        <v>1.4112899999999999</v>
      </c>
      <c r="W17">
        <v>0.54678420000000005</v>
      </c>
      <c r="X17">
        <v>0.46737380000000001</v>
      </c>
      <c r="Y17">
        <v>0.56262970000000001</v>
      </c>
      <c r="Z17">
        <v>1.0314509999999999</v>
      </c>
      <c r="AA17">
        <v>0.57326270000000001</v>
      </c>
      <c r="AB17">
        <v>2.0394320000000001</v>
      </c>
      <c r="AC17">
        <v>0.5796441</v>
      </c>
      <c r="AD17">
        <v>4.0598850000000004</v>
      </c>
      <c r="AE17">
        <v>0.55889770000000005</v>
      </c>
      <c r="AF17">
        <v>1.5265089999999999</v>
      </c>
      <c r="AG17">
        <v>0.57118089999999999</v>
      </c>
      <c r="AH17">
        <v>-3.7492549999999999E-3</v>
      </c>
      <c r="AI17">
        <v>0.56207379999999996</v>
      </c>
      <c r="AJ17">
        <v>3.3037130000000001</v>
      </c>
      <c r="AK17">
        <v>0.5498556</v>
      </c>
      <c r="AL17">
        <v>2.0557460000000001</v>
      </c>
      <c r="AM17">
        <v>0.55694900000000003</v>
      </c>
      <c r="AN17">
        <v>2.0359950000000002</v>
      </c>
      <c r="AO17">
        <v>0.558033</v>
      </c>
    </row>
    <row r="18" spans="1:41" x14ac:dyDescent="0.25">
      <c r="A18" s="20">
        <f>0.0000000975*10^9</f>
        <v>97.5</v>
      </c>
      <c r="B18">
        <v>1.6627110000000001</v>
      </c>
      <c r="C18">
        <v>0.55802260000000004</v>
      </c>
      <c r="D18">
        <v>1.0407040000000001</v>
      </c>
      <c r="E18">
        <v>0.56327839999999996</v>
      </c>
      <c r="F18">
        <v>1.8005910000000001</v>
      </c>
      <c r="G18">
        <v>0.55283000000000004</v>
      </c>
      <c r="H18">
        <v>2.9595889999999998</v>
      </c>
      <c r="I18">
        <v>0.55231410000000003</v>
      </c>
      <c r="J18">
        <v>2.0689980000000001</v>
      </c>
      <c r="K18">
        <v>0.54291739999999999</v>
      </c>
      <c r="L18">
        <v>1.6164670000000001</v>
      </c>
      <c r="M18">
        <v>0.56092180000000003</v>
      </c>
      <c r="N18">
        <v>-0.16041939999999999</v>
      </c>
      <c r="O18">
        <v>0.55056830000000001</v>
      </c>
      <c r="P18">
        <v>-0.19807569999999999</v>
      </c>
      <c r="Q18">
        <v>0.56447270000000005</v>
      </c>
      <c r="R18">
        <v>0.82420519999999997</v>
      </c>
      <c r="S18">
        <v>0.57199529999999998</v>
      </c>
      <c r="T18">
        <v>0.49859949999999997</v>
      </c>
      <c r="U18">
        <v>0.56253330000000001</v>
      </c>
      <c r="V18">
        <v>0.84362239999999999</v>
      </c>
      <c r="W18">
        <v>0.54598789999999997</v>
      </c>
      <c r="X18">
        <v>0.30370390000000003</v>
      </c>
      <c r="Y18">
        <v>0.55777019999999999</v>
      </c>
      <c r="Z18">
        <v>1.742291</v>
      </c>
      <c r="AA18">
        <v>0.5652199</v>
      </c>
      <c r="AB18">
        <v>2.3740570000000001</v>
      </c>
      <c r="AC18">
        <v>0.57659470000000002</v>
      </c>
      <c r="AD18">
        <v>3.115332</v>
      </c>
      <c r="AE18">
        <v>0.5462629</v>
      </c>
      <c r="AF18">
        <v>0.71817059999999999</v>
      </c>
      <c r="AG18">
        <v>0.56182710000000002</v>
      </c>
      <c r="AH18">
        <v>0.74313249999999997</v>
      </c>
      <c r="AI18">
        <v>0.56301069999999998</v>
      </c>
      <c r="AJ18">
        <v>3.586141</v>
      </c>
      <c r="AK18">
        <v>0.5395259</v>
      </c>
      <c r="AL18">
        <v>1.4607920000000001</v>
      </c>
      <c r="AM18">
        <v>0.55870430000000004</v>
      </c>
      <c r="AN18">
        <v>0.16212499999999999</v>
      </c>
      <c r="AO18">
        <v>0.55450310000000003</v>
      </c>
    </row>
    <row r="19" spans="1:41" x14ac:dyDescent="0.25">
      <c r="A19" s="20">
        <f>0.0000001025*10^9</f>
        <v>102.5</v>
      </c>
      <c r="B19">
        <v>1.6286080000000001</v>
      </c>
      <c r="C19">
        <v>0.55533659999999996</v>
      </c>
      <c r="D19">
        <v>0.68907819999999997</v>
      </c>
      <c r="E19">
        <v>0.55476040000000004</v>
      </c>
      <c r="F19">
        <v>1.2677639999999999</v>
      </c>
      <c r="G19">
        <v>0.54831989999999997</v>
      </c>
      <c r="H19">
        <v>1.0476350000000001</v>
      </c>
      <c r="I19">
        <v>0.55306710000000003</v>
      </c>
      <c r="J19">
        <v>1.949624</v>
      </c>
      <c r="K19">
        <v>0.54132420000000003</v>
      </c>
      <c r="L19">
        <v>1.9234640000000001</v>
      </c>
      <c r="M19">
        <v>0.55100210000000005</v>
      </c>
      <c r="N19">
        <v>0.12122330000000001</v>
      </c>
      <c r="O19">
        <v>0.55354250000000005</v>
      </c>
      <c r="P19">
        <v>-1.348824</v>
      </c>
      <c r="Q19">
        <v>0.56405459999999996</v>
      </c>
      <c r="R19">
        <v>-0.12616250000000001</v>
      </c>
      <c r="S19">
        <v>0.56323069999999997</v>
      </c>
      <c r="T19">
        <v>-8.0362160000000002E-2</v>
      </c>
      <c r="U19">
        <v>0.55668329999999999</v>
      </c>
      <c r="V19">
        <v>0.13812489999999999</v>
      </c>
      <c r="W19">
        <v>0.55074889999999999</v>
      </c>
      <c r="X19">
        <v>0.182227</v>
      </c>
      <c r="Y19">
        <v>0.55771660000000001</v>
      </c>
      <c r="Z19">
        <v>1.9353940000000001</v>
      </c>
      <c r="AA19">
        <v>0.55108860000000004</v>
      </c>
      <c r="AB19">
        <v>1.7905880000000001</v>
      </c>
      <c r="AC19">
        <v>0.55823809999999996</v>
      </c>
      <c r="AD19">
        <v>1.8678809999999999</v>
      </c>
      <c r="AE19">
        <v>0.54787459999999999</v>
      </c>
      <c r="AF19">
        <v>0.50362649999999998</v>
      </c>
      <c r="AG19">
        <v>0.55132270000000005</v>
      </c>
      <c r="AH19">
        <v>0.75279980000000002</v>
      </c>
      <c r="AI19">
        <v>0.56835230000000003</v>
      </c>
      <c r="AJ19">
        <v>1.7838099999999999</v>
      </c>
      <c r="AK19">
        <v>0.53943819999999998</v>
      </c>
      <c r="AL19">
        <v>1.2509030000000001</v>
      </c>
      <c r="AM19">
        <v>0.55612669999999997</v>
      </c>
      <c r="AN19">
        <v>9.1551090000000002E-2</v>
      </c>
      <c r="AO19">
        <v>0.56465390000000004</v>
      </c>
    </row>
    <row r="20" spans="1:41" x14ac:dyDescent="0.25">
      <c r="A20" s="20">
        <f>0.0000001075*10^9</f>
        <v>107.5</v>
      </c>
      <c r="B20">
        <v>0.59417929999999997</v>
      </c>
      <c r="C20">
        <v>0.5442496</v>
      </c>
      <c r="D20">
        <v>0.11926390000000001</v>
      </c>
      <c r="E20">
        <v>0.54452509999999998</v>
      </c>
      <c r="F20">
        <v>1.757379</v>
      </c>
      <c r="G20">
        <v>0.54395819999999995</v>
      </c>
      <c r="H20">
        <v>0.12182949999999999</v>
      </c>
      <c r="I20">
        <v>0.54924910000000005</v>
      </c>
      <c r="J20">
        <v>0.95439059999999998</v>
      </c>
      <c r="K20">
        <v>0.545184</v>
      </c>
      <c r="L20">
        <v>2.4526889999999999</v>
      </c>
      <c r="M20">
        <v>0.53915809999999997</v>
      </c>
      <c r="N20">
        <v>0.4182189</v>
      </c>
      <c r="O20">
        <v>0.55631609999999998</v>
      </c>
      <c r="P20">
        <v>-0.95157460000000005</v>
      </c>
      <c r="Q20">
        <v>0.5632663</v>
      </c>
      <c r="R20">
        <v>0.43234650000000002</v>
      </c>
      <c r="S20">
        <v>0.55314620000000003</v>
      </c>
      <c r="T20">
        <v>0.65299490000000004</v>
      </c>
      <c r="U20">
        <v>0.55994299999999997</v>
      </c>
      <c r="V20">
        <v>-0.4291798</v>
      </c>
      <c r="W20">
        <v>0.55920749999999997</v>
      </c>
      <c r="X20">
        <v>0.30765049999999999</v>
      </c>
      <c r="Y20">
        <v>0.55794809999999995</v>
      </c>
      <c r="Z20">
        <v>1.0946089999999999</v>
      </c>
      <c r="AA20">
        <v>0.54913869999999998</v>
      </c>
      <c r="AB20">
        <v>0.85276010000000002</v>
      </c>
      <c r="AC20">
        <v>0.54415979999999997</v>
      </c>
      <c r="AD20">
        <v>1.9195990000000001</v>
      </c>
      <c r="AE20">
        <v>0.55421799999999999</v>
      </c>
      <c r="AF20">
        <v>0.27761809999999998</v>
      </c>
      <c r="AG20">
        <v>0.54717280000000001</v>
      </c>
      <c r="AH20">
        <v>0.66901739999999998</v>
      </c>
      <c r="AI20">
        <v>0.56100740000000004</v>
      </c>
      <c r="AJ20">
        <v>0.91686259999999997</v>
      </c>
      <c r="AK20">
        <v>0.54099750000000002</v>
      </c>
      <c r="AL20">
        <v>1.5305390000000001</v>
      </c>
      <c r="AM20">
        <v>0.54664109999999999</v>
      </c>
      <c r="AN20">
        <v>0.87780060000000004</v>
      </c>
      <c r="AO20">
        <v>0.56935089999999999</v>
      </c>
    </row>
    <row r="21" spans="1:41" x14ac:dyDescent="0.25">
      <c r="A21" s="20">
        <f>0.0000001125*10^9</f>
        <v>112.5</v>
      </c>
      <c r="B21">
        <v>-0.1012908</v>
      </c>
      <c r="C21">
        <v>0.52910159999999995</v>
      </c>
      <c r="D21">
        <v>-2.0829489999999999E-2</v>
      </c>
      <c r="E21">
        <v>0.5408115</v>
      </c>
      <c r="F21">
        <v>2.079323</v>
      </c>
      <c r="G21">
        <v>0.54467030000000005</v>
      </c>
      <c r="H21">
        <v>0.75284200000000001</v>
      </c>
      <c r="I21">
        <v>0.54452179999999994</v>
      </c>
      <c r="J21">
        <v>0.17358960000000001</v>
      </c>
      <c r="K21">
        <v>0.55293930000000002</v>
      </c>
      <c r="L21">
        <v>2.442869</v>
      </c>
      <c r="M21">
        <v>0.53843470000000004</v>
      </c>
      <c r="N21">
        <v>0.6401251</v>
      </c>
      <c r="O21">
        <v>0.55289410000000005</v>
      </c>
      <c r="P21">
        <v>1.836409E-2</v>
      </c>
      <c r="Q21">
        <v>0.55574009999999996</v>
      </c>
      <c r="R21">
        <v>1.8470899999999999</v>
      </c>
      <c r="S21">
        <v>0.54706630000000001</v>
      </c>
      <c r="T21">
        <v>1.880474</v>
      </c>
      <c r="U21">
        <v>0.55867840000000002</v>
      </c>
      <c r="V21">
        <v>0.24374460000000001</v>
      </c>
      <c r="W21">
        <v>0.56359440000000005</v>
      </c>
      <c r="X21">
        <v>0.69294449999999996</v>
      </c>
      <c r="Y21">
        <v>0.55064389999999996</v>
      </c>
      <c r="Z21">
        <v>0.30606050000000001</v>
      </c>
      <c r="AA21">
        <v>0.55456700000000003</v>
      </c>
      <c r="AB21">
        <v>0.49750620000000001</v>
      </c>
      <c r="AC21">
        <v>0.54446689999999998</v>
      </c>
      <c r="AD21">
        <v>1.706574</v>
      </c>
      <c r="AE21">
        <v>0.55964530000000001</v>
      </c>
      <c r="AF21">
        <v>0.7091461</v>
      </c>
      <c r="AG21">
        <v>0.54686970000000001</v>
      </c>
      <c r="AH21">
        <v>1.5861050000000001</v>
      </c>
      <c r="AI21">
        <v>0.54606100000000002</v>
      </c>
      <c r="AJ21">
        <v>1.133197</v>
      </c>
      <c r="AK21">
        <v>0.54156059999999995</v>
      </c>
      <c r="AL21">
        <v>0.88583449999999997</v>
      </c>
      <c r="AM21">
        <v>0.53752230000000001</v>
      </c>
      <c r="AN21">
        <v>0.64948919999999999</v>
      </c>
      <c r="AO21">
        <v>0.56208789999999997</v>
      </c>
    </row>
    <row r="22" spans="1:41" x14ac:dyDescent="0.25">
      <c r="A22" s="20">
        <f>0.0000001175*10^9</f>
        <v>117.5</v>
      </c>
      <c r="B22">
        <v>0.1097317</v>
      </c>
      <c r="C22">
        <v>0.53024039999999995</v>
      </c>
      <c r="D22">
        <v>-0.2206687</v>
      </c>
      <c r="E22">
        <v>0.54534590000000005</v>
      </c>
      <c r="F22">
        <v>1.2176769999999999</v>
      </c>
      <c r="G22">
        <v>0.54892940000000001</v>
      </c>
      <c r="H22">
        <v>0.53727139999999995</v>
      </c>
      <c r="I22">
        <v>0.54523949999999999</v>
      </c>
      <c r="J22">
        <v>0.2311655</v>
      </c>
      <c r="K22">
        <v>0.55521790000000004</v>
      </c>
      <c r="L22">
        <v>1.479214</v>
      </c>
      <c r="M22">
        <v>0.54891829999999997</v>
      </c>
      <c r="N22">
        <v>1.3228930000000001</v>
      </c>
      <c r="O22">
        <v>0.54613789999999995</v>
      </c>
      <c r="P22">
        <v>1.1299079999999999</v>
      </c>
      <c r="Q22">
        <v>0.54596869999999997</v>
      </c>
      <c r="R22">
        <v>2.2568820000000001</v>
      </c>
      <c r="S22">
        <v>0.54167160000000003</v>
      </c>
      <c r="T22">
        <v>1.927978</v>
      </c>
      <c r="U22">
        <v>0.53798699999999999</v>
      </c>
      <c r="V22">
        <v>1.8719300000000001</v>
      </c>
      <c r="W22">
        <v>0.55878309999999998</v>
      </c>
      <c r="X22">
        <v>0.74189839999999996</v>
      </c>
      <c r="Y22">
        <v>0.54029269999999996</v>
      </c>
      <c r="Z22">
        <v>0.799369</v>
      </c>
      <c r="AA22">
        <v>0.54958850000000004</v>
      </c>
      <c r="AB22">
        <v>0.96892069999999997</v>
      </c>
      <c r="AC22">
        <v>0.54636280000000004</v>
      </c>
      <c r="AD22">
        <v>0.56219189999999997</v>
      </c>
      <c r="AE22">
        <v>0.56189009999999995</v>
      </c>
      <c r="AF22">
        <v>2.0275560000000001</v>
      </c>
      <c r="AG22">
        <v>0.546014</v>
      </c>
      <c r="AH22">
        <v>1.6120030000000001</v>
      </c>
      <c r="AI22">
        <v>0.54378070000000001</v>
      </c>
      <c r="AJ22">
        <v>0.6831585</v>
      </c>
      <c r="AK22">
        <v>0.53940069999999996</v>
      </c>
      <c r="AL22">
        <v>0.1177035</v>
      </c>
      <c r="AM22">
        <v>0.53560560000000002</v>
      </c>
      <c r="AN22">
        <v>0.14292299999999999</v>
      </c>
      <c r="AO22">
        <v>0.55606219999999995</v>
      </c>
    </row>
    <row r="23" spans="1:41" x14ac:dyDescent="0.25">
      <c r="A23" s="20">
        <f>0.0000001225*10^9</f>
        <v>122.49999999999999</v>
      </c>
      <c r="B23">
        <v>0.70445190000000002</v>
      </c>
      <c r="C23">
        <v>0.5421089</v>
      </c>
      <c r="D23">
        <v>-0.5805131</v>
      </c>
      <c r="E23">
        <v>0.54812209999999995</v>
      </c>
      <c r="F23">
        <v>1.0286249999999999</v>
      </c>
      <c r="G23">
        <v>0.54455509999999996</v>
      </c>
      <c r="H23">
        <v>-0.62653400000000004</v>
      </c>
      <c r="I23">
        <v>0.55192569999999996</v>
      </c>
      <c r="J23">
        <v>0.71711250000000004</v>
      </c>
      <c r="K23">
        <v>0.54642590000000002</v>
      </c>
      <c r="L23">
        <v>0.96806369999999997</v>
      </c>
      <c r="M23">
        <v>0.54723730000000004</v>
      </c>
      <c r="N23">
        <v>1.9817229999999999</v>
      </c>
      <c r="O23">
        <v>0.54169860000000003</v>
      </c>
      <c r="P23">
        <v>1.923959</v>
      </c>
      <c r="Q23">
        <v>0.53343940000000001</v>
      </c>
      <c r="R23">
        <v>1.8944840000000001</v>
      </c>
      <c r="S23">
        <v>0.54039320000000002</v>
      </c>
      <c r="T23">
        <v>0.88679269999999999</v>
      </c>
      <c r="U23">
        <v>0.52295230000000004</v>
      </c>
      <c r="V23">
        <v>2.1472910000000001</v>
      </c>
      <c r="W23">
        <v>0.54530489999999998</v>
      </c>
      <c r="X23">
        <v>0.4530844</v>
      </c>
      <c r="Y23">
        <v>0.53601900000000002</v>
      </c>
      <c r="Z23">
        <v>1.399316</v>
      </c>
      <c r="AA23">
        <v>0.53337109999999999</v>
      </c>
      <c r="AB23">
        <v>0.95370029999999995</v>
      </c>
      <c r="AC23">
        <v>0.54984699999999997</v>
      </c>
      <c r="AD23">
        <v>4.9666929999999998E-2</v>
      </c>
      <c r="AE23">
        <v>0.55717300000000003</v>
      </c>
      <c r="AF23">
        <v>1.806818</v>
      </c>
      <c r="AG23">
        <v>0.54135789999999995</v>
      </c>
      <c r="AH23">
        <v>-0.16334660000000001</v>
      </c>
      <c r="AI23">
        <v>0.55467630000000001</v>
      </c>
      <c r="AJ23">
        <v>0.53896160000000004</v>
      </c>
      <c r="AK23">
        <v>0.5382517</v>
      </c>
      <c r="AL23">
        <v>0.61961759999999999</v>
      </c>
      <c r="AM23">
        <v>0.54060019999999998</v>
      </c>
      <c r="AN23">
        <v>3.0007329999999999E-2</v>
      </c>
      <c r="AO23">
        <v>0.55161420000000005</v>
      </c>
    </row>
    <row r="24" spans="1:41" x14ac:dyDescent="0.25">
      <c r="A24" s="20">
        <f>0.0000001275*10^9</f>
        <v>127.5</v>
      </c>
      <c r="B24">
        <v>1.2422770000000001</v>
      </c>
      <c r="C24">
        <v>0.5423789</v>
      </c>
      <c r="D24">
        <v>-0.75280040000000004</v>
      </c>
      <c r="E24">
        <v>0.54617550000000004</v>
      </c>
      <c r="F24">
        <v>1.3345480000000001</v>
      </c>
      <c r="G24">
        <v>0.53056859999999995</v>
      </c>
      <c r="H24">
        <v>-0.39818609999999999</v>
      </c>
      <c r="I24">
        <v>0.54946070000000002</v>
      </c>
      <c r="J24">
        <v>0.44440800000000003</v>
      </c>
      <c r="K24">
        <v>0.53924550000000004</v>
      </c>
      <c r="L24">
        <v>1.105815</v>
      </c>
      <c r="M24">
        <v>0.53314220000000001</v>
      </c>
      <c r="N24">
        <v>1.591844</v>
      </c>
      <c r="O24">
        <v>0.53582419999999997</v>
      </c>
      <c r="P24">
        <v>1.7292810000000001</v>
      </c>
      <c r="Q24">
        <v>0.52598279999999997</v>
      </c>
      <c r="R24">
        <v>2.0293749999999999</v>
      </c>
      <c r="S24">
        <v>0.53541059999999996</v>
      </c>
      <c r="T24">
        <v>-0.86964779999999997</v>
      </c>
      <c r="U24">
        <v>0.52889870000000005</v>
      </c>
      <c r="V24">
        <v>1.313618</v>
      </c>
      <c r="W24">
        <v>0.53534930000000003</v>
      </c>
      <c r="X24">
        <v>0.38337110000000002</v>
      </c>
      <c r="Y24">
        <v>0.53403529999999999</v>
      </c>
      <c r="Z24">
        <v>0.70830780000000004</v>
      </c>
      <c r="AA24">
        <v>0.52749270000000004</v>
      </c>
      <c r="AB24">
        <v>-0.39735039999999999</v>
      </c>
      <c r="AC24">
        <v>0.55526719999999996</v>
      </c>
      <c r="AD24">
        <v>0.49663010000000002</v>
      </c>
      <c r="AE24">
        <v>0.54885589999999995</v>
      </c>
      <c r="AF24">
        <v>0.52447630000000001</v>
      </c>
      <c r="AG24">
        <v>0.53532659999999999</v>
      </c>
      <c r="AH24">
        <v>-1.368509</v>
      </c>
      <c r="AI24">
        <v>0.55613480000000004</v>
      </c>
      <c r="AJ24">
        <v>1.397416</v>
      </c>
      <c r="AK24">
        <v>0.54267129999999997</v>
      </c>
      <c r="AL24">
        <v>1.221355</v>
      </c>
      <c r="AM24">
        <v>0.54945180000000005</v>
      </c>
      <c r="AN24">
        <v>0.50356639999999997</v>
      </c>
      <c r="AO24">
        <v>0.54482220000000003</v>
      </c>
    </row>
    <row r="25" spans="1:41" x14ac:dyDescent="0.25">
      <c r="A25" s="20">
        <f>0.0000001325*10^9</f>
        <v>132.5</v>
      </c>
      <c r="B25">
        <v>1.5211250000000001</v>
      </c>
      <c r="C25">
        <v>0.53521260000000004</v>
      </c>
      <c r="D25">
        <v>-0.44606459999999998</v>
      </c>
      <c r="E25">
        <v>0.54358620000000002</v>
      </c>
      <c r="F25">
        <v>0.88438499999999998</v>
      </c>
      <c r="G25">
        <v>0.52612639999999999</v>
      </c>
      <c r="H25">
        <v>0.27584150000000002</v>
      </c>
      <c r="I25">
        <v>0.53244559999999996</v>
      </c>
      <c r="J25">
        <v>0.3718381</v>
      </c>
      <c r="K25">
        <v>0.5378638</v>
      </c>
      <c r="L25">
        <v>1.116077</v>
      </c>
      <c r="M25">
        <v>0.53408469999999997</v>
      </c>
      <c r="N25">
        <v>0.63583730000000005</v>
      </c>
      <c r="O25">
        <v>0.5236537</v>
      </c>
      <c r="P25">
        <v>1.1272040000000001</v>
      </c>
      <c r="Q25">
        <v>0.52732809999999997</v>
      </c>
      <c r="R25">
        <v>1.8724209999999999</v>
      </c>
      <c r="S25">
        <v>0.52506549999999996</v>
      </c>
      <c r="T25">
        <v>-1.612368</v>
      </c>
      <c r="U25">
        <v>0.53714680000000004</v>
      </c>
      <c r="V25">
        <v>1.105062</v>
      </c>
      <c r="W25">
        <v>0.53480419999999995</v>
      </c>
      <c r="X25">
        <v>-1.9574459999999998E-3</v>
      </c>
      <c r="Y25">
        <v>0.53014519999999998</v>
      </c>
      <c r="Z25">
        <v>-0.1191113</v>
      </c>
      <c r="AA25">
        <v>0.53961669999999995</v>
      </c>
      <c r="AB25">
        <v>-0.6635451</v>
      </c>
      <c r="AC25">
        <v>0.55032040000000004</v>
      </c>
      <c r="AD25">
        <v>1.1522030000000001</v>
      </c>
      <c r="AE25">
        <v>0.53370649999999997</v>
      </c>
      <c r="AF25">
        <v>0.62594159999999999</v>
      </c>
      <c r="AG25">
        <v>0.53068029999999999</v>
      </c>
      <c r="AH25">
        <v>-0.88069019999999998</v>
      </c>
      <c r="AI25">
        <v>0.54186250000000002</v>
      </c>
      <c r="AJ25">
        <v>1.863782</v>
      </c>
      <c r="AK25">
        <v>0.54157160000000004</v>
      </c>
      <c r="AL25">
        <v>1.140782</v>
      </c>
      <c r="AM25">
        <v>0.55101259999999996</v>
      </c>
      <c r="AN25">
        <v>1.4678</v>
      </c>
      <c r="AO25">
        <v>0.53872419999999999</v>
      </c>
    </row>
    <row r="26" spans="1:41" x14ac:dyDescent="0.25">
      <c r="A26" s="20">
        <f>0.0000001375*10^9</f>
        <v>137.5</v>
      </c>
      <c r="B26">
        <v>0.87737529999999997</v>
      </c>
      <c r="C26">
        <v>0.53911799999999999</v>
      </c>
      <c r="D26">
        <v>-8.1485219999999997E-2</v>
      </c>
      <c r="E26">
        <v>0.53835560000000005</v>
      </c>
      <c r="F26">
        <v>0.83541659999999995</v>
      </c>
      <c r="G26">
        <v>0.5326765</v>
      </c>
      <c r="H26">
        <v>-0.27612690000000001</v>
      </c>
      <c r="I26">
        <v>0.52099779999999996</v>
      </c>
      <c r="J26">
        <v>1.328406</v>
      </c>
      <c r="K26">
        <v>0.52861389999999997</v>
      </c>
      <c r="L26">
        <v>0.94580189999999997</v>
      </c>
      <c r="M26">
        <v>0.54481259999999998</v>
      </c>
      <c r="N26">
        <v>0.81298099999999995</v>
      </c>
      <c r="O26">
        <v>0.51594370000000001</v>
      </c>
      <c r="P26">
        <v>0.85004659999999999</v>
      </c>
      <c r="Q26">
        <v>0.52838010000000002</v>
      </c>
      <c r="R26">
        <v>0.6835118</v>
      </c>
      <c r="S26">
        <v>0.5243989</v>
      </c>
      <c r="T26">
        <v>-0.4422103</v>
      </c>
      <c r="U26">
        <v>0.53483729999999996</v>
      </c>
      <c r="V26">
        <v>1.3284640000000001</v>
      </c>
      <c r="W26">
        <v>0.53936770000000001</v>
      </c>
      <c r="X26">
        <v>0.16850309999999999</v>
      </c>
      <c r="Y26">
        <v>0.53264290000000003</v>
      </c>
      <c r="Z26">
        <v>0.13993920000000001</v>
      </c>
      <c r="AA26">
        <v>0.54187370000000001</v>
      </c>
      <c r="AB26">
        <v>1.0626310000000001</v>
      </c>
      <c r="AC26">
        <v>0.539045</v>
      </c>
      <c r="AD26">
        <v>2.0562580000000001</v>
      </c>
      <c r="AE26">
        <v>0.51618869999999994</v>
      </c>
      <c r="AF26">
        <v>1.494227</v>
      </c>
      <c r="AG26">
        <v>0.52858179999999999</v>
      </c>
      <c r="AH26">
        <v>3.119137E-2</v>
      </c>
      <c r="AI26">
        <v>0.53321220000000003</v>
      </c>
      <c r="AJ26">
        <v>1.3425009999999999</v>
      </c>
      <c r="AK26">
        <v>0.52878069999999999</v>
      </c>
      <c r="AL26">
        <v>0.57097790000000004</v>
      </c>
      <c r="AM26">
        <v>0.53692499999999999</v>
      </c>
      <c r="AN26">
        <v>1.598041</v>
      </c>
      <c r="AO26">
        <v>0.52855350000000001</v>
      </c>
    </row>
    <row r="27" spans="1:41" x14ac:dyDescent="0.25">
      <c r="A27" s="20">
        <f>0.0000001425*10^9</f>
        <v>142.5</v>
      </c>
      <c r="B27">
        <v>-0.13511809999999999</v>
      </c>
      <c r="C27">
        <v>0.54941589999999996</v>
      </c>
      <c r="D27">
        <v>-0.1615722</v>
      </c>
      <c r="E27">
        <v>0.53245100000000001</v>
      </c>
      <c r="F27">
        <v>0.97413309999999997</v>
      </c>
      <c r="G27">
        <v>0.53114930000000005</v>
      </c>
      <c r="H27">
        <v>-0.38983719999999999</v>
      </c>
      <c r="I27">
        <v>0.52082629999999996</v>
      </c>
      <c r="J27">
        <v>1.1709419999999999</v>
      </c>
      <c r="K27">
        <v>0.51717150000000001</v>
      </c>
      <c r="L27">
        <v>0.90632420000000002</v>
      </c>
      <c r="M27">
        <v>0.54073590000000005</v>
      </c>
      <c r="N27">
        <v>2.3630870000000002</v>
      </c>
      <c r="O27">
        <v>0.52273130000000001</v>
      </c>
      <c r="P27">
        <v>0.71133139999999995</v>
      </c>
      <c r="Q27">
        <v>0.52696799999999999</v>
      </c>
      <c r="R27">
        <v>-9.5556180000000004E-2</v>
      </c>
      <c r="S27">
        <v>0.5316206</v>
      </c>
      <c r="T27">
        <v>0.84719929999999999</v>
      </c>
      <c r="U27">
        <v>0.52463550000000003</v>
      </c>
      <c r="V27">
        <v>1.3302700000000001</v>
      </c>
      <c r="W27">
        <v>0.53487189999999996</v>
      </c>
      <c r="X27">
        <v>1.2637849999999999</v>
      </c>
      <c r="Y27">
        <v>0.53316189999999997</v>
      </c>
      <c r="Z27">
        <v>0.3745732</v>
      </c>
      <c r="AA27">
        <v>0.52471210000000001</v>
      </c>
      <c r="AB27">
        <v>1.6647529999999999</v>
      </c>
      <c r="AC27">
        <v>0.53200250000000004</v>
      </c>
      <c r="AD27">
        <v>2.446504</v>
      </c>
      <c r="AE27">
        <v>0.51032889999999997</v>
      </c>
      <c r="AF27">
        <v>1.9701340000000001</v>
      </c>
      <c r="AG27">
        <v>0.53245520000000002</v>
      </c>
      <c r="AH27">
        <v>0.31501750000000001</v>
      </c>
      <c r="AI27">
        <v>0.5305434</v>
      </c>
      <c r="AJ27">
        <v>1.002057</v>
      </c>
      <c r="AK27">
        <v>0.51831879999999997</v>
      </c>
      <c r="AL27">
        <v>-0.42576039999999998</v>
      </c>
      <c r="AM27">
        <v>0.52432109999999998</v>
      </c>
      <c r="AN27">
        <v>1.0018849999999999</v>
      </c>
      <c r="AO27">
        <v>0.51610290000000003</v>
      </c>
    </row>
    <row r="28" spans="1:41" x14ac:dyDescent="0.25">
      <c r="A28" s="20">
        <f>0.0000001475*10^9</f>
        <v>147.5</v>
      </c>
      <c r="B28">
        <v>-0.1145009</v>
      </c>
      <c r="C28">
        <v>0.54170700000000005</v>
      </c>
      <c r="D28">
        <v>0.27067950000000002</v>
      </c>
      <c r="E28">
        <v>0.52190669999999995</v>
      </c>
      <c r="F28">
        <v>-2.608738E-2</v>
      </c>
      <c r="G28">
        <v>0.52079690000000001</v>
      </c>
      <c r="H28">
        <v>0.4238498</v>
      </c>
      <c r="I28">
        <v>0.51984129999999995</v>
      </c>
      <c r="J28">
        <v>9.3293719999999997E-2</v>
      </c>
      <c r="K28">
        <v>0.51971829999999997</v>
      </c>
      <c r="L28">
        <v>1.073536</v>
      </c>
      <c r="M28">
        <v>0.52612599999999998</v>
      </c>
      <c r="N28">
        <v>3.1563940000000001</v>
      </c>
      <c r="O28">
        <v>0.53043390000000001</v>
      </c>
      <c r="P28">
        <v>0.91009119999999999</v>
      </c>
      <c r="Q28">
        <v>0.52270209999999995</v>
      </c>
      <c r="R28">
        <v>0.75050899999999998</v>
      </c>
      <c r="S28">
        <v>0.52588970000000002</v>
      </c>
      <c r="T28">
        <v>1.632336</v>
      </c>
      <c r="U28">
        <v>0.51994490000000004</v>
      </c>
      <c r="V28">
        <v>0.7250837</v>
      </c>
      <c r="W28">
        <v>0.51706030000000003</v>
      </c>
      <c r="X28">
        <v>1.1598569999999999</v>
      </c>
      <c r="Y28">
        <v>0.51849710000000004</v>
      </c>
      <c r="Z28">
        <v>0.126526</v>
      </c>
      <c r="AA28">
        <v>0.51551190000000002</v>
      </c>
      <c r="AB28">
        <v>0.19102450000000001</v>
      </c>
      <c r="AC28">
        <v>0.52176160000000005</v>
      </c>
      <c r="AD28">
        <v>0.43721559999999998</v>
      </c>
      <c r="AE28">
        <v>0.51324729999999996</v>
      </c>
      <c r="AF28">
        <v>1.9042829999999999</v>
      </c>
      <c r="AG28">
        <v>0.53513029999999995</v>
      </c>
      <c r="AH28">
        <v>0.27118730000000002</v>
      </c>
      <c r="AI28">
        <v>0.52469239999999995</v>
      </c>
      <c r="AJ28">
        <v>1.1326259999999999</v>
      </c>
      <c r="AK28">
        <v>0.51824510000000001</v>
      </c>
      <c r="AL28">
        <v>-0.74740110000000004</v>
      </c>
      <c r="AM28">
        <v>0.52577719999999994</v>
      </c>
      <c r="AN28">
        <v>0.85132099999999999</v>
      </c>
      <c r="AO28">
        <v>0.51142790000000005</v>
      </c>
    </row>
    <row r="29" spans="1:41" x14ac:dyDescent="0.25">
      <c r="A29" s="20">
        <f>0.0000001525*10^9</f>
        <v>152.5</v>
      </c>
      <c r="B29">
        <v>0.72816239999999999</v>
      </c>
      <c r="C29">
        <v>0.52084609999999998</v>
      </c>
      <c r="D29">
        <v>1.10419</v>
      </c>
      <c r="E29">
        <v>0.50619040000000004</v>
      </c>
      <c r="F29">
        <v>-0.57654240000000001</v>
      </c>
      <c r="G29">
        <v>0.51549750000000005</v>
      </c>
      <c r="H29">
        <v>1.6005940000000001</v>
      </c>
      <c r="I29">
        <v>0.51482000000000006</v>
      </c>
      <c r="J29">
        <v>-0.24099229999999999</v>
      </c>
      <c r="K29">
        <v>0.52360980000000001</v>
      </c>
      <c r="L29">
        <v>1.283118</v>
      </c>
      <c r="M29">
        <v>0.52372490000000005</v>
      </c>
      <c r="N29">
        <v>2.6218759999999999</v>
      </c>
      <c r="O29">
        <v>0.52301120000000001</v>
      </c>
      <c r="P29">
        <v>1.343966</v>
      </c>
      <c r="Q29">
        <v>0.51874810000000005</v>
      </c>
      <c r="R29">
        <v>2.6591830000000001</v>
      </c>
      <c r="S29">
        <v>0.50913489999999995</v>
      </c>
      <c r="T29">
        <v>1.673837</v>
      </c>
      <c r="U29">
        <v>0.5242059</v>
      </c>
      <c r="V29">
        <v>9.7419829999999999E-2</v>
      </c>
      <c r="W29">
        <v>0.51333309999999999</v>
      </c>
      <c r="X29">
        <v>0.59661660000000005</v>
      </c>
      <c r="Y29">
        <v>0.50902009999999998</v>
      </c>
      <c r="Z29">
        <v>0.60193560000000002</v>
      </c>
      <c r="AA29">
        <v>0.52036610000000005</v>
      </c>
      <c r="AB29">
        <v>-1.1050219999999999</v>
      </c>
      <c r="AC29">
        <v>0.51411799999999996</v>
      </c>
      <c r="AD29">
        <v>-2.2357779999999998</v>
      </c>
      <c r="AE29">
        <v>0.52348189999999994</v>
      </c>
      <c r="AF29">
        <v>1.1701170000000001</v>
      </c>
      <c r="AG29">
        <v>0.53327139999999995</v>
      </c>
      <c r="AH29">
        <v>0.84686499999999998</v>
      </c>
      <c r="AI29">
        <v>0.52262200000000003</v>
      </c>
      <c r="AJ29">
        <v>1.045307</v>
      </c>
      <c r="AK29">
        <v>0.52650730000000001</v>
      </c>
      <c r="AL29">
        <v>-0.23302349999999999</v>
      </c>
      <c r="AM29">
        <v>0.52626519999999999</v>
      </c>
      <c r="AN29">
        <v>1.073307</v>
      </c>
      <c r="AO29">
        <v>0.51115180000000005</v>
      </c>
    </row>
    <row r="30" spans="1:41" x14ac:dyDescent="0.25">
      <c r="A30" s="20">
        <f>0.0000001575*10^9</f>
        <v>157.5</v>
      </c>
      <c r="B30">
        <v>1.3299799999999999</v>
      </c>
      <c r="C30">
        <v>0.51569489999999996</v>
      </c>
      <c r="D30">
        <v>1.054751</v>
      </c>
      <c r="E30">
        <v>0.50369220000000003</v>
      </c>
      <c r="F30">
        <v>0.72802160000000005</v>
      </c>
      <c r="G30">
        <v>0.51346159999999996</v>
      </c>
      <c r="H30">
        <v>3.246874</v>
      </c>
      <c r="I30">
        <v>0.51263389999999998</v>
      </c>
      <c r="J30">
        <v>0.10569770000000001</v>
      </c>
      <c r="K30">
        <v>0.51607099999999995</v>
      </c>
      <c r="L30">
        <v>1.5996239999999999</v>
      </c>
      <c r="M30">
        <v>0.53176699999999999</v>
      </c>
      <c r="N30">
        <v>2.8439009999999998</v>
      </c>
      <c r="O30">
        <v>0.50640320000000005</v>
      </c>
      <c r="P30">
        <v>1.4950619999999999</v>
      </c>
      <c r="Q30">
        <v>0.52247690000000002</v>
      </c>
      <c r="R30">
        <v>2.822527</v>
      </c>
      <c r="S30">
        <v>0.50155959999999999</v>
      </c>
      <c r="T30">
        <v>1.795383</v>
      </c>
      <c r="U30">
        <v>0.52364080000000002</v>
      </c>
      <c r="V30">
        <v>0.47930220000000001</v>
      </c>
      <c r="W30">
        <v>0.52317100000000005</v>
      </c>
      <c r="X30">
        <v>1.5205200000000001</v>
      </c>
      <c r="Y30">
        <v>0.51994680000000004</v>
      </c>
      <c r="Z30">
        <v>1.694051</v>
      </c>
      <c r="AA30">
        <v>0.51528019999999997</v>
      </c>
      <c r="AB30">
        <v>-0.74027759999999998</v>
      </c>
      <c r="AC30">
        <v>0.5176982</v>
      </c>
      <c r="AD30">
        <v>-1.809604</v>
      </c>
      <c r="AE30">
        <v>0.53220529999999999</v>
      </c>
      <c r="AF30">
        <v>0.76604689999999998</v>
      </c>
      <c r="AG30">
        <v>0.52806319999999995</v>
      </c>
      <c r="AH30">
        <v>1.78024</v>
      </c>
      <c r="AI30">
        <v>0.5165556</v>
      </c>
      <c r="AJ30">
        <v>1.6421539999999999</v>
      </c>
      <c r="AK30">
        <v>0.53564199999999995</v>
      </c>
      <c r="AL30">
        <v>0.28360160000000001</v>
      </c>
      <c r="AM30">
        <v>0.51927060000000003</v>
      </c>
      <c r="AN30">
        <v>2.054522</v>
      </c>
      <c r="AO30">
        <v>0.51136490000000001</v>
      </c>
    </row>
    <row r="31" spans="1:41" x14ac:dyDescent="0.25">
      <c r="A31" s="20">
        <f>0.0000001625*10^9</f>
        <v>162.5</v>
      </c>
      <c r="B31">
        <v>1.2170289999999999</v>
      </c>
      <c r="C31">
        <v>0.52356979999999997</v>
      </c>
      <c r="D31">
        <v>0.87675449999999999</v>
      </c>
      <c r="E31">
        <v>0.50813790000000003</v>
      </c>
      <c r="F31">
        <v>1.6651640000000001</v>
      </c>
      <c r="G31">
        <v>0.51164390000000004</v>
      </c>
      <c r="H31">
        <v>3.8979010000000001</v>
      </c>
      <c r="I31">
        <v>0.51296810000000004</v>
      </c>
      <c r="J31">
        <v>0.8902217</v>
      </c>
      <c r="K31">
        <v>0.50788929999999999</v>
      </c>
      <c r="L31">
        <v>1.632047</v>
      </c>
      <c r="M31">
        <v>0.52554489999999998</v>
      </c>
      <c r="N31">
        <v>3.8540000000000001</v>
      </c>
      <c r="O31">
        <v>0.4863555</v>
      </c>
      <c r="P31">
        <v>2.1411380000000002</v>
      </c>
      <c r="Q31">
        <v>0.52442140000000004</v>
      </c>
      <c r="R31">
        <v>0.62483920000000004</v>
      </c>
      <c r="S31">
        <v>0.50528030000000002</v>
      </c>
      <c r="T31">
        <v>2.877148</v>
      </c>
      <c r="U31">
        <v>0.51243590000000006</v>
      </c>
      <c r="V31">
        <v>0.80982469999999995</v>
      </c>
      <c r="W31">
        <v>0.51754739999999999</v>
      </c>
      <c r="X31">
        <v>2.188539</v>
      </c>
      <c r="Y31">
        <v>0.52994830000000004</v>
      </c>
      <c r="Z31">
        <v>1.7535609999999999</v>
      </c>
      <c r="AA31">
        <v>0.50226110000000002</v>
      </c>
      <c r="AB31">
        <v>0.513679</v>
      </c>
      <c r="AC31">
        <v>0.51622690000000004</v>
      </c>
      <c r="AD31">
        <v>0.95356289999999999</v>
      </c>
      <c r="AE31">
        <v>0.51940920000000002</v>
      </c>
      <c r="AF31">
        <v>1.567223</v>
      </c>
      <c r="AG31">
        <v>0.51467790000000002</v>
      </c>
      <c r="AH31">
        <v>1.6137280000000001</v>
      </c>
      <c r="AI31">
        <v>0.50349379999999999</v>
      </c>
      <c r="AJ31">
        <v>2.5095239999999999</v>
      </c>
      <c r="AK31">
        <v>0.52950960000000002</v>
      </c>
      <c r="AL31">
        <v>1.5176449999999999</v>
      </c>
      <c r="AM31">
        <v>0.51450709999999999</v>
      </c>
      <c r="AN31">
        <v>3.0860820000000002</v>
      </c>
      <c r="AO31">
        <v>0.50722920000000005</v>
      </c>
    </row>
    <row r="32" spans="1:41" x14ac:dyDescent="0.25">
      <c r="A32" s="20">
        <f>0.0000001675*10^9</f>
        <v>167.5</v>
      </c>
      <c r="B32">
        <v>0.66618719999999998</v>
      </c>
      <c r="C32">
        <v>0.52299720000000005</v>
      </c>
      <c r="D32">
        <v>1.83724</v>
      </c>
      <c r="E32">
        <v>0.49811030000000001</v>
      </c>
      <c r="F32">
        <v>1.2796959999999999</v>
      </c>
      <c r="G32">
        <v>0.51745220000000003</v>
      </c>
      <c r="H32">
        <v>2.85019</v>
      </c>
      <c r="I32">
        <v>0.51124460000000005</v>
      </c>
      <c r="J32">
        <v>0.90973689999999996</v>
      </c>
      <c r="K32">
        <v>0.50639900000000004</v>
      </c>
      <c r="L32">
        <v>1.581558</v>
      </c>
      <c r="M32">
        <v>0.50762339999999995</v>
      </c>
      <c r="N32">
        <v>3.0535329999999998</v>
      </c>
      <c r="O32">
        <v>0.47117140000000002</v>
      </c>
      <c r="P32">
        <v>2.877688</v>
      </c>
      <c r="Q32">
        <v>0.51122290000000004</v>
      </c>
      <c r="R32">
        <v>-9.4313829999999998E-3</v>
      </c>
      <c r="S32">
        <v>0.50698410000000005</v>
      </c>
      <c r="T32">
        <v>2.5765449999999999</v>
      </c>
      <c r="U32">
        <v>0.4990716</v>
      </c>
      <c r="V32">
        <v>1.023372E-2</v>
      </c>
      <c r="W32">
        <v>0.5042451</v>
      </c>
      <c r="X32">
        <v>1.9476089999999999</v>
      </c>
      <c r="Y32">
        <v>0.52123459999999999</v>
      </c>
      <c r="Z32">
        <v>0.96867119999999995</v>
      </c>
      <c r="AA32">
        <v>0.50163840000000004</v>
      </c>
      <c r="AB32">
        <v>1.1625259999999999</v>
      </c>
      <c r="AC32">
        <v>0.50573310000000005</v>
      </c>
      <c r="AD32">
        <v>2.8799320000000002</v>
      </c>
      <c r="AE32">
        <v>0.49785439999999997</v>
      </c>
      <c r="AF32">
        <v>2.3253189999999999</v>
      </c>
      <c r="AG32">
        <v>0.50063530000000001</v>
      </c>
      <c r="AH32">
        <v>0.92384719999999998</v>
      </c>
      <c r="AI32">
        <v>0.50199729999999998</v>
      </c>
      <c r="AJ32">
        <v>2.0237250000000002</v>
      </c>
      <c r="AK32">
        <v>0.50981259999999995</v>
      </c>
      <c r="AL32">
        <v>2.8979170000000001</v>
      </c>
      <c r="AM32">
        <v>0.51321110000000003</v>
      </c>
      <c r="AN32">
        <v>2.4201109999999999</v>
      </c>
      <c r="AO32">
        <v>0.49343779999999998</v>
      </c>
    </row>
    <row r="33" spans="1:41" x14ac:dyDescent="0.25">
      <c r="A33" s="20">
        <f>0.0000001725*10^9</f>
        <v>172.5</v>
      </c>
      <c r="B33">
        <v>0.40689150000000002</v>
      </c>
      <c r="C33">
        <v>0.51588409999999996</v>
      </c>
      <c r="D33">
        <v>2.5878570000000001</v>
      </c>
      <c r="E33">
        <v>0.49012620000000001</v>
      </c>
      <c r="F33">
        <v>1.163413</v>
      </c>
      <c r="G33">
        <v>0.52029689999999995</v>
      </c>
      <c r="H33">
        <v>2.2893870000000001</v>
      </c>
      <c r="I33">
        <v>0.50984629999999997</v>
      </c>
      <c r="J33">
        <v>0.57830420000000005</v>
      </c>
      <c r="K33">
        <v>0.50777019999999995</v>
      </c>
      <c r="L33">
        <v>2.2017730000000002</v>
      </c>
      <c r="M33">
        <v>0.49887749999999997</v>
      </c>
      <c r="N33">
        <v>1.094598</v>
      </c>
      <c r="O33">
        <v>0.47663090000000002</v>
      </c>
      <c r="P33">
        <v>2.0176059999999998</v>
      </c>
      <c r="Q33">
        <v>0.49581449999999999</v>
      </c>
      <c r="R33">
        <v>1.50213</v>
      </c>
      <c r="S33">
        <v>0.50189159999999999</v>
      </c>
      <c r="T33">
        <v>0.8595178</v>
      </c>
      <c r="U33">
        <v>0.49294749999999998</v>
      </c>
      <c r="V33">
        <v>-0.32862180000000002</v>
      </c>
      <c r="W33">
        <v>0.50449429999999995</v>
      </c>
      <c r="X33">
        <v>1.710793</v>
      </c>
      <c r="Y33">
        <v>0.50258009999999997</v>
      </c>
      <c r="Z33">
        <v>0.71337819999999996</v>
      </c>
      <c r="AA33">
        <v>0.50597749999999997</v>
      </c>
      <c r="AB33">
        <v>1.161848</v>
      </c>
      <c r="AC33">
        <v>0.49539460000000002</v>
      </c>
      <c r="AD33">
        <v>3.227948</v>
      </c>
      <c r="AE33">
        <v>0.49454219999999999</v>
      </c>
      <c r="AF33">
        <v>2.5178910000000001</v>
      </c>
      <c r="AG33">
        <v>0.49506539999999999</v>
      </c>
      <c r="AH33">
        <v>1.529768</v>
      </c>
      <c r="AI33">
        <v>0.50903640000000006</v>
      </c>
      <c r="AJ33">
        <v>1.1526810000000001</v>
      </c>
      <c r="AK33">
        <v>0.49668990000000002</v>
      </c>
      <c r="AL33">
        <v>2.5612249999999999</v>
      </c>
      <c r="AM33">
        <v>0.50898900000000002</v>
      </c>
      <c r="AN33">
        <v>1.7831900000000001</v>
      </c>
      <c r="AO33">
        <v>0.48632520000000001</v>
      </c>
    </row>
    <row r="34" spans="1:41" x14ac:dyDescent="0.25">
      <c r="A34" s="20">
        <f>0.0000001775*10^9</f>
        <v>177.5</v>
      </c>
      <c r="B34">
        <v>0.76994269999999998</v>
      </c>
      <c r="C34">
        <v>0.5098838</v>
      </c>
      <c r="D34">
        <v>1.6281600000000001</v>
      </c>
      <c r="E34">
        <v>0.49838399999999999</v>
      </c>
      <c r="F34">
        <v>0.92788890000000002</v>
      </c>
      <c r="G34">
        <v>0.50919130000000001</v>
      </c>
      <c r="H34">
        <v>2.4677410000000002</v>
      </c>
      <c r="I34">
        <v>0.50814199999999998</v>
      </c>
      <c r="J34">
        <v>1.3593299999999999</v>
      </c>
      <c r="K34">
        <v>0.50829080000000004</v>
      </c>
      <c r="L34">
        <v>2.625327</v>
      </c>
      <c r="M34">
        <v>0.49615860000000001</v>
      </c>
      <c r="N34">
        <v>1.3044990000000001</v>
      </c>
      <c r="O34">
        <v>0.48890709999999998</v>
      </c>
      <c r="P34">
        <v>0.41471390000000002</v>
      </c>
      <c r="Q34">
        <v>0.49629069999999997</v>
      </c>
      <c r="R34">
        <v>1.850449</v>
      </c>
      <c r="S34">
        <v>0.4976892</v>
      </c>
      <c r="T34">
        <v>0.30120960000000002</v>
      </c>
      <c r="U34">
        <v>0.49283729999999998</v>
      </c>
      <c r="V34">
        <v>0.90268979999999999</v>
      </c>
      <c r="W34">
        <v>0.50979050000000004</v>
      </c>
      <c r="X34">
        <v>0.32281300000000002</v>
      </c>
      <c r="Y34">
        <v>0.49652619999999997</v>
      </c>
      <c r="Z34">
        <v>0.54273249999999995</v>
      </c>
      <c r="AA34">
        <v>0.50762770000000002</v>
      </c>
      <c r="AB34">
        <v>1.352514</v>
      </c>
      <c r="AC34">
        <v>0.49603249999999999</v>
      </c>
      <c r="AD34">
        <v>3.0860379999999998</v>
      </c>
      <c r="AE34">
        <v>0.4992104</v>
      </c>
      <c r="AF34">
        <v>2.5284430000000002</v>
      </c>
      <c r="AG34">
        <v>0.48971910000000002</v>
      </c>
      <c r="AH34">
        <v>2.0286689999999998</v>
      </c>
      <c r="AI34">
        <v>0.50446150000000001</v>
      </c>
      <c r="AJ34">
        <v>1.2204390000000001</v>
      </c>
      <c r="AK34">
        <v>0.49421510000000002</v>
      </c>
      <c r="AL34">
        <v>1.5981559999999999</v>
      </c>
      <c r="AM34">
        <v>0.500726</v>
      </c>
      <c r="AN34">
        <v>3.0131429999999999</v>
      </c>
      <c r="AO34">
        <v>0.49133139999999997</v>
      </c>
    </row>
    <row r="35" spans="1:41" x14ac:dyDescent="0.25">
      <c r="A35" s="20">
        <f>0.0000001825*10^9</f>
        <v>182.5</v>
      </c>
      <c r="B35">
        <v>1.142023</v>
      </c>
      <c r="C35">
        <v>0.49867050000000002</v>
      </c>
      <c r="D35">
        <v>0.75691640000000004</v>
      </c>
      <c r="E35">
        <v>0.50005319999999998</v>
      </c>
      <c r="F35">
        <v>0.55171329999999996</v>
      </c>
      <c r="G35">
        <v>0.49609880000000001</v>
      </c>
      <c r="H35">
        <v>1.2667919999999999</v>
      </c>
      <c r="I35">
        <v>0.50554220000000005</v>
      </c>
      <c r="J35">
        <v>1.968623</v>
      </c>
      <c r="K35">
        <v>0.50510330000000003</v>
      </c>
      <c r="L35">
        <v>1.96217</v>
      </c>
      <c r="M35">
        <v>0.49091370000000001</v>
      </c>
      <c r="N35">
        <v>2.4770500000000002</v>
      </c>
      <c r="O35">
        <v>0.49175770000000002</v>
      </c>
      <c r="P35">
        <v>0.24915409999999999</v>
      </c>
      <c r="Q35">
        <v>0.50431400000000004</v>
      </c>
      <c r="R35">
        <v>1.3854770000000001</v>
      </c>
      <c r="S35">
        <v>0.50003969999999998</v>
      </c>
      <c r="T35">
        <v>0.83816230000000003</v>
      </c>
      <c r="U35">
        <v>0.49254949999999997</v>
      </c>
      <c r="V35">
        <v>1.973765</v>
      </c>
      <c r="W35">
        <v>0.50325500000000001</v>
      </c>
      <c r="X35">
        <v>-1.3467</v>
      </c>
      <c r="Y35">
        <v>0.50565190000000004</v>
      </c>
      <c r="Z35">
        <v>0.53861020000000004</v>
      </c>
      <c r="AA35">
        <v>0.50387409999999999</v>
      </c>
      <c r="AB35">
        <v>2.0464530000000001</v>
      </c>
      <c r="AC35">
        <v>0.506992</v>
      </c>
      <c r="AD35">
        <v>2.6489449999999999</v>
      </c>
      <c r="AE35">
        <v>0.48706840000000001</v>
      </c>
      <c r="AF35">
        <v>2.0713240000000002</v>
      </c>
      <c r="AG35">
        <v>0.48223670000000002</v>
      </c>
      <c r="AH35">
        <v>0.91198089999999998</v>
      </c>
      <c r="AI35">
        <v>0.4960137</v>
      </c>
      <c r="AJ35">
        <v>1.7836479999999999</v>
      </c>
      <c r="AK35">
        <v>0.490593</v>
      </c>
      <c r="AL35">
        <v>1.5860590000000001</v>
      </c>
      <c r="AM35">
        <v>0.4961758</v>
      </c>
      <c r="AN35">
        <v>3.7141299999999999</v>
      </c>
      <c r="AO35">
        <v>0.48931730000000001</v>
      </c>
    </row>
    <row r="36" spans="1:41" x14ac:dyDescent="0.25">
      <c r="A36" s="20">
        <f>0.0000001875*10^9</f>
        <v>187.5</v>
      </c>
      <c r="B36">
        <v>1.0252209999999999</v>
      </c>
      <c r="C36">
        <v>0.48865500000000001</v>
      </c>
      <c r="D36">
        <v>1.2375480000000001</v>
      </c>
      <c r="E36">
        <v>0.48993540000000002</v>
      </c>
      <c r="F36">
        <v>1.1303920000000001</v>
      </c>
      <c r="G36">
        <v>0.49396649999999998</v>
      </c>
      <c r="H36">
        <v>0.12437819999999999</v>
      </c>
      <c r="I36">
        <v>0.50071109999999996</v>
      </c>
      <c r="J36">
        <v>1.8396429999999999</v>
      </c>
      <c r="K36">
        <v>0.49636229999999998</v>
      </c>
      <c r="L36">
        <v>1.177316</v>
      </c>
      <c r="M36">
        <v>0.4896972</v>
      </c>
      <c r="N36">
        <v>1.8786130000000001</v>
      </c>
      <c r="O36">
        <v>0.49353950000000002</v>
      </c>
      <c r="P36">
        <v>1.336047</v>
      </c>
      <c r="Q36">
        <v>0.49885230000000003</v>
      </c>
      <c r="R36">
        <v>2.2691309999999998</v>
      </c>
      <c r="S36">
        <v>0.50469529999999996</v>
      </c>
      <c r="T36">
        <v>1.3788339999999999</v>
      </c>
      <c r="U36">
        <v>0.49059239999999998</v>
      </c>
      <c r="V36">
        <v>2.125559</v>
      </c>
      <c r="W36">
        <v>0.49312329999999999</v>
      </c>
      <c r="X36">
        <v>-0.25566610000000001</v>
      </c>
      <c r="Y36">
        <v>0.51133810000000002</v>
      </c>
      <c r="Z36">
        <v>1.1088070000000001</v>
      </c>
      <c r="AA36">
        <v>0.49211820000000001</v>
      </c>
      <c r="AB36">
        <v>2.9906100000000002</v>
      </c>
      <c r="AC36">
        <v>0.50575510000000001</v>
      </c>
      <c r="AD36">
        <v>2.3833609999999998</v>
      </c>
      <c r="AE36">
        <v>0.47356670000000001</v>
      </c>
      <c r="AF36">
        <v>1.59334</v>
      </c>
      <c r="AG36">
        <v>0.48534680000000002</v>
      </c>
      <c r="AH36">
        <v>9.2865539999999996E-2</v>
      </c>
      <c r="AI36">
        <v>0.50095179999999995</v>
      </c>
      <c r="AJ36">
        <v>1.706537</v>
      </c>
      <c r="AK36">
        <v>0.48223539999999998</v>
      </c>
      <c r="AL36">
        <v>1.6645110000000001</v>
      </c>
      <c r="AM36">
        <v>0.49629640000000003</v>
      </c>
      <c r="AN36">
        <v>2.7291500000000002</v>
      </c>
      <c r="AO36">
        <v>0.4795297</v>
      </c>
    </row>
    <row r="37" spans="1:41" x14ac:dyDescent="0.25">
      <c r="A37" s="20">
        <f>0.0000001925*10^9</f>
        <v>192.5</v>
      </c>
      <c r="B37">
        <v>1.047139</v>
      </c>
      <c r="C37">
        <v>0.49136809999999997</v>
      </c>
      <c r="D37">
        <v>1.8123199999999999</v>
      </c>
      <c r="E37">
        <v>0.48945240000000001</v>
      </c>
      <c r="F37">
        <v>1.4992650000000001</v>
      </c>
      <c r="G37">
        <v>0.50195420000000002</v>
      </c>
      <c r="H37">
        <v>1.30975</v>
      </c>
      <c r="I37">
        <v>0.48795349999999998</v>
      </c>
      <c r="J37">
        <v>1.991384</v>
      </c>
      <c r="K37">
        <v>0.4932279</v>
      </c>
      <c r="L37">
        <v>1.8766719999999999</v>
      </c>
      <c r="M37">
        <v>0.49790099999999998</v>
      </c>
      <c r="N37">
        <v>1.164547</v>
      </c>
      <c r="O37">
        <v>0.49341590000000002</v>
      </c>
      <c r="P37">
        <v>1.6378520000000001</v>
      </c>
      <c r="Q37">
        <v>0.48434719999999998</v>
      </c>
      <c r="R37">
        <v>3.6402510000000001</v>
      </c>
      <c r="S37">
        <v>0.50156230000000002</v>
      </c>
      <c r="T37">
        <v>1.7698739999999999</v>
      </c>
      <c r="U37">
        <v>0.486572</v>
      </c>
      <c r="V37">
        <v>2.3362690000000002</v>
      </c>
      <c r="W37">
        <v>0.49251460000000002</v>
      </c>
      <c r="X37">
        <v>2.4018700000000002</v>
      </c>
      <c r="Y37">
        <v>0.5052624</v>
      </c>
      <c r="Z37">
        <v>0.92875700000000005</v>
      </c>
      <c r="AA37">
        <v>0.49078709999999998</v>
      </c>
      <c r="AB37">
        <v>3.461687</v>
      </c>
      <c r="AC37">
        <v>0.491616</v>
      </c>
      <c r="AD37">
        <v>3.07965</v>
      </c>
      <c r="AE37">
        <v>0.47985139999999998</v>
      </c>
      <c r="AF37">
        <v>1.2712190000000001</v>
      </c>
      <c r="AG37">
        <v>0.496201</v>
      </c>
      <c r="AH37">
        <v>0.58083940000000001</v>
      </c>
      <c r="AI37">
        <v>0.50981540000000003</v>
      </c>
      <c r="AJ37">
        <v>1.3584560000000001</v>
      </c>
      <c r="AK37">
        <v>0.4795914</v>
      </c>
      <c r="AL37">
        <v>1.555264</v>
      </c>
      <c r="AM37">
        <v>0.49354720000000002</v>
      </c>
      <c r="AN37">
        <v>2.530948</v>
      </c>
      <c r="AO37">
        <v>0.47589799999999999</v>
      </c>
    </row>
    <row r="38" spans="1:41" x14ac:dyDescent="0.25">
      <c r="A38" s="20">
        <f>0.0000001975*10^9</f>
        <v>197.5</v>
      </c>
      <c r="B38">
        <v>1.3912709999999999</v>
      </c>
      <c r="C38">
        <v>0.4990021</v>
      </c>
      <c r="D38">
        <v>2.2464140000000001</v>
      </c>
      <c r="E38">
        <v>0.49733919999999998</v>
      </c>
      <c r="F38">
        <v>1.24261</v>
      </c>
      <c r="G38">
        <v>0.5049536</v>
      </c>
      <c r="H38">
        <v>2.8600099999999999</v>
      </c>
      <c r="I38">
        <v>0.47170230000000002</v>
      </c>
      <c r="J38">
        <v>1.8597170000000001</v>
      </c>
      <c r="K38">
        <v>0.4997414</v>
      </c>
      <c r="L38">
        <v>3.0675180000000002</v>
      </c>
      <c r="M38">
        <v>0.50344829999999996</v>
      </c>
      <c r="N38">
        <v>1.8525149999999999</v>
      </c>
      <c r="O38">
        <v>0.48798429999999998</v>
      </c>
      <c r="P38">
        <v>1.0480449999999999</v>
      </c>
      <c r="Q38">
        <v>0.48492499999999999</v>
      </c>
      <c r="R38">
        <v>3.5387740000000001</v>
      </c>
      <c r="S38">
        <v>0.49199090000000001</v>
      </c>
      <c r="T38">
        <v>2.0126200000000001</v>
      </c>
      <c r="U38">
        <v>0.48515069999999999</v>
      </c>
      <c r="V38">
        <v>1.844117</v>
      </c>
      <c r="W38">
        <v>0.496118</v>
      </c>
      <c r="X38">
        <v>2.198064</v>
      </c>
      <c r="Y38">
        <v>0.48852879999999999</v>
      </c>
      <c r="Z38">
        <v>0.12613840000000001</v>
      </c>
      <c r="AA38">
        <v>0.49985659999999998</v>
      </c>
      <c r="AB38">
        <v>3.0047980000000001</v>
      </c>
      <c r="AC38">
        <v>0.48208580000000001</v>
      </c>
      <c r="AD38">
        <v>2.8803169999999998</v>
      </c>
      <c r="AE38">
        <v>0.49097059999999998</v>
      </c>
      <c r="AF38">
        <v>1.407651</v>
      </c>
      <c r="AG38">
        <v>0.50302389999999997</v>
      </c>
      <c r="AH38">
        <v>1.676385</v>
      </c>
      <c r="AI38">
        <v>0.50594910000000004</v>
      </c>
      <c r="AJ38">
        <v>1.974602</v>
      </c>
      <c r="AK38">
        <v>0.48294540000000002</v>
      </c>
      <c r="AL38">
        <v>1.53827</v>
      </c>
      <c r="AM38">
        <v>0.490201</v>
      </c>
      <c r="AN38">
        <v>2.5395379999999999</v>
      </c>
      <c r="AO38">
        <v>0.47616510000000001</v>
      </c>
    </row>
    <row r="39" spans="1:41" x14ac:dyDescent="0.25">
      <c r="A39" s="20">
        <f>0.0000002025*10^9</f>
        <v>202.5</v>
      </c>
      <c r="B39">
        <v>1.502834</v>
      </c>
      <c r="C39">
        <v>0.50433430000000001</v>
      </c>
      <c r="D39">
        <v>3.054799</v>
      </c>
      <c r="E39">
        <v>0.49231900000000001</v>
      </c>
      <c r="F39">
        <v>1.185211</v>
      </c>
      <c r="G39">
        <v>0.49680960000000002</v>
      </c>
      <c r="H39">
        <v>2.5962360000000002</v>
      </c>
      <c r="I39">
        <v>0.46450200000000003</v>
      </c>
      <c r="J39">
        <v>1.296894</v>
      </c>
      <c r="K39">
        <v>0.50109230000000005</v>
      </c>
      <c r="L39">
        <v>2.4585159999999999</v>
      </c>
      <c r="M39">
        <v>0.49300179999999999</v>
      </c>
      <c r="N39">
        <v>2.815064</v>
      </c>
      <c r="O39">
        <v>0.48567359999999998</v>
      </c>
      <c r="P39">
        <v>1.1570579999999999</v>
      </c>
      <c r="Q39">
        <v>0.49284270000000002</v>
      </c>
      <c r="R39">
        <v>2.2996989999999999</v>
      </c>
      <c r="S39">
        <v>0.48846879999999998</v>
      </c>
      <c r="T39">
        <v>2.1799219999999999</v>
      </c>
      <c r="U39">
        <v>0.49326179999999997</v>
      </c>
      <c r="V39">
        <v>0.66883579999999998</v>
      </c>
      <c r="W39">
        <v>0.4962916</v>
      </c>
      <c r="X39">
        <v>-0.12541289999999999</v>
      </c>
      <c r="Y39">
        <v>0.47796090000000002</v>
      </c>
      <c r="Z39">
        <v>0.1951283</v>
      </c>
      <c r="AA39">
        <v>0.49886550000000002</v>
      </c>
      <c r="AB39">
        <v>2.21827</v>
      </c>
      <c r="AC39">
        <v>0.47440090000000001</v>
      </c>
      <c r="AD39">
        <v>1.737825</v>
      </c>
      <c r="AE39">
        <v>0.49626140000000002</v>
      </c>
      <c r="AF39">
        <v>2.5962200000000002</v>
      </c>
      <c r="AG39">
        <v>0.50559810000000005</v>
      </c>
      <c r="AH39">
        <v>2.7878310000000002</v>
      </c>
      <c r="AI39">
        <v>0.49105919999999997</v>
      </c>
      <c r="AJ39">
        <v>2.7769400000000002</v>
      </c>
      <c r="AK39">
        <v>0.48299049999999999</v>
      </c>
      <c r="AL39">
        <v>0.99216899999999997</v>
      </c>
      <c r="AM39">
        <v>0.49527349999999998</v>
      </c>
      <c r="AN39">
        <v>0.80256190000000005</v>
      </c>
      <c r="AO39">
        <v>0.4746899</v>
      </c>
    </row>
    <row r="40" spans="1:41" x14ac:dyDescent="0.25">
      <c r="A40" s="20">
        <f>0.0000002075*10^9</f>
        <v>207.5</v>
      </c>
      <c r="B40">
        <v>1.840347</v>
      </c>
      <c r="C40">
        <v>0.50252220000000003</v>
      </c>
      <c r="D40">
        <v>3.0865499999999999</v>
      </c>
      <c r="E40">
        <v>0.47256229999999999</v>
      </c>
      <c r="F40">
        <v>0.66129769999999999</v>
      </c>
      <c r="G40">
        <v>0.48649540000000002</v>
      </c>
      <c r="H40">
        <v>1.586263</v>
      </c>
      <c r="I40">
        <v>0.4688851</v>
      </c>
      <c r="J40">
        <v>1.5972710000000001</v>
      </c>
      <c r="K40">
        <v>0.494114</v>
      </c>
      <c r="L40">
        <v>1.5738350000000001</v>
      </c>
      <c r="M40">
        <v>0.48351749999999999</v>
      </c>
      <c r="N40">
        <v>2.9511940000000001</v>
      </c>
      <c r="O40">
        <v>0.48652319999999999</v>
      </c>
      <c r="P40">
        <v>1.917581</v>
      </c>
      <c r="Q40">
        <v>0.48538750000000003</v>
      </c>
      <c r="R40">
        <v>1.6947779999999999</v>
      </c>
      <c r="S40">
        <v>0.4882842</v>
      </c>
      <c r="T40">
        <v>2.2212339999999999</v>
      </c>
      <c r="U40">
        <v>0.50180769999999997</v>
      </c>
      <c r="V40">
        <v>0.88943870000000003</v>
      </c>
      <c r="W40">
        <v>0.49060310000000001</v>
      </c>
      <c r="X40">
        <v>-0.2513011</v>
      </c>
      <c r="Y40">
        <v>0.48821439999999999</v>
      </c>
      <c r="Z40">
        <v>0.96909310000000004</v>
      </c>
      <c r="AA40">
        <v>0.49088759999999998</v>
      </c>
      <c r="AB40">
        <v>2.1460819999999998</v>
      </c>
      <c r="AC40">
        <v>0.46885480000000002</v>
      </c>
      <c r="AD40">
        <v>1.709816</v>
      </c>
      <c r="AE40">
        <v>0.49553970000000003</v>
      </c>
      <c r="AF40">
        <v>2.9382969999999999</v>
      </c>
      <c r="AG40">
        <v>0.50072539999999999</v>
      </c>
      <c r="AH40">
        <v>2.917065</v>
      </c>
      <c r="AI40">
        <v>0.47828409999999999</v>
      </c>
      <c r="AJ40">
        <v>2.6051139999999999</v>
      </c>
      <c r="AK40">
        <v>0.48057949999999999</v>
      </c>
      <c r="AL40">
        <v>0.45715230000000001</v>
      </c>
      <c r="AM40">
        <v>0.50870700000000002</v>
      </c>
      <c r="AN40">
        <v>-0.40400340000000001</v>
      </c>
      <c r="AO40">
        <v>0.478661</v>
      </c>
    </row>
    <row r="41" spans="1:41" x14ac:dyDescent="0.25">
      <c r="A41" s="20">
        <f>0.0000002125*10^9</f>
        <v>212.5</v>
      </c>
      <c r="B41">
        <v>2.5367769999999998</v>
      </c>
      <c r="C41">
        <v>0.48993690000000001</v>
      </c>
      <c r="D41">
        <v>2.0308830000000002</v>
      </c>
      <c r="E41">
        <v>0.4665395</v>
      </c>
      <c r="F41">
        <v>-6.4974509999999999E-2</v>
      </c>
      <c r="G41">
        <v>0.48043010000000003</v>
      </c>
      <c r="H41">
        <v>1.696064</v>
      </c>
      <c r="I41">
        <v>0.47352909999999998</v>
      </c>
      <c r="J41">
        <v>2.1977910000000001</v>
      </c>
      <c r="K41">
        <v>0.48468</v>
      </c>
      <c r="L41">
        <v>2.4596680000000002</v>
      </c>
      <c r="M41">
        <v>0.49127019999999999</v>
      </c>
      <c r="N41">
        <v>1.8898029999999999</v>
      </c>
      <c r="O41">
        <v>0.4813769</v>
      </c>
      <c r="P41">
        <v>2.4817330000000002</v>
      </c>
      <c r="Q41">
        <v>0.46970070000000003</v>
      </c>
      <c r="R41">
        <v>1.573086</v>
      </c>
      <c r="S41">
        <v>0.48602070000000003</v>
      </c>
      <c r="T41">
        <v>1.651502</v>
      </c>
      <c r="U41">
        <v>0.49192279999999999</v>
      </c>
      <c r="V41">
        <v>2.0478480000000001</v>
      </c>
      <c r="W41">
        <v>0.48436699999999999</v>
      </c>
      <c r="X41">
        <v>1.5355810000000001</v>
      </c>
      <c r="Y41">
        <v>0.4991179</v>
      </c>
      <c r="Z41">
        <v>1.4059980000000001</v>
      </c>
      <c r="AA41">
        <v>0.48685020000000001</v>
      </c>
      <c r="AB41">
        <v>2.5761699999999998</v>
      </c>
      <c r="AC41">
        <v>0.47412189999999999</v>
      </c>
      <c r="AD41">
        <v>1.050943</v>
      </c>
      <c r="AE41">
        <v>0.48960870000000001</v>
      </c>
      <c r="AF41">
        <v>1.642104</v>
      </c>
      <c r="AG41">
        <v>0.48794660000000001</v>
      </c>
      <c r="AH41">
        <v>1.7002889999999999</v>
      </c>
      <c r="AI41">
        <v>0.47245880000000001</v>
      </c>
      <c r="AJ41">
        <v>1.9831749999999999</v>
      </c>
      <c r="AK41">
        <v>0.47919400000000001</v>
      </c>
      <c r="AL41">
        <v>0.66757639999999996</v>
      </c>
      <c r="AM41">
        <v>0.51259569999999999</v>
      </c>
      <c r="AN41">
        <v>0.46313559999999998</v>
      </c>
      <c r="AO41">
        <v>0.48483720000000002</v>
      </c>
    </row>
    <row r="42" spans="1:41" x14ac:dyDescent="0.25">
      <c r="A42" s="20">
        <f>0.0000002175*10^9</f>
        <v>217.5</v>
      </c>
      <c r="B42">
        <v>2.3604069999999999</v>
      </c>
      <c r="C42">
        <v>0.47405560000000002</v>
      </c>
      <c r="D42">
        <v>1.7180839999999999</v>
      </c>
      <c r="E42">
        <v>0.48382160000000002</v>
      </c>
      <c r="F42">
        <v>-0.12546560000000001</v>
      </c>
      <c r="G42">
        <v>0.48099920000000002</v>
      </c>
      <c r="H42">
        <v>2.6567129999999999</v>
      </c>
      <c r="I42">
        <v>0.47350439999999999</v>
      </c>
      <c r="J42">
        <v>2.4301140000000001</v>
      </c>
      <c r="K42">
        <v>0.47245140000000002</v>
      </c>
      <c r="L42">
        <v>3.436337</v>
      </c>
      <c r="M42">
        <v>0.49601529999999999</v>
      </c>
      <c r="N42">
        <v>0.63292300000000001</v>
      </c>
      <c r="O42">
        <v>0.47338219999999998</v>
      </c>
      <c r="P42">
        <v>2.6764510000000001</v>
      </c>
      <c r="Q42">
        <v>0.46154319999999999</v>
      </c>
      <c r="R42">
        <v>1.4216200000000001</v>
      </c>
      <c r="S42">
        <v>0.48911460000000001</v>
      </c>
      <c r="T42">
        <v>0.98698300000000005</v>
      </c>
      <c r="U42">
        <v>0.47255710000000001</v>
      </c>
      <c r="V42">
        <v>2.5605009999999999</v>
      </c>
      <c r="W42">
        <v>0.48350379999999998</v>
      </c>
      <c r="X42">
        <v>2.903518</v>
      </c>
      <c r="Y42">
        <v>0.49184499999999998</v>
      </c>
      <c r="Z42">
        <v>0.61587329999999996</v>
      </c>
      <c r="AA42">
        <v>0.48188350000000002</v>
      </c>
      <c r="AB42">
        <v>2.1419199999999998</v>
      </c>
      <c r="AC42">
        <v>0.47962719999999998</v>
      </c>
      <c r="AD42">
        <v>-0.64321649999999997</v>
      </c>
      <c r="AE42">
        <v>0.49291659999999998</v>
      </c>
      <c r="AF42">
        <v>0.82997460000000001</v>
      </c>
      <c r="AG42">
        <v>0.47738809999999998</v>
      </c>
      <c r="AH42">
        <v>0.37383119999999997</v>
      </c>
      <c r="AI42">
        <v>0.4733755</v>
      </c>
      <c r="AJ42">
        <v>1.407146</v>
      </c>
      <c r="AK42">
        <v>0.47778039999999999</v>
      </c>
      <c r="AL42">
        <v>0.41920459999999998</v>
      </c>
      <c r="AM42">
        <v>0.4962995</v>
      </c>
      <c r="AN42">
        <v>2.024715</v>
      </c>
      <c r="AO42">
        <v>0.4833614</v>
      </c>
    </row>
    <row r="43" spans="1:41" x14ac:dyDescent="0.25">
      <c r="A43" s="20">
        <f>0.0000002225*10^9</f>
        <v>222.5</v>
      </c>
      <c r="B43">
        <v>1.245814</v>
      </c>
      <c r="C43">
        <v>0.46501219999999999</v>
      </c>
      <c r="D43">
        <v>1.7161299999999999</v>
      </c>
      <c r="E43">
        <v>0.4953398</v>
      </c>
      <c r="F43">
        <v>2.4683460000000001E-2</v>
      </c>
      <c r="G43">
        <v>0.48476160000000001</v>
      </c>
      <c r="H43">
        <v>2.7111489999999998</v>
      </c>
      <c r="I43">
        <v>0.47292050000000002</v>
      </c>
      <c r="J43">
        <v>2.8687109999999998</v>
      </c>
      <c r="K43">
        <v>0.45908900000000002</v>
      </c>
      <c r="L43">
        <v>3.2069830000000001</v>
      </c>
      <c r="M43">
        <v>0.48036519999999999</v>
      </c>
      <c r="N43">
        <v>0.36012139999999998</v>
      </c>
      <c r="O43">
        <v>0.4708619</v>
      </c>
      <c r="P43">
        <v>2.4328699999999999</v>
      </c>
      <c r="Q43">
        <v>0.46208009999999999</v>
      </c>
      <c r="R43">
        <v>2.0281319999999998</v>
      </c>
      <c r="S43">
        <v>0.4872108</v>
      </c>
      <c r="T43">
        <v>1.346247</v>
      </c>
      <c r="U43">
        <v>0.46912179999999998</v>
      </c>
      <c r="V43">
        <v>2.347645</v>
      </c>
      <c r="W43">
        <v>0.47856330000000002</v>
      </c>
      <c r="X43">
        <v>3.2189839999999998</v>
      </c>
      <c r="Y43">
        <v>0.47738419999999998</v>
      </c>
      <c r="Z43">
        <v>-0.76935540000000002</v>
      </c>
      <c r="AA43">
        <v>0.4784699</v>
      </c>
      <c r="AB43">
        <v>1.386369</v>
      </c>
      <c r="AC43">
        <v>0.47894920000000002</v>
      </c>
      <c r="AD43">
        <v>-0.40476030000000002</v>
      </c>
      <c r="AE43">
        <v>0.50307279999999999</v>
      </c>
      <c r="AF43">
        <v>0.84417299999999995</v>
      </c>
      <c r="AG43">
        <v>0.47009060000000003</v>
      </c>
      <c r="AH43">
        <v>0.61875420000000003</v>
      </c>
      <c r="AI43">
        <v>0.4742632</v>
      </c>
      <c r="AJ43">
        <v>0.44914219999999999</v>
      </c>
      <c r="AK43">
        <v>0.46830719999999998</v>
      </c>
      <c r="AL43">
        <v>-0.59173849999999995</v>
      </c>
      <c r="AM43">
        <v>0.4790278</v>
      </c>
      <c r="AN43">
        <v>3.1882990000000002</v>
      </c>
      <c r="AO43">
        <v>0.47958109999999998</v>
      </c>
    </row>
    <row r="44" spans="1:41" x14ac:dyDescent="0.25">
      <c r="A44" s="20">
        <f>0.0000002275*10^9</f>
        <v>227.5</v>
      </c>
      <c r="B44">
        <v>0.63360830000000001</v>
      </c>
      <c r="C44">
        <v>0.46909119999999999</v>
      </c>
      <c r="D44">
        <v>1.005819</v>
      </c>
      <c r="E44">
        <v>0.4914943</v>
      </c>
      <c r="F44">
        <v>0.64714899999999997</v>
      </c>
      <c r="G44">
        <v>0.48712939999999999</v>
      </c>
      <c r="H44">
        <v>1.4307179999999999</v>
      </c>
      <c r="I44">
        <v>0.47305750000000002</v>
      </c>
      <c r="J44">
        <v>2.894892</v>
      </c>
      <c r="K44">
        <v>0.45406530000000001</v>
      </c>
      <c r="L44">
        <v>2.4394930000000001</v>
      </c>
      <c r="M44">
        <v>0.46331080000000002</v>
      </c>
      <c r="N44">
        <v>0.73812480000000003</v>
      </c>
      <c r="O44">
        <v>0.46800140000000001</v>
      </c>
      <c r="P44">
        <v>2.0656880000000002</v>
      </c>
      <c r="Q44">
        <v>0.4653003</v>
      </c>
      <c r="R44">
        <v>2.9228930000000002</v>
      </c>
      <c r="S44">
        <v>0.4708792</v>
      </c>
      <c r="T44">
        <v>2.0052089999999998</v>
      </c>
      <c r="U44">
        <v>0.47301480000000001</v>
      </c>
      <c r="V44">
        <v>1.604646</v>
      </c>
      <c r="W44">
        <v>0.46979989999999999</v>
      </c>
      <c r="X44">
        <v>2.57714</v>
      </c>
      <c r="Y44">
        <v>0.47305049999999998</v>
      </c>
      <c r="Z44">
        <v>-0.90362869999999995</v>
      </c>
      <c r="AA44">
        <v>0.48550270000000001</v>
      </c>
      <c r="AB44">
        <v>0.90131709999999998</v>
      </c>
      <c r="AC44">
        <v>0.47810029999999998</v>
      </c>
      <c r="AD44">
        <v>1.4466220000000001</v>
      </c>
      <c r="AE44">
        <v>0.50229100000000004</v>
      </c>
      <c r="AF44">
        <v>1.3170809999999999</v>
      </c>
      <c r="AG44">
        <v>0.46383170000000001</v>
      </c>
      <c r="AH44">
        <v>1.584527</v>
      </c>
      <c r="AI44">
        <v>0.46604630000000002</v>
      </c>
      <c r="AJ44">
        <v>-0.38154860000000002</v>
      </c>
      <c r="AK44">
        <v>0.45410899999999998</v>
      </c>
      <c r="AL44">
        <v>-0.4316739</v>
      </c>
      <c r="AM44">
        <v>0.47571459999999999</v>
      </c>
      <c r="AN44">
        <v>3.1873279999999999</v>
      </c>
      <c r="AO44">
        <v>0.4738271</v>
      </c>
    </row>
    <row r="45" spans="1:41" x14ac:dyDescent="0.25">
      <c r="A45" s="20">
        <f>0.0000002325*10^9</f>
        <v>232.5</v>
      </c>
      <c r="B45">
        <v>1.4835389999999999</v>
      </c>
      <c r="C45">
        <v>0.48024630000000001</v>
      </c>
      <c r="D45">
        <v>0.67192609999999997</v>
      </c>
      <c r="E45">
        <v>0.48541640000000003</v>
      </c>
      <c r="F45">
        <v>1.4810430000000001</v>
      </c>
      <c r="G45">
        <v>0.47870479999999999</v>
      </c>
      <c r="H45">
        <v>0.34488410000000003</v>
      </c>
      <c r="I45">
        <v>0.47624719999999998</v>
      </c>
      <c r="J45">
        <v>2.6612230000000001</v>
      </c>
      <c r="K45">
        <v>0.46039940000000001</v>
      </c>
      <c r="L45">
        <v>1.5716410000000001</v>
      </c>
      <c r="M45">
        <v>0.46927180000000002</v>
      </c>
      <c r="N45">
        <v>0.90626930000000006</v>
      </c>
      <c r="O45">
        <v>0.4617329</v>
      </c>
      <c r="P45">
        <v>2.0474899999999998</v>
      </c>
      <c r="Q45">
        <v>0.4658349</v>
      </c>
      <c r="R45">
        <v>3.0078230000000001</v>
      </c>
      <c r="S45">
        <v>0.46352910000000003</v>
      </c>
      <c r="T45">
        <v>1.572038</v>
      </c>
      <c r="U45">
        <v>0.4695087</v>
      </c>
      <c r="V45">
        <v>1.3176319999999999</v>
      </c>
      <c r="W45">
        <v>0.47163369999999999</v>
      </c>
      <c r="X45">
        <v>1.830727</v>
      </c>
      <c r="Y45">
        <v>0.47484290000000001</v>
      </c>
      <c r="Z45">
        <v>0.56777140000000004</v>
      </c>
      <c r="AA45">
        <v>0.48628070000000001</v>
      </c>
      <c r="AB45">
        <v>-0.41684919999999998</v>
      </c>
      <c r="AC45">
        <v>0.47876410000000003</v>
      </c>
      <c r="AD45">
        <v>2.825841</v>
      </c>
      <c r="AE45">
        <v>0.49070960000000002</v>
      </c>
      <c r="AF45">
        <v>2.279077</v>
      </c>
      <c r="AG45">
        <v>0.4634761</v>
      </c>
      <c r="AH45">
        <v>1.045752</v>
      </c>
      <c r="AI45">
        <v>0.46354440000000002</v>
      </c>
      <c r="AJ45">
        <v>0.18228649999999999</v>
      </c>
      <c r="AK45">
        <v>0.45702799999999999</v>
      </c>
      <c r="AL45">
        <v>0.73423479999999997</v>
      </c>
      <c r="AM45">
        <v>0.47671069999999999</v>
      </c>
      <c r="AN45">
        <v>1.9939899999999999</v>
      </c>
      <c r="AO45">
        <v>0.46737269999999997</v>
      </c>
    </row>
    <row r="46" spans="1:41" x14ac:dyDescent="0.25">
      <c r="A46" s="20">
        <f>0.0000002375*10^9</f>
        <v>237.5</v>
      </c>
      <c r="B46">
        <v>3.2319369999999998</v>
      </c>
      <c r="C46">
        <v>0.48506290000000002</v>
      </c>
      <c r="D46">
        <v>0.60335459999999996</v>
      </c>
      <c r="E46">
        <v>0.48162929999999998</v>
      </c>
      <c r="F46">
        <v>0.86053449999999998</v>
      </c>
      <c r="G46">
        <v>0.4634896</v>
      </c>
      <c r="H46">
        <v>0.52042719999999998</v>
      </c>
      <c r="I46">
        <v>0.47773779999999999</v>
      </c>
      <c r="J46">
        <v>2.7636699999999998</v>
      </c>
      <c r="K46">
        <v>0.4672559</v>
      </c>
      <c r="L46">
        <v>1.3355779999999999</v>
      </c>
      <c r="M46">
        <v>0.4824872</v>
      </c>
      <c r="N46">
        <v>0.32250780000000001</v>
      </c>
      <c r="O46">
        <v>0.4626902</v>
      </c>
      <c r="P46">
        <v>2.103599</v>
      </c>
      <c r="Q46">
        <v>0.46221129999999999</v>
      </c>
      <c r="R46">
        <v>2.3084720000000001</v>
      </c>
      <c r="S46">
        <v>0.47588150000000001</v>
      </c>
      <c r="T46">
        <v>0.51136020000000004</v>
      </c>
      <c r="U46">
        <v>0.46748079999999997</v>
      </c>
      <c r="V46">
        <v>1.550451</v>
      </c>
      <c r="W46">
        <v>0.47887059999999998</v>
      </c>
      <c r="X46">
        <v>1.9339569999999999</v>
      </c>
      <c r="Y46">
        <v>0.46921360000000001</v>
      </c>
      <c r="Z46">
        <v>2.069407</v>
      </c>
      <c r="AA46">
        <v>0.46865040000000002</v>
      </c>
      <c r="AB46">
        <v>-1.31436</v>
      </c>
      <c r="AC46">
        <v>0.47923359999999998</v>
      </c>
      <c r="AD46">
        <v>3.263191</v>
      </c>
      <c r="AE46">
        <v>0.47298479999999998</v>
      </c>
      <c r="AF46">
        <v>2.3132259999999998</v>
      </c>
      <c r="AG46">
        <v>0.46666930000000001</v>
      </c>
      <c r="AH46">
        <v>-0.54441530000000005</v>
      </c>
      <c r="AI46">
        <v>0.47547600000000001</v>
      </c>
      <c r="AJ46">
        <v>1.185764</v>
      </c>
      <c r="AK46">
        <v>0.47212349999999997</v>
      </c>
      <c r="AL46">
        <v>1.2051480000000001</v>
      </c>
      <c r="AM46">
        <v>0.47220099999999998</v>
      </c>
      <c r="AN46">
        <v>0.72550369999999997</v>
      </c>
      <c r="AO46">
        <v>0.46731650000000002</v>
      </c>
    </row>
    <row r="47" spans="1:41" x14ac:dyDescent="0.25">
      <c r="A47" s="20">
        <f>0.0000002425*10^9</f>
        <v>242.5</v>
      </c>
      <c r="B47">
        <v>3.41554</v>
      </c>
      <c r="C47">
        <v>0.47795189999999999</v>
      </c>
      <c r="D47">
        <v>0.44802449999999999</v>
      </c>
      <c r="E47">
        <v>0.48169800000000002</v>
      </c>
      <c r="F47">
        <v>-0.25175330000000001</v>
      </c>
      <c r="G47">
        <v>0.46704250000000003</v>
      </c>
      <c r="H47">
        <v>0.62713920000000001</v>
      </c>
      <c r="I47">
        <v>0.47077590000000002</v>
      </c>
      <c r="J47">
        <v>2.6076000000000001</v>
      </c>
      <c r="K47">
        <v>0.46755210000000003</v>
      </c>
      <c r="L47">
        <v>1.672137</v>
      </c>
      <c r="M47">
        <v>0.47582029999999997</v>
      </c>
      <c r="N47">
        <v>-0.13439870000000001</v>
      </c>
      <c r="O47">
        <v>0.47137669999999998</v>
      </c>
      <c r="P47">
        <v>1.757045</v>
      </c>
      <c r="Q47">
        <v>0.45824209999999999</v>
      </c>
      <c r="R47">
        <v>1.6051569999999999</v>
      </c>
      <c r="S47">
        <v>0.4849656</v>
      </c>
      <c r="T47">
        <v>0.54207470000000002</v>
      </c>
      <c r="U47">
        <v>0.46913919999999998</v>
      </c>
      <c r="V47">
        <v>1.0300290000000001</v>
      </c>
      <c r="W47">
        <v>0.4777827</v>
      </c>
      <c r="X47">
        <v>2.57986</v>
      </c>
      <c r="Y47">
        <v>0.46034530000000001</v>
      </c>
      <c r="Z47">
        <v>1.8088580000000001</v>
      </c>
      <c r="AA47">
        <v>0.45635340000000002</v>
      </c>
      <c r="AB47">
        <v>-0.38018760000000001</v>
      </c>
      <c r="AC47">
        <v>0.47698200000000002</v>
      </c>
      <c r="AD47">
        <v>2.5351330000000001</v>
      </c>
      <c r="AE47">
        <v>0.45951959999999997</v>
      </c>
      <c r="AF47">
        <v>1.1248100000000001</v>
      </c>
      <c r="AG47">
        <v>0.469051</v>
      </c>
      <c r="AH47">
        <v>-1.3935120000000001</v>
      </c>
      <c r="AI47">
        <v>0.47981410000000002</v>
      </c>
      <c r="AJ47">
        <v>0.91757080000000002</v>
      </c>
      <c r="AK47">
        <v>0.47581519999999999</v>
      </c>
      <c r="AL47">
        <v>1.3555429999999999</v>
      </c>
      <c r="AM47">
        <v>0.46505160000000001</v>
      </c>
      <c r="AN47">
        <v>0.18989839999999999</v>
      </c>
      <c r="AO47">
        <v>0.46438160000000001</v>
      </c>
    </row>
    <row r="48" spans="1:41" x14ac:dyDescent="0.25">
      <c r="A48" s="20">
        <f>0.0000002475*10^9</f>
        <v>247.5</v>
      </c>
      <c r="B48">
        <v>1.3174520000000001</v>
      </c>
      <c r="C48">
        <v>0.46458329999999998</v>
      </c>
      <c r="D48">
        <v>0.3342155</v>
      </c>
      <c r="E48">
        <v>0.47724309999999998</v>
      </c>
      <c r="F48">
        <v>6.9992769999999996E-2</v>
      </c>
      <c r="G48">
        <v>0.47915069999999998</v>
      </c>
      <c r="H48">
        <v>-0.107627</v>
      </c>
      <c r="I48">
        <v>0.466723</v>
      </c>
      <c r="J48">
        <v>2.616133</v>
      </c>
      <c r="K48">
        <v>0.46506639999999999</v>
      </c>
      <c r="L48">
        <v>1.3578049999999999</v>
      </c>
      <c r="M48">
        <v>0.46022059999999998</v>
      </c>
      <c r="N48">
        <v>0.78852279999999997</v>
      </c>
      <c r="O48">
        <v>0.474412</v>
      </c>
      <c r="P48">
        <v>1.247547</v>
      </c>
      <c r="Q48">
        <v>0.45836090000000002</v>
      </c>
      <c r="R48">
        <v>1.6192310000000001</v>
      </c>
      <c r="S48">
        <v>0.47814299999999998</v>
      </c>
      <c r="T48">
        <v>1.8496030000000001</v>
      </c>
      <c r="U48">
        <v>0.47143499999999999</v>
      </c>
      <c r="V48">
        <v>0.38653300000000002</v>
      </c>
      <c r="W48">
        <v>0.46969919999999998</v>
      </c>
      <c r="X48">
        <v>2.0411009999999998</v>
      </c>
      <c r="Y48">
        <v>0.45625660000000001</v>
      </c>
      <c r="Z48">
        <v>1.0655479999999999</v>
      </c>
      <c r="AA48">
        <v>0.46237470000000003</v>
      </c>
      <c r="AB48">
        <v>1.1363179999999999</v>
      </c>
      <c r="AC48">
        <v>0.47239720000000002</v>
      </c>
      <c r="AD48">
        <v>1.0765549999999999</v>
      </c>
      <c r="AE48">
        <v>0.46688220000000002</v>
      </c>
      <c r="AF48">
        <v>1.1651229999999999</v>
      </c>
      <c r="AG48">
        <v>0.47350350000000002</v>
      </c>
      <c r="AH48">
        <v>-0.94351119999999999</v>
      </c>
      <c r="AI48">
        <v>0.46570050000000002</v>
      </c>
      <c r="AJ48">
        <v>0.47747509999999999</v>
      </c>
      <c r="AK48">
        <v>0.47213929999999998</v>
      </c>
      <c r="AL48">
        <v>1.370951</v>
      </c>
      <c r="AM48">
        <v>0.46578000000000003</v>
      </c>
      <c r="AN48">
        <v>0.59889420000000004</v>
      </c>
      <c r="AO48">
        <v>0.46404410000000001</v>
      </c>
    </row>
    <row r="49" spans="1:41" x14ac:dyDescent="0.25">
      <c r="A49" s="20">
        <f>0.0000002525*10^9</f>
        <v>252.50000000000003</v>
      </c>
      <c r="B49">
        <v>-0.17907919999999999</v>
      </c>
      <c r="C49">
        <v>0.45481009999999999</v>
      </c>
      <c r="D49">
        <v>-4.6142599999999999E-2</v>
      </c>
      <c r="E49">
        <v>0.46611750000000002</v>
      </c>
      <c r="F49">
        <v>0.85693109999999995</v>
      </c>
      <c r="G49">
        <v>0.47153089999999998</v>
      </c>
      <c r="H49">
        <v>-0.41149340000000001</v>
      </c>
      <c r="I49">
        <v>0.47715020000000002</v>
      </c>
      <c r="J49">
        <v>3.140415</v>
      </c>
      <c r="K49">
        <v>0.4643661</v>
      </c>
      <c r="L49">
        <v>1.3294429999999999</v>
      </c>
      <c r="M49">
        <v>0.45621200000000001</v>
      </c>
      <c r="N49">
        <v>1.8787560000000001</v>
      </c>
      <c r="O49">
        <v>0.46912009999999998</v>
      </c>
      <c r="P49">
        <v>1.7766109999999999</v>
      </c>
      <c r="Q49">
        <v>0.46131</v>
      </c>
      <c r="R49">
        <v>1.603858</v>
      </c>
      <c r="S49">
        <v>0.47244000000000003</v>
      </c>
      <c r="T49">
        <v>2.444483</v>
      </c>
      <c r="U49">
        <v>0.47024090000000002</v>
      </c>
      <c r="V49">
        <v>0.15091860000000001</v>
      </c>
      <c r="W49">
        <v>0.467582</v>
      </c>
      <c r="X49">
        <v>0.35183579999999998</v>
      </c>
      <c r="Y49">
        <v>0.46027050000000003</v>
      </c>
      <c r="Z49">
        <v>1.720121</v>
      </c>
      <c r="AA49">
        <v>0.46886830000000002</v>
      </c>
      <c r="AB49">
        <v>2.6912340000000001</v>
      </c>
      <c r="AC49">
        <v>0.4647599</v>
      </c>
      <c r="AD49">
        <v>-0.1549102</v>
      </c>
      <c r="AE49">
        <v>0.4838558</v>
      </c>
      <c r="AF49">
        <v>2.9945140000000001</v>
      </c>
      <c r="AG49">
        <v>0.47806480000000001</v>
      </c>
      <c r="AH49">
        <v>0.7005091</v>
      </c>
      <c r="AI49">
        <v>0.45296239999999999</v>
      </c>
      <c r="AJ49">
        <v>0.52131430000000001</v>
      </c>
      <c r="AK49">
        <v>0.4707654</v>
      </c>
      <c r="AL49">
        <v>1.0296810000000001</v>
      </c>
      <c r="AM49">
        <v>0.47094130000000001</v>
      </c>
      <c r="AN49">
        <v>1.3539079999999999</v>
      </c>
      <c r="AO49">
        <v>0.47052349999999998</v>
      </c>
    </row>
    <row r="50" spans="1:41" x14ac:dyDescent="0.25">
      <c r="A50" s="20">
        <f>0.0000002575*10^9</f>
        <v>257.5</v>
      </c>
      <c r="B50">
        <v>7.6724650000000005E-2</v>
      </c>
      <c r="C50">
        <v>0.45486359999999998</v>
      </c>
      <c r="D50">
        <v>0.29098879999999999</v>
      </c>
      <c r="E50">
        <v>0.46592109999999998</v>
      </c>
      <c r="F50">
        <v>0.97013470000000002</v>
      </c>
      <c r="G50">
        <v>0.45585639999999999</v>
      </c>
      <c r="H50">
        <v>-0.1337248</v>
      </c>
      <c r="I50">
        <v>0.4870757</v>
      </c>
      <c r="J50">
        <v>2.7464409999999999</v>
      </c>
      <c r="K50">
        <v>0.4620184</v>
      </c>
      <c r="L50">
        <v>2.1730499999999999</v>
      </c>
      <c r="M50">
        <v>0.4591829</v>
      </c>
      <c r="N50">
        <v>1.377513</v>
      </c>
      <c r="O50">
        <v>0.4629027</v>
      </c>
      <c r="P50">
        <v>3.198966</v>
      </c>
      <c r="Q50">
        <v>0.46184269999999999</v>
      </c>
      <c r="R50">
        <v>0.94342130000000002</v>
      </c>
      <c r="S50">
        <v>0.4770373</v>
      </c>
      <c r="T50">
        <v>1.421305</v>
      </c>
      <c r="U50">
        <v>0.45999250000000003</v>
      </c>
      <c r="V50">
        <v>-0.3717413</v>
      </c>
      <c r="W50">
        <v>0.47514410000000001</v>
      </c>
      <c r="X50">
        <v>-0.29981560000000002</v>
      </c>
      <c r="Y50">
        <v>0.47209590000000001</v>
      </c>
      <c r="Z50">
        <v>2.0797949999999998</v>
      </c>
      <c r="AA50">
        <v>0.46733160000000001</v>
      </c>
      <c r="AB50">
        <v>3.6787700000000001</v>
      </c>
      <c r="AC50">
        <v>0.45860000000000001</v>
      </c>
      <c r="AD50">
        <v>-0.79442109999999999</v>
      </c>
      <c r="AE50">
        <v>0.4808772</v>
      </c>
      <c r="AF50">
        <v>3.3252419999999998</v>
      </c>
      <c r="AG50">
        <v>0.47149790000000003</v>
      </c>
      <c r="AH50">
        <v>2.485268</v>
      </c>
      <c r="AI50">
        <v>0.45473249999999998</v>
      </c>
      <c r="AJ50">
        <v>0.17142660000000001</v>
      </c>
      <c r="AK50">
        <v>0.46888390000000002</v>
      </c>
      <c r="AL50">
        <v>1.1854439999999999</v>
      </c>
      <c r="AM50">
        <v>0.46597369999999999</v>
      </c>
      <c r="AN50">
        <v>1.128511</v>
      </c>
      <c r="AO50">
        <v>0.46023839999999999</v>
      </c>
    </row>
    <row r="51" spans="1:41" x14ac:dyDescent="0.25">
      <c r="A51" s="20">
        <f>0.0000002625*10^9</f>
        <v>262.5</v>
      </c>
      <c r="B51">
        <v>0.64943759999999995</v>
      </c>
      <c r="C51">
        <v>0.45875670000000002</v>
      </c>
      <c r="D51">
        <v>1.1681649999999999</v>
      </c>
      <c r="E51">
        <v>0.4715686</v>
      </c>
      <c r="F51">
        <v>0.6237703</v>
      </c>
      <c r="G51">
        <v>0.45150040000000002</v>
      </c>
      <c r="H51">
        <v>8.0069959999999996E-2</v>
      </c>
      <c r="I51">
        <v>0.47789140000000002</v>
      </c>
      <c r="J51">
        <v>1.2837590000000001</v>
      </c>
      <c r="K51">
        <v>0.45476640000000002</v>
      </c>
      <c r="L51">
        <v>1.6863220000000001</v>
      </c>
      <c r="M51">
        <v>0.45665280000000003</v>
      </c>
      <c r="N51">
        <v>-6.9974430000000004E-2</v>
      </c>
      <c r="O51">
        <v>0.46023039999999998</v>
      </c>
      <c r="P51">
        <v>3.5455209999999999</v>
      </c>
      <c r="Q51">
        <v>0.459839</v>
      </c>
      <c r="R51">
        <v>0.80531719999999996</v>
      </c>
      <c r="S51">
        <v>0.47280689999999997</v>
      </c>
      <c r="T51">
        <v>0.12730079999999999</v>
      </c>
      <c r="U51">
        <v>0.45482539999999999</v>
      </c>
      <c r="V51">
        <v>1.861084E-2</v>
      </c>
      <c r="W51">
        <v>0.4779854</v>
      </c>
      <c r="X51">
        <v>7.1732459999999998E-2</v>
      </c>
      <c r="Y51">
        <v>0.477128</v>
      </c>
      <c r="Z51">
        <v>1.292875</v>
      </c>
      <c r="AA51">
        <v>0.46335110000000002</v>
      </c>
      <c r="AB51">
        <v>2.720456</v>
      </c>
      <c r="AC51">
        <v>0.45839469999999999</v>
      </c>
      <c r="AD51">
        <v>0.32046059999999998</v>
      </c>
      <c r="AE51">
        <v>0.45966190000000001</v>
      </c>
      <c r="AF51">
        <v>1.265638</v>
      </c>
      <c r="AG51">
        <v>0.4575419</v>
      </c>
      <c r="AH51">
        <v>2.443174</v>
      </c>
      <c r="AI51">
        <v>0.46088950000000001</v>
      </c>
      <c r="AJ51">
        <v>-8.4643709999999997E-2</v>
      </c>
      <c r="AK51">
        <v>0.46697709999999998</v>
      </c>
      <c r="AL51">
        <v>1.761951</v>
      </c>
      <c r="AM51">
        <v>0.45855970000000001</v>
      </c>
      <c r="AN51">
        <v>0.56322930000000004</v>
      </c>
      <c r="AO51">
        <v>0.4458202</v>
      </c>
    </row>
    <row r="52" spans="1:41" x14ac:dyDescent="0.25">
      <c r="A52" s="20">
        <f>0.0000002675*10^9</f>
        <v>267.5</v>
      </c>
      <c r="B52">
        <v>1.289466</v>
      </c>
      <c r="C52">
        <v>0.4564358</v>
      </c>
      <c r="D52">
        <v>1.0485469999999999</v>
      </c>
      <c r="E52">
        <v>0.46829520000000002</v>
      </c>
      <c r="F52">
        <v>0.24629100000000001</v>
      </c>
      <c r="G52">
        <v>0.4537735</v>
      </c>
      <c r="H52">
        <v>0.58089970000000002</v>
      </c>
      <c r="I52">
        <v>0.4619491</v>
      </c>
      <c r="J52">
        <v>0.30100539999999998</v>
      </c>
      <c r="K52">
        <v>0.45161259999999998</v>
      </c>
      <c r="L52">
        <v>0.39314139999999997</v>
      </c>
      <c r="M52">
        <v>0.45275460000000001</v>
      </c>
      <c r="N52">
        <v>-0.65709720000000005</v>
      </c>
      <c r="O52">
        <v>0.46626509999999999</v>
      </c>
      <c r="P52">
        <v>2.8331970000000002</v>
      </c>
      <c r="Q52">
        <v>0.4550536</v>
      </c>
      <c r="R52">
        <v>1.150814</v>
      </c>
      <c r="S52">
        <v>0.45820539999999998</v>
      </c>
      <c r="T52">
        <v>-0.74286509999999994</v>
      </c>
      <c r="U52">
        <v>0.45878419999999998</v>
      </c>
      <c r="V52">
        <v>0.76722380000000001</v>
      </c>
      <c r="W52">
        <v>0.46705580000000002</v>
      </c>
      <c r="X52">
        <v>-1.9980350000000001E-2</v>
      </c>
      <c r="Y52">
        <v>0.46353050000000001</v>
      </c>
      <c r="Z52">
        <v>1.627915</v>
      </c>
      <c r="AA52">
        <v>0.4581655</v>
      </c>
      <c r="AB52">
        <v>1.1141559999999999</v>
      </c>
      <c r="AC52">
        <v>0.45520919999999998</v>
      </c>
      <c r="AD52">
        <v>2.615672</v>
      </c>
      <c r="AE52">
        <v>0.44615169999999998</v>
      </c>
      <c r="AF52">
        <v>-0.40316299999999999</v>
      </c>
      <c r="AG52">
        <v>0.45409539999999998</v>
      </c>
      <c r="AH52">
        <v>1.529372</v>
      </c>
      <c r="AI52">
        <v>0.46484599999999998</v>
      </c>
      <c r="AJ52">
        <v>0.19567609999999999</v>
      </c>
      <c r="AK52">
        <v>0.47016799999999997</v>
      </c>
      <c r="AL52">
        <v>1.5881130000000001</v>
      </c>
      <c r="AM52">
        <v>0.45711079999999998</v>
      </c>
      <c r="AN52">
        <v>1.0533570000000001</v>
      </c>
      <c r="AO52">
        <v>0.44893569999999999</v>
      </c>
    </row>
    <row r="53" spans="1:41" x14ac:dyDescent="0.25">
      <c r="A53" s="20">
        <f>0.0000002725*10^9</f>
        <v>272.5</v>
      </c>
      <c r="B53">
        <v>2.0414759999999998</v>
      </c>
      <c r="C53">
        <v>0.45408939999999998</v>
      </c>
      <c r="D53">
        <v>0.44679049999999998</v>
      </c>
      <c r="E53">
        <v>0.46518739999999997</v>
      </c>
      <c r="F53">
        <v>0.1828979</v>
      </c>
      <c r="G53">
        <v>0.45116430000000002</v>
      </c>
      <c r="H53">
        <v>1.786532</v>
      </c>
      <c r="I53">
        <v>0.45238099999999998</v>
      </c>
      <c r="J53">
        <v>5.0646869999999997E-2</v>
      </c>
      <c r="K53">
        <v>0.45543820000000002</v>
      </c>
      <c r="L53">
        <v>0.93045429999999996</v>
      </c>
      <c r="M53">
        <v>0.4559339</v>
      </c>
      <c r="N53">
        <v>7.7261460000000004E-2</v>
      </c>
      <c r="O53">
        <v>0.46922419999999998</v>
      </c>
      <c r="P53">
        <v>1.4889859999999999</v>
      </c>
      <c r="Q53">
        <v>0.45093470000000002</v>
      </c>
      <c r="R53">
        <v>1.2590030000000001</v>
      </c>
      <c r="S53">
        <v>0.45620339999999998</v>
      </c>
      <c r="T53">
        <v>-0.76384419999999997</v>
      </c>
      <c r="U53">
        <v>0.45347179999999998</v>
      </c>
      <c r="V53">
        <v>-0.54036439999999997</v>
      </c>
      <c r="W53">
        <v>0.4565594</v>
      </c>
      <c r="X53">
        <v>-0.83241419999999999</v>
      </c>
      <c r="Y53">
        <v>0.4459516</v>
      </c>
      <c r="Z53">
        <v>2.6395759999999999</v>
      </c>
      <c r="AA53">
        <v>0.44980239999999999</v>
      </c>
      <c r="AB53">
        <v>0.85237229999999997</v>
      </c>
      <c r="AC53">
        <v>0.4464494</v>
      </c>
      <c r="AD53">
        <v>2.943095</v>
      </c>
      <c r="AE53">
        <v>0.44800869999999998</v>
      </c>
      <c r="AF53">
        <v>-0.30287849999999999</v>
      </c>
      <c r="AG53">
        <v>0.4585362</v>
      </c>
      <c r="AH53">
        <v>1.748021</v>
      </c>
      <c r="AI53">
        <v>0.4604395</v>
      </c>
      <c r="AJ53">
        <v>1.584379</v>
      </c>
      <c r="AK53">
        <v>0.47305380000000002</v>
      </c>
      <c r="AL53">
        <v>0.89348870000000002</v>
      </c>
      <c r="AM53">
        <v>0.45638469999999998</v>
      </c>
      <c r="AN53">
        <v>1.6911750000000001</v>
      </c>
      <c r="AO53">
        <v>0.45141589999999998</v>
      </c>
    </row>
    <row r="54" spans="1:41" x14ac:dyDescent="0.25">
      <c r="A54" s="20">
        <f>0.0000002775*10^9</f>
        <v>277.5</v>
      </c>
      <c r="B54">
        <v>2.381189</v>
      </c>
      <c r="C54">
        <v>0.45218789999999998</v>
      </c>
      <c r="D54">
        <v>0.51253709999999997</v>
      </c>
      <c r="E54">
        <v>0.46548129999999999</v>
      </c>
      <c r="F54">
        <v>1.071256</v>
      </c>
      <c r="G54">
        <v>0.44400590000000001</v>
      </c>
      <c r="H54">
        <v>2.7832210000000002</v>
      </c>
      <c r="I54">
        <v>0.44242340000000002</v>
      </c>
      <c r="J54">
        <v>0.62747039999999998</v>
      </c>
      <c r="K54">
        <v>0.45641680000000001</v>
      </c>
      <c r="L54">
        <v>2.3355130000000002</v>
      </c>
      <c r="M54">
        <v>0.46206190000000003</v>
      </c>
      <c r="N54">
        <v>0.94528120000000004</v>
      </c>
      <c r="O54">
        <v>0.45443860000000003</v>
      </c>
      <c r="P54">
        <v>-0.36116759999999998</v>
      </c>
      <c r="Q54">
        <v>0.45566839999999997</v>
      </c>
      <c r="R54">
        <v>1.576427</v>
      </c>
      <c r="S54">
        <v>0.46068409999999999</v>
      </c>
      <c r="T54">
        <v>0.58698589999999995</v>
      </c>
      <c r="U54">
        <v>0.44499529999999998</v>
      </c>
      <c r="V54">
        <v>-1.8044249999999999</v>
      </c>
      <c r="W54">
        <v>0.46130009999999999</v>
      </c>
      <c r="X54">
        <v>-1.2060820000000001</v>
      </c>
      <c r="Y54">
        <v>0.44782549999999999</v>
      </c>
      <c r="Z54">
        <v>1.7098370000000001</v>
      </c>
      <c r="AA54">
        <v>0.4431813</v>
      </c>
      <c r="AB54">
        <v>1.9575910000000001</v>
      </c>
      <c r="AC54">
        <v>0.44550050000000002</v>
      </c>
      <c r="AD54">
        <v>1.3205340000000001</v>
      </c>
      <c r="AE54">
        <v>0.4552252</v>
      </c>
      <c r="AF54">
        <v>0.79600859999999996</v>
      </c>
      <c r="AG54">
        <v>0.45992569999999999</v>
      </c>
      <c r="AH54">
        <v>1.583726</v>
      </c>
      <c r="AI54">
        <v>0.44623620000000003</v>
      </c>
      <c r="AJ54">
        <v>3.245126</v>
      </c>
      <c r="AK54">
        <v>0.45995320000000001</v>
      </c>
      <c r="AL54">
        <v>0.40725250000000002</v>
      </c>
      <c r="AM54">
        <v>0.46127629999999997</v>
      </c>
      <c r="AN54">
        <v>1.4409110000000001</v>
      </c>
      <c r="AO54">
        <v>0.44763219999999998</v>
      </c>
    </row>
    <row r="55" spans="1:41" x14ac:dyDescent="0.25">
      <c r="A55" s="20">
        <f>0.0000002825*10^9</f>
        <v>282.5</v>
      </c>
      <c r="B55">
        <v>2.65842</v>
      </c>
      <c r="C55">
        <v>0.44302789999999997</v>
      </c>
      <c r="D55">
        <v>0.54033209999999998</v>
      </c>
      <c r="E55">
        <v>0.46111829999999998</v>
      </c>
      <c r="F55">
        <v>2.8381660000000002</v>
      </c>
      <c r="G55">
        <v>0.4395133</v>
      </c>
      <c r="H55">
        <v>2.218343</v>
      </c>
      <c r="I55">
        <v>0.43553409999999998</v>
      </c>
      <c r="J55">
        <v>1.310956</v>
      </c>
      <c r="K55">
        <v>0.4539494</v>
      </c>
      <c r="L55">
        <v>2.8674780000000002</v>
      </c>
      <c r="M55">
        <v>0.46076650000000002</v>
      </c>
      <c r="N55">
        <v>1.11347</v>
      </c>
      <c r="O55">
        <v>0.44464120000000001</v>
      </c>
      <c r="P55">
        <v>-5.1273689999999997E-2</v>
      </c>
      <c r="Q55">
        <v>0.45795740000000001</v>
      </c>
      <c r="R55">
        <v>1.35043</v>
      </c>
      <c r="S55">
        <v>0.4532928</v>
      </c>
      <c r="T55">
        <v>1.0885089999999999</v>
      </c>
      <c r="U55">
        <v>0.44911020000000001</v>
      </c>
      <c r="V55">
        <v>-0.96550219999999998</v>
      </c>
      <c r="W55">
        <v>0.4669643</v>
      </c>
      <c r="X55">
        <v>4.4307920000000001E-2</v>
      </c>
      <c r="Y55">
        <v>0.45826519999999998</v>
      </c>
      <c r="Z55">
        <v>0.56296650000000004</v>
      </c>
      <c r="AA55">
        <v>0.44539990000000002</v>
      </c>
      <c r="AB55">
        <v>3.07281</v>
      </c>
      <c r="AC55">
        <v>0.4525631</v>
      </c>
      <c r="AD55">
        <v>1.2176050000000001E-2</v>
      </c>
      <c r="AE55">
        <v>0.45837139999999998</v>
      </c>
      <c r="AF55">
        <v>1.446339</v>
      </c>
      <c r="AG55">
        <v>0.45875660000000001</v>
      </c>
      <c r="AH55">
        <v>0.46484120000000001</v>
      </c>
      <c r="AI55">
        <v>0.4428106</v>
      </c>
      <c r="AJ55">
        <v>2.8820969999999999</v>
      </c>
      <c r="AK55">
        <v>0.4427005</v>
      </c>
      <c r="AL55">
        <v>-0.51719610000000005</v>
      </c>
      <c r="AM55">
        <v>0.46765030000000002</v>
      </c>
      <c r="AN55">
        <v>0.3511415</v>
      </c>
      <c r="AO55">
        <v>0.44697360000000003</v>
      </c>
    </row>
    <row r="56" spans="1:41" x14ac:dyDescent="0.25">
      <c r="A56" s="20">
        <f>0.0000002875*10^9</f>
        <v>287.5</v>
      </c>
      <c r="B56">
        <v>2.4570620000000001</v>
      </c>
      <c r="C56">
        <v>0.43322539999999998</v>
      </c>
      <c r="D56">
        <v>-0.69197690000000001</v>
      </c>
      <c r="E56">
        <v>0.4521906</v>
      </c>
      <c r="F56">
        <v>3.0610689999999998</v>
      </c>
      <c r="G56">
        <v>0.4342876</v>
      </c>
      <c r="H56">
        <v>1.0018830000000001</v>
      </c>
      <c r="I56">
        <v>0.44000600000000001</v>
      </c>
      <c r="J56">
        <v>0.44972590000000001</v>
      </c>
      <c r="K56">
        <v>0.45127390000000001</v>
      </c>
      <c r="L56">
        <v>2.9902009999999999</v>
      </c>
      <c r="M56">
        <v>0.44534230000000002</v>
      </c>
      <c r="N56">
        <v>0.92181080000000004</v>
      </c>
      <c r="O56">
        <v>0.4502466</v>
      </c>
      <c r="P56">
        <v>2.5966089999999999</v>
      </c>
      <c r="Q56">
        <v>0.44801180000000002</v>
      </c>
      <c r="R56">
        <v>-0.24395140000000001</v>
      </c>
      <c r="S56">
        <v>0.44350250000000002</v>
      </c>
      <c r="T56">
        <v>-0.33808579999999999</v>
      </c>
      <c r="U56">
        <v>0.46036850000000001</v>
      </c>
      <c r="V56">
        <v>0.49111110000000002</v>
      </c>
      <c r="W56">
        <v>0.45852520000000002</v>
      </c>
      <c r="X56">
        <v>1.1011420000000001</v>
      </c>
      <c r="Y56">
        <v>0.45271879999999998</v>
      </c>
      <c r="Z56">
        <v>1.4035120000000001</v>
      </c>
      <c r="AA56">
        <v>0.44687769999999999</v>
      </c>
      <c r="AB56">
        <v>1.9667619999999999</v>
      </c>
      <c r="AC56">
        <v>0.45296370000000002</v>
      </c>
      <c r="AD56">
        <v>0.1499074</v>
      </c>
      <c r="AE56">
        <v>0.45884730000000001</v>
      </c>
      <c r="AF56">
        <v>0.90195959999999997</v>
      </c>
      <c r="AG56">
        <v>0.45684580000000002</v>
      </c>
      <c r="AH56">
        <v>-4.955155E-2</v>
      </c>
      <c r="AI56">
        <v>0.4521888</v>
      </c>
      <c r="AJ56">
        <v>1.8137779999999999</v>
      </c>
      <c r="AK56">
        <v>0.44253910000000002</v>
      </c>
      <c r="AL56">
        <v>-1.158253</v>
      </c>
      <c r="AM56">
        <v>0.460984</v>
      </c>
      <c r="AN56">
        <v>-0.87744409999999995</v>
      </c>
      <c r="AO56">
        <v>0.44983210000000001</v>
      </c>
    </row>
    <row r="57" spans="1:41" x14ac:dyDescent="0.25">
      <c r="A57" s="20">
        <f>0.0000002925*10^9</f>
        <v>292.5</v>
      </c>
      <c r="B57">
        <v>1.4381060000000001</v>
      </c>
      <c r="C57">
        <v>0.43204130000000002</v>
      </c>
      <c r="D57">
        <v>-1.5234430000000001</v>
      </c>
      <c r="E57">
        <v>0.44858720000000002</v>
      </c>
      <c r="F57">
        <v>1.168469</v>
      </c>
      <c r="G57">
        <v>0.4286973</v>
      </c>
      <c r="H57">
        <v>0.83602050000000006</v>
      </c>
      <c r="I57">
        <v>0.4479996</v>
      </c>
      <c r="J57">
        <v>-0.54591239999999996</v>
      </c>
      <c r="K57">
        <v>0.45046599999999998</v>
      </c>
      <c r="L57">
        <v>2.5328219999999999</v>
      </c>
      <c r="M57">
        <v>0.4308592</v>
      </c>
      <c r="N57">
        <v>1.118085</v>
      </c>
      <c r="O57">
        <v>0.4511365</v>
      </c>
      <c r="P57">
        <v>3.857259</v>
      </c>
      <c r="Q57">
        <v>0.43824689999999999</v>
      </c>
      <c r="R57">
        <v>-1.301944</v>
      </c>
      <c r="S57">
        <v>0.44475999999999999</v>
      </c>
      <c r="T57">
        <v>-0.98852139999999999</v>
      </c>
      <c r="U57">
        <v>0.46644720000000001</v>
      </c>
      <c r="V57">
        <v>1.899041</v>
      </c>
      <c r="W57">
        <v>0.44749030000000001</v>
      </c>
      <c r="X57">
        <v>0.65820429999999996</v>
      </c>
      <c r="Y57">
        <v>0.4449053</v>
      </c>
      <c r="Z57">
        <v>1.6060570000000001</v>
      </c>
      <c r="AA57">
        <v>0.43877699999999997</v>
      </c>
      <c r="AB57">
        <v>-0.2203022</v>
      </c>
      <c r="AC57">
        <v>0.44898329999999997</v>
      </c>
      <c r="AD57">
        <v>1.2240420000000001</v>
      </c>
      <c r="AE57">
        <v>0.45488269999999997</v>
      </c>
      <c r="AF57">
        <v>0.50206220000000001</v>
      </c>
      <c r="AG57">
        <v>0.45452910000000002</v>
      </c>
      <c r="AH57">
        <v>0.29703970000000002</v>
      </c>
      <c r="AI57">
        <v>0.45044000000000001</v>
      </c>
      <c r="AJ57">
        <v>1.8418429999999999</v>
      </c>
      <c r="AK57">
        <v>0.44247340000000002</v>
      </c>
      <c r="AL57">
        <v>-0.52885289999999996</v>
      </c>
      <c r="AM57">
        <v>0.44468160000000001</v>
      </c>
      <c r="AN57">
        <v>-1.1322099999999999</v>
      </c>
      <c r="AO57">
        <v>0.45379209999999998</v>
      </c>
    </row>
    <row r="58" spans="1:41" x14ac:dyDescent="0.25">
      <c r="A58" s="20">
        <f>0.0000002975*10^9</f>
        <v>297.5</v>
      </c>
      <c r="B58">
        <v>0.99807360000000001</v>
      </c>
      <c r="C58">
        <v>0.44275969999999998</v>
      </c>
      <c r="D58">
        <v>-0.58256909999999995</v>
      </c>
      <c r="E58">
        <v>0.450044</v>
      </c>
      <c r="F58">
        <v>-0.13264989999999999</v>
      </c>
      <c r="G58">
        <v>0.43839709999999998</v>
      </c>
      <c r="H58">
        <v>0.75694850000000002</v>
      </c>
      <c r="I58">
        <v>0.44561509999999999</v>
      </c>
      <c r="J58">
        <v>-7.8170900000000005E-3</v>
      </c>
      <c r="K58">
        <v>0.45760469999999998</v>
      </c>
      <c r="L58">
        <v>1.4468989999999999</v>
      </c>
      <c r="M58">
        <v>0.43445109999999998</v>
      </c>
      <c r="N58">
        <v>1.5362169999999999</v>
      </c>
      <c r="O58">
        <v>0.44316420000000001</v>
      </c>
      <c r="P58">
        <v>3.212901</v>
      </c>
      <c r="Q58">
        <v>0.43913370000000002</v>
      </c>
      <c r="R58">
        <v>-9.8552880000000002E-3</v>
      </c>
      <c r="S58">
        <v>0.45258179999999998</v>
      </c>
      <c r="T58">
        <v>-0.26825929999999998</v>
      </c>
      <c r="U58">
        <v>0.4586286</v>
      </c>
      <c r="V58">
        <v>2.6376629999999999</v>
      </c>
      <c r="W58">
        <v>0.44879370000000002</v>
      </c>
      <c r="X58">
        <v>1.796385E-2</v>
      </c>
      <c r="Y58">
        <v>0.44508439999999999</v>
      </c>
      <c r="Z58">
        <v>-7.3886799999999999E-3</v>
      </c>
      <c r="AA58">
        <v>0.43108249999999998</v>
      </c>
      <c r="AB58">
        <v>-0.33295089999999999</v>
      </c>
      <c r="AC58">
        <v>0.4449092</v>
      </c>
      <c r="AD58">
        <v>1.7688550000000001</v>
      </c>
      <c r="AE58">
        <v>0.44147809999999998</v>
      </c>
      <c r="AF58">
        <v>1.291712</v>
      </c>
      <c r="AG58">
        <v>0.44990010000000002</v>
      </c>
      <c r="AH58">
        <v>1.6181939999999999</v>
      </c>
      <c r="AI58">
        <v>0.43768099999999999</v>
      </c>
      <c r="AJ58">
        <v>1.9108879999999999</v>
      </c>
      <c r="AK58">
        <v>0.43169479999999999</v>
      </c>
      <c r="AL58">
        <v>0.1063635</v>
      </c>
      <c r="AM58">
        <v>0.43008180000000001</v>
      </c>
      <c r="AN58">
        <v>-0.63810299999999998</v>
      </c>
      <c r="AO58">
        <v>0.4516172</v>
      </c>
    </row>
    <row r="59" spans="1:41" x14ac:dyDescent="0.25">
      <c r="A59" s="20">
        <f>0.0000003025*10^9</f>
        <v>302.5</v>
      </c>
      <c r="B59">
        <v>0.35523539999999998</v>
      </c>
      <c r="C59">
        <v>0.45576220000000001</v>
      </c>
      <c r="D59">
        <v>0.47357690000000002</v>
      </c>
      <c r="E59">
        <v>0.4423803</v>
      </c>
      <c r="F59">
        <v>0.43014429999999998</v>
      </c>
      <c r="G59">
        <v>0.45549590000000001</v>
      </c>
      <c r="H59">
        <v>4.6259660000000001E-2</v>
      </c>
      <c r="I59">
        <v>0.43528480000000003</v>
      </c>
      <c r="J59">
        <v>1.072287</v>
      </c>
      <c r="K59">
        <v>0.46278340000000001</v>
      </c>
      <c r="L59">
        <v>0.89211039999999997</v>
      </c>
      <c r="M59">
        <v>0.44244099999999997</v>
      </c>
      <c r="N59">
        <v>1.099896</v>
      </c>
      <c r="O59">
        <v>0.43042390000000003</v>
      </c>
      <c r="P59">
        <v>2.543094</v>
      </c>
      <c r="Q59">
        <v>0.4451348</v>
      </c>
      <c r="R59">
        <v>1.9091229999999999</v>
      </c>
      <c r="S59">
        <v>0.45207710000000001</v>
      </c>
      <c r="T59">
        <v>6.08712E-2</v>
      </c>
      <c r="U59">
        <v>0.44410280000000002</v>
      </c>
      <c r="V59">
        <v>2.0171480000000002</v>
      </c>
      <c r="W59">
        <v>0.45410210000000001</v>
      </c>
      <c r="X59">
        <v>-1.0079579999999999</v>
      </c>
      <c r="Y59">
        <v>0.443712</v>
      </c>
      <c r="Z59">
        <v>-0.74723390000000001</v>
      </c>
      <c r="AA59">
        <v>0.43176510000000001</v>
      </c>
      <c r="AB59">
        <v>0.2772384</v>
      </c>
      <c r="AC59">
        <v>0.43414269999999999</v>
      </c>
      <c r="AD59">
        <v>1.226234</v>
      </c>
      <c r="AE59">
        <v>0.43012850000000002</v>
      </c>
      <c r="AF59">
        <v>1.46394</v>
      </c>
      <c r="AG59">
        <v>0.441108</v>
      </c>
      <c r="AH59">
        <v>3.0693100000000002</v>
      </c>
      <c r="AI59">
        <v>0.43057970000000001</v>
      </c>
      <c r="AJ59">
        <v>1.103982</v>
      </c>
      <c r="AK59">
        <v>0.42698740000000002</v>
      </c>
      <c r="AL59">
        <v>0.36509180000000002</v>
      </c>
      <c r="AM59">
        <v>0.4251355</v>
      </c>
      <c r="AN59">
        <v>-0.35686069999999998</v>
      </c>
      <c r="AO59">
        <v>0.44166440000000001</v>
      </c>
    </row>
    <row r="60" spans="1:41" x14ac:dyDescent="0.25">
      <c r="A60" s="20">
        <f>0.0000003075*10^9</f>
        <v>307.5</v>
      </c>
      <c r="B60">
        <v>-1.3217220000000001</v>
      </c>
      <c r="C60">
        <v>0.45728679999999999</v>
      </c>
      <c r="D60">
        <v>0.68766470000000002</v>
      </c>
      <c r="E60">
        <v>0.43027880000000002</v>
      </c>
      <c r="F60">
        <v>1.647124</v>
      </c>
      <c r="G60">
        <v>0.44882319999999998</v>
      </c>
      <c r="H60">
        <v>0.47849330000000001</v>
      </c>
      <c r="I60">
        <v>0.43195210000000001</v>
      </c>
      <c r="J60">
        <v>1.6726110000000001</v>
      </c>
      <c r="K60">
        <v>0.44761299999999998</v>
      </c>
      <c r="L60">
        <v>0.52137370000000005</v>
      </c>
      <c r="M60">
        <v>0.44112030000000002</v>
      </c>
      <c r="N60">
        <v>9.594946E-2</v>
      </c>
      <c r="O60">
        <v>0.4255237</v>
      </c>
      <c r="P60">
        <v>2.0062579999999999</v>
      </c>
      <c r="Q60">
        <v>0.44479269999999999</v>
      </c>
      <c r="R60">
        <v>1.81778</v>
      </c>
      <c r="S60">
        <v>0.4411504</v>
      </c>
      <c r="T60">
        <v>0.58198830000000001</v>
      </c>
      <c r="U60">
        <v>0.4406562</v>
      </c>
      <c r="V60">
        <v>1.3198099999999999</v>
      </c>
      <c r="W60">
        <v>0.44190649999999998</v>
      </c>
      <c r="X60">
        <v>-1.8288489999999999</v>
      </c>
      <c r="Y60">
        <v>0.44905430000000002</v>
      </c>
      <c r="Z60">
        <v>-0.29649140000000002</v>
      </c>
      <c r="AA60">
        <v>0.43560529999999997</v>
      </c>
      <c r="AB60">
        <v>-0.1708259</v>
      </c>
      <c r="AC60">
        <v>0.42613990000000002</v>
      </c>
      <c r="AD60">
        <v>-0.22213840000000001</v>
      </c>
      <c r="AE60">
        <v>0.43036340000000001</v>
      </c>
      <c r="AF60">
        <v>0.69086069999999999</v>
      </c>
      <c r="AG60">
        <v>0.4338013</v>
      </c>
      <c r="AH60">
        <v>3.0342950000000002</v>
      </c>
      <c r="AI60">
        <v>0.42976540000000002</v>
      </c>
      <c r="AJ60">
        <v>-0.21621940000000001</v>
      </c>
      <c r="AK60">
        <v>0.43054170000000003</v>
      </c>
      <c r="AL60">
        <v>0.54133189999999998</v>
      </c>
      <c r="AM60">
        <v>0.43434669999999997</v>
      </c>
      <c r="AN60">
        <v>8.5816199999999995E-2</v>
      </c>
      <c r="AO60">
        <v>0.4310601</v>
      </c>
    </row>
    <row r="61" spans="1:41" x14ac:dyDescent="0.25">
      <c r="A61" s="20">
        <f>0.0000003125*10^9</f>
        <v>312.5</v>
      </c>
      <c r="B61">
        <v>-1.035004</v>
      </c>
      <c r="C61">
        <v>0.44795220000000002</v>
      </c>
      <c r="D61">
        <v>0.4211278</v>
      </c>
      <c r="E61">
        <v>0.42770900000000001</v>
      </c>
      <c r="F61">
        <v>1.6106940000000001</v>
      </c>
      <c r="G61">
        <v>0.425763</v>
      </c>
      <c r="H61">
        <v>1.7464850000000001</v>
      </c>
      <c r="I61">
        <v>0.43613010000000002</v>
      </c>
      <c r="J61">
        <v>1.9844869999999999</v>
      </c>
      <c r="K61">
        <v>0.421543</v>
      </c>
      <c r="L61">
        <v>-0.15722420000000001</v>
      </c>
      <c r="M61">
        <v>0.4404883</v>
      </c>
      <c r="N61">
        <v>-0.37244860000000002</v>
      </c>
      <c r="O61">
        <v>0.43659320000000001</v>
      </c>
      <c r="P61">
        <v>1.653802</v>
      </c>
      <c r="Q61">
        <v>0.43762790000000001</v>
      </c>
      <c r="R61">
        <v>0.65927610000000003</v>
      </c>
      <c r="S61">
        <v>0.43602760000000002</v>
      </c>
      <c r="T61">
        <v>1.760078</v>
      </c>
      <c r="U61">
        <v>0.44176559999999998</v>
      </c>
      <c r="V61">
        <v>1.414571</v>
      </c>
      <c r="W61">
        <v>0.4238789</v>
      </c>
      <c r="X61">
        <v>-1.375373</v>
      </c>
      <c r="Y61">
        <v>0.45089659999999998</v>
      </c>
      <c r="Z61">
        <v>0.46576970000000001</v>
      </c>
      <c r="AA61">
        <v>0.43557709999999999</v>
      </c>
      <c r="AB61">
        <v>-0.13131029999999999</v>
      </c>
      <c r="AC61">
        <v>0.43344939999999998</v>
      </c>
      <c r="AD61">
        <v>-0.85517339999999997</v>
      </c>
      <c r="AE61">
        <v>0.43742979999999998</v>
      </c>
      <c r="AF61">
        <v>1.0390470000000001</v>
      </c>
      <c r="AG61">
        <v>0.43312250000000002</v>
      </c>
      <c r="AH61">
        <v>2.1621260000000002</v>
      </c>
      <c r="AI61">
        <v>0.42746960000000001</v>
      </c>
      <c r="AJ61">
        <v>-0.76240079999999999</v>
      </c>
      <c r="AK61">
        <v>0.43305870000000002</v>
      </c>
      <c r="AL61">
        <v>0.51075320000000002</v>
      </c>
      <c r="AM61">
        <v>0.44619760000000003</v>
      </c>
      <c r="AN61">
        <v>1.2027600000000001</v>
      </c>
      <c r="AO61">
        <v>0.4251799</v>
      </c>
    </row>
    <row r="62" spans="1:41" x14ac:dyDescent="0.25">
      <c r="A62" s="20">
        <f>0.0000003175*10^9</f>
        <v>317.5</v>
      </c>
      <c r="B62">
        <v>1.591731</v>
      </c>
      <c r="C62">
        <v>0.43426930000000002</v>
      </c>
      <c r="D62">
        <v>0.1079972</v>
      </c>
      <c r="E62">
        <v>0.42992140000000001</v>
      </c>
      <c r="F62">
        <v>0.63214099999999995</v>
      </c>
      <c r="G62">
        <v>0.41963250000000002</v>
      </c>
      <c r="H62">
        <v>1.9910559999999999</v>
      </c>
      <c r="I62">
        <v>0.43446620000000002</v>
      </c>
      <c r="J62">
        <v>1.7936179999999999</v>
      </c>
      <c r="K62">
        <v>0.41048119999999999</v>
      </c>
      <c r="L62">
        <v>-0.17779729999999999</v>
      </c>
      <c r="M62">
        <v>0.4461193</v>
      </c>
      <c r="N62">
        <v>0.2074693</v>
      </c>
      <c r="O62">
        <v>0.442245</v>
      </c>
      <c r="P62">
        <v>1.451668</v>
      </c>
      <c r="Q62">
        <v>0.43035869999999998</v>
      </c>
      <c r="R62">
        <v>0.66749099999999995</v>
      </c>
      <c r="S62">
        <v>0.43895980000000001</v>
      </c>
      <c r="T62">
        <v>1.538524</v>
      </c>
      <c r="U62">
        <v>0.43247059999999998</v>
      </c>
      <c r="V62">
        <v>1.5183359999999999</v>
      </c>
      <c r="W62">
        <v>0.4231085</v>
      </c>
      <c r="X62">
        <v>-0.92720080000000005</v>
      </c>
      <c r="Y62">
        <v>0.43448799999999999</v>
      </c>
      <c r="Z62">
        <v>0.98431800000000003</v>
      </c>
      <c r="AA62">
        <v>0.42725089999999999</v>
      </c>
      <c r="AB62">
        <v>0.59804109999999999</v>
      </c>
      <c r="AC62">
        <v>0.44274289999999999</v>
      </c>
      <c r="AD62">
        <v>0.18070240000000001</v>
      </c>
      <c r="AE62">
        <v>0.44022939999999999</v>
      </c>
      <c r="AF62">
        <v>1.2632490000000001</v>
      </c>
      <c r="AG62">
        <v>0.42910399999999999</v>
      </c>
      <c r="AH62">
        <v>1.790729</v>
      </c>
      <c r="AI62">
        <v>0.4218537</v>
      </c>
      <c r="AJ62">
        <v>-0.49197930000000001</v>
      </c>
      <c r="AK62">
        <v>0.43143389999999998</v>
      </c>
      <c r="AL62">
        <v>0.87451540000000005</v>
      </c>
      <c r="AM62">
        <v>0.44340570000000001</v>
      </c>
      <c r="AN62">
        <v>2.0884339999999999</v>
      </c>
      <c r="AO62">
        <v>0.42719289999999999</v>
      </c>
    </row>
    <row r="63" spans="1:41" x14ac:dyDescent="0.25">
      <c r="A63" s="20">
        <f>0.0000003225*10^9</f>
        <v>322.5</v>
      </c>
      <c r="B63">
        <v>2.4508519999999998</v>
      </c>
      <c r="C63">
        <v>0.42146159999999999</v>
      </c>
      <c r="D63">
        <v>-0.15152460000000001</v>
      </c>
      <c r="E63">
        <v>0.42748269999999999</v>
      </c>
      <c r="F63">
        <v>0.1581079</v>
      </c>
      <c r="G63">
        <v>0.42677959999999998</v>
      </c>
      <c r="H63">
        <v>1.642971</v>
      </c>
      <c r="I63">
        <v>0.42144779999999998</v>
      </c>
      <c r="J63">
        <v>0.82325800000000005</v>
      </c>
      <c r="K63">
        <v>0.41633930000000002</v>
      </c>
      <c r="L63">
        <v>0.3912872</v>
      </c>
      <c r="M63">
        <v>0.44451629999999998</v>
      </c>
      <c r="N63">
        <v>1.520427</v>
      </c>
      <c r="O63">
        <v>0.434253</v>
      </c>
      <c r="P63">
        <v>0.90818759999999998</v>
      </c>
      <c r="Q63">
        <v>0.43175390000000002</v>
      </c>
      <c r="R63">
        <v>0.92583329999999997</v>
      </c>
      <c r="S63">
        <v>0.43507630000000003</v>
      </c>
      <c r="T63">
        <v>7.2731019999999993E-2</v>
      </c>
      <c r="U63">
        <v>0.4256877</v>
      </c>
      <c r="V63">
        <v>1.52145</v>
      </c>
      <c r="W63">
        <v>0.42374590000000001</v>
      </c>
      <c r="X63">
        <v>-1.0174840000000001</v>
      </c>
      <c r="Y63">
        <v>0.4218249</v>
      </c>
      <c r="Z63">
        <v>1.0076510000000001</v>
      </c>
      <c r="AA63">
        <v>0.41685270000000002</v>
      </c>
      <c r="AB63">
        <v>1.169586</v>
      </c>
      <c r="AC63">
        <v>0.4402006</v>
      </c>
      <c r="AD63">
        <v>1.164264</v>
      </c>
      <c r="AE63">
        <v>0.43077179999999998</v>
      </c>
      <c r="AF63">
        <v>0.15569849999999999</v>
      </c>
      <c r="AG63">
        <v>0.42034080000000001</v>
      </c>
      <c r="AH63">
        <v>1.6985269999999999</v>
      </c>
      <c r="AI63">
        <v>0.4188133</v>
      </c>
      <c r="AJ63">
        <v>-4.8089119999999999E-2</v>
      </c>
      <c r="AK63">
        <v>0.43057079999999998</v>
      </c>
      <c r="AL63">
        <v>0.89695639999999999</v>
      </c>
      <c r="AM63">
        <v>0.4276876</v>
      </c>
      <c r="AN63">
        <v>2.720377</v>
      </c>
      <c r="AO63">
        <v>0.4291835</v>
      </c>
    </row>
    <row r="64" spans="1:41" x14ac:dyDescent="0.25">
      <c r="A64" s="20">
        <f>0.0000003275*10^9</f>
        <v>327.5</v>
      </c>
      <c r="B64">
        <v>0.91085139999999998</v>
      </c>
      <c r="C64">
        <v>0.4147129</v>
      </c>
      <c r="D64">
        <v>-0.45285009999999998</v>
      </c>
      <c r="E64">
        <v>0.42348269999999999</v>
      </c>
      <c r="F64">
        <v>-0.33393489999999998</v>
      </c>
      <c r="G64">
        <v>0.4259483</v>
      </c>
      <c r="H64">
        <v>1.5842229999999999</v>
      </c>
      <c r="I64">
        <v>0.40930610000000001</v>
      </c>
      <c r="J64">
        <v>0.64106549999999995</v>
      </c>
      <c r="K64">
        <v>0.4153115</v>
      </c>
      <c r="L64">
        <v>0.69336770000000003</v>
      </c>
      <c r="M64">
        <v>0.43411369999999999</v>
      </c>
      <c r="N64">
        <v>1.9616880000000001</v>
      </c>
      <c r="O64">
        <v>0.42696719999999999</v>
      </c>
      <c r="P64">
        <v>0.57268470000000005</v>
      </c>
      <c r="Q64">
        <v>0.43995410000000001</v>
      </c>
      <c r="R64">
        <v>0.75968919999999995</v>
      </c>
      <c r="S64">
        <v>0.42164380000000001</v>
      </c>
      <c r="T64">
        <v>-0.45351629999999998</v>
      </c>
      <c r="U64">
        <v>0.42829089999999997</v>
      </c>
      <c r="V64">
        <v>1.56874</v>
      </c>
      <c r="W64">
        <v>0.4118965</v>
      </c>
      <c r="X64">
        <v>-0.73635689999999998</v>
      </c>
      <c r="Y64">
        <v>0.42034719999999998</v>
      </c>
      <c r="Z64">
        <v>2.0679699999999999</v>
      </c>
      <c r="AA64">
        <v>0.41720190000000001</v>
      </c>
      <c r="AB64">
        <v>0.95531710000000003</v>
      </c>
      <c r="AC64">
        <v>0.43498179999999997</v>
      </c>
      <c r="AD64">
        <v>1.6149690000000001</v>
      </c>
      <c r="AE64">
        <v>0.41910900000000001</v>
      </c>
      <c r="AF64">
        <v>-7.3521959999999997E-2</v>
      </c>
      <c r="AG64">
        <v>0.42131069999999998</v>
      </c>
      <c r="AH64">
        <v>0.87204660000000001</v>
      </c>
      <c r="AI64">
        <v>0.42141089999999998</v>
      </c>
      <c r="AJ64">
        <v>1.1029599999999999</v>
      </c>
      <c r="AK64">
        <v>0.42933300000000002</v>
      </c>
      <c r="AL64">
        <v>-0.45401029999999998</v>
      </c>
      <c r="AM64">
        <v>0.41600749999999997</v>
      </c>
      <c r="AN64">
        <v>3.4725169999999999</v>
      </c>
      <c r="AO64">
        <v>0.42098760000000002</v>
      </c>
    </row>
    <row r="65" spans="1:41" x14ac:dyDescent="0.25">
      <c r="A65" s="20">
        <f>0.0000003325*10^9</f>
        <v>332.5</v>
      </c>
      <c r="B65">
        <v>-0.1627101</v>
      </c>
      <c r="C65">
        <v>0.4160837</v>
      </c>
      <c r="D65">
        <v>-0.6053328</v>
      </c>
      <c r="E65">
        <v>0.42573749999999999</v>
      </c>
      <c r="F65">
        <v>-0.73057249999999996</v>
      </c>
      <c r="G65">
        <v>0.41533959999999998</v>
      </c>
      <c r="H65">
        <v>2.0773820000000001</v>
      </c>
      <c r="I65">
        <v>0.4109545</v>
      </c>
      <c r="J65">
        <v>0.94616869999999997</v>
      </c>
      <c r="K65">
        <v>0.40304200000000001</v>
      </c>
      <c r="L65">
        <v>0.99612579999999995</v>
      </c>
      <c r="M65">
        <v>0.42743589999999998</v>
      </c>
      <c r="N65">
        <v>0.50537209999999999</v>
      </c>
      <c r="O65">
        <v>0.42304910000000001</v>
      </c>
      <c r="P65">
        <v>0.95381890000000003</v>
      </c>
      <c r="Q65">
        <v>0.43828519999999999</v>
      </c>
      <c r="R65">
        <v>1.0255840000000001</v>
      </c>
      <c r="S65">
        <v>0.41407339999999998</v>
      </c>
      <c r="T65">
        <v>3.7832190000000002E-2</v>
      </c>
      <c r="U65">
        <v>0.42757139999999999</v>
      </c>
      <c r="V65">
        <v>1.5528569999999999</v>
      </c>
      <c r="W65">
        <v>0.4087537</v>
      </c>
      <c r="X65">
        <v>0.52450319999999995</v>
      </c>
      <c r="Y65">
        <v>0.41782200000000003</v>
      </c>
      <c r="Z65">
        <v>2.6440000000000001</v>
      </c>
      <c r="AA65">
        <v>0.42069450000000003</v>
      </c>
      <c r="AB65">
        <v>-0.42394219999999999</v>
      </c>
      <c r="AC65">
        <v>0.43605890000000003</v>
      </c>
      <c r="AD65">
        <v>1.5586679999999999</v>
      </c>
      <c r="AE65">
        <v>0.41982239999999998</v>
      </c>
      <c r="AF65">
        <v>0.56511460000000002</v>
      </c>
      <c r="AG65">
        <v>0.42671019999999998</v>
      </c>
      <c r="AH65">
        <v>-0.33668239999999999</v>
      </c>
      <c r="AI65">
        <v>0.4268496</v>
      </c>
      <c r="AJ65">
        <v>2.002799</v>
      </c>
      <c r="AK65">
        <v>0.42129899999999998</v>
      </c>
      <c r="AL65">
        <v>-1.845874</v>
      </c>
      <c r="AM65">
        <v>0.42061199999999999</v>
      </c>
      <c r="AN65">
        <v>2.8514729999999999</v>
      </c>
      <c r="AO65">
        <v>0.41416140000000001</v>
      </c>
    </row>
    <row r="66" spans="1:41" x14ac:dyDescent="0.25">
      <c r="A66" s="20">
        <f>0.0000003375*10^9</f>
        <v>337.5</v>
      </c>
      <c r="B66">
        <v>0.2387087</v>
      </c>
      <c r="C66">
        <v>0.41993720000000001</v>
      </c>
      <c r="D66">
        <v>-0.2475253</v>
      </c>
      <c r="E66">
        <v>0.42891459999999998</v>
      </c>
      <c r="F66">
        <v>0.14310039999999999</v>
      </c>
      <c r="G66">
        <v>0.40278700000000001</v>
      </c>
      <c r="H66">
        <v>2.3773170000000001</v>
      </c>
      <c r="I66">
        <v>0.41180090000000003</v>
      </c>
      <c r="J66">
        <v>0.32929239999999999</v>
      </c>
      <c r="K66">
        <v>0.40672019999999998</v>
      </c>
      <c r="L66">
        <v>1.438167</v>
      </c>
      <c r="M66">
        <v>0.42050359999999998</v>
      </c>
      <c r="N66">
        <v>-1.078954</v>
      </c>
      <c r="O66">
        <v>0.422182</v>
      </c>
      <c r="P66">
        <v>1.275487</v>
      </c>
      <c r="Q66">
        <v>0.42840139999999999</v>
      </c>
      <c r="R66">
        <v>0.9204658</v>
      </c>
      <c r="S66">
        <v>0.42122510000000002</v>
      </c>
      <c r="T66">
        <v>0.49522579999999999</v>
      </c>
      <c r="U66">
        <v>0.42298380000000002</v>
      </c>
      <c r="V66">
        <v>1.8996310000000001</v>
      </c>
      <c r="W66">
        <v>0.42428120000000002</v>
      </c>
      <c r="X66">
        <v>1.860052</v>
      </c>
      <c r="Y66">
        <v>0.41362389999999999</v>
      </c>
      <c r="Z66">
        <v>1.288176</v>
      </c>
      <c r="AA66">
        <v>0.41611959999999998</v>
      </c>
      <c r="AB66">
        <v>-0.68439689999999997</v>
      </c>
      <c r="AC66">
        <v>0.44189349999999999</v>
      </c>
      <c r="AD66">
        <v>0.42110839999999999</v>
      </c>
      <c r="AE66">
        <v>0.4270466</v>
      </c>
      <c r="AF66">
        <v>0.61164770000000002</v>
      </c>
      <c r="AG66">
        <v>0.42285220000000001</v>
      </c>
      <c r="AH66">
        <v>-0.61438950000000003</v>
      </c>
      <c r="AI66">
        <v>0.43246879999999999</v>
      </c>
      <c r="AJ66">
        <v>1.448558</v>
      </c>
      <c r="AK66">
        <v>0.41914499999999999</v>
      </c>
      <c r="AL66">
        <v>-2.0612469999999998</v>
      </c>
      <c r="AM66">
        <v>0.42777910000000002</v>
      </c>
      <c r="AN66">
        <v>1.4458690000000001</v>
      </c>
      <c r="AO66">
        <v>0.41843409999999998</v>
      </c>
    </row>
    <row r="67" spans="1:41" x14ac:dyDescent="0.25">
      <c r="A67" s="20">
        <f>0.0000003425*10^9</f>
        <v>342.5</v>
      </c>
      <c r="B67">
        <v>1.3768750000000001</v>
      </c>
      <c r="C67">
        <v>0.42030060000000002</v>
      </c>
      <c r="D67">
        <v>0.6137302</v>
      </c>
      <c r="E67">
        <v>0.42324000000000001</v>
      </c>
      <c r="F67">
        <v>1.254027</v>
      </c>
      <c r="G67">
        <v>0.39809820000000001</v>
      </c>
      <c r="H67">
        <v>1.401375</v>
      </c>
      <c r="I67">
        <v>0.40379799999999999</v>
      </c>
      <c r="J67">
        <v>-0.36293160000000002</v>
      </c>
      <c r="K67">
        <v>0.4236029</v>
      </c>
      <c r="L67">
        <v>0.87747520000000001</v>
      </c>
      <c r="M67">
        <v>0.41290670000000002</v>
      </c>
      <c r="N67">
        <v>-0.5457919</v>
      </c>
      <c r="O67">
        <v>0.4240138</v>
      </c>
      <c r="P67">
        <v>1.0595699999999999</v>
      </c>
      <c r="Q67">
        <v>0.42168050000000001</v>
      </c>
      <c r="R67">
        <v>0.45902739999999997</v>
      </c>
      <c r="S67">
        <v>0.42450650000000001</v>
      </c>
      <c r="T67">
        <v>0.36812470000000003</v>
      </c>
      <c r="U67">
        <v>0.4200063</v>
      </c>
      <c r="V67">
        <v>1.67991</v>
      </c>
      <c r="W67">
        <v>0.43530669999999999</v>
      </c>
      <c r="X67">
        <v>2.018824</v>
      </c>
      <c r="Y67">
        <v>0.40752430000000001</v>
      </c>
      <c r="Z67">
        <v>0.2777172</v>
      </c>
      <c r="AA67">
        <v>0.41047990000000001</v>
      </c>
      <c r="AB67">
        <v>0.97350049999999999</v>
      </c>
      <c r="AC67">
        <v>0.44163459999999999</v>
      </c>
      <c r="AD67">
        <v>-0.4020011</v>
      </c>
      <c r="AE67">
        <v>0.42938910000000002</v>
      </c>
      <c r="AF67">
        <v>0.37678410000000001</v>
      </c>
      <c r="AG67">
        <v>0.41483199999999998</v>
      </c>
      <c r="AH67">
        <v>-0.38691379999999997</v>
      </c>
      <c r="AI67">
        <v>0.43238270000000001</v>
      </c>
      <c r="AJ67">
        <v>0.92769979999999996</v>
      </c>
      <c r="AK67">
        <v>0.4279731</v>
      </c>
      <c r="AL67">
        <v>-1.0697350000000001</v>
      </c>
      <c r="AM67">
        <v>0.41882789999999998</v>
      </c>
      <c r="AN67">
        <v>1.4585189999999999</v>
      </c>
      <c r="AO67">
        <v>0.42331429999999998</v>
      </c>
    </row>
    <row r="68" spans="1:41" x14ac:dyDescent="0.25">
      <c r="A68" s="20">
        <f>0.0000003475*10^9</f>
        <v>347.5</v>
      </c>
      <c r="B68">
        <v>1.9572160000000001</v>
      </c>
      <c r="C68">
        <v>0.42088520000000001</v>
      </c>
      <c r="D68">
        <v>1.2567809999999999</v>
      </c>
      <c r="E68">
        <v>0.41563749999999999</v>
      </c>
      <c r="F68">
        <v>1.549094</v>
      </c>
      <c r="G68">
        <v>0.40530509999999997</v>
      </c>
      <c r="H68">
        <v>0.34724430000000001</v>
      </c>
      <c r="I68">
        <v>0.41000150000000002</v>
      </c>
      <c r="J68">
        <v>-0.1552277</v>
      </c>
      <c r="K68">
        <v>0.42052729999999999</v>
      </c>
      <c r="L68">
        <v>-0.1075955</v>
      </c>
      <c r="M68">
        <v>0.41225200000000001</v>
      </c>
      <c r="N68">
        <v>1.3546</v>
      </c>
      <c r="O68">
        <v>0.42238369999999997</v>
      </c>
      <c r="P68">
        <v>0.7926974</v>
      </c>
      <c r="Q68">
        <v>0.41735909999999998</v>
      </c>
      <c r="R68">
        <v>0.81154550000000003</v>
      </c>
      <c r="S68">
        <v>0.41693989999999997</v>
      </c>
      <c r="T68">
        <v>0.1248879</v>
      </c>
      <c r="U68">
        <v>0.41938819999999999</v>
      </c>
      <c r="V68">
        <v>0.93061629999999995</v>
      </c>
      <c r="W68">
        <v>0.42821389999999998</v>
      </c>
      <c r="X68">
        <v>1.572012</v>
      </c>
      <c r="Y68">
        <v>0.4032115</v>
      </c>
      <c r="Z68">
        <v>0.43714730000000002</v>
      </c>
      <c r="AA68">
        <v>0.4111146</v>
      </c>
      <c r="AB68">
        <v>2.1099909999999999</v>
      </c>
      <c r="AC68">
        <v>0.42401109999999997</v>
      </c>
      <c r="AD68">
        <v>0.25979770000000002</v>
      </c>
      <c r="AE68">
        <v>0.4252206</v>
      </c>
      <c r="AF68">
        <v>0.24815799999999999</v>
      </c>
      <c r="AG68">
        <v>0.41316120000000001</v>
      </c>
      <c r="AH68">
        <v>-0.65871170000000001</v>
      </c>
      <c r="AI68">
        <v>0.42446489999999998</v>
      </c>
      <c r="AJ68">
        <v>1.407173</v>
      </c>
      <c r="AK68">
        <v>0.42678519999999998</v>
      </c>
      <c r="AL68">
        <v>0.28937990000000002</v>
      </c>
      <c r="AM68">
        <v>0.40888079999999999</v>
      </c>
      <c r="AN68">
        <v>1.5125679999999999</v>
      </c>
      <c r="AO68">
        <v>0.42083110000000001</v>
      </c>
    </row>
    <row r="69" spans="1:41" x14ac:dyDescent="0.25">
      <c r="A69" s="20">
        <f>0.0000003525*10^9</f>
        <v>352.5</v>
      </c>
      <c r="B69">
        <v>2.2208559999999999</v>
      </c>
      <c r="C69">
        <v>0.42020429999999998</v>
      </c>
      <c r="D69">
        <v>1.0943099999999999</v>
      </c>
      <c r="E69">
        <v>0.41100350000000002</v>
      </c>
      <c r="F69">
        <v>2.1379100000000002</v>
      </c>
      <c r="G69">
        <v>0.4114196</v>
      </c>
      <c r="H69">
        <v>0.66617599999999999</v>
      </c>
      <c r="I69">
        <v>0.42758669999999999</v>
      </c>
      <c r="J69">
        <v>1.2868329999999999</v>
      </c>
      <c r="K69">
        <v>0.4028716</v>
      </c>
      <c r="L69">
        <v>0.32240649999999998</v>
      </c>
      <c r="M69">
        <v>0.41025719999999999</v>
      </c>
      <c r="N69">
        <v>2.0610620000000002</v>
      </c>
      <c r="O69">
        <v>0.41284880000000002</v>
      </c>
      <c r="P69">
        <v>0.85363710000000004</v>
      </c>
      <c r="Q69">
        <v>0.4170567</v>
      </c>
      <c r="R69">
        <v>1.493101</v>
      </c>
      <c r="S69">
        <v>0.41512300000000002</v>
      </c>
      <c r="T69">
        <v>0.1994707</v>
      </c>
      <c r="U69">
        <v>0.41920099999999999</v>
      </c>
      <c r="V69">
        <v>1.7249920000000001</v>
      </c>
      <c r="W69">
        <v>0.41353440000000002</v>
      </c>
      <c r="X69">
        <v>1.2110540000000001</v>
      </c>
      <c r="Y69">
        <v>0.4002309</v>
      </c>
      <c r="Z69">
        <v>0.99892080000000005</v>
      </c>
      <c r="AA69">
        <v>0.41320810000000002</v>
      </c>
      <c r="AB69">
        <v>2.0081690000000001</v>
      </c>
      <c r="AC69">
        <v>0.4015456</v>
      </c>
      <c r="AD69">
        <v>0.76483069999999997</v>
      </c>
      <c r="AE69">
        <v>0.41464030000000002</v>
      </c>
      <c r="AF69">
        <v>0.28261750000000002</v>
      </c>
      <c r="AG69">
        <v>0.41742390000000001</v>
      </c>
      <c r="AH69">
        <v>-0.85386949999999995</v>
      </c>
      <c r="AI69">
        <v>0.41255389999999997</v>
      </c>
      <c r="AJ69">
        <v>1.7649140000000001</v>
      </c>
      <c r="AK69">
        <v>0.41451189999999999</v>
      </c>
      <c r="AL69">
        <v>0.48221760000000002</v>
      </c>
      <c r="AM69">
        <v>0.41296919999999998</v>
      </c>
      <c r="AN69">
        <v>0.83293649999999997</v>
      </c>
      <c r="AO69">
        <v>0.41178759999999998</v>
      </c>
    </row>
    <row r="70" spans="1:41" x14ac:dyDescent="0.25">
      <c r="A70" s="20">
        <f>0.0000003575*10^9</f>
        <v>357.5</v>
      </c>
      <c r="B70">
        <v>2.6973449999999999</v>
      </c>
      <c r="C70">
        <v>0.41124230000000001</v>
      </c>
      <c r="D70">
        <v>1.1708540000000001</v>
      </c>
      <c r="E70">
        <v>0.40199859999999998</v>
      </c>
      <c r="F70">
        <v>2.484461</v>
      </c>
      <c r="G70">
        <v>0.40657080000000001</v>
      </c>
      <c r="H70">
        <v>1.919181</v>
      </c>
      <c r="I70">
        <v>0.42969990000000002</v>
      </c>
      <c r="J70">
        <v>1.991144</v>
      </c>
      <c r="K70">
        <v>0.39885219999999999</v>
      </c>
      <c r="L70">
        <v>0.97193799999999997</v>
      </c>
      <c r="M70">
        <v>0.40791640000000001</v>
      </c>
      <c r="N70">
        <v>0.78594710000000001</v>
      </c>
      <c r="O70">
        <v>0.39797769999999999</v>
      </c>
      <c r="P70">
        <v>1.289263</v>
      </c>
      <c r="Q70">
        <v>0.41439680000000001</v>
      </c>
      <c r="R70">
        <v>1.882679</v>
      </c>
      <c r="S70">
        <v>0.41077750000000002</v>
      </c>
      <c r="T70">
        <v>0.24673539999999999</v>
      </c>
      <c r="U70">
        <v>0.41931839999999998</v>
      </c>
      <c r="V70">
        <v>2.4135230000000001</v>
      </c>
      <c r="W70">
        <v>0.40393639999999997</v>
      </c>
      <c r="X70">
        <v>0.8277506</v>
      </c>
      <c r="Y70">
        <v>0.3966382</v>
      </c>
      <c r="Z70">
        <v>0.84563949999999999</v>
      </c>
      <c r="AA70">
        <v>0.40666069999999999</v>
      </c>
      <c r="AB70">
        <v>1.448207</v>
      </c>
      <c r="AC70">
        <v>0.39614579999999999</v>
      </c>
      <c r="AD70">
        <v>0.36941760000000001</v>
      </c>
      <c r="AE70">
        <v>0.40048</v>
      </c>
      <c r="AF70">
        <v>0.28252349999999998</v>
      </c>
      <c r="AG70">
        <v>0.4177188</v>
      </c>
      <c r="AH70">
        <v>-0.17834800000000001</v>
      </c>
      <c r="AI70">
        <v>0.40195310000000001</v>
      </c>
      <c r="AJ70">
        <v>1.77851</v>
      </c>
      <c r="AK70">
        <v>0.41107460000000001</v>
      </c>
      <c r="AL70">
        <v>-0.50558349999999996</v>
      </c>
      <c r="AM70">
        <v>0.41803620000000002</v>
      </c>
      <c r="AN70">
        <v>1.643332</v>
      </c>
      <c r="AO70">
        <v>0.39889940000000002</v>
      </c>
    </row>
    <row r="71" spans="1:41" x14ac:dyDescent="0.25">
      <c r="A71" s="20">
        <f>0.0000003625*10^9</f>
        <v>362.5</v>
      </c>
      <c r="B71">
        <v>2.6276700000000002</v>
      </c>
      <c r="C71">
        <v>0.40486230000000001</v>
      </c>
      <c r="D71">
        <v>2.2553700000000001</v>
      </c>
      <c r="E71">
        <v>0.39414909999999997</v>
      </c>
      <c r="F71">
        <v>1.1043259999999999</v>
      </c>
      <c r="G71">
        <v>0.404501</v>
      </c>
      <c r="H71">
        <v>2.7235619999999998</v>
      </c>
      <c r="I71">
        <v>0.41254619999999997</v>
      </c>
      <c r="J71">
        <v>1.0384880000000001</v>
      </c>
      <c r="K71">
        <v>0.408669</v>
      </c>
      <c r="L71">
        <v>0.4807883</v>
      </c>
      <c r="M71">
        <v>0.41346040000000001</v>
      </c>
      <c r="N71">
        <v>3.8140769999999997E-2</v>
      </c>
      <c r="O71">
        <v>0.38971109999999998</v>
      </c>
      <c r="P71">
        <v>1.372768</v>
      </c>
      <c r="Q71">
        <v>0.40209109999999998</v>
      </c>
      <c r="R71">
        <v>1.9438390000000001</v>
      </c>
      <c r="S71">
        <v>0.39316570000000001</v>
      </c>
      <c r="T71">
        <v>0.39355519999999999</v>
      </c>
      <c r="U71">
        <v>0.42217759999999999</v>
      </c>
      <c r="V71">
        <v>1.233762</v>
      </c>
      <c r="W71">
        <v>0.40588999999999997</v>
      </c>
      <c r="X71">
        <v>0.31182330000000003</v>
      </c>
      <c r="Y71">
        <v>0.39988430000000003</v>
      </c>
      <c r="Z71">
        <v>0.18686630000000001</v>
      </c>
      <c r="AA71">
        <v>0.39519589999999999</v>
      </c>
      <c r="AB71">
        <v>1.2786649999999999</v>
      </c>
      <c r="AC71">
        <v>0.407808</v>
      </c>
      <c r="AD71">
        <v>5.6163739999999997E-2</v>
      </c>
      <c r="AE71">
        <v>0.39114660000000001</v>
      </c>
      <c r="AF71">
        <v>0.37823309999999999</v>
      </c>
      <c r="AG71">
        <v>0.40820230000000002</v>
      </c>
      <c r="AH71">
        <v>0.1123263</v>
      </c>
      <c r="AI71">
        <v>0.4026188</v>
      </c>
      <c r="AJ71">
        <v>1.6532709999999999</v>
      </c>
      <c r="AK71">
        <v>0.41085270000000002</v>
      </c>
      <c r="AL71">
        <v>-0.84833440000000004</v>
      </c>
      <c r="AM71">
        <v>0.4159388</v>
      </c>
      <c r="AN71">
        <v>2.5356209999999999</v>
      </c>
      <c r="AO71">
        <v>0.38721470000000002</v>
      </c>
    </row>
    <row r="72" spans="1:41" x14ac:dyDescent="0.25">
      <c r="A72" s="20">
        <f>0.0000003675*10^9</f>
        <v>367.5</v>
      </c>
      <c r="B72">
        <v>2.4302999999999999</v>
      </c>
      <c r="C72">
        <v>0.40707110000000002</v>
      </c>
      <c r="D72">
        <v>2.5351490000000001</v>
      </c>
      <c r="E72">
        <v>0.39496559999999997</v>
      </c>
      <c r="F72">
        <v>-0.59366149999999995</v>
      </c>
      <c r="G72">
        <v>0.41170469999999998</v>
      </c>
      <c r="H72">
        <v>2.2914240000000001</v>
      </c>
      <c r="I72">
        <v>0.39510279999999998</v>
      </c>
      <c r="J72">
        <v>0.89953150000000004</v>
      </c>
      <c r="K72">
        <v>0.41108099999999997</v>
      </c>
      <c r="L72">
        <v>0.26168249999999998</v>
      </c>
      <c r="M72">
        <v>0.41665000000000002</v>
      </c>
      <c r="N72">
        <v>1.280071</v>
      </c>
      <c r="O72">
        <v>0.3871658</v>
      </c>
      <c r="P72">
        <v>0.65626530000000005</v>
      </c>
      <c r="Q72">
        <v>0.39684999999999998</v>
      </c>
      <c r="R72">
        <v>1.43083</v>
      </c>
      <c r="S72">
        <v>0.38648769999999999</v>
      </c>
      <c r="T72">
        <v>0.86519959999999996</v>
      </c>
      <c r="U72">
        <v>0.42295919999999998</v>
      </c>
      <c r="V72">
        <v>0.61587009999999998</v>
      </c>
      <c r="W72">
        <v>0.41214869999999998</v>
      </c>
      <c r="X72">
        <v>-0.32130910000000001</v>
      </c>
      <c r="Y72">
        <v>0.403775</v>
      </c>
      <c r="Z72">
        <v>0.4329462</v>
      </c>
      <c r="AA72">
        <v>0.39250570000000001</v>
      </c>
      <c r="AB72">
        <v>2.036931</v>
      </c>
      <c r="AC72">
        <v>0.41246070000000001</v>
      </c>
      <c r="AD72">
        <v>0.33542810000000001</v>
      </c>
      <c r="AE72">
        <v>0.39772030000000003</v>
      </c>
      <c r="AF72">
        <v>0.77568230000000005</v>
      </c>
      <c r="AG72">
        <v>0.39580070000000001</v>
      </c>
      <c r="AH72">
        <v>-0.54513239999999996</v>
      </c>
      <c r="AI72">
        <v>0.41004069999999998</v>
      </c>
      <c r="AJ72">
        <v>0.56274100000000005</v>
      </c>
      <c r="AK72">
        <v>0.40540690000000001</v>
      </c>
      <c r="AL72">
        <v>-0.14008480000000001</v>
      </c>
      <c r="AM72">
        <v>0.40772849999999999</v>
      </c>
      <c r="AN72">
        <v>1.304899</v>
      </c>
      <c r="AO72">
        <v>0.3849881</v>
      </c>
    </row>
    <row r="73" spans="1:41" x14ac:dyDescent="0.25">
      <c r="A73" s="20">
        <f>0.0000003725*10^9</f>
        <v>372.5</v>
      </c>
      <c r="B73">
        <v>1.7375879999999999</v>
      </c>
      <c r="C73">
        <v>0.40155229999999997</v>
      </c>
      <c r="D73">
        <v>1.333234</v>
      </c>
      <c r="E73">
        <v>0.3999103</v>
      </c>
      <c r="F73">
        <v>-0.59415150000000005</v>
      </c>
      <c r="G73">
        <v>0.41370800000000002</v>
      </c>
      <c r="H73">
        <v>1.650123</v>
      </c>
      <c r="I73">
        <v>0.39566000000000001</v>
      </c>
      <c r="J73">
        <v>1.2904899999999999</v>
      </c>
      <c r="K73">
        <v>0.39769179999999998</v>
      </c>
      <c r="L73">
        <v>0.95088430000000002</v>
      </c>
      <c r="M73">
        <v>0.41068749999999998</v>
      </c>
      <c r="N73">
        <v>2.7008160000000001</v>
      </c>
      <c r="O73">
        <v>0.3794208</v>
      </c>
      <c r="P73">
        <v>0.43694680000000002</v>
      </c>
      <c r="Q73">
        <v>0.40820590000000001</v>
      </c>
      <c r="R73">
        <v>0.65282850000000003</v>
      </c>
      <c r="S73">
        <v>0.40124910000000003</v>
      </c>
      <c r="T73">
        <v>1.902928</v>
      </c>
      <c r="U73">
        <v>0.4161552</v>
      </c>
      <c r="V73">
        <v>0.73477720000000002</v>
      </c>
      <c r="W73">
        <v>0.41189550000000003</v>
      </c>
      <c r="X73">
        <v>0.11969779999999999</v>
      </c>
      <c r="Y73">
        <v>0.40216790000000002</v>
      </c>
      <c r="Z73">
        <v>1.081704</v>
      </c>
      <c r="AA73">
        <v>0.40110010000000001</v>
      </c>
      <c r="AB73">
        <v>2.448353</v>
      </c>
      <c r="AC73">
        <v>0.39789950000000002</v>
      </c>
      <c r="AD73">
        <v>0.99380170000000001</v>
      </c>
      <c r="AE73">
        <v>0.41240480000000002</v>
      </c>
      <c r="AF73">
        <v>1.0255449999999999</v>
      </c>
      <c r="AG73">
        <v>0.38978770000000001</v>
      </c>
      <c r="AH73">
        <v>0.1010182</v>
      </c>
      <c r="AI73">
        <v>0.41002290000000002</v>
      </c>
      <c r="AJ73">
        <v>-0.72061509999999995</v>
      </c>
      <c r="AK73">
        <v>0.40809810000000002</v>
      </c>
      <c r="AL73">
        <v>0.1806712</v>
      </c>
      <c r="AM73">
        <v>0.39564349999999998</v>
      </c>
      <c r="AN73">
        <v>0.90198710000000004</v>
      </c>
      <c r="AO73">
        <v>0.3903162</v>
      </c>
    </row>
    <row r="74" spans="1:41" x14ac:dyDescent="0.25">
      <c r="A74" s="20">
        <f>0.0000003775*10^9</f>
        <v>377.5</v>
      </c>
      <c r="B74">
        <v>0.33947040000000001</v>
      </c>
      <c r="C74">
        <v>0.39277990000000002</v>
      </c>
      <c r="D74">
        <v>-1.9808180000000002E-2</v>
      </c>
      <c r="E74">
        <v>0.40654099999999999</v>
      </c>
      <c r="F74">
        <v>0.75246849999999998</v>
      </c>
      <c r="G74">
        <v>0.40655269999999999</v>
      </c>
      <c r="H74">
        <v>1.2694700000000001</v>
      </c>
      <c r="I74">
        <v>0.4023254</v>
      </c>
      <c r="J74">
        <v>0.49867669999999997</v>
      </c>
      <c r="K74">
        <v>0.38924589999999998</v>
      </c>
      <c r="L74">
        <v>1.4871449999999999</v>
      </c>
      <c r="M74">
        <v>0.4018466</v>
      </c>
      <c r="N74">
        <v>2.8122919999999998</v>
      </c>
      <c r="O74">
        <v>0.37608130000000001</v>
      </c>
      <c r="P74">
        <v>0.8233895</v>
      </c>
      <c r="Q74">
        <v>0.41676819999999998</v>
      </c>
      <c r="R74">
        <v>-0.13907149999999999</v>
      </c>
      <c r="S74">
        <v>0.40865240000000003</v>
      </c>
      <c r="T74">
        <v>3.0032540000000001</v>
      </c>
      <c r="U74">
        <v>0.40041090000000001</v>
      </c>
      <c r="V74">
        <v>0.62309990000000004</v>
      </c>
      <c r="W74">
        <v>0.40864600000000001</v>
      </c>
      <c r="X74">
        <v>1.7355640000000001</v>
      </c>
      <c r="Y74">
        <v>0.40039029999999998</v>
      </c>
      <c r="Z74">
        <v>1.22235</v>
      </c>
      <c r="AA74">
        <v>0.4070183</v>
      </c>
      <c r="AB74">
        <v>1.6750940000000001</v>
      </c>
      <c r="AC74">
        <v>0.38843850000000002</v>
      </c>
      <c r="AD74">
        <v>1.1706460000000001</v>
      </c>
      <c r="AE74">
        <v>0.41576190000000002</v>
      </c>
      <c r="AF74">
        <v>1.4542729999999999</v>
      </c>
      <c r="AG74">
        <v>0.39146700000000001</v>
      </c>
      <c r="AH74">
        <v>1.478202</v>
      </c>
      <c r="AI74">
        <v>0.40822969999999997</v>
      </c>
      <c r="AJ74">
        <v>-0.58378920000000001</v>
      </c>
      <c r="AK74">
        <v>0.41372579999999998</v>
      </c>
      <c r="AL74">
        <v>0.63857920000000001</v>
      </c>
      <c r="AM74">
        <v>0.39354040000000001</v>
      </c>
      <c r="AN74">
        <v>2.2065290000000002</v>
      </c>
      <c r="AO74">
        <v>0.39145380000000002</v>
      </c>
    </row>
    <row r="75" spans="1:41" x14ac:dyDescent="0.25">
      <c r="A75" s="20">
        <f>0.0000003825*10^9</f>
        <v>382.5</v>
      </c>
      <c r="B75">
        <v>-0.2664532</v>
      </c>
      <c r="C75">
        <v>0.39952140000000003</v>
      </c>
      <c r="D75">
        <v>-0.65727290000000005</v>
      </c>
      <c r="E75">
        <v>0.41190979999999999</v>
      </c>
      <c r="F75">
        <v>1.6068560000000001</v>
      </c>
      <c r="G75">
        <v>0.39971580000000001</v>
      </c>
      <c r="H75">
        <v>0.47692079999999998</v>
      </c>
      <c r="I75">
        <v>0.3945688</v>
      </c>
      <c r="J75">
        <v>-0.26604800000000001</v>
      </c>
      <c r="K75">
        <v>0.4018176</v>
      </c>
      <c r="L75">
        <v>1.475447</v>
      </c>
      <c r="M75">
        <v>0.4000647</v>
      </c>
      <c r="N75">
        <v>1.9105209999999999</v>
      </c>
      <c r="O75">
        <v>0.38589099999999998</v>
      </c>
      <c r="P75">
        <v>0.4765163</v>
      </c>
      <c r="Q75">
        <v>0.41314400000000001</v>
      </c>
      <c r="R75">
        <v>-0.66748589999999997</v>
      </c>
      <c r="S75">
        <v>0.40273999999999999</v>
      </c>
      <c r="T75">
        <v>2.9442719999999998</v>
      </c>
      <c r="U75">
        <v>0.3851482</v>
      </c>
      <c r="V75">
        <v>1.185697</v>
      </c>
      <c r="W75">
        <v>0.40477109999999999</v>
      </c>
      <c r="X75">
        <v>1.928736</v>
      </c>
      <c r="Y75">
        <v>0.3998468</v>
      </c>
      <c r="Z75">
        <v>0.94395660000000003</v>
      </c>
      <c r="AA75">
        <v>0.3979724</v>
      </c>
      <c r="AB75">
        <v>1.1929449999999999</v>
      </c>
      <c r="AC75">
        <v>0.39541379999999998</v>
      </c>
      <c r="AD75">
        <v>1.085237</v>
      </c>
      <c r="AE75">
        <v>0.41217330000000002</v>
      </c>
      <c r="AF75">
        <v>1.980558</v>
      </c>
      <c r="AG75">
        <v>0.39504889999999998</v>
      </c>
      <c r="AH75">
        <v>0.73975429999999998</v>
      </c>
      <c r="AI75">
        <v>0.41053089999999998</v>
      </c>
      <c r="AJ75">
        <v>-8.4943030000000003E-2</v>
      </c>
      <c r="AK75">
        <v>0.41167120000000001</v>
      </c>
      <c r="AL75">
        <v>1.838713</v>
      </c>
      <c r="AM75">
        <v>0.39933730000000001</v>
      </c>
      <c r="AN75">
        <v>2.1213839999999999</v>
      </c>
      <c r="AO75">
        <v>0.39165369999999999</v>
      </c>
    </row>
    <row r="76" spans="1:41" x14ac:dyDescent="0.25">
      <c r="A76" s="20">
        <f>0.0000003875*10^9</f>
        <v>387.5</v>
      </c>
      <c r="B76">
        <v>0.1267519</v>
      </c>
      <c r="C76">
        <v>0.40891699999999997</v>
      </c>
      <c r="D76">
        <v>7.5302530000000006E-2</v>
      </c>
      <c r="E76">
        <v>0.40828249999999999</v>
      </c>
      <c r="F76">
        <v>1.3871249999999999</v>
      </c>
      <c r="G76">
        <v>0.39519559999999998</v>
      </c>
      <c r="H76">
        <v>-0.20783489999999999</v>
      </c>
      <c r="I76">
        <v>0.3862775</v>
      </c>
      <c r="J76">
        <v>0.52197110000000002</v>
      </c>
      <c r="K76">
        <v>0.4132383</v>
      </c>
      <c r="L76">
        <v>1.2471270000000001</v>
      </c>
      <c r="M76">
        <v>0.4042171</v>
      </c>
      <c r="N76">
        <v>1.23898</v>
      </c>
      <c r="O76">
        <v>0.39457029999999998</v>
      </c>
      <c r="P76">
        <v>0.26198510000000003</v>
      </c>
      <c r="Q76">
        <v>0.41026629999999997</v>
      </c>
      <c r="R76">
        <v>-3.941248E-2</v>
      </c>
      <c r="S76">
        <v>0.39935799999999999</v>
      </c>
      <c r="T76">
        <v>1.559836</v>
      </c>
      <c r="U76">
        <v>0.38464409999999999</v>
      </c>
      <c r="V76">
        <v>1.7078709999999999</v>
      </c>
      <c r="W76">
        <v>0.39626260000000002</v>
      </c>
      <c r="X76">
        <v>0.29657699999999998</v>
      </c>
      <c r="Y76">
        <v>0.4032964</v>
      </c>
      <c r="Z76">
        <v>0.1404213</v>
      </c>
      <c r="AA76">
        <v>0.38935609999999998</v>
      </c>
      <c r="AB76">
        <v>1.2399880000000001</v>
      </c>
      <c r="AC76">
        <v>0.39775759999999999</v>
      </c>
      <c r="AD76">
        <v>1.007549</v>
      </c>
      <c r="AE76">
        <v>0.40921069999999998</v>
      </c>
      <c r="AF76">
        <v>2.0048430000000002</v>
      </c>
      <c r="AG76">
        <v>0.39504709999999998</v>
      </c>
      <c r="AH76">
        <v>-0.54303820000000003</v>
      </c>
      <c r="AI76">
        <v>0.40982619999999997</v>
      </c>
      <c r="AJ76">
        <v>-3.2912789999999997E-2</v>
      </c>
      <c r="AK76">
        <v>0.41287659999999998</v>
      </c>
      <c r="AL76">
        <v>2.2873760000000001</v>
      </c>
      <c r="AM76">
        <v>0.39498820000000001</v>
      </c>
      <c r="AN76">
        <v>1.466526</v>
      </c>
      <c r="AO76">
        <v>0.39566770000000001</v>
      </c>
    </row>
    <row r="77" spans="1:41" x14ac:dyDescent="0.25">
      <c r="A77" s="20">
        <f>0.0000003925*10^9</f>
        <v>392.5</v>
      </c>
      <c r="B77">
        <v>0.95154349999999999</v>
      </c>
      <c r="C77">
        <v>0.4050726</v>
      </c>
      <c r="D77">
        <v>1.0798049999999999</v>
      </c>
      <c r="E77">
        <v>0.39488869999999998</v>
      </c>
      <c r="F77">
        <v>1.4214009999999999</v>
      </c>
      <c r="G77">
        <v>0.3851059</v>
      </c>
      <c r="H77">
        <v>-0.1684522</v>
      </c>
      <c r="I77">
        <v>0.39764260000000001</v>
      </c>
      <c r="J77">
        <v>1.9043429999999999</v>
      </c>
      <c r="K77">
        <v>0.39865200000000001</v>
      </c>
      <c r="L77">
        <v>0.88084629999999997</v>
      </c>
      <c r="M77">
        <v>0.4005032</v>
      </c>
      <c r="N77">
        <v>0.94988530000000004</v>
      </c>
      <c r="O77">
        <v>0.39272190000000001</v>
      </c>
      <c r="P77">
        <v>0.78611889999999995</v>
      </c>
      <c r="Q77">
        <v>0.40625689999999998</v>
      </c>
      <c r="R77">
        <v>1.032224</v>
      </c>
      <c r="S77">
        <v>0.39163930000000002</v>
      </c>
      <c r="T77">
        <v>-0.22089890000000001</v>
      </c>
      <c r="U77">
        <v>0.39801379999999997</v>
      </c>
      <c r="V77">
        <v>1.267714</v>
      </c>
      <c r="W77">
        <v>0.3880863</v>
      </c>
      <c r="X77">
        <v>-0.75896050000000004</v>
      </c>
      <c r="Y77">
        <v>0.40561999999999998</v>
      </c>
      <c r="Z77">
        <v>-0.94491250000000004</v>
      </c>
      <c r="AA77">
        <v>0.39416020000000002</v>
      </c>
      <c r="AB77">
        <v>0.91236649999999997</v>
      </c>
      <c r="AC77">
        <v>0.3948661</v>
      </c>
      <c r="AD77">
        <v>0.88059560000000003</v>
      </c>
      <c r="AE77">
        <v>0.40622510000000001</v>
      </c>
      <c r="AF77">
        <v>2.2713969999999999</v>
      </c>
      <c r="AG77">
        <v>0.38981830000000001</v>
      </c>
      <c r="AH77">
        <v>0.40882639999999998</v>
      </c>
      <c r="AI77">
        <v>0.40191959999999999</v>
      </c>
      <c r="AJ77">
        <v>-9.8354040000000004E-2</v>
      </c>
      <c r="AK77">
        <v>0.41192139999999999</v>
      </c>
      <c r="AL77">
        <v>1.970753</v>
      </c>
      <c r="AM77">
        <v>0.38844659999999998</v>
      </c>
      <c r="AN77">
        <v>1.611672</v>
      </c>
      <c r="AO77">
        <v>0.39390950000000002</v>
      </c>
    </row>
    <row r="78" spans="1:41" x14ac:dyDescent="0.25">
      <c r="A78" s="20">
        <f>0.0000003975*10^9</f>
        <v>397.5</v>
      </c>
      <c r="B78">
        <v>1.365774</v>
      </c>
      <c r="C78">
        <v>0.39938990000000002</v>
      </c>
      <c r="D78">
        <v>0.64227449999999997</v>
      </c>
      <c r="E78">
        <v>0.38480039999999999</v>
      </c>
      <c r="F78">
        <v>1.4234500000000001</v>
      </c>
      <c r="G78">
        <v>0.37212190000000001</v>
      </c>
      <c r="H78">
        <v>0.53636030000000001</v>
      </c>
      <c r="I78">
        <v>0.41499609999999998</v>
      </c>
      <c r="J78">
        <v>1.848752</v>
      </c>
      <c r="K78">
        <v>0.37558619999999998</v>
      </c>
      <c r="L78">
        <v>0.63590610000000003</v>
      </c>
      <c r="M78">
        <v>0.39160420000000001</v>
      </c>
      <c r="N78">
        <v>0.64095530000000001</v>
      </c>
      <c r="O78">
        <v>0.38575660000000001</v>
      </c>
      <c r="P78">
        <v>0.42029539999999999</v>
      </c>
      <c r="Q78">
        <v>0.39173089999999999</v>
      </c>
      <c r="R78">
        <v>1.371386</v>
      </c>
      <c r="S78">
        <v>0.38264890000000001</v>
      </c>
      <c r="T78">
        <v>-0.5225436</v>
      </c>
      <c r="U78">
        <v>0.4122191</v>
      </c>
      <c r="V78">
        <v>0.59102480000000002</v>
      </c>
      <c r="W78">
        <v>0.38938830000000002</v>
      </c>
      <c r="X78">
        <v>-0.4516366</v>
      </c>
      <c r="Y78">
        <v>0.3969895</v>
      </c>
      <c r="Z78">
        <v>-0.99473619999999996</v>
      </c>
      <c r="AA78">
        <v>0.39228390000000002</v>
      </c>
      <c r="AB78">
        <v>0.9851451</v>
      </c>
      <c r="AC78">
        <v>0.39430880000000001</v>
      </c>
      <c r="AD78">
        <v>1.2128190000000001</v>
      </c>
      <c r="AE78">
        <v>0.40491100000000002</v>
      </c>
      <c r="AF78">
        <v>2.494837</v>
      </c>
      <c r="AG78">
        <v>0.37833620000000001</v>
      </c>
      <c r="AH78">
        <v>2.0479400000000001</v>
      </c>
      <c r="AI78">
        <v>0.39000370000000001</v>
      </c>
      <c r="AJ78">
        <v>-0.7206418</v>
      </c>
      <c r="AK78">
        <v>0.4025822</v>
      </c>
      <c r="AL78">
        <v>1.730723</v>
      </c>
      <c r="AM78">
        <v>0.39466050000000003</v>
      </c>
      <c r="AN78">
        <v>0.9155356</v>
      </c>
      <c r="AO78">
        <v>0.38951150000000001</v>
      </c>
    </row>
    <row r="79" spans="1:41" x14ac:dyDescent="0.25">
      <c r="A79" s="20">
        <f>0.0000004025*10^9</f>
        <v>402.5</v>
      </c>
      <c r="B79">
        <v>0.53546300000000002</v>
      </c>
      <c r="C79">
        <v>0.40048719999999999</v>
      </c>
      <c r="D79">
        <v>-0.4191645</v>
      </c>
      <c r="E79">
        <v>0.38322279999999997</v>
      </c>
      <c r="F79">
        <v>-5.9432489999999998E-2</v>
      </c>
      <c r="G79">
        <v>0.3744073</v>
      </c>
      <c r="H79">
        <v>1.4100349999999999</v>
      </c>
      <c r="I79">
        <v>0.41119129999999998</v>
      </c>
      <c r="J79">
        <v>0.74858880000000005</v>
      </c>
      <c r="K79">
        <v>0.36726930000000002</v>
      </c>
      <c r="L79">
        <v>1.260521</v>
      </c>
      <c r="M79">
        <v>0.38698199999999999</v>
      </c>
      <c r="N79">
        <v>0.72101669999999995</v>
      </c>
      <c r="O79">
        <v>0.38309189999999999</v>
      </c>
      <c r="P79">
        <v>-0.77121839999999997</v>
      </c>
      <c r="Q79">
        <v>0.37768689999999999</v>
      </c>
      <c r="R79">
        <v>1.691309</v>
      </c>
      <c r="S79">
        <v>0.38203189999999998</v>
      </c>
      <c r="T79">
        <v>0.51739749999999995</v>
      </c>
      <c r="U79">
        <v>0.41214309999999998</v>
      </c>
      <c r="V79">
        <v>1.0531680000000001</v>
      </c>
      <c r="W79">
        <v>0.39310400000000001</v>
      </c>
      <c r="X79">
        <v>0.32791890000000001</v>
      </c>
      <c r="Y79">
        <v>0.39056780000000002</v>
      </c>
      <c r="Z79">
        <v>0.12494520000000001</v>
      </c>
      <c r="AA79">
        <v>0.37920150000000002</v>
      </c>
      <c r="AB79">
        <v>1.551347</v>
      </c>
      <c r="AC79">
        <v>0.38924199999999998</v>
      </c>
      <c r="AD79">
        <v>1.4362649999999999</v>
      </c>
      <c r="AE79">
        <v>0.39938430000000003</v>
      </c>
      <c r="AF79">
        <v>2.4016090000000001</v>
      </c>
      <c r="AG79">
        <v>0.37075259999999999</v>
      </c>
      <c r="AH79">
        <v>2.1491410000000002</v>
      </c>
      <c r="AI79">
        <v>0.38387270000000001</v>
      </c>
      <c r="AJ79">
        <v>-0.56513780000000002</v>
      </c>
      <c r="AK79">
        <v>0.39691399999999999</v>
      </c>
      <c r="AL79">
        <v>1.6491180000000001</v>
      </c>
      <c r="AM79">
        <v>0.40509220000000001</v>
      </c>
      <c r="AN79">
        <v>0.25935580000000003</v>
      </c>
      <c r="AO79">
        <v>0.38997530000000002</v>
      </c>
    </row>
    <row r="80" spans="1:41" x14ac:dyDescent="0.25">
      <c r="A80" s="20">
        <f>0.0000004075*10^9</f>
        <v>407.5</v>
      </c>
      <c r="B80">
        <v>-0.65108560000000004</v>
      </c>
      <c r="C80">
        <v>0.40055800000000003</v>
      </c>
      <c r="D80">
        <v>-0.57271300000000003</v>
      </c>
      <c r="E80">
        <v>0.38327870000000003</v>
      </c>
      <c r="F80">
        <v>-1.4528810000000001</v>
      </c>
      <c r="G80">
        <v>0.39633849999999998</v>
      </c>
      <c r="H80">
        <v>1.730127</v>
      </c>
      <c r="I80">
        <v>0.38952969999999998</v>
      </c>
      <c r="J80">
        <v>0.49431229999999998</v>
      </c>
      <c r="K80">
        <v>0.3693456</v>
      </c>
      <c r="L80">
        <v>2.684552</v>
      </c>
      <c r="M80">
        <v>0.38293250000000001</v>
      </c>
      <c r="N80">
        <v>1.069037</v>
      </c>
      <c r="O80">
        <v>0.39045809999999997</v>
      </c>
      <c r="P80">
        <v>-1.0215890000000001</v>
      </c>
      <c r="Q80">
        <v>0.37657040000000003</v>
      </c>
      <c r="R80">
        <v>1.853083</v>
      </c>
      <c r="S80">
        <v>0.3794401</v>
      </c>
      <c r="T80">
        <v>0.7997457</v>
      </c>
      <c r="U80">
        <v>0.40558810000000001</v>
      </c>
      <c r="V80">
        <v>2.5706250000000002</v>
      </c>
      <c r="W80">
        <v>0.38182509999999997</v>
      </c>
      <c r="X80">
        <v>0.90843160000000001</v>
      </c>
      <c r="Y80">
        <v>0.3920476</v>
      </c>
      <c r="Z80">
        <v>0.94110229999999995</v>
      </c>
      <c r="AA80">
        <v>0.37915280000000001</v>
      </c>
      <c r="AB80">
        <v>1.854163</v>
      </c>
      <c r="AC80">
        <v>0.3898971</v>
      </c>
      <c r="AD80">
        <v>2.0593439999999998</v>
      </c>
      <c r="AE80">
        <v>0.39202599999999999</v>
      </c>
      <c r="AF80">
        <v>3.1941760000000001</v>
      </c>
      <c r="AG80">
        <v>0.37519520000000001</v>
      </c>
      <c r="AH80">
        <v>1.3382590000000001</v>
      </c>
      <c r="AI80">
        <v>0.3868587</v>
      </c>
      <c r="AJ80">
        <v>0.55477080000000001</v>
      </c>
      <c r="AK80">
        <v>0.38822980000000001</v>
      </c>
      <c r="AL80">
        <v>1.8511139999999999</v>
      </c>
      <c r="AM80">
        <v>0.40435310000000002</v>
      </c>
      <c r="AN80">
        <v>0.78289909999999996</v>
      </c>
      <c r="AO80">
        <v>0.38612170000000001</v>
      </c>
    </row>
    <row r="81" spans="1:41" x14ac:dyDescent="0.25">
      <c r="A81" s="20">
        <f>0.0000004125*10^9</f>
        <v>412.5</v>
      </c>
      <c r="B81">
        <v>-0.15355170000000001</v>
      </c>
      <c r="C81">
        <v>0.38880619999999999</v>
      </c>
      <c r="D81">
        <v>0.39491789999999999</v>
      </c>
      <c r="E81">
        <v>0.38834629999999998</v>
      </c>
      <c r="F81">
        <v>-0.91287529999999995</v>
      </c>
      <c r="G81">
        <v>0.4113193</v>
      </c>
      <c r="H81">
        <v>1.330411</v>
      </c>
      <c r="I81">
        <v>0.3778166</v>
      </c>
      <c r="J81">
        <v>0.65606880000000001</v>
      </c>
      <c r="K81">
        <v>0.37463279999999999</v>
      </c>
      <c r="L81">
        <v>3.4745400000000002</v>
      </c>
      <c r="M81">
        <v>0.37496610000000002</v>
      </c>
      <c r="N81">
        <v>1.3895850000000001</v>
      </c>
      <c r="O81">
        <v>0.39512530000000001</v>
      </c>
      <c r="P81">
        <v>3.0968059999999999E-2</v>
      </c>
      <c r="Q81">
        <v>0.38205119999999998</v>
      </c>
      <c r="R81">
        <v>1.1855070000000001</v>
      </c>
      <c r="S81">
        <v>0.37413259999999998</v>
      </c>
      <c r="T81">
        <v>0.74319020000000002</v>
      </c>
      <c r="U81">
        <v>0.40217269999999999</v>
      </c>
      <c r="V81">
        <v>2.687694</v>
      </c>
      <c r="W81">
        <v>0.36702279999999998</v>
      </c>
      <c r="X81">
        <v>1.1964399999999999</v>
      </c>
      <c r="Y81">
        <v>0.38535439999999999</v>
      </c>
      <c r="Z81">
        <v>0.45822079999999998</v>
      </c>
      <c r="AA81">
        <v>0.39177050000000002</v>
      </c>
      <c r="AB81">
        <v>1.782489</v>
      </c>
      <c r="AC81">
        <v>0.39656970000000002</v>
      </c>
      <c r="AD81">
        <v>3.5356900000000002</v>
      </c>
      <c r="AE81">
        <v>0.3868007</v>
      </c>
      <c r="AF81">
        <v>3.5466880000000001</v>
      </c>
      <c r="AG81">
        <v>0.38064249999999999</v>
      </c>
      <c r="AH81">
        <v>0.4295524</v>
      </c>
      <c r="AI81">
        <v>0.38921519999999998</v>
      </c>
      <c r="AJ81">
        <v>0.97222609999999998</v>
      </c>
      <c r="AK81">
        <v>0.37568970000000002</v>
      </c>
      <c r="AL81">
        <v>1.8444670000000001</v>
      </c>
      <c r="AM81">
        <v>0.39098729999999998</v>
      </c>
      <c r="AN81">
        <v>1.169184</v>
      </c>
      <c r="AO81">
        <v>0.37751050000000003</v>
      </c>
    </row>
    <row r="82" spans="1:41" x14ac:dyDescent="0.25">
      <c r="A82" s="20">
        <f>0.0000004175*10^9</f>
        <v>417.5</v>
      </c>
      <c r="B82">
        <v>1.3509629999999999</v>
      </c>
      <c r="C82">
        <v>0.37140970000000001</v>
      </c>
      <c r="D82">
        <v>1.46608</v>
      </c>
      <c r="E82">
        <v>0.39347650000000001</v>
      </c>
      <c r="F82">
        <v>0.4979787</v>
      </c>
      <c r="G82">
        <v>0.39941870000000002</v>
      </c>
      <c r="H82">
        <v>0.54564299999999999</v>
      </c>
      <c r="I82">
        <v>0.38140299999999999</v>
      </c>
      <c r="J82">
        <v>0.34978009999999998</v>
      </c>
      <c r="K82">
        <v>0.38414330000000002</v>
      </c>
      <c r="L82">
        <v>2.7383769999999998</v>
      </c>
      <c r="M82">
        <v>0.3666818</v>
      </c>
      <c r="N82">
        <v>1.7246919999999999</v>
      </c>
      <c r="O82">
        <v>0.38421440000000001</v>
      </c>
      <c r="P82">
        <v>1.3813249999999999</v>
      </c>
      <c r="Q82">
        <v>0.38170100000000001</v>
      </c>
      <c r="R82">
        <v>0.51511720000000005</v>
      </c>
      <c r="S82">
        <v>0.37424800000000003</v>
      </c>
      <c r="T82">
        <v>1.5506850000000001</v>
      </c>
      <c r="U82">
        <v>0.38627159999999999</v>
      </c>
      <c r="V82">
        <v>0.71823009999999998</v>
      </c>
      <c r="W82">
        <v>0.37153429999999998</v>
      </c>
      <c r="X82">
        <v>1.3895189999999999</v>
      </c>
      <c r="Y82">
        <v>0.3780018</v>
      </c>
      <c r="Z82">
        <v>-1.498189</v>
      </c>
      <c r="AA82">
        <v>0.39561160000000001</v>
      </c>
      <c r="AB82">
        <v>1.330641</v>
      </c>
      <c r="AC82">
        <v>0.39488210000000001</v>
      </c>
      <c r="AD82">
        <v>4.1077019999999997</v>
      </c>
      <c r="AE82">
        <v>0.37436760000000002</v>
      </c>
      <c r="AF82">
        <v>1.9882280000000001</v>
      </c>
      <c r="AG82">
        <v>0.38061200000000001</v>
      </c>
      <c r="AH82">
        <v>-0.41544740000000002</v>
      </c>
      <c r="AI82">
        <v>0.38289580000000001</v>
      </c>
      <c r="AJ82">
        <v>0.63303739999999997</v>
      </c>
      <c r="AK82">
        <v>0.37039349999999999</v>
      </c>
      <c r="AL82">
        <v>1.594759</v>
      </c>
      <c r="AM82">
        <v>0.37661549999999999</v>
      </c>
      <c r="AN82">
        <v>0.62615860000000001</v>
      </c>
      <c r="AO82">
        <v>0.37457000000000001</v>
      </c>
    </row>
    <row r="83" spans="1:41" x14ac:dyDescent="0.25">
      <c r="A83" s="20">
        <f>0.0000004225*10^9</f>
        <v>422.5</v>
      </c>
      <c r="B83">
        <v>1.073469</v>
      </c>
      <c r="C83">
        <v>0.36919150000000001</v>
      </c>
      <c r="D83">
        <v>1.8790439999999999</v>
      </c>
      <c r="E83">
        <v>0.38508750000000003</v>
      </c>
      <c r="F83">
        <v>1.068397</v>
      </c>
      <c r="G83">
        <v>0.38308199999999998</v>
      </c>
      <c r="H83">
        <v>0.24997539999999999</v>
      </c>
      <c r="I83">
        <v>0.38246980000000003</v>
      </c>
      <c r="J83">
        <v>0.36922870000000002</v>
      </c>
      <c r="K83">
        <v>0.39953090000000002</v>
      </c>
      <c r="L83">
        <v>1.7884770000000001</v>
      </c>
      <c r="M83">
        <v>0.36609000000000003</v>
      </c>
      <c r="N83">
        <v>1.236726</v>
      </c>
      <c r="O83">
        <v>0.37007210000000001</v>
      </c>
      <c r="P83">
        <v>1.578552</v>
      </c>
      <c r="Q83">
        <v>0.37758960000000003</v>
      </c>
      <c r="R83">
        <v>0.15024299999999999</v>
      </c>
      <c r="S83">
        <v>0.37993359999999998</v>
      </c>
      <c r="T83">
        <v>1.7543979999999999</v>
      </c>
      <c r="U83">
        <v>0.36786790000000003</v>
      </c>
      <c r="V83">
        <v>-0.94985379999999997</v>
      </c>
      <c r="W83">
        <v>0.38019540000000002</v>
      </c>
      <c r="X83">
        <v>1.787798</v>
      </c>
      <c r="Y83">
        <v>0.37954890000000002</v>
      </c>
      <c r="Z83">
        <v>-2.9014679999999999</v>
      </c>
      <c r="AA83">
        <v>0.38969880000000001</v>
      </c>
      <c r="AB83">
        <v>1.124484</v>
      </c>
      <c r="AC83">
        <v>0.38950200000000001</v>
      </c>
      <c r="AD83">
        <v>3.1966739999999998</v>
      </c>
      <c r="AE83">
        <v>0.36835050000000003</v>
      </c>
      <c r="AF83">
        <v>0.93812130000000005</v>
      </c>
      <c r="AG83">
        <v>0.37776939999999998</v>
      </c>
      <c r="AH83">
        <v>-0.4308535</v>
      </c>
      <c r="AI83">
        <v>0.37759120000000002</v>
      </c>
      <c r="AJ83">
        <v>0.1402709</v>
      </c>
      <c r="AK83">
        <v>0.369255</v>
      </c>
      <c r="AL83">
        <v>1.298276</v>
      </c>
      <c r="AM83">
        <v>0.37396509999999999</v>
      </c>
      <c r="AN83">
        <v>-0.31741009999999997</v>
      </c>
      <c r="AO83">
        <v>0.38049729999999998</v>
      </c>
    </row>
    <row r="84" spans="1:41" x14ac:dyDescent="0.25">
      <c r="A84" s="20">
        <f>0.0000004275*10^9</f>
        <v>427.5</v>
      </c>
      <c r="B84">
        <v>4.0841719999999998E-2</v>
      </c>
      <c r="C84">
        <v>0.37929980000000002</v>
      </c>
      <c r="D84">
        <v>1.8640950000000001</v>
      </c>
      <c r="E84">
        <v>0.37092760000000002</v>
      </c>
      <c r="F84">
        <v>0.57455579999999995</v>
      </c>
      <c r="G84">
        <v>0.37991429999999998</v>
      </c>
      <c r="H84">
        <v>0.61473999999999995</v>
      </c>
      <c r="I84">
        <v>0.37200739999999999</v>
      </c>
      <c r="J84">
        <v>0.59138740000000001</v>
      </c>
      <c r="K84">
        <v>0.4024413</v>
      </c>
      <c r="L84">
        <v>2.071196</v>
      </c>
      <c r="M84">
        <v>0.36934800000000001</v>
      </c>
      <c r="N84">
        <v>-0.26744659999999998</v>
      </c>
      <c r="O84">
        <v>0.36960749999999998</v>
      </c>
      <c r="P84">
        <v>0.14063800000000001</v>
      </c>
      <c r="Q84">
        <v>0.37891269999999999</v>
      </c>
      <c r="R84">
        <v>0.42327900000000002</v>
      </c>
      <c r="S84">
        <v>0.38714009999999999</v>
      </c>
      <c r="T84">
        <v>0.43843399999999999</v>
      </c>
      <c r="U84">
        <v>0.3724307</v>
      </c>
      <c r="V84">
        <v>-0.51925189999999999</v>
      </c>
      <c r="W84">
        <v>0.37648340000000002</v>
      </c>
      <c r="X84">
        <v>2.1023999999999998</v>
      </c>
      <c r="Y84">
        <v>0.37481599999999998</v>
      </c>
      <c r="Z84">
        <v>-2.1002510000000001</v>
      </c>
      <c r="AA84">
        <v>0.38621899999999998</v>
      </c>
      <c r="AB84">
        <v>1.169335</v>
      </c>
      <c r="AC84">
        <v>0.37981419999999999</v>
      </c>
      <c r="AD84">
        <v>1.1852</v>
      </c>
      <c r="AE84">
        <v>0.38345990000000002</v>
      </c>
      <c r="AF84">
        <v>2.290111</v>
      </c>
      <c r="AG84">
        <v>0.37311440000000001</v>
      </c>
      <c r="AH84">
        <v>0.31485069999999998</v>
      </c>
      <c r="AI84">
        <v>0.37813560000000002</v>
      </c>
      <c r="AJ84">
        <v>1.248456</v>
      </c>
      <c r="AK84">
        <v>0.37046699999999999</v>
      </c>
      <c r="AL84">
        <v>0.6275925</v>
      </c>
      <c r="AM84">
        <v>0.3810615</v>
      </c>
      <c r="AN84">
        <v>0.1111592</v>
      </c>
      <c r="AO84">
        <v>0.38943040000000001</v>
      </c>
    </row>
    <row r="85" spans="1:41" x14ac:dyDescent="0.25">
      <c r="A85" s="20">
        <f>0.0000004325*10^9</f>
        <v>432.5</v>
      </c>
      <c r="B85">
        <v>0.86260420000000004</v>
      </c>
      <c r="C85">
        <v>0.38086360000000002</v>
      </c>
      <c r="D85">
        <v>1.561347</v>
      </c>
      <c r="E85">
        <v>0.36707089999999998</v>
      </c>
      <c r="F85">
        <v>7.6339560000000001E-2</v>
      </c>
      <c r="G85">
        <v>0.37566539999999998</v>
      </c>
      <c r="H85">
        <v>0.8542109</v>
      </c>
      <c r="I85">
        <v>0.36275600000000002</v>
      </c>
      <c r="J85">
        <v>0.47238160000000001</v>
      </c>
      <c r="K85">
        <v>0.37946299999999999</v>
      </c>
      <c r="L85">
        <v>1.990796</v>
      </c>
      <c r="M85">
        <v>0.37037789999999998</v>
      </c>
      <c r="N85">
        <v>-0.54990309999999998</v>
      </c>
      <c r="O85">
        <v>0.378527</v>
      </c>
      <c r="P85">
        <v>-0.64452379999999998</v>
      </c>
      <c r="Q85">
        <v>0.38605889999999998</v>
      </c>
      <c r="R85">
        <v>1.856169</v>
      </c>
      <c r="S85">
        <v>0.38414219999999999</v>
      </c>
      <c r="T85">
        <v>-0.78515120000000005</v>
      </c>
      <c r="U85">
        <v>0.3838203</v>
      </c>
      <c r="V85">
        <v>0.75003830000000005</v>
      </c>
      <c r="W85">
        <v>0.37360729999999998</v>
      </c>
      <c r="X85">
        <v>1.4398409999999999</v>
      </c>
      <c r="Y85">
        <v>0.3621296</v>
      </c>
      <c r="Z85">
        <v>-0.78885870000000002</v>
      </c>
      <c r="AA85">
        <v>0.38565850000000002</v>
      </c>
      <c r="AB85">
        <v>0.95577089999999998</v>
      </c>
      <c r="AC85">
        <v>0.36851349999999999</v>
      </c>
      <c r="AD85">
        <v>-0.93515879999999996</v>
      </c>
      <c r="AE85">
        <v>0.39662960000000003</v>
      </c>
      <c r="AF85">
        <v>3.424185</v>
      </c>
      <c r="AG85">
        <v>0.36587760000000003</v>
      </c>
      <c r="AH85">
        <v>0.40447250000000001</v>
      </c>
      <c r="AI85">
        <v>0.37231140000000001</v>
      </c>
      <c r="AJ85">
        <v>3.3381669999999999</v>
      </c>
      <c r="AK85">
        <v>0.37196879999999999</v>
      </c>
      <c r="AL85">
        <v>0.26477620000000002</v>
      </c>
      <c r="AM85">
        <v>0.38327460000000002</v>
      </c>
      <c r="AN85">
        <v>1.765763</v>
      </c>
      <c r="AO85">
        <v>0.383909</v>
      </c>
    </row>
    <row r="86" spans="1:41" x14ac:dyDescent="0.25">
      <c r="A86" s="20">
        <f>0.0000004375*10^9</f>
        <v>437.5</v>
      </c>
      <c r="B86">
        <v>2.1783039999999998</v>
      </c>
      <c r="C86">
        <v>0.37341590000000002</v>
      </c>
      <c r="D86">
        <v>0.89821600000000001</v>
      </c>
      <c r="E86">
        <v>0.3759112</v>
      </c>
      <c r="F86">
        <v>-6.3222719999999996E-2</v>
      </c>
      <c r="G86">
        <v>0.36976629999999999</v>
      </c>
      <c r="H86">
        <v>0.77286909999999998</v>
      </c>
      <c r="I86">
        <v>0.36576649999999999</v>
      </c>
      <c r="J86">
        <v>0.65708270000000002</v>
      </c>
      <c r="K86">
        <v>0.36303940000000001</v>
      </c>
      <c r="L86">
        <v>0.72872559999999997</v>
      </c>
      <c r="M86">
        <v>0.3738764</v>
      </c>
      <c r="N86">
        <v>1.266086</v>
      </c>
      <c r="O86">
        <v>0.38197350000000002</v>
      </c>
      <c r="P86">
        <v>0.56811409999999996</v>
      </c>
      <c r="Q86">
        <v>0.38932329999999998</v>
      </c>
      <c r="R86">
        <v>2.4234589999999998</v>
      </c>
      <c r="S86">
        <v>0.37449729999999998</v>
      </c>
      <c r="T86">
        <v>-1.2860819999999999</v>
      </c>
      <c r="U86">
        <v>0.38102900000000001</v>
      </c>
      <c r="V86">
        <v>1.283058</v>
      </c>
      <c r="W86">
        <v>0.37794329999999998</v>
      </c>
      <c r="X86">
        <v>-5.7249109999999999E-2</v>
      </c>
      <c r="Y86">
        <v>0.3612418</v>
      </c>
      <c r="Z86">
        <v>-5.1366110000000001E-3</v>
      </c>
      <c r="AA86">
        <v>0.38044119999999998</v>
      </c>
      <c r="AB86">
        <v>0.65416160000000001</v>
      </c>
      <c r="AC86">
        <v>0.37015290000000001</v>
      </c>
      <c r="AD86">
        <v>-1.2140610000000001</v>
      </c>
      <c r="AE86">
        <v>0.39400590000000002</v>
      </c>
      <c r="AF86">
        <v>1.4346209999999999</v>
      </c>
      <c r="AG86">
        <v>0.3607186</v>
      </c>
      <c r="AH86">
        <v>-9.6834650000000005E-3</v>
      </c>
      <c r="AI86">
        <v>0.36904379999999998</v>
      </c>
      <c r="AJ86">
        <v>2.955295</v>
      </c>
      <c r="AK86">
        <v>0.37201220000000002</v>
      </c>
      <c r="AL86">
        <v>7.568569E-2</v>
      </c>
      <c r="AM86">
        <v>0.37777899999999998</v>
      </c>
      <c r="AN86">
        <v>1.687737</v>
      </c>
      <c r="AO86">
        <v>0.36613459999999998</v>
      </c>
    </row>
    <row r="87" spans="1:41" x14ac:dyDescent="0.25">
      <c r="A87" s="20">
        <f>0.0000004425*10^9</f>
        <v>442.5</v>
      </c>
      <c r="B87">
        <v>1.4281459999999999</v>
      </c>
      <c r="C87">
        <v>0.36995400000000001</v>
      </c>
      <c r="D87">
        <v>0.28047149999999998</v>
      </c>
      <c r="E87">
        <v>0.38284639999999998</v>
      </c>
      <c r="F87">
        <v>-0.13115869999999999</v>
      </c>
      <c r="G87">
        <v>0.37394139999999998</v>
      </c>
      <c r="H87">
        <v>0.83156890000000006</v>
      </c>
      <c r="I87">
        <v>0.36802489999999999</v>
      </c>
      <c r="J87">
        <v>0.92897510000000005</v>
      </c>
      <c r="K87">
        <v>0.36946620000000002</v>
      </c>
      <c r="L87">
        <v>0.85439540000000003</v>
      </c>
      <c r="M87">
        <v>0.3751737</v>
      </c>
      <c r="N87">
        <v>2.1918869999999999</v>
      </c>
      <c r="O87">
        <v>0.37934319999999999</v>
      </c>
      <c r="P87">
        <v>1.153051</v>
      </c>
      <c r="Q87">
        <v>0.3782606</v>
      </c>
      <c r="R87">
        <v>1.119929</v>
      </c>
      <c r="S87">
        <v>0.37483430000000001</v>
      </c>
      <c r="T87">
        <v>-0.7897708</v>
      </c>
      <c r="U87">
        <v>0.376226</v>
      </c>
      <c r="V87">
        <v>1.7362930000000001</v>
      </c>
      <c r="W87">
        <v>0.37902150000000001</v>
      </c>
      <c r="X87">
        <v>-1.1312260000000001</v>
      </c>
      <c r="Y87">
        <v>0.37642520000000002</v>
      </c>
      <c r="Z87">
        <v>0.25912619999999997</v>
      </c>
      <c r="AA87">
        <v>0.36970069999999999</v>
      </c>
      <c r="AB87">
        <v>0.56400130000000004</v>
      </c>
      <c r="AC87">
        <v>0.37882460000000001</v>
      </c>
      <c r="AD87">
        <v>0.1627536</v>
      </c>
      <c r="AE87">
        <v>0.38427499999999998</v>
      </c>
      <c r="AF87">
        <v>-0.72183750000000002</v>
      </c>
      <c r="AG87">
        <v>0.3673341</v>
      </c>
      <c r="AH87">
        <v>0.92330950000000001</v>
      </c>
      <c r="AI87">
        <v>0.37739109999999998</v>
      </c>
      <c r="AJ87">
        <v>0.97979450000000001</v>
      </c>
      <c r="AK87">
        <v>0.3718998</v>
      </c>
      <c r="AL87">
        <v>-0.50486750000000002</v>
      </c>
      <c r="AM87">
        <v>0.37267</v>
      </c>
      <c r="AN87">
        <v>-8.1891229999999995E-2</v>
      </c>
      <c r="AO87">
        <v>0.36924469999999998</v>
      </c>
    </row>
    <row r="88" spans="1:41" x14ac:dyDescent="0.25">
      <c r="A88" s="20">
        <f>0.0000004475*10^9</f>
        <v>447.5</v>
      </c>
      <c r="B88">
        <v>-0.37057210000000002</v>
      </c>
      <c r="C88">
        <v>0.37527860000000002</v>
      </c>
      <c r="D88">
        <v>0.23846310000000001</v>
      </c>
      <c r="E88">
        <v>0.37540649999999998</v>
      </c>
      <c r="F88">
        <v>-0.21849650000000001</v>
      </c>
      <c r="G88">
        <v>0.37699250000000001</v>
      </c>
      <c r="H88">
        <v>1.756437</v>
      </c>
      <c r="I88">
        <v>0.36451020000000001</v>
      </c>
      <c r="J88">
        <v>1.078354</v>
      </c>
      <c r="K88">
        <v>0.375251</v>
      </c>
      <c r="L88">
        <v>2.4064679999999998</v>
      </c>
      <c r="M88">
        <v>0.37248789999999998</v>
      </c>
      <c r="N88">
        <v>0.49824679999999999</v>
      </c>
      <c r="O88">
        <v>0.380826</v>
      </c>
      <c r="P88">
        <v>0.54237930000000001</v>
      </c>
      <c r="Q88">
        <v>0.36275200000000002</v>
      </c>
      <c r="R88">
        <v>0.44168010000000002</v>
      </c>
      <c r="S88">
        <v>0.3784901</v>
      </c>
      <c r="T88">
        <v>0.42929</v>
      </c>
      <c r="U88">
        <v>0.37437819999999999</v>
      </c>
      <c r="V88">
        <v>1.6401699999999999</v>
      </c>
      <c r="W88">
        <v>0.37144339999999998</v>
      </c>
      <c r="X88">
        <v>-1.1193120000000001</v>
      </c>
      <c r="Y88">
        <v>0.3852003</v>
      </c>
      <c r="Z88">
        <v>6.1605409999999999E-2</v>
      </c>
      <c r="AA88">
        <v>0.36227310000000001</v>
      </c>
      <c r="AB88">
        <v>0.97372060000000005</v>
      </c>
      <c r="AC88">
        <v>0.37617420000000001</v>
      </c>
      <c r="AD88">
        <v>1.2160660000000001</v>
      </c>
      <c r="AE88">
        <v>0.37304910000000002</v>
      </c>
      <c r="AF88">
        <v>-3.172312E-2</v>
      </c>
      <c r="AG88">
        <v>0.37707780000000002</v>
      </c>
      <c r="AH88">
        <v>2.11069</v>
      </c>
      <c r="AI88">
        <v>0.37716290000000002</v>
      </c>
      <c r="AJ88">
        <v>0.54502079999999997</v>
      </c>
      <c r="AK88">
        <v>0.37215300000000001</v>
      </c>
      <c r="AL88">
        <v>8.9842649999999996E-2</v>
      </c>
      <c r="AM88">
        <v>0.36962919999999999</v>
      </c>
      <c r="AN88">
        <v>5.983927E-2</v>
      </c>
      <c r="AO88">
        <v>0.3882758</v>
      </c>
    </row>
    <row r="89" spans="1:41" x14ac:dyDescent="0.25">
      <c r="A89" s="20">
        <f>0.0000004525*10^9</f>
        <v>452.5</v>
      </c>
      <c r="B89">
        <v>-0.65066460000000004</v>
      </c>
      <c r="C89">
        <v>0.38240360000000001</v>
      </c>
      <c r="D89">
        <v>0.38043490000000002</v>
      </c>
      <c r="E89">
        <v>0.36427140000000002</v>
      </c>
      <c r="F89">
        <v>-0.16864109999999999</v>
      </c>
      <c r="G89">
        <v>0.365338</v>
      </c>
      <c r="H89">
        <v>3.097664</v>
      </c>
      <c r="I89">
        <v>0.36109730000000001</v>
      </c>
      <c r="J89">
        <v>1.1260859999999999</v>
      </c>
      <c r="K89">
        <v>0.37030780000000002</v>
      </c>
      <c r="L89">
        <v>2.7093940000000001</v>
      </c>
      <c r="M89">
        <v>0.3704113</v>
      </c>
      <c r="N89">
        <v>-1.149224</v>
      </c>
      <c r="O89">
        <v>0.38631599999999999</v>
      </c>
      <c r="P89">
        <v>1.374973</v>
      </c>
      <c r="Q89">
        <v>0.35815259999999999</v>
      </c>
      <c r="R89">
        <v>0.64800349999999995</v>
      </c>
      <c r="S89">
        <v>0.37409249999999999</v>
      </c>
      <c r="T89">
        <v>0.3570371</v>
      </c>
      <c r="U89">
        <v>0.36861640000000001</v>
      </c>
      <c r="V89">
        <v>0.52971539999999995</v>
      </c>
      <c r="W89">
        <v>0.36788130000000002</v>
      </c>
      <c r="X89">
        <v>-0.51661020000000002</v>
      </c>
      <c r="Y89">
        <v>0.37843300000000002</v>
      </c>
      <c r="Z89">
        <v>0.2937709</v>
      </c>
      <c r="AA89">
        <v>0.3654287</v>
      </c>
      <c r="AB89">
        <v>1.0979969999999999</v>
      </c>
      <c r="AC89">
        <v>0.36098839999999999</v>
      </c>
      <c r="AD89">
        <v>1.1988030000000001</v>
      </c>
      <c r="AE89">
        <v>0.36858740000000001</v>
      </c>
      <c r="AF89">
        <v>0.66477260000000005</v>
      </c>
      <c r="AG89">
        <v>0.37847799999999998</v>
      </c>
      <c r="AH89">
        <v>1.625815</v>
      </c>
      <c r="AI89">
        <v>0.36667689999999997</v>
      </c>
      <c r="AJ89">
        <v>0.72145919999999997</v>
      </c>
      <c r="AK89">
        <v>0.37279190000000001</v>
      </c>
      <c r="AL89">
        <v>1.8954740000000001</v>
      </c>
      <c r="AM89">
        <v>0.36309920000000001</v>
      </c>
      <c r="AN89">
        <v>2.217673</v>
      </c>
      <c r="AO89">
        <v>0.3846735</v>
      </c>
    </row>
    <row r="90" spans="1:41" x14ac:dyDescent="0.25">
      <c r="A90" s="20">
        <f>0.0000004575*10^9</f>
        <v>457.5</v>
      </c>
      <c r="B90">
        <v>0.1127456</v>
      </c>
      <c r="C90">
        <v>0.38016339999999998</v>
      </c>
      <c r="D90">
        <v>0.27354050000000002</v>
      </c>
      <c r="E90">
        <v>0.36421579999999998</v>
      </c>
      <c r="F90">
        <v>0.45426630000000001</v>
      </c>
      <c r="G90">
        <v>0.3594272</v>
      </c>
      <c r="H90">
        <v>3.2337699999999998</v>
      </c>
      <c r="I90">
        <v>0.35956900000000003</v>
      </c>
      <c r="J90">
        <v>-0.27230539999999998</v>
      </c>
      <c r="K90">
        <v>0.36228549999999998</v>
      </c>
      <c r="L90">
        <v>1.6079079999999999</v>
      </c>
      <c r="M90">
        <v>0.36459589999999997</v>
      </c>
      <c r="N90">
        <v>-0.62686220000000004</v>
      </c>
      <c r="O90">
        <v>0.38195580000000001</v>
      </c>
      <c r="P90">
        <v>2.5764879999999999</v>
      </c>
      <c r="Q90">
        <v>0.36106090000000002</v>
      </c>
      <c r="R90">
        <v>0.10489569999999999</v>
      </c>
      <c r="S90">
        <v>0.36748150000000002</v>
      </c>
      <c r="T90">
        <v>-0.30807869999999998</v>
      </c>
      <c r="U90">
        <v>0.36405100000000001</v>
      </c>
      <c r="V90">
        <v>3.5333669999999998E-2</v>
      </c>
      <c r="W90">
        <v>0.37354880000000001</v>
      </c>
      <c r="X90">
        <v>0.33460489999999998</v>
      </c>
      <c r="Y90">
        <v>0.37219459999999999</v>
      </c>
      <c r="Z90">
        <v>0.72769740000000005</v>
      </c>
      <c r="AA90">
        <v>0.37121700000000002</v>
      </c>
      <c r="AB90">
        <v>0.34587669999999998</v>
      </c>
      <c r="AC90">
        <v>0.35512680000000002</v>
      </c>
      <c r="AD90">
        <v>1.057671</v>
      </c>
      <c r="AE90">
        <v>0.37518479999999998</v>
      </c>
      <c r="AF90">
        <v>0.70586340000000003</v>
      </c>
      <c r="AG90">
        <v>0.3797024</v>
      </c>
      <c r="AH90">
        <v>1.1868350000000001</v>
      </c>
      <c r="AI90">
        <v>0.36506549999999999</v>
      </c>
      <c r="AJ90">
        <v>0.216943</v>
      </c>
      <c r="AK90">
        <v>0.37405310000000003</v>
      </c>
      <c r="AL90">
        <v>2.6027900000000002</v>
      </c>
      <c r="AM90">
        <v>0.34991699999999998</v>
      </c>
      <c r="AN90">
        <v>2.796907</v>
      </c>
      <c r="AO90">
        <v>0.36651050000000002</v>
      </c>
    </row>
    <row r="91" spans="1:41" x14ac:dyDescent="0.25">
      <c r="A91" s="20">
        <f>0.0000004625*10^9</f>
        <v>462.5</v>
      </c>
      <c r="B91">
        <v>0.14469470000000001</v>
      </c>
      <c r="C91">
        <v>0.37316050000000001</v>
      </c>
      <c r="D91">
        <v>-0.28425349999999999</v>
      </c>
      <c r="E91">
        <v>0.36904609999999999</v>
      </c>
      <c r="F91">
        <v>1.1694180000000001</v>
      </c>
      <c r="G91">
        <v>0.3703168</v>
      </c>
      <c r="H91">
        <v>1.620539</v>
      </c>
      <c r="I91">
        <v>0.3636974</v>
      </c>
      <c r="J91">
        <v>-1.7136420000000001</v>
      </c>
      <c r="K91">
        <v>0.36444710000000002</v>
      </c>
      <c r="L91">
        <v>1.217074</v>
      </c>
      <c r="M91">
        <v>0.36220059999999998</v>
      </c>
      <c r="N91">
        <v>1.0014970000000001</v>
      </c>
      <c r="O91">
        <v>0.36445159999999999</v>
      </c>
      <c r="P91">
        <v>2.0879279999999998</v>
      </c>
      <c r="Q91">
        <v>0.36360629999999999</v>
      </c>
      <c r="R91">
        <v>-0.56639110000000004</v>
      </c>
      <c r="S91">
        <v>0.36902239999999997</v>
      </c>
      <c r="T91">
        <v>0.27169090000000001</v>
      </c>
      <c r="U91">
        <v>0.36405779999999999</v>
      </c>
      <c r="V91">
        <v>0.4133907</v>
      </c>
      <c r="W91">
        <v>0.37499260000000001</v>
      </c>
      <c r="X91">
        <v>1.0013240000000001</v>
      </c>
      <c r="Y91">
        <v>0.3672165</v>
      </c>
      <c r="Z91">
        <v>0.9387818</v>
      </c>
      <c r="AA91">
        <v>0.36843009999999998</v>
      </c>
      <c r="AB91">
        <v>-0.37712960000000001</v>
      </c>
      <c r="AC91">
        <v>0.36512640000000002</v>
      </c>
      <c r="AD91">
        <v>1.4694389999999999</v>
      </c>
      <c r="AE91">
        <v>0.37899579999999999</v>
      </c>
      <c r="AF91">
        <v>2.2097709999999999</v>
      </c>
      <c r="AG91">
        <v>0.37860480000000002</v>
      </c>
      <c r="AH91">
        <v>1.108938</v>
      </c>
      <c r="AI91">
        <v>0.36918190000000001</v>
      </c>
      <c r="AJ91">
        <v>0.72170140000000005</v>
      </c>
      <c r="AK91">
        <v>0.37258530000000001</v>
      </c>
      <c r="AL91">
        <v>1.9606429999999999</v>
      </c>
      <c r="AM91">
        <v>0.33679720000000002</v>
      </c>
      <c r="AN91">
        <v>0.96939909999999996</v>
      </c>
      <c r="AO91">
        <v>0.36326819999999999</v>
      </c>
    </row>
    <row r="92" spans="1:41" x14ac:dyDescent="0.25">
      <c r="A92" s="20">
        <f>0.0000004675*10^9</f>
        <v>467.5</v>
      </c>
      <c r="B92">
        <v>-0.26289699999999999</v>
      </c>
      <c r="C92">
        <v>0.36864839999999999</v>
      </c>
      <c r="D92">
        <v>-0.62126910000000002</v>
      </c>
      <c r="E92">
        <v>0.3705329</v>
      </c>
      <c r="F92">
        <v>1.5088220000000001</v>
      </c>
      <c r="G92">
        <v>0.36952459999999998</v>
      </c>
      <c r="H92">
        <v>-0.51872759999999996</v>
      </c>
      <c r="I92">
        <v>0.3695505</v>
      </c>
      <c r="J92">
        <v>-0.8600951</v>
      </c>
      <c r="K92">
        <v>0.3692549</v>
      </c>
      <c r="L92">
        <v>2.0699010000000002</v>
      </c>
      <c r="M92">
        <v>0.36269620000000002</v>
      </c>
      <c r="N92">
        <v>2.1343670000000001</v>
      </c>
      <c r="O92">
        <v>0.35138849999999999</v>
      </c>
      <c r="P92">
        <v>1.6042940000000001</v>
      </c>
      <c r="Q92">
        <v>0.35879100000000003</v>
      </c>
      <c r="R92">
        <v>-0.39616079999999998</v>
      </c>
      <c r="S92">
        <v>0.3723185</v>
      </c>
      <c r="T92">
        <v>0.57692169999999998</v>
      </c>
      <c r="U92">
        <v>0.36895840000000002</v>
      </c>
      <c r="V92">
        <v>0.52644679999999999</v>
      </c>
      <c r="W92">
        <v>0.36884080000000002</v>
      </c>
      <c r="X92">
        <v>0.62456820000000002</v>
      </c>
      <c r="Y92">
        <v>0.35787780000000002</v>
      </c>
      <c r="Z92">
        <v>1.4503649999999999</v>
      </c>
      <c r="AA92">
        <v>0.3602805</v>
      </c>
      <c r="AB92">
        <v>-0.44572139999999999</v>
      </c>
      <c r="AC92">
        <v>0.37107889999999999</v>
      </c>
      <c r="AD92">
        <v>1.384395</v>
      </c>
      <c r="AE92">
        <v>0.37000420000000001</v>
      </c>
      <c r="AF92">
        <v>3.57538</v>
      </c>
      <c r="AG92">
        <v>0.36391829999999997</v>
      </c>
      <c r="AH92">
        <v>0.21121819999999999</v>
      </c>
      <c r="AI92">
        <v>0.36849379999999998</v>
      </c>
      <c r="AJ92">
        <v>2.015215</v>
      </c>
      <c r="AK92">
        <v>0.35970659999999999</v>
      </c>
      <c r="AL92">
        <v>1.148641</v>
      </c>
      <c r="AM92">
        <v>0.33645599999999998</v>
      </c>
      <c r="AN92">
        <v>-0.30545689999999998</v>
      </c>
      <c r="AO92">
        <v>0.37511860000000002</v>
      </c>
    </row>
    <row r="93" spans="1:41" x14ac:dyDescent="0.25">
      <c r="A93" s="20">
        <f>0.0000004725*10^9</f>
        <v>472.5</v>
      </c>
      <c r="B93">
        <v>6.8749359999999995E-4</v>
      </c>
      <c r="C93">
        <v>0.3606297</v>
      </c>
      <c r="D93">
        <v>0.1061633</v>
      </c>
      <c r="E93">
        <v>0.36864829999999998</v>
      </c>
      <c r="F93">
        <v>2.0895649999999999</v>
      </c>
      <c r="G93">
        <v>0.35361930000000003</v>
      </c>
      <c r="H93">
        <v>-1.0840529999999999</v>
      </c>
      <c r="I93">
        <v>0.37073040000000002</v>
      </c>
      <c r="J93">
        <v>0.42986180000000002</v>
      </c>
      <c r="K93">
        <v>0.3625063</v>
      </c>
      <c r="L93">
        <v>2.3430080000000002</v>
      </c>
      <c r="M93">
        <v>0.35334149999999998</v>
      </c>
      <c r="N93">
        <v>2.8342930000000002</v>
      </c>
      <c r="O93">
        <v>0.35212850000000001</v>
      </c>
      <c r="P93">
        <v>1.380674</v>
      </c>
      <c r="Q93">
        <v>0.34945939999999998</v>
      </c>
      <c r="R93">
        <v>0.49570609999999998</v>
      </c>
      <c r="S93">
        <v>0.36552580000000001</v>
      </c>
      <c r="T93">
        <v>-0.38125530000000002</v>
      </c>
      <c r="U93">
        <v>0.37558439999999998</v>
      </c>
      <c r="V93">
        <v>-0.26027410000000001</v>
      </c>
      <c r="W93">
        <v>0.36140129999999998</v>
      </c>
      <c r="X93">
        <v>6.7936150000000001E-2</v>
      </c>
      <c r="Y93">
        <v>0.35891879999999998</v>
      </c>
      <c r="Z93">
        <v>1.8652299999999999</v>
      </c>
      <c r="AA93">
        <v>0.3564157</v>
      </c>
      <c r="AB93">
        <v>0.45782390000000001</v>
      </c>
      <c r="AC93">
        <v>0.36971870000000001</v>
      </c>
      <c r="AD93">
        <v>0.71934200000000004</v>
      </c>
      <c r="AE93">
        <v>0.36178199999999999</v>
      </c>
      <c r="AF93">
        <v>2.7543839999999999</v>
      </c>
      <c r="AG93">
        <v>0.34863919999999998</v>
      </c>
      <c r="AH93">
        <v>-9.7644789999999995E-2</v>
      </c>
      <c r="AI93">
        <v>0.36214370000000001</v>
      </c>
      <c r="AJ93">
        <v>2.1183040000000002</v>
      </c>
      <c r="AK93">
        <v>0.34562720000000002</v>
      </c>
      <c r="AL93">
        <v>0.57621180000000005</v>
      </c>
      <c r="AM93">
        <v>0.3508985</v>
      </c>
      <c r="AN93">
        <v>1.227625</v>
      </c>
      <c r="AO93">
        <v>0.38370310000000002</v>
      </c>
    </row>
    <row r="94" spans="1:41" x14ac:dyDescent="0.25">
      <c r="A94" s="20">
        <f>0.0000004775*10^9</f>
        <v>477.5</v>
      </c>
      <c r="B94">
        <v>1.1298459999999999</v>
      </c>
      <c r="C94">
        <v>0.35636410000000002</v>
      </c>
      <c r="D94">
        <v>0.51321839999999996</v>
      </c>
      <c r="E94">
        <v>0.35778910000000003</v>
      </c>
      <c r="F94">
        <v>2.5406</v>
      </c>
      <c r="G94">
        <v>0.34954550000000001</v>
      </c>
      <c r="H94">
        <v>-0.30585560000000001</v>
      </c>
      <c r="I94">
        <v>0.36455979999999999</v>
      </c>
      <c r="J94">
        <v>0.80637789999999998</v>
      </c>
      <c r="K94">
        <v>0.35880499999999999</v>
      </c>
      <c r="L94">
        <v>1.6328800000000001</v>
      </c>
      <c r="M94">
        <v>0.34860780000000002</v>
      </c>
      <c r="N94">
        <v>3.5455190000000001</v>
      </c>
      <c r="O94">
        <v>0.35602060000000002</v>
      </c>
      <c r="P94">
        <v>0.48367080000000001</v>
      </c>
      <c r="Q94">
        <v>0.3515451</v>
      </c>
      <c r="R94">
        <v>1.4370989999999999</v>
      </c>
      <c r="S94">
        <v>0.35820809999999997</v>
      </c>
      <c r="T94">
        <v>-0.57727439999999997</v>
      </c>
      <c r="U94">
        <v>0.3774556</v>
      </c>
      <c r="V94">
        <v>-1.3224659999999999</v>
      </c>
      <c r="W94">
        <v>0.3613828</v>
      </c>
      <c r="X94">
        <v>0.40840890000000002</v>
      </c>
      <c r="Y94">
        <v>0.36919170000000001</v>
      </c>
      <c r="Z94">
        <v>1.145213</v>
      </c>
      <c r="AA94">
        <v>0.35782900000000001</v>
      </c>
      <c r="AB94">
        <v>1.668677</v>
      </c>
      <c r="AC94">
        <v>0.36883379999999999</v>
      </c>
      <c r="AD94">
        <v>0.88893500000000003</v>
      </c>
      <c r="AE94">
        <v>0.36083900000000002</v>
      </c>
      <c r="AF94">
        <v>0.97726000000000002</v>
      </c>
      <c r="AG94">
        <v>0.35219240000000002</v>
      </c>
      <c r="AH94">
        <v>0.7352978</v>
      </c>
      <c r="AI94">
        <v>0.3532188</v>
      </c>
      <c r="AJ94">
        <v>1.034181</v>
      </c>
      <c r="AK94">
        <v>0.34732580000000002</v>
      </c>
      <c r="AL94">
        <v>7.1179350000000002E-2</v>
      </c>
      <c r="AM94">
        <v>0.36427510000000002</v>
      </c>
      <c r="AN94">
        <v>3.4044699999999999</v>
      </c>
      <c r="AO94">
        <v>0.36934040000000001</v>
      </c>
    </row>
    <row r="95" spans="1:41" x14ac:dyDescent="0.25">
      <c r="A95" s="20">
        <f>0.0000004825*10^9</f>
        <v>482.50000000000006</v>
      </c>
      <c r="B95">
        <v>2.2892269999999999</v>
      </c>
      <c r="C95">
        <v>0.35779929999999999</v>
      </c>
      <c r="D95">
        <v>0.38405030000000001</v>
      </c>
      <c r="E95">
        <v>0.34838459999999999</v>
      </c>
      <c r="F95">
        <v>2.178264</v>
      </c>
      <c r="G95">
        <v>0.35838379999999997</v>
      </c>
      <c r="H95">
        <v>-0.10408729999999999</v>
      </c>
      <c r="I95">
        <v>0.3580334</v>
      </c>
      <c r="J95">
        <v>0.98321860000000005</v>
      </c>
      <c r="K95">
        <v>0.36413610000000002</v>
      </c>
      <c r="L95">
        <v>1.455613</v>
      </c>
      <c r="M95">
        <v>0.35589359999999998</v>
      </c>
      <c r="N95">
        <v>3.06643</v>
      </c>
      <c r="O95">
        <v>0.35444900000000001</v>
      </c>
      <c r="P95">
        <v>0.19803490000000001</v>
      </c>
      <c r="Q95">
        <v>0.36032769999999997</v>
      </c>
      <c r="R95">
        <v>1.8808750000000001</v>
      </c>
      <c r="S95">
        <v>0.35560399999999998</v>
      </c>
      <c r="T95">
        <v>0.2069703</v>
      </c>
      <c r="U95">
        <v>0.37550299999999998</v>
      </c>
      <c r="V95">
        <v>-1.031641</v>
      </c>
      <c r="W95">
        <v>0.3673881</v>
      </c>
      <c r="X95">
        <v>0.47881040000000002</v>
      </c>
      <c r="Y95">
        <v>0.3673225</v>
      </c>
      <c r="Z95">
        <v>-4.3098709999999998E-2</v>
      </c>
      <c r="AA95">
        <v>0.35645660000000001</v>
      </c>
      <c r="AB95">
        <v>1.5520560000000001</v>
      </c>
      <c r="AC95">
        <v>0.36534230000000001</v>
      </c>
      <c r="AD95">
        <v>1.575315</v>
      </c>
      <c r="AE95">
        <v>0.35674030000000001</v>
      </c>
      <c r="AF95">
        <v>0.12837270000000001</v>
      </c>
      <c r="AG95">
        <v>0.36134729999999998</v>
      </c>
      <c r="AH95">
        <v>1.39916</v>
      </c>
      <c r="AI95">
        <v>0.35071580000000002</v>
      </c>
      <c r="AJ95">
        <v>-0.17195759999999999</v>
      </c>
      <c r="AK95">
        <v>0.36146139999999999</v>
      </c>
      <c r="AL95">
        <v>-0.11167050000000001</v>
      </c>
      <c r="AM95">
        <v>0.36723070000000002</v>
      </c>
      <c r="AN95">
        <v>3.6318519999999999</v>
      </c>
      <c r="AO95">
        <v>0.34709659999999998</v>
      </c>
    </row>
    <row r="96" spans="1:41" x14ac:dyDescent="0.25">
      <c r="A96" s="20">
        <f>0.0000004875*10^9</f>
        <v>487.5</v>
      </c>
      <c r="B96">
        <v>2.565569</v>
      </c>
      <c r="C96">
        <v>0.34873310000000002</v>
      </c>
      <c r="D96">
        <v>0.79713829999999997</v>
      </c>
      <c r="E96">
        <v>0.3529641</v>
      </c>
      <c r="F96">
        <v>1.6831579999999999</v>
      </c>
      <c r="G96">
        <v>0.3586724</v>
      </c>
      <c r="H96">
        <v>6.1374629999999999E-2</v>
      </c>
      <c r="I96">
        <v>0.3579251</v>
      </c>
      <c r="J96">
        <v>0.15031130000000001</v>
      </c>
      <c r="K96">
        <v>0.36368440000000002</v>
      </c>
      <c r="L96">
        <v>1.780934</v>
      </c>
      <c r="M96">
        <v>0.35651509999999997</v>
      </c>
      <c r="N96">
        <v>1.618962</v>
      </c>
      <c r="O96">
        <v>0.35113480000000002</v>
      </c>
      <c r="P96">
        <v>0.60176510000000005</v>
      </c>
      <c r="Q96">
        <v>0.35434789999999999</v>
      </c>
      <c r="R96">
        <v>1.972966</v>
      </c>
      <c r="S96">
        <v>0.3511242</v>
      </c>
      <c r="T96">
        <v>-0.19825309999999999</v>
      </c>
      <c r="U96">
        <v>0.37095270000000002</v>
      </c>
      <c r="V96">
        <v>0.52260640000000003</v>
      </c>
      <c r="W96">
        <v>0.36444569999999998</v>
      </c>
      <c r="X96">
        <v>0.45704280000000003</v>
      </c>
      <c r="Y96">
        <v>0.35849439999999999</v>
      </c>
      <c r="Z96">
        <v>0.15873570000000001</v>
      </c>
      <c r="AA96">
        <v>0.35132279999999999</v>
      </c>
      <c r="AB96">
        <v>0.61153299999999999</v>
      </c>
      <c r="AC96">
        <v>0.3579794</v>
      </c>
      <c r="AD96">
        <v>1.844956</v>
      </c>
      <c r="AE96">
        <v>0.35250490000000001</v>
      </c>
      <c r="AF96">
        <v>-0.1655662</v>
      </c>
      <c r="AG96">
        <v>0.3581415</v>
      </c>
      <c r="AH96">
        <v>0.81544340000000004</v>
      </c>
      <c r="AI96">
        <v>0.35146880000000003</v>
      </c>
      <c r="AJ96">
        <v>-0.1735043</v>
      </c>
      <c r="AK96">
        <v>0.37065690000000001</v>
      </c>
      <c r="AL96">
        <v>0.6377311</v>
      </c>
      <c r="AM96">
        <v>0.36638110000000002</v>
      </c>
      <c r="AN96">
        <v>2.708078</v>
      </c>
      <c r="AO96">
        <v>0.34891090000000002</v>
      </c>
    </row>
    <row r="97" spans="1:41" x14ac:dyDescent="0.25">
      <c r="A97" s="20">
        <f>0.0000004925*10^9</f>
        <v>492.50000000000006</v>
      </c>
      <c r="B97">
        <v>2.3431419999999998</v>
      </c>
      <c r="C97">
        <v>0.33630169999999998</v>
      </c>
      <c r="D97">
        <v>1.143991</v>
      </c>
      <c r="E97">
        <v>0.35581859999999998</v>
      </c>
      <c r="F97">
        <v>1.163988</v>
      </c>
      <c r="G97">
        <v>0.34601159999999997</v>
      </c>
      <c r="H97">
        <v>0.95504990000000001</v>
      </c>
      <c r="I97">
        <v>0.35556409999999999</v>
      </c>
      <c r="J97">
        <v>-1.2722500000000001</v>
      </c>
      <c r="K97">
        <v>0.35740810000000001</v>
      </c>
      <c r="L97">
        <v>1.6086400000000001</v>
      </c>
      <c r="M97">
        <v>0.35595670000000001</v>
      </c>
      <c r="N97">
        <v>0.85505030000000004</v>
      </c>
      <c r="O97">
        <v>0.34513169999999999</v>
      </c>
      <c r="P97">
        <v>0.7198099</v>
      </c>
      <c r="Q97">
        <v>0.34118389999999998</v>
      </c>
      <c r="R97">
        <v>1.8437619999999999</v>
      </c>
      <c r="S97">
        <v>0.34967609999999999</v>
      </c>
      <c r="T97">
        <v>-1.3238570000000001</v>
      </c>
      <c r="U97">
        <v>0.3665968</v>
      </c>
      <c r="V97">
        <v>1.330346</v>
      </c>
      <c r="W97">
        <v>0.35490959999999999</v>
      </c>
      <c r="X97">
        <v>1.5182040000000001</v>
      </c>
      <c r="Y97">
        <v>0.35525859999999998</v>
      </c>
      <c r="Z97">
        <v>0.74996960000000001</v>
      </c>
      <c r="AA97">
        <v>0.34873900000000002</v>
      </c>
      <c r="AB97">
        <v>-4.0604389999999997E-2</v>
      </c>
      <c r="AC97">
        <v>0.35055370000000002</v>
      </c>
      <c r="AD97">
        <v>1.480423</v>
      </c>
      <c r="AE97">
        <v>0.35215829999999998</v>
      </c>
      <c r="AF97">
        <v>-0.60675869999999998</v>
      </c>
      <c r="AG97">
        <v>0.3542015</v>
      </c>
      <c r="AH97">
        <v>-0.33505059999999998</v>
      </c>
      <c r="AI97">
        <v>0.3492982</v>
      </c>
      <c r="AJ97">
        <v>1.206491</v>
      </c>
      <c r="AK97">
        <v>0.36143750000000002</v>
      </c>
      <c r="AL97">
        <v>1.1685920000000001</v>
      </c>
      <c r="AM97">
        <v>0.36373119999999998</v>
      </c>
      <c r="AN97">
        <v>1.96363</v>
      </c>
      <c r="AO97">
        <v>0.35850939999999998</v>
      </c>
    </row>
    <row r="98" spans="1:41" x14ac:dyDescent="0.25">
      <c r="A98" s="20">
        <f>0.0000004975*10^9</f>
        <v>497.5</v>
      </c>
      <c r="B98">
        <v>2.0049969999999999</v>
      </c>
      <c r="C98">
        <v>0.33763530000000003</v>
      </c>
      <c r="D98">
        <v>0.70617169999999996</v>
      </c>
      <c r="E98">
        <v>0.35014699999999999</v>
      </c>
      <c r="F98">
        <v>0.29859999999999998</v>
      </c>
      <c r="G98">
        <v>0.33973249999999999</v>
      </c>
      <c r="H98">
        <v>1.3911480000000001</v>
      </c>
      <c r="I98">
        <v>0.35043730000000001</v>
      </c>
      <c r="J98">
        <v>-0.53972450000000005</v>
      </c>
      <c r="K98">
        <v>0.35844809999999999</v>
      </c>
      <c r="L98">
        <v>1.581383</v>
      </c>
      <c r="M98">
        <v>0.36355209999999999</v>
      </c>
      <c r="N98">
        <v>0.65934099999999995</v>
      </c>
      <c r="O98">
        <v>0.33445550000000002</v>
      </c>
      <c r="P98">
        <v>0.98274430000000002</v>
      </c>
      <c r="Q98">
        <v>0.34392270000000003</v>
      </c>
      <c r="R98">
        <v>1.430299</v>
      </c>
      <c r="S98">
        <v>0.35500579999999998</v>
      </c>
      <c r="T98">
        <v>-1.4146970000000001</v>
      </c>
      <c r="U98">
        <v>0.36370609999999998</v>
      </c>
      <c r="V98">
        <v>0.75149350000000004</v>
      </c>
      <c r="W98">
        <v>0.3506339</v>
      </c>
      <c r="X98">
        <v>1.968529</v>
      </c>
      <c r="Y98">
        <v>0.35139809999999999</v>
      </c>
      <c r="Z98">
        <v>-0.14331240000000001</v>
      </c>
      <c r="AA98">
        <v>0.35063519999999998</v>
      </c>
      <c r="AB98">
        <v>-0.47341909999999998</v>
      </c>
      <c r="AC98">
        <v>0.35200949999999998</v>
      </c>
      <c r="AD98">
        <v>0.44226989999999999</v>
      </c>
      <c r="AE98">
        <v>0.3467247</v>
      </c>
      <c r="AF98">
        <v>-0.13223260000000001</v>
      </c>
      <c r="AG98">
        <v>0.35572930000000003</v>
      </c>
      <c r="AH98">
        <v>-0.57797520000000002</v>
      </c>
      <c r="AI98">
        <v>0.3509988</v>
      </c>
      <c r="AJ98">
        <v>1.756338</v>
      </c>
      <c r="AK98">
        <v>0.34832340000000001</v>
      </c>
      <c r="AL98">
        <v>0.37397639999999999</v>
      </c>
      <c r="AM98">
        <v>0.35874640000000002</v>
      </c>
      <c r="AN98">
        <v>1.610182</v>
      </c>
      <c r="AO98">
        <v>0.35247309999999998</v>
      </c>
    </row>
    <row r="99" spans="1:41" x14ac:dyDescent="0.25">
      <c r="A99" s="20">
        <f>0.0000005025*10^9</f>
        <v>502.49999999999994</v>
      </c>
      <c r="B99">
        <v>0.84718360000000004</v>
      </c>
      <c r="C99">
        <v>0.34752949999999999</v>
      </c>
      <c r="D99">
        <v>-0.22132569999999999</v>
      </c>
      <c r="E99">
        <v>0.34875909999999999</v>
      </c>
      <c r="F99">
        <v>-3.815085E-2</v>
      </c>
      <c r="G99">
        <v>0.34253489999999998</v>
      </c>
      <c r="H99">
        <v>0.92415270000000005</v>
      </c>
      <c r="I99">
        <v>0.34803919999999999</v>
      </c>
      <c r="J99">
        <v>1.4922310000000001</v>
      </c>
      <c r="K99">
        <v>0.3623054</v>
      </c>
      <c r="L99">
        <v>2.0461429999999998</v>
      </c>
      <c r="M99">
        <v>0.35930089999999998</v>
      </c>
      <c r="N99">
        <v>0.8037398</v>
      </c>
      <c r="O99">
        <v>0.33241939999999998</v>
      </c>
      <c r="P99">
        <v>1.7547999999999999</v>
      </c>
      <c r="Q99">
        <v>0.35690769999999999</v>
      </c>
      <c r="R99">
        <v>0.98311249999999994</v>
      </c>
      <c r="S99">
        <v>0.35550409999999999</v>
      </c>
      <c r="T99">
        <v>-1.2068650000000001</v>
      </c>
      <c r="U99">
        <v>0.35865760000000002</v>
      </c>
      <c r="V99">
        <v>0.1956994</v>
      </c>
      <c r="W99">
        <v>0.34830990000000001</v>
      </c>
      <c r="X99">
        <v>1.125664</v>
      </c>
      <c r="Y99">
        <v>0.35045850000000001</v>
      </c>
      <c r="Z99">
        <v>-0.63804450000000001</v>
      </c>
      <c r="AA99">
        <v>0.35362110000000002</v>
      </c>
      <c r="AB99">
        <v>-0.53272960000000003</v>
      </c>
      <c r="AC99">
        <v>0.36214109999999999</v>
      </c>
      <c r="AD99">
        <v>-0.1314506</v>
      </c>
      <c r="AE99">
        <v>0.34270929999999999</v>
      </c>
      <c r="AF99">
        <v>1.1103130000000001</v>
      </c>
      <c r="AG99">
        <v>0.35378569999999998</v>
      </c>
      <c r="AH99">
        <v>-0.42884559999999999</v>
      </c>
      <c r="AI99">
        <v>0.35283629999999999</v>
      </c>
      <c r="AJ99">
        <v>0.99328939999999999</v>
      </c>
      <c r="AK99">
        <v>0.35031250000000003</v>
      </c>
      <c r="AL99">
        <v>-0.2161728</v>
      </c>
      <c r="AM99">
        <v>0.35362850000000001</v>
      </c>
      <c r="AN99">
        <v>1.229171</v>
      </c>
      <c r="AO99">
        <v>0.34716449999999999</v>
      </c>
    </row>
    <row r="100" spans="1:41" x14ac:dyDescent="0.25">
      <c r="A100" s="20">
        <f>0.0000005075*10^9</f>
        <v>507.5</v>
      </c>
      <c r="B100">
        <v>-0.36472110000000002</v>
      </c>
      <c r="C100">
        <v>0.35451719999999998</v>
      </c>
      <c r="D100">
        <v>0.2107154</v>
      </c>
      <c r="E100">
        <v>0.35092679999999998</v>
      </c>
      <c r="F100">
        <v>0.49232429999999999</v>
      </c>
      <c r="G100">
        <v>0.34011469999999999</v>
      </c>
      <c r="H100">
        <v>0.51115750000000004</v>
      </c>
      <c r="I100">
        <v>0.34297929999999999</v>
      </c>
      <c r="J100">
        <v>1.674777</v>
      </c>
      <c r="K100">
        <v>0.35769980000000001</v>
      </c>
      <c r="L100">
        <v>1.7149190000000001</v>
      </c>
      <c r="M100">
        <v>0.3436845</v>
      </c>
      <c r="N100">
        <v>1.3557250000000001</v>
      </c>
      <c r="O100">
        <v>0.34434550000000003</v>
      </c>
      <c r="P100">
        <v>2.1922830000000002</v>
      </c>
      <c r="Q100">
        <v>0.35972110000000002</v>
      </c>
      <c r="R100">
        <v>0.89906750000000002</v>
      </c>
      <c r="S100">
        <v>0.34621930000000001</v>
      </c>
      <c r="T100">
        <v>-1.3099430000000001</v>
      </c>
      <c r="U100">
        <v>0.3575258</v>
      </c>
      <c r="V100">
        <v>0.35142849999999998</v>
      </c>
      <c r="W100">
        <v>0.34449859999999999</v>
      </c>
      <c r="X100">
        <v>0.40870640000000003</v>
      </c>
      <c r="Y100">
        <v>0.35463070000000002</v>
      </c>
      <c r="Z100">
        <v>0.4161745</v>
      </c>
      <c r="AA100">
        <v>0.35291040000000001</v>
      </c>
      <c r="AB100">
        <v>-0.3393333</v>
      </c>
      <c r="AC100">
        <v>0.36777140000000003</v>
      </c>
      <c r="AD100">
        <v>0.40389399999999998</v>
      </c>
      <c r="AE100">
        <v>0.3474971</v>
      </c>
      <c r="AF100">
        <v>1.428034</v>
      </c>
      <c r="AG100">
        <v>0.34974909999999998</v>
      </c>
      <c r="AH100">
        <v>-0.32842749999999998</v>
      </c>
      <c r="AI100">
        <v>0.35265980000000002</v>
      </c>
      <c r="AJ100">
        <v>1.0538380000000001</v>
      </c>
      <c r="AK100">
        <v>0.35592119999999999</v>
      </c>
      <c r="AL100">
        <v>0.66539780000000004</v>
      </c>
      <c r="AM100">
        <v>0.34471459999999998</v>
      </c>
      <c r="AN100">
        <v>1.1349830000000001</v>
      </c>
      <c r="AO100">
        <v>0.34886739999999999</v>
      </c>
    </row>
    <row r="101" spans="1:41" x14ac:dyDescent="0.25">
      <c r="A101" s="20">
        <f>0.0000005125*10^9</f>
        <v>512.5</v>
      </c>
      <c r="B101">
        <v>7.62425E-3</v>
      </c>
      <c r="C101">
        <v>0.35627360000000002</v>
      </c>
      <c r="D101">
        <v>2.1023610000000001</v>
      </c>
      <c r="E101">
        <v>0.34808840000000002</v>
      </c>
      <c r="F101">
        <v>0.88158069999999999</v>
      </c>
      <c r="G101">
        <v>0.33788439999999997</v>
      </c>
      <c r="H101">
        <v>0.63951349999999996</v>
      </c>
      <c r="I101">
        <v>0.33911920000000001</v>
      </c>
      <c r="J101">
        <v>0.93901769999999996</v>
      </c>
      <c r="K101">
        <v>0.34809659999999998</v>
      </c>
      <c r="L101">
        <v>0.90602720000000003</v>
      </c>
      <c r="M101">
        <v>0.33863589999999999</v>
      </c>
      <c r="N101">
        <v>1.5890569999999999</v>
      </c>
      <c r="O101">
        <v>0.35326020000000002</v>
      </c>
      <c r="P101">
        <v>1.5624899999999999</v>
      </c>
      <c r="Q101">
        <v>0.34825499999999998</v>
      </c>
      <c r="R101">
        <v>1.359809</v>
      </c>
      <c r="S101">
        <v>0.3433988</v>
      </c>
      <c r="T101">
        <v>-0.57579880000000006</v>
      </c>
      <c r="U101">
        <v>0.35736319999999999</v>
      </c>
      <c r="V101">
        <v>7.2337929999999995E-2</v>
      </c>
      <c r="W101">
        <v>0.34536820000000001</v>
      </c>
      <c r="X101">
        <v>-7.5548550000000006E-2</v>
      </c>
      <c r="Y101">
        <v>0.35173260000000001</v>
      </c>
      <c r="Z101">
        <v>1.148236</v>
      </c>
      <c r="AA101">
        <v>0.3499505</v>
      </c>
      <c r="AB101">
        <v>1.040335</v>
      </c>
      <c r="AC101">
        <v>0.36643799999999999</v>
      </c>
      <c r="AD101">
        <v>0.9482294</v>
      </c>
      <c r="AE101">
        <v>0.34561770000000003</v>
      </c>
      <c r="AF101">
        <v>0.91973720000000003</v>
      </c>
      <c r="AG101">
        <v>0.34915089999999999</v>
      </c>
      <c r="AH101">
        <v>0.1614652</v>
      </c>
      <c r="AI101">
        <v>0.35661569999999998</v>
      </c>
      <c r="AJ101">
        <v>1.7391509999999999</v>
      </c>
      <c r="AK101">
        <v>0.34922160000000002</v>
      </c>
      <c r="AL101">
        <v>1.712898</v>
      </c>
      <c r="AM101">
        <v>0.33433560000000001</v>
      </c>
      <c r="AN101">
        <v>1.590727</v>
      </c>
      <c r="AO101">
        <v>0.34200789999999998</v>
      </c>
    </row>
    <row r="102" spans="1:41" x14ac:dyDescent="0.25">
      <c r="A102" s="20">
        <f>0.0000005175*10^9</f>
        <v>517.5</v>
      </c>
      <c r="B102">
        <v>0.91738690000000001</v>
      </c>
      <c r="C102">
        <v>0.3577979</v>
      </c>
      <c r="D102">
        <v>2.67049</v>
      </c>
      <c r="E102">
        <v>0.34590470000000001</v>
      </c>
      <c r="F102">
        <v>1.073723</v>
      </c>
      <c r="G102">
        <v>0.34182980000000002</v>
      </c>
      <c r="H102">
        <v>0.92281279999999999</v>
      </c>
      <c r="I102">
        <v>0.34551700000000002</v>
      </c>
      <c r="J102">
        <v>1.1073630000000001</v>
      </c>
      <c r="K102">
        <v>0.3369974</v>
      </c>
      <c r="L102">
        <v>0.49968020000000002</v>
      </c>
      <c r="M102">
        <v>0.34144219999999997</v>
      </c>
      <c r="N102">
        <v>1.29915</v>
      </c>
      <c r="O102">
        <v>0.34550140000000001</v>
      </c>
      <c r="P102">
        <v>0.97327280000000005</v>
      </c>
      <c r="Q102">
        <v>0.33729619999999999</v>
      </c>
      <c r="R102">
        <v>1.9388559999999999</v>
      </c>
      <c r="S102">
        <v>0.35069509999999998</v>
      </c>
      <c r="T102">
        <v>0.25970549999999998</v>
      </c>
      <c r="U102">
        <v>0.34720400000000001</v>
      </c>
      <c r="V102">
        <v>-0.89601129999999996</v>
      </c>
      <c r="W102">
        <v>0.3525972</v>
      </c>
      <c r="X102">
        <v>-0.38383099999999998</v>
      </c>
      <c r="Y102">
        <v>0.34315119999999999</v>
      </c>
      <c r="Z102">
        <v>1.137508</v>
      </c>
      <c r="AA102">
        <v>0.34712209999999999</v>
      </c>
      <c r="AB102">
        <v>3.4936440000000002</v>
      </c>
      <c r="AC102">
        <v>0.3547746</v>
      </c>
      <c r="AD102">
        <v>0.86574649999999997</v>
      </c>
      <c r="AE102">
        <v>0.3366228</v>
      </c>
      <c r="AF102">
        <v>0.25850620000000002</v>
      </c>
      <c r="AG102">
        <v>0.34943059999999998</v>
      </c>
      <c r="AH102">
        <v>0.71176870000000003</v>
      </c>
      <c r="AI102">
        <v>0.3572709</v>
      </c>
      <c r="AJ102">
        <v>1.720674</v>
      </c>
      <c r="AK102">
        <v>0.34224929999999998</v>
      </c>
      <c r="AL102">
        <v>1.9769620000000001</v>
      </c>
      <c r="AM102">
        <v>0.3286328</v>
      </c>
      <c r="AN102">
        <v>1.7534719999999999</v>
      </c>
      <c r="AO102">
        <v>0.3316384</v>
      </c>
    </row>
    <row r="103" spans="1:41" x14ac:dyDescent="0.25">
      <c r="A103" s="20">
        <f>0.0000005225*10^9</f>
        <v>522.5</v>
      </c>
      <c r="B103">
        <v>0.25473489999999999</v>
      </c>
      <c r="C103">
        <v>0.35989209999999999</v>
      </c>
      <c r="D103">
        <v>1.4592099999999999</v>
      </c>
      <c r="E103">
        <v>0.34586109999999998</v>
      </c>
      <c r="F103">
        <v>1.3857170000000001</v>
      </c>
      <c r="G103">
        <v>0.3424355</v>
      </c>
      <c r="H103">
        <v>0.94110559999999999</v>
      </c>
      <c r="I103">
        <v>0.35127039999999998</v>
      </c>
      <c r="J103">
        <v>1.3525849999999999</v>
      </c>
      <c r="K103">
        <v>0.3298026</v>
      </c>
      <c r="L103">
        <v>0.50118830000000003</v>
      </c>
      <c r="M103">
        <v>0.3422133</v>
      </c>
      <c r="N103">
        <v>0.75058290000000005</v>
      </c>
      <c r="O103">
        <v>0.33115260000000002</v>
      </c>
      <c r="P103">
        <v>1.192647</v>
      </c>
      <c r="Q103">
        <v>0.33790609999999999</v>
      </c>
      <c r="R103">
        <v>1.6212880000000001</v>
      </c>
      <c r="S103">
        <v>0.35195490000000001</v>
      </c>
      <c r="T103">
        <v>-0.49334529999999999</v>
      </c>
      <c r="U103">
        <v>0.34454689999999999</v>
      </c>
      <c r="V103">
        <v>-1.394674</v>
      </c>
      <c r="W103">
        <v>0.35756339999999998</v>
      </c>
      <c r="X103">
        <v>0.13212689999999999</v>
      </c>
      <c r="Y103">
        <v>0.34219640000000001</v>
      </c>
      <c r="Z103">
        <v>1.0731219999999999</v>
      </c>
      <c r="AA103">
        <v>0.3415764</v>
      </c>
      <c r="AB103">
        <v>3.6894399999999998</v>
      </c>
      <c r="AC103">
        <v>0.33941270000000001</v>
      </c>
      <c r="AD103">
        <v>0.76564659999999995</v>
      </c>
      <c r="AE103">
        <v>0.33664060000000001</v>
      </c>
      <c r="AF103">
        <v>-0.36217830000000001</v>
      </c>
      <c r="AG103">
        <v>0.34612870000000001</v>
      </c>
      <c r="AH103">
        <v>0.54253200000000001</v>
      </c>
      <c r="AI103">
        <v>0.35036420000000001</v>
      </c>
      <c r="AJ103">
        <v>1.5787899999999999</v>
      </c>
      <c r="AK103">
        <v>0.34362549999999997</v>
      </c>
      <c r="AL103">
        <v>2.6360100000000002</v>
      </c>
      <c r="AM103">
        <v>0.32580710000000002</v>
      </c>
      <c r="AN103">
        <v>1.3687260000000001</v>
      </c>
      <c r="AO103">
        <v>0.33731270000000002</v>
      </c>
    </row>
    <row r="104" spans="1:41" x14ac:dyDescent="0.25">
      <c r="A104" s="20">
        <f>0.0000005275*10^9</f>
        <v>527.5</v>
      </c>
      <c r="B104">
        <v>-1.055766</v>
      </c>
      <c r="C104">
        <v>0.35316639999999999</v>
      </c>
      <c r="D104">
        <v>0.1610674</v>
      </c>
      <c r="E104">
        <v>0.33606370000000002</v>
      </c>
      <c r="F104">
        <v>1.0056229999999999</v>
      </c>
      <c r="G104">
        <v>0.33834379999999997</v>
      </c>
      <c r="H104">
        <v>0.78761159999999997</v>
      </c>
      <c r="I104">
        <v>0.34291300000000002</v>
      </c>
      <c r="J104">
        <v>0.98759529999999995</v>
      </c>
      <c r="K104">
        <v>0.33075739999999998</v>
      </c>
      <c r="L104">
        <v>1.419154</v>
      </c>
      <c r="M104">
        <v>0.33836300000000002</v>
      </c>
      <c r="N104">
        <v>0.33107599999999998</v>
      </c>
      <c r="O104">
        <v>0.3274357</v>
      </c>
      <c r="P104">
        <v>1.007466</v>
      </c>
      <c r="Q104">
        <v>0.34231990000000001</v>
      </c>
      <c r="R104">
        <v>1.2721819999999999</v>
      </c>
      <c r="S104">
        <v>0.34917399999999998</v>
      </c>
      <c r="T104">
        <v>-0.85062300000000002</v>
      </c>
      <c r="U104">
        <v>0.35450870000000001</v>
      </c>
      <c r="V104">
        <v>-1.498683</v>
      </c>
      <c r="W104">
        <v>0.35831039999999997</v>
      </c>
      <c r="X104">
        <v>0.74671790000000005</v>
      </c>
      <c r="Y104">
        <v>0.34631509999999999</v>
      </c>
      <c r="Z104">
        <v>0.57681139999999997</v>
      </c>
      <c r="AA104">
        <v>0.33941250000000001</v>
      </c>
      <c r="AB104">
        <v>1.3518760000000001</v>
      </c>
      <c r="AC104">
        <v>0.3423834</v>
      </c>
      <c r="AD104">
        <v>1.0715980000000001</v>
      </c>
      <c r="AE104">
        <v>0.34240769999999998</v>
      </c>
      <c r="AF104">
        <v>-0.18216589999999999</v>
      </c>
      <c r="AG104">
        <v>0.34285690000000002</v>
      </c>
      <c r="AH104">
        <v>1.6397990000000001E-2</v>
      </c>
      <c r="AI104">
        <v>0.34269490000000002</v>
      </c>
      <c r="AJ104">
        <v>1.8671</v>
      </c>
      <c r="AK104">
        <v>0.33964230000000001</v>
      </c>
      <c r="AL104">
        <v>3.15124</v>
      </c>
      <c r="AM104">
        <v>0.32698300000000002</v>
      </c>
      <c r="AN104">
        <v>0.8402695</v>
      </c>
      <c r="AO104">
        <v>0.3482227</v>
      </c>
    </row>
    <row r="105" spans="1:41" x14ac:dyDescent="0.25">
      <c r="A105" s="20">
        <f>0.0000005325*10^9</f>
        <v>532.5</v>
      </c>
      <c r="B105">
        <v>-0.8069771</v>
      </c>
      <c r="C105">
        <v>0.34325610000000001</v>
      </c>
      <c r="D105">
        <v>-0.12594430000000001</v>
      </c>
      <c r="E105">
        <v>0.32480910000000002</v>
      </c>
      <c r="F105">
        <v>0.27726899999999999</v>
      </c>
      <c r="G105">
        <v>0.34096670000000001</v>
      </c>
      <c r="H105">
        <v>1.059477</v>
      </c>
      <c r="I105">
        <v>0.33233800000000002</v>
      </c>
      <c r="J105">
        <v>0.62007319999999999</v>
      </c>
      <c r="K105">
        <v>0.3302274</v>
      </c>
      <c r="L105">
        <v>1.6775949999999999</v>
      </c>
      <c r="M105">
        <v>0.33020969999999999</v>
      </c>
      <c r="N105">
        <v>0.91318259999999996</v>
      </c>
      <c r="O105">
        <v>0.33073269999999999</v>
      </c>
      <c r="P105">
        <v>0.75530909999999996</v>
      </c>
      <c r="Q105">
        <v>0.345244</v>
      </c>
      <c r="R105">
        <v>2.162712</v>
      </c>
      <c r="S105">
        <v>0.34728959999999998</v>
      </c>
      <c r="T105">
        <v>0.86226840000000005</v>
      </c>
      <c r="U105">
        <v>0.34892800000000002</v>
      </c>
      <c r="V105">
        <v>-1.2594069999999999</v>
      </c>
      <c r="W105">
        <v>0.3617631</v>
      </c>
      <c r="X105">
        <v>1.47937E-2</v>
      </c>
      <c r="Y105">
        <v>0.34438950000000002</v>
      </c>
      <c r="Z105">
        <v>-0.58508740000000004</v>
      </c>
      <c r="AA105">
        <v>0.34646650000000001</v>
      </c>
      <c r="AB105">
        <v>-6.4524529999999997E-2</v>
      </c>
      <c r="AC105">
        <v>0.35153600000000002</v>
      </c>
      <c r="AD105">
        <v>1.082025</v>
      </c>
      <c r="AE105">
        <v>0.34355770000000002</v>
      </c>
      <c r="AF105">
        <v>0.1269496</v>
      </c>
      <c r="AG105">
        <v>0.34231669999999997</v>
      </c>
      <c r="AH105">
        <v>0.1812629</v>
      </c>
      <c r="AI105">
        <v>0.3404877</v>
      </c>
      <c r="AJ105">
        <v>1.9898690000000001</v>
      </c>
      <c r="AK105">
        <v>0.3354898</v>
      </c>
      <c r="AL105">
        <v>1.694278</v>
      </c>
      <c r="AM105">
        <v>0.3379373</v>
      </c>
      <c r="AN105">
        <v>0.66874290000000003</v>
      </c>
      <c r="AO105">
        <v>0.34398020000000001</v>
      </c>
    </row>
    <row r="106" spans="1:41" x14ac:dyDescent="0.25">
      <c r="A106" s="20">
        <f>0.0000005375*10^9</f>
        <v>537.5</v>
      </c>
      <c r="B106">
        <v>0.15519910000000001</v>
      </c>
      <c r="C106">
        <v>0.3439798</v>
      </c>
      <c r="D106">
        <v>7.0580749999999998E-2</v>
      </c>
      <c r="E106">
        <v>0.33337810000000001</v>
      </c>
      <c r="F106">
        <v>-0.13813780000000001</v>
      </c>
      <c r="G106">
        <v>0.35093429999999998</v>
      </c>
      <c r="H106">
        <v>1.6496660000000001</v>
      </c>
      <c r="I106">
        <v>0.33677849999999998</v>
      </c>
      <c r="J106">
        <v>1.213417</v>
      </c>
      <c r="K106">
        <v>0.32706299999999999</v>
      </c>
      <c r="L106">
        <v>3.3418319999999999E-3</v>
      </c>
      <c r="M106">
        <v>0.33150429999999997</v>
      </c>
      <c r="N106">
        <v>1.5855889999999999</v>
      </c>
      <c r="O106">
        <v>0.32926490000000003</v>
      </c>
      <c r="P106">
        <v>1.289636</v>
      </c>
      <c r="Q106">
        <v>0.3475471</v>
      </c>
      <c r="R106">
        <v>1.6428879999999999</v>
      </c>
      <c r="S106">
        <v>0.33900469999999999</v>
      </c>
      <c r="T106">
        <v>2.2704140000000002</v>
      </c>
      <c r="U106">
        <v>0.33419120000000002</v>
      </c>
      <c r="V106">
        <v>-0.63242589999999999</v>
      </c>
      <c r="W106">
        <v>0.36003499999999999</v>
      </c>
      <c r="X106">
        <v>-0.45289220000000002</v>
      </c>
      <c r="Y106">
        <v>0.33999550000000001</v>
      </c>
      <c r="Z106">
        <v>-0.90650750000000002</v>
      </c>
      <c r="AA106">
        <v>0.35022160000000002</v>
      </c>
      <c r="AB106">
        <v>0.60254149999999995</v>
      </c>
      <c r="AC106">
        <v>0.34639399999999998</v>
      </c>
      <c r="AD106">
        <v>0.43562420000000002</v>
      </c>
      <c r="AE106">
        <v>0.3392057</v>
      </c>
      <c r="AF106">
        <v>-0.54554910000000001</v>
      </c>
      <c r="AG106">
        <v>0.34059689999999998</v>
      </c>
      <c r="AH106">
        <v>0.22406400000000001</v>
      </c>
      <c r="AI106">
        <v>0.34757100000000002</v>
      </c>
      <c r="AJ106">
        <v>1.3373440000000001</v>
      </c>
      <c r="AK106">
        <v>0.33517079999999999</v>
      </c>
      <c r="AL106">
        <v>-2.2905180000000001E-2</v>
      </c>
      <c r="AM106">
        <v>0.35157090000000002</v>
      </c>
      <c r="AN106">
        <v>1.012427</v>
      </c>
      <c r="AO106">
        <v>0.33619969999999999</v>
      </c>
    </row>
    <row r="107" spans="1:41" x14ac:dyDescent="0.25">
      <c r="A107" s="20">
        <f>0.0000005425*10^9</f>
        <v>542.5</v>
      </c>
      <c r="B107">
        <v>0.39917950000000002</v>
      </c>
      <c r="C107">
        <v>0.34776469999999998</v>
      </c>
      <c r="D107">
        <v>-7.1464959999999994E-2</v>
      </c>
      <c r="E107">
        <v>0.34790019999999999</v>
      </c>
      <c r="F107">
        <v>-0.33497529999999998</v>
      </c>
      <c r="G107">
        <v>0.35301529999999998</v>
      </c>
      <c r="H107">
        <v>2.504753</v>
      </c>
      <c r="I107">
        <v>0.34403499999999998</v>
      </c>
      <c r="J107">
        <v>1.7255579999999999</v>
      </c>
      <c r="K107">
        <v>0.3315283</v>
      </c>
      <c r="L107">
        <v>-0.9873963</v>
      </c>
      <c r="M107">
        <v>0.34044600000000003</v>
      </c>
      <c r="N107">
        <v>1.156541</v>
      </c>
      <c r="O107">
        <v>0.3293026</v>
      </c>
      <c r="P107">
        <v>1.240618</v>
      </c>
      <c r="Q107">
        <v>0.34262710000000002</v>
      </c>
      <c r="R107">
        <v>-0.55722269999999996</v>
      </c>
      <c r="S107">
        <v>0.33506900000000001</v>
      </c>
      <c r="T107">
        <v>1.812171</v>
      </c>
      <c r="U107">
        <v>0.33340170000000002</v>
      </c>
      <c r="V107">
        <v>-0.76501269999999999</v>
      </c>
      <c r="W107">
        <v>0.34870800000000002</v>
      </c>
      <c r="X107">
        <v>0.85982170000000002</v>
      </c>
      <c r="Y107">
        <v>0.33888160000000001</v>
      </c>
      <c r="Z107">
        <v>0.3990554</v>
      </c>
      <c r="AA107">
        <v>0.3414295</v>
      </c>
      <c r="AB107">
        <v>1.4793240000000001</v>
      </c>
      <c r="AC107">
        <v>0.33926729999999999</v>
      </c>
      <c r="AD107">
        <v>-0.1253956</v>
      </c>
      <c r="AE107">
        <v>0.33424809999999999</v>
      </c>
      <c r="AF107">
        <v>-0.68299679999999996</v>
      </c>
      <c r="AG107">
        <v>0.33823510000000001</v>
      </c>
      <c r="AH107">
        <v>7.4380269999999998E-2</v>
      </c>
      <c r="AI107">
        <v>0.35420570000000001</v>
      </c>
      <c r="AJ107">
        <v>0.31498900000000002</v>
      </c>
      <c r="AK107">
        <v>0.32860869999999998</v>
      </c>
      <c r="AL107">
        <v>0.34111039999999998</v>
      </c>
      <c r="AM107">
        <v>0.34854069999999998</v>
      </c>
      <c r="AN107">
        <v>1.6040209999999999</v>
      </c>
      <c r="AO107">
        <v>0.33738679999999999</v>
      </c>
    </row>
    <row r="108" spans="1:41" x14ac:dyDescent="0.25">
      <c r="A108" s="20">
        <f>0.0000005475*10^9</f>
        <v>547.5</v>
      </c>
      <c r="B108">
        <v>0.52276299999999998</v>
      </c>
      <c r="C108">
        <v>0.34099849999999998</v>
      </c>
      <c r="D108">
        <v>0.26996160000000002</v>
      </c>
      <c r="E108">
        <v>0.33977449999999998</v>
      </c>
      <c r="F108">
        <v>0.26763880000000001</v>
      </c>
      <c r="G108">
        <v>0.34231349999999999</v>
      </c>
      <c r="H108">
        <v>3.295423</v>
      </c>
      <c r="I108">
        <v>0.3352773</v>
      </c>
      <c r="J108">
        <v>0.46562799999999999</v>
      </c>
      <c r="K108">
        <v>0.33658729999999998</v>
      </c>
      <c r="L108">
        <v>0.48889569999999999</v>
      </c>
      <c r="M108">
        <v>0.33613510000000002</v>
      </c>
      <c r="N108">
        <v>0.72580140000000004</v>
      </c>
      <c r="O108">
        <v>0.33577980000000002</v>
      </c>
      <c r="P108">
        <v>0.46069860000000001</v>
      </c>
      <c r="Q108">
        <v>0.3325823</v>
      </c>
      <c r="R108">
        <v>-0.34087529999999999</v>
      </c>
      <c r="S108">
        <v>0.33703250000000001</v>
      </c>
      <c r="T108">
        <v>1.0268139999999999</v>
      </c>
      <c r="U108">
        <v>0.3404317</v>
      </c>
      <c r="V108">
        <v>-0.64400259999999998</v>
      </c>
      <c r="W108">
        <v>0.33880379999999999</v>
      </c>
      <c r="X108">
        <v>1.2040999999999999</v>
      </c>
      <c r="Y108">
        <v>0.33753810000000001</v>
      </c>
      <c r="Z108">
        <v>1.1950559999999999</v>
      </c>
      <c r="AA108">
        <v>0.32767879999999999</v>
      </c>
      <c r="AB108">
        <v>1.273612</v>
      </c>
      <c r="AC108">
        <v>0.33960499999999999</v>
      </c>
      <c r="AD108">
        <v>1.7776130000000001E-2</v>
      </c>
      <c r="AE108">
        <v>0.33757740000000003</v>
      </c>
      <c r="AF108">
        <v>0.84081890000000004</v>
      </c>
      <c r="AG108">
        <v>0.3343025</v>
      </c>
      <c r="AH108">
        <v>0.67614529999999995</v>
      </c>
      <c r="AI108">
        <v>0.3407464</v>
      </c>
      <c r="AJ108">
        <v>0.31856479999999998</v>
      </c>
      <c r="AK108">
        <v>0.32477909999999999</v>
      </c>
      <c r="AL108">
        <v>1.3808450000000001</v>
      </c>
      <c r="AM108">
        <v>0.33347290000000002</v>
      </c>
      <c r="AN108">
        <v>2.057534</v>
      </c>
      <c r="AO108">
        <v>0.34151749999999997</v>
      </c>
    </row>
    <row r="109" spans="1:41" x14ac:dyDescent="0.25">
      <c r="A109" s="20">
        <f>0.0000005525*10^9</f>
        <v>552.5</v>
      </c>
      <c r="B109">
        <v>0.27330510000000002</v>
      </c>
      <c r="C109">
        <v>0.32432949999999999</v>
      </c>
      <c r="D109">
        <v>1.1767529999999999</v>
      </c>
      <c r="E109">
        <v>0.32251859999999999</v>
      </c>
      <c r="F109">
        <v>1.102042</v>
      </c>
      <c r="G109">
        <v>0.3261135</v>
      </c>
      <c r="H109">
        <v>2.2356829999999999</v>
      </c>
      <c r="I109">
        <v>0.32552619999999999</v>
      </c>
      <c r="J109">
        <v>-0.75510860000000002</v>
      </c>
      <c r="K109">
        <v>0.33184000000000002</v>
      </c>
      <c r="L109">
        <v>2.4266169999999998</v>
      </c>
      <c r="M109">
        <v>0.32449529999999999</v>
      </c>
      <c r="N109">
        <v>0.6407988</v>
      </c>
      <c r="O109">
        <v>0.33518710000000002</v>
      </c>
      <c r="P109">
        <v>0.1359233</v>
      </c>
      <c r="Q109">
        <v>0.32573489999999999</v>
      </c>
      <c r="R109">
        <v>1.2053860000000001</v>
      </c>
      <c r="S109">
        <v>0.32811050000000003</v>
      </c>
      <c r="T109">
        <v>1.1949749999999999</v>
      </c>
      <c r="U109">
        <v>0.34411180000000002</v>
      </c>
      <c r="V109">
        <v>0.40416920000000001</v>
      </c>
      <c r="W109">
        <v>0.32726080000000002</v>
      </c>
      <c r="X109">
        <v>-0.30963259999999998</v>
      </c>
      <c r="Y109">
        <v>0.33190900000000001</v>
      </c>
      <c r="Z109">
        <v>0.64548179999999999</v>
      </c>
      <c r="AA109">
        <v>0.3221929</v>
      </c>
      <c r="AB109">
        <v>0.69848449999999995</v>
      </c>
      <c r="AC109">
        <v>0.3371229</v>
      </c>
      <c r="AD109">
        <v>0.68110709999999997</v>
      </c>
      <c r="AE109">
        <v>0.34527659999999999</v>
      </c>
      <c r="AF109">
        <v>2.1241050000000001</v>
      </c>
      <c r="AG109">
        <v>0.32830920000000002</v>
      </c>
      <c r="AH109">
        <v>1.046003</v>
      </c>
      <c r="AI109">
        <v>0.31383949999999999</v>
      </c>
      <c r="AJ109">
        <v>1.594659</v>
      </c>
      <c r="AK109">
        <v>0.3250458</v>
      </c>
      <c r="AL109">
        <v>1.466567</v>
      </c>
      <c r="AM109">
        <v>0.32491619999999999</v>
      </c>
      <c r="AN109">
        <v>1.89632</v>
      </c>
      <c r="AO109">
        <v>0.34174389999999999</v>
      </c>
    </row>
    <row r="110" spans="1:41" x14ac:dyDescent="0.25">
      <c r="A110" s="20">
        <f>0.0000005575*10^9</f>
        <v>557.5</v>
      </c>
      <c r="B110">
        <v>-0.78332230000000003</v>
      </c>
      <c r="C110">
        <v>0.31748510000000002</v>
      </c>
      <c r="D110">
        <v>1.447773</v>
      </c>
      <c r="E110">
        <v>0.3253317</v>
      </c>
      <c r="F110">
        <v>1.5142530000000001</v>
      </c>
      <c r="G110">
        <v>0.31475890000000001</v>
      </c>
      <c r="H110">
        <v>0.22580810000000001</v>
      </c>
      <c r="I110">
        <v>0.32954939999999999</v>
      </c>
      <c r="J110">
        <v>-0.3722143</v>
      </c>
      <c r="K110">
        <v>0.32684819999999998</v>
      </c>
      <c r="L110">
        <v>2.510062</v>
      </c>
      <c r="M110">
        <v>0.32408510000000001</v>
      </c>
      <c r="N110">
        <v>0.94161269999999997</v>
      </c>
      <c r="O110">
        <v>0.32334540000000001</v>
      </c>
      <c r="P110">
        <v>4.9613249999999998E-2</v>
      </c>
      <c r="Q110">
        <v>0.32088990000000001</v>
      </c>
      <c r="R110">
        <v>1.0871999999999999</v>
      </c>
      <c r="S110">
        <v>0.32036229999999999</v>
      </c>
      <c r="T110">
        <v>1.722099</v>
      </c>
      <c r="U110">
        <v>0.33438659999999998</v>
      </c>
      <c r="V110">
        <v>-3.6662169999999998E-3</v>
      </c>
      <c r="W110">
        <v>0.31486540000000002</v>
      </c>
      <c r="X110">
        <v>-0.55963130000000005</v>
      </c>
      <c r="Y110">
        <v>0.32523469999999999</v>
      </c>
      <c r="Z110">
        <v>0.27778710000000001</v>
      </c>
      <c r="AA110">
        <v>0.3279455</v>
      </c>
      <c r="AB110">
        <v>1.0186649999999999</v>
      </c>
      <c r="AC110">
        <v>0.3324027</v>
      </c>
      <c r="AD110">
        <v>1.55501</v>
      </c>
      <c r="AE110">
        <v>0.33657199999999998</v>
      </c>
      <c r="AF110">
        <v>1.305358</v>
      </c>
      <c r="AG110">
        <v>0.32576119999999997</v>
      </c>
      <c r="AH110">
        <v>0.90225509999999998</v>
      </c>
      <c r="AI110">
        <v>0.3078572</v>
      </c>
      <c r="AJ110">
        <v>1.849998</v>
      </c>
      <c r="AK110">
        <v>0.32428489999999999</v>
      </c>
      <c r="AL110">
        <v>1.17961</v>
      </c>
      <c r="AM110">
        <v>0.3219921</v>
      </c>
      <c r="AN110">
        <v>1.1173690000000001</v>
      </c>
      <c r="AO110">
        <v>0.33419670000000001</v>
      </c>
    </row>
    <row r="111" spans="1:41" x14ac:dyDescent="0.25">
      <c r="A111" s="20">
        <f>0.0000005625*10^9</f>
        <v>562.5</v>
      </c>
      <c r="B111">
        <v>-1.153675</v>
      </c>
      <c r="C111">
        <v>0.32725349999999997</v>
      </c>
      <c r="D111">
        <v>0.6977584</v>
      </c>
      <c r="E111">
        <v>0.3362059</v>
      </c>
      <c r="F111">
        <v>1.7822750000000001</v>
      </c>
      <c r="G111">
        <v>0.31271480000000001</v>
      </c>
      <c r="H111">
        <v>-0.51929720000000001</v>
      </c>
      <c r="I111">
        <v>0.32839069999999998</v>
      </c>
      <c r="J111">
        <v>-4.6088329999999997E-2</v>
      </c>
      <c r="K111">
        <v>0.3233608</v>
      </c>
      <c r="L111">
        <v>1.613721</v>
      </c>
      <c r="M111">
        <v>0.33021499999999998</v>
      </c>
      <c r="N111">
        <v>1.6377440000000001</v>
      </c>
      <c r="O111">
        <v>0.31552750000000002</v>
      </c>
      <c r="P111">
        <v>-2.7934750000000001E-2</v>
      </c>
      <c r="Q111">
        <v>0.32117129999999999</v>
      </c>
      <c r="R111">
        <v>0.75540879999999999</v>
      </c>
      <c r="S111">
        <v>0.32333729999999999</v>
      </c>
      <c r="T111">
        <v>2.0271979999999998</v>
      </c>
      <c r="U111">
        <v>0.3188281</v>
      </c>
      <c r="V111">
        <v>-1.4101109999999999</v>
      </c>
      <c r="W111">
        <v>0.31435489999999999</v>
      </c>
      <c r="X111">
        <v>0.2692177</v>
      </c>
      <c r="Y111">
        <v>0.32704850000000002</v>
      </c>
      <c r="Z111">
        <v>1.148212</v>
      </c>
      <c r="AA111">
        <v>0.33181929999999998</v>
      </c>
      <c r="AB111">
        <v>2.0871369999999998</v>
      </c>
      <c r="AC111">
        <v>0.33213429999999999</v>
      </c>
      <c r="AD111">
        <v>2.1715369999999998</v>
      </c>
      <c r="AE111">
        <v>0.31223060000000002</v>
      </c>
      <c r="AF111">
        <v>-0.41168450000000001</v>
      </c>
      <c r="AG111">
        <v>0.32489859999999998</v>
      </c>
      <c r="AH111">
        <v>0.88408399999999998</v>
      </c>
      <c r="AI111">
        <v>0.32357330000000001</v>
      </c>
      <c r="AJ111">
        <v>0.7545965</v>
      </c>
      <c r="AK111">
        <v>0.32753149999999998</v>
      </c>
      <c r="AL111">
        <v>0.42959079999999999</v>
      </c>
      <c r="AM111">
        <v>0.31930989999999998</v>
      </c>
      <c r="AN111">
        <v>-0.17213990000000001</v>
      </c>
      <c r="AO111">
        <v>0.32676169999999999</v>
      </c>
    </row>
    <row r="112" spans="1:41" x14ac:dyDescent="0.25">
      <c r="A112" s="20">
        <f>0.0000005675*10^9</f>
        <v>567.5</v>
      </c>
      <c r="B112">
        <v>-1.284939E-2</v>
      </c>
      <c r="C112">
        <v>0.32881329999999998</v>
      </c>
      <c r="D112">
        <v>0.51196410000000003</v>
      </c>
      <c r="E112">
        <v>0.32867079999999999</v>
      </c>
      <c r="F112">
        <v>0.94903190000000004</v>
      </c>
      <c r="G112">
        <v>0.3160213</v>
      </c>
      <c r="H112">
        <v>-0.62071410000000005</v>
      </c>
      <c r="I112">
        <v>0.31793569999999999</v>
      </c>
      <c r="J112">
        <v>-0.25562869999999999</v>
      </c>
      <c r="K112">
        <v>0.3216965</v>
      </c>
      <c r="L112">
        <v>1.701119</v>
      </c>
      <c r="M112">
        <v>0.33033810000000002</v>
      </c>
      <c r="N112">
        <v>1.101785</v>
      </c>
      <c r="O112">
        <v>0.31656719999999999</v>
      </c>
      <c r="P112">
        <v>7.0859640000000002E-2</v>
      </c>
      <c r="Q112">
        <v>0.32626090000000002</v>
      </c>
      <c r="R112">
        <v>1.0234209999999999</v>
      </c>
      <c r="S112">
        <v>0.32413360000000002</v>
      </c>
      <c r="T112">
        <v>1.934091</v>
      </c>
      <c r="U112">
        <v>0.31574839999999998</v>
      </c>
      <c r="V112">
        <v>-0.8208356</v>
      </c>
      <c r="W112">
        <v>0.32289620000000002</v>
      </c>
      <c r="X112">
        <v>0.1017311</v>
      </c>
      <c r="Y112">
        <v>0.33502280000000001</v>
      </c>
      <c r="Z112">
        <v>2.6483180000000002</v>
      </c>
      <c r="AA112">
        <v>0.32474999999999998</v>
      </c>
      <c r="AB112">
        <v>1.9209339999999999</v>
      </c>
      <c r="AC112">
        <v>0.32516070000000002</v>
      </c>
      <c r="AD112">
        <v>1.7183330000000001</v>
      </c>
      <c r="AE112">
        <v>0.30007040000000001</v>
      </c>
      <c r="AF112">
        <v>-0.36791449999999998</v>
      </c>
      <c r="AG112">
        <v>0.32238860000000003</v>
      </c>
      <c r="AH112">
        <v>0.57746459999999999</v>
      </c>
      <c r="AI112">
        <v>0.32618190000000002</v>
      </c>
      <c r="AJ112">
        <v>1.0231239999999999</v>
      </c>
      <c r="AK112">
        <v>0.32883440000000003</v>
      </c>
      <c r="AL112">
        <v>-1.257495</v>
      </c>
      <c r="AM112">
        <v>0.32068720000000001</v>
      </c>
      <c r="AN112">
        <v>-0.62904260000000001</v>
      </c>
      <c r="AO112">
        <v>0.33522770000000002</v>
      </c>
    </row>
    <row r="113" spans="1:41" x14ac:dyDescent="0.25">
      <c r="A113" s="20">
        <f>5.72499999999999E-07*10^9</f>
        <v>572.49999999999898</v>
      </c>
      <c r="B113">
        <v>1.5184340000000001</v>
      </c>
      <c r="C113">
        <v>0.31613400000000003</v>
      </c>
      <c r="D113">
        <v>1.285525</v>
      </c>
      <c r="E113">
        <v>0.31573990000000002</v>
      </c>
      <c r="F113">
        <v>-0.40911389999999997</v>
      </c>
      <c r="G113">
        <v>0.32273410000000002</v>
      </c>
      <c r="H113">
        <v>-0.68337199999999998</v>
      </c>
      <c r="I113">
        <v>0.31781169999999997</v>
      </c>
      <c r="J113">
        <v>0.13963500000000001</v>
      </c>
      <c r="K113">
        <v>0.33018819999999999</v>
      </c>
      <c r="L113">
        <v>2.5073889999999999</v>
      </c>
      <c r="M113">
        <v>0.32267639999999997</v>
      </c>
      <c r="N113">
        <v>0.3308933</v>
      </c>
      <c r="O113">
        <v>0.3140693</v>
      </c>
      <c r="P113">
        <v>-0.32455620000000002</v>
      </c>
      <c r="Q113">
        <v>0.32601859999999999</v>
      </c>
      <c r="R113">
        <v>1.644496</v>
      </c>
      <c r="S113">
        <v>0.32460939999999999</v>
      </c>
      <c r="T113">
        <v>1.190245</v>
      </c>
      <c r="U113">
        <v>0.31653940000000003</v>
      </c>
      <c r="V113">
        <v>1.157054</v>
      </c>
      <c r="W113">
        <v>0.32795999999999997</v>
      </c>
      <c r="X113">
        <v>0.34060620000000003</v>
      </c>
      <c r="Y113">
        <v>0.33502189999999998</v>
      </c>
      <c r="Z113">
        <v>2.5841080000000001</v>
      </c>
      <c r="AA113">
        <v>0.31745980000000001</v>
      </c>
      <c r="AB113">
        <v>0.67309470000000005</v>
      </c>
      <c r="AC113">
        <v>0.3129731</v>
      </c>
      <c r="AD113">
        <v>0.77045470000000005</v>
      </c>
      <c r="AE113">
        <v>0.31081029999999998</v>
      </c>
      <c r="AF113">
        <v>0.44469710000000001</v>
      </c>
      <c r="AG113">
        <v>0.31820470000000001</v>
      </c>
      <c r="AH113">
        <v>0.18105830000000001</v>
      </c>
      <c r="AI113">
        <v>0.31359579999999998</v>
      </c>
      <c r="AJ113">
        <v>1.8900380000000001</v>
      </c>
      <c r="AK113">
        <v>0.3234785</v>
      </c>
      <c r="AL113">
        <v>-2.3540230000000002</v>
      </c>
      <c r="AM113">
        <v>0.32965349999999999</v>
      </c>
      <c r="AN113">
        <v>0.9192806</v>
      </c>
      <c r="AO113">
        <v>0.34240900000000002</v>
      </c>
    </row>
    <row r="114" spans="1:41" x14ac:dyDescent="0.25">
      <c r="A114" s="20">
        <f>5.77499999999999E-07*10^9</f>
        <v>577.49999999999898</v>
      </c>
      <c r="B114">
        <v>2.151678</v>
      </c>
      <c r="C114">
        <v>0.30895919999999999</v>
      </c>
      <c r="D114">
        <v>0.79669389999999995</v>
      </c>
      <c r="E114">
        <v>0.32023109999999999</v>
      </c>
      <c r="F114">
        <v>8.1018960000000008E-3</v>
      </c>
      <c r="G114">
        <v>0.31916650000000002</v>
      </c>
      <c r="H114">
        <v>-0.135961</v>
      </c>
      <c r="I114">
        <v>0.32385580000000003</v>
      </c>
      <c r="J114">
        <v>0.60943950000000002</v>
      </c>
      <c r="K114">
        <v>0.32735979999999998</v>
      </c>
      <c r="L114">
        <v>2.515301</v>
      </c>
      <c r="M114">
        <v>0.309116</v>
      </c>
      <c r="N114">
        <v>1.3339350000000001</v>
      </c>
      <c r="O114">
        <v>0.3073168</v>
      </c>
      <c r="P114">
        <v>-0.73754569999999997</v>
      </c>
      <c r="Q114">
        <v>0.32664670000000001</v>
      </c>
      <c r="R114">
        <v>3.0032809999999999</v>
      </c>
      <c r="S114">
        <v>0.32170320000000002</v>
      </c>
      <c r="T114">
        <v>0.22087380000000001</v>
      </c>
      <c r="U114">
        <v>0.3144651</v>
      </c>
      <c r="V114">
        <v>1.943505</v>
      </c>
      <c r="W114">
        <v>0.3264302</v>
      </c>
      <c r="X114">
        <v>1.9273370000000001</v>
      </c>
      <c r="Y114">
        <v>0.32561010000000001</v>
      </c>
      <c r="Z114">
        <v>1.374377</v>
      </c>
      <c r="AA114">
        <v>0.32121179999999999</v>
      </c>
      <c r="AB114">
        <v>0.52843300000000004</v>
      </c>
      <c r="AC114">
        <v>0.30659429999999999</v>
      </c>
      <c r="AD114">
        <v>0.2707965</v>
      </c>
      <c r="AE114">
        <v>0.32341330000000001</v>
      </c>
      <c r="AF114">
        <v>-5.8791589999999998E-2</v>
      </c>
      <c r="AG114">
        <v>0.31424659999999999</v>
      </c>
      <c r="AH114">
        <v>0.13204659999999999</v>
      </c>
      <c r="AI114">
        <v>0.31125609999999998</v>
      </c>
      <c r="AJ114">
        <v>1.1831700000000001</v>
      </c>
      <c r="AK114">
        <v>0.31977319999999998</v>
      </c>
      <c r="AL114">
        <v>-1.3486849999999999</v>
      </c>
      <c r="AM114">
        <v>0.33032440000000002</v>
      </c>
      <c r="AN114">
        <v>2.1493169999999999</v>
      </c>
      <c r="AO114">
        <v>0.32604630000000001</v>
      </c>
    </row>
    <row r="115" spans="1:41" x14ac:dyDescent="0.25">
      <c r="A115" s="20">
        <f>5.82499999999999E-07*10^9</f>
        <v>582.49999999999898</v>
      </c>
      <c r="B115">
        <v>1.385723</v>
      </c>
      <c r="C115">
        <v>0.3140384</v>
      </c>
      <c r="D115">
        <v>7.9970869999999999E-2</v>
      </c>
      <c r="E115">
        <v>0.3285999</v>
      </c>
      <c r="F115">
        <v>1.0000290000000001</v>
      </c>
      <c r="G115">
        <v>0.30337540000000002</v>
      </c>
      <c r="H115">
        <v>0.89028220000000002</v>
      </c>
      <c r="I115">
        <v>0.31902170000000002</v>
      </c>
      <c r="J115">
        <v>-9.6083390000000005E-2</v>
      </c>
      <c r="K115">
        <v>0.30952760000000001</v>
      </c>
      <c r="L115">
        <v>1.302824</v>
      </c>
      <c r="M115">
        <v>0.29724780000000001</v>
      </c>
      <c r="N115">
        <v>1.796643</v>
      </c>
      <c r="O115">
        <v>0.30623220000000001</v>
      </c>
      <c r="P115">
        <v>-9.4519290000000006E-2</v>
      </c>
      <c r="Q115">
        <v>0.3313181</v>
      </c>
      <c r="R115">
        <v>3.4023880000000002</v>
      </c>
      <c r="S115">
        <v>0.30866250000000001</v>
      </c>
      <c r="T115">
        <v>2.1113090000000001E-2</v>
      </c>
      <c r="U115">
        <v>0.32000289999999998</v>
      </c>
      <c r="V115">
        <v>1.8542559999999999</v>
      </c>
      <c r="W115">
        <v>0.32256059999999998</v>
      </c>
      <c r="X115">
        <v>3.1304249999999998</v>
      </c>
      <c r="Y115">
        <v>0.3136969</v>
      </c>
      <c r="Z115">
        <v>1.4177219999999999</v>
      </c>
      <c r="AA115">
        <v>0.32373649999999998</v>
      </c>
      <c r="AB115">
        <v>1.0193220000000001</v>
      </c>
      <c r="AC115">
        <v>0.30623270000000002</v>
      </c>
      <c r="AD115">
        <v>9.6234959999999994E-2</v>
      </c>
      <c r="AE115">
        <v>0.32172640000000002</v>
      </c>
      <c r="AF115">
        <v>-2.7249780000000001E-2</v>
      </c>
      <c r="AG115">
        <v>0.3170326</v>
      </c>
      <c r="AH115">
        <v>0.26124269999999999</v>
      </c>
      <c r="AI115">
        <v>0.31971090000000002</v>
      </c>
      <c r="AJ115">
        <v>0.4613215</v>
      </c>
      <c r="AK115">
        <v>0.31767489999999998</v>
      </c>
      <c r="AL115">
        <v>0.51730860000000001</v>
      </c>
      <c r="AM115">
        <v>0.31323810000000002</v>
      </c>
      <c r="AN115">
        <v>1.6112200000000001</v>
      </c>
      <c r="AO115">
        <v>0.3105986</v>
      </c>
    </row>
    <row r="116" spans="1:41" x14ac:dyDescent="0.25">
      <c r="A116" s="20">
        <f>5.87499999999999E-07*10^9</f>
        <v>587.49999999999909</v>
      </c>
      <c r="B116">
        <v>0.34879640000000001</v>
      </c>
      <c r="C116">
        <v>0.31903939999999997</v>
      </c>
      <c r="D116">
        <v>1.148574</v>
      </c>
      <c r="E116">
        <v>0.32487260000000001</v>
      </c>
      <c r="F116">
        <v>3.4820289999999997E-2</v>
      </c>
      <c r="G116">
        <v>0.30405739999999998</v>
      </c>
      <c r="H116">
        <v>1.183494</v>
      </c>
      <c r="I116">
        <v>0.30906210000000001</v>
      </c>
      <c r="J116">
        <v>-0.97423040000000005</v>
      </c>
      <c r="K116">
        <v>0.30987419999999999</v>
      </c>
      <c r="L116">
        <v>0.11379649999999999</v>
      </c>
      <c r="M116">
        <v>0.2967687</v>
      </c>
      <c r="N116">
        <v>0.90316779999999997</v>
      </c>
      <c r="O116">
        <v>0.31053999999999998</v>
      </c>
      <c r="P116">
        <v>0.53239550000000002</v>
      </c>
      <c r="Q116">
        <v>0.32381989999999999</v>
      </c>
      <c r="R116">
        <v>1.991609</v>
      </c>
      <c r="S116">
        <v>0.3042357</v>
      </c>
      <c r="T116">
        <v>0.68527249999999995</v>
      </c>
      <c r="U116">
        <v>0.33053110000000002</v>
      </c>
      <c r="V116">
        <v>1.9981230000000001</v>
      </c>
      <c r="W116">
        <v>0.31160359999999998</v>
      </c>
      <c r="X116">
        <v>2.6708919999999998</v>
      </c>
      <c r="Y116">
        <v>0.30742619999999998</v>
      </c>
      <c r="Z116">
        <v>1.9943610000000001</v>
      </c>
      <c r="AA116">
        <v>0.31701849999999998</v>
      </c>
      <c r="AB116">
        <v>0.79471519999999995</v>
      </c>
      <c r="AC116">
        <v>0.31925490000000001</v>
      </c>
      <c r="AD116">
        <v>0.29358459999999997</v>
      </c>
      <c r="AE116">
        <v>0.3182992</v>
      </c>
      <c r="AF116">
        <v>1.2906500000000001</v>
      </c>
      <c r="AG116">
        <v>0.32515230000000001</v>
      </c>
      <c r="AH116">
        <v>0.87026269999999994</v>
      </c>
      <c r="AI116">
        <v>0.3199091</v>
      </c>
      <c r="AJ116">
        <v>0.58093729999999999</v>
      </c>
      <c r="AK116">
        <v>0.31115340000000002</v>
      </c>
      <c r="AL116">
        <v>0.64796739999999997</v>
      </c>
      <c r="AM116">
        <v>0.30250339999999998</v>
      </c>
      <c r="AN116">
        <v>1.061588</v>
      </c>
      <c r="AO116">
        <v>0.3084673</v>
      </c>
    </row>
    <row r="117" spans="1:41" x14ac:dyDescent="0.25">
      <c r="A117" s="20">
        <f>5.92499999999999E-07*10^9</f>
        <v>592.49999999999898</v>
      </c>
      <c r="B117">
        <v>0.4189581</v>
      </c>
      <c r="C117">
        <v>0.31070500000000001</v>
      </c>
      <c r="D117">
        <v>1.5732200000000001</v>
      </c>
      <c r="E117">
        <v>0.31898670000000001</v>
      </c>
      <c r="F117">
        <v>-0.98822449999999995</v>
      </c>
      <c r="G117">
        <v>0.32242939999999998</v>
      </c>
      <c r="H117">
        <v>0.93495269999999997</v>
      </c>
      <c r="I117">
        <v>0.30895109999999998</v>
      </c>
      <c r="J117">
        <v>9.9149640000000001E-3</v>
      </c>
      <c r="K117">
        <v>0.31753130000000002</v>
      </c>
      <c r="L117">
        <v>4.349107E-2</v>
      </c>
      <c r="M117">
        <v>0.30990060000000003</v>
      </c>
      <c r="N117">
        <v>0.98656710000000003</v>
      </c>
      <c r="O117">
        <v>0.3118012</v>
      </c>
      <c r="P117">
        <v>0.55013509999999999</v>
      </c>
      <c r="Q117">
        <v>0.31210520000000003</v>
      </c>
      <c r="R117">
        <v>1.1685289999999999</v>
      </c>
      <c r="S117">
        <v>0.31232409999999999</v>
      </c>
      <c r="T117">
        <v>1.4732689999999999</v>
      </c>
      <c r="U117">
        <v>0.32715549999999999</v>
      </c>
      <c r="V117">
        <v>1.9085669999999999</v>
      </c>
      <c r="W117">
        <v>0.30013499999999999</v>
      </c>
      <c r="X117">
        <v>1.5879369999999999</v>
      </c>
      <c r="Y117">
        <v>0.30976680000000001</v>
      </c>
      <c r="Z117">
        <v>1.5507040000000001</v>
      </c>
      <c r="AA117">
        <v>0.31139410000000001</v>
      </c>
      <c r="AB117">
        <v>0.86455649999999995</v>
      </c>
      <c r="AC117">
        <v>0.33088250000000002</v>
      </c>
      <c r="AD117">
        <v>0.77173040000000004</v>
      </c>
      <c r="AE117">
        <v>0.31973380000000001</v>
      </c>
      <c r="AF117">
        <v>2.0230640000000002</v>
      </c>
      <c r="AG117">
        <v>0.32888079999999997</v>
      </c>
      <c r="AH117">
        <v>1.1849449999999999</v>
      </c>
      <c r="AI117">
        <v>0.31155890000000003</v>
      </c>
      <c r="AJ117">
        <v>0.2024937</v>
      </c>
      <c r="AK117">
        <v>0.30562099999999998</v>
      </c>
      <c r="AL117">
        <v>-0.47648249999999998</v>
      </c>
      <c r="AM117">
        <v>0.31163410000000002</v>
      </c>
      <c r="AN117">
        <v>0.80796250000000003</v>
      </c>
      <c r="AO117">
        <v>0.3053458</v>
      </c>
    </row>
    <row r="118" spans="1:41" x14ac:dyDescent="0.25">
      <c r="A118" s="20">
        <f>5.97499999999999E-07*10^9</f>
        <v>597.49999999999909</v>
      </c>
      <c r="B118">
        <v>0.8413969</v>
      </c>
      <c r="C118">
        <v>0.3039327</v>
      </c>
      <c r="D118">
        <v>-3.104459E-2</v>
      </c>
      <c r="E118">
        <v>0.32005790000000001</v>
      </c>
      <c r="F118">
        <v>0.33573609999999998</v>
      </c>
      <c r="G118">
        <v>0.32854640000000002</v>
      </c>
      <c r="H118">
        <v>1.426552</v>
      </c>
      <c r="I118">
        <v>0.31539980000000001</v>
      </c>
      <c r="J118">
        <v>1.9467760000000001</v>
      </c>
      <c r="K118">
        <v>0.30989440000000001</v>
      </c>
      <c r="L118">
        <v>0.66306560000000003</v>
      </c>
      <c r="M118">
        <v>0.32797670000000001</v>
      </c>
      <c r="N118">
        <v>1.615704</v>
      </c>
      <c r="O118">
        <v>0.30607299999999998</v>
      </c>
      <c r="P118">
        <v>0.42143160000000002</v>
      </c>
      <c r="Q118">
        <v>0.31306620000000002</v>
      </c>
      <c r="R118">
        <v>1.035234</v>
      </c>
      <c r="S118">
        <v>0.3129613</v>
      </c>
      <c r="T118">
        <v>1.83266</v>
      </c>
      <c r="U118">
        <v>0.30140709999999998</v>
      </c>
      <c r="V118">
        <v>1.38524</v>
      </c>
      <c r="W118">
        <v>0.30581049999999999</v>
      </c>
      <c r="X118">
        <v>1.484853</v>
      </c>
      <c r="Y118">
        <v>0.30860860000000001</v>
      </c>
      <c r="Z118">
        <v>0.83037850000000002</v>
      </c>
      <c r="AA118">
        <v>0.30352849999999998</v>
      </c>
      <c r="AB118">
        <v>1.87846</v>
      </c>
      <c r="AC118">
        <v>0.31574000000000002</v>
      </c>
      <c r="AD118">
        <v>1.137189</v>
      </c>
      <c r="AE118">
        <v>0.3189478</v>
      </c>
      <c r="AF118">
        <v>1.417775</v>
      </c>
      <c r="AG118">
        <v>0.32387080000000001</v>
      </c>
      <c r="AH118">
        <v>0.70767769999999997</v>
      </c>
      <c r="AI118">
        <v>0.31065480000000001</v>
      </c>
      <c r="AJ118">
        <v>-1.1716880000000001</v>
      </c>
      <c r="AK118">
        <v>0.30752800000000002</v>
      </c>
      <c r="AL118">
        <v>0.12649070000000001</v>
      </c>
      <c r="AM118">
        <v>0.31911030000000001</v>
      </c>
      <c r="AN118">
        <v>-0.194968</v>
      </c>
      <c r="AO118">
        <v>0.30540800000000001</v>
      </c>
    </row>
    <row r="119" spans="1:41" x14ac:dyDescent="0.25">
      <c r="A119" s="20">
        <f>6.02499999999999E-07*10^9</f>
        <v>602.49999999999898</v>
      </c>
      <c r="B119">
        <v>0.90624199999999999</v>
      </c>
      <c r="C119">
        <v>0.31502140000000001</v>
      </c>
      <c r="D119">
        <v>-0.77902119999999997</v>
      </c>
      <c r="E119">
        <v>0.32477640000000002</v>
      </c>
      <c r="F119">
        <v>1.8810420000000001</v>
      </c>
      <c r="G119">
        <v>0.31824239999999998</v>
      </c>
      <c r="H119">
        <v>1.5890200000000001</v>
      </c>
      <c r="I119">
        <v>0.3134362</v>
      </c>
      <c r="J119">
        <v>2.3755299999999999</v>
      </c>
      <c r="K119">
        <v>0.30307970000000001</v>
      </c>
      <c r="L119">
        <v>1.523911</v>
      </c>
      <c r="M119">
        <v>0.32643260000000002</v>
      </c>
      <c r="N119">
        <v>1.360436</v>
      </c>
      <c r="O119">
        <v>0.29782910000000001</v>
      </c>
      <c r="P119">
        <v>7.5604909999999997E-2</v>
      </c>
      <c r="Q119">
        <v>0.31555909999999998</v>
      </c>
      <c r="R119">
        <v>0.35297810000000002</v>
      </c>
      <c r="S119">
        <v>0.30988139999999997</v>
      </c>
      <c r="T119">
        <v>1.117615</v>
      </c>
      <c r="U119">
        <v>0.28284959999999998</v>
      </c>
      <c r="V119">
        <v>1.2237210000000001</v>
      </c>
      <c r="W119">
        <v>0.31811420000000001</v>
      </c>
      <c r="X119">
        <v>1.411972</v>
      </c>
      <c r="Y119">
        <v>0.30282350000000002</v>
      </c>
      <c r="Z119">
        <v>1.373577</v>
      </c>
      <c r="AA119">
        <v>0.29311870000000001</v>
      </c>
      <c r="AB119">
        <v>2.1901099999999998</v>
      </c>
      <c r="AC119">
        <v>0.3010581</v>
      </c>
      <c r="AD119">
        <v>1.6047530000000001</v>
      </c>
      <c r="AE119">
        <v>0.3155405</v>
      </c>
      <c r="AF119">
        <v>0.24882170000000001</v>
      </c>
      <c r="AG119">
        <v>0.31677379999999999</v>
      </c>
      <c r="AH119">
        <v>0.85125450000000003</v>
      </c>
      <c r="AI119">
        <v>0.31331609999999999</v>
      </c>
      <c r="AJ119">
        <v>-2.4055270000000002</v>
      </c>
      <c r="AK119">
        <v>0.31481720000000002</v>
      </c>
      <c r="AL119">
        <v>1.460032</v>
      </c>
      <c r="AM119">
        <v>0.30923230000000002</v>
      </c>
      <c r="AN119">
        <v>-0.44358540000000002</v>
      </c>
      <c r="AO119">
        <v>0.31126759999999998</v>
      </c>
    </row>
    <row r="120" spans="1:41" x14ac:dyDescent="0.25">
      <c r="B120">
        <v>0.83382710000000004</v>
      </c>
      <c r="C120">
        <v>0.32007140000000001</v>
      </c>
      <c r="D120">
        <v>0.31938440000000001</v>
      </c>
      <c r="E120">
        <v>0.3239378</v>
      </c>
      <c r="F120">
        <v>1.4570449999999999</v>
      </c>
      <c r="G120">
        <v>0.30709839999999999</v>
      </c>
      <c r="H120">
        <v>0.79552979999999995</v>
      </c>
      <c r="I120">
        <v>0.30504609999999999</v>
      </c>
      <c r="J120">
        <v>1.0606739999999999</v>
      </c>
      <c r="K120">
        <v>0.30169279999999998</v>
      </c>
      <c r="L120">
        <v>2.0142829999999998</v>
      </c>
      <c r="M120">
        <v>0.30314249999999998</v>
      </c>
      <c r="N120">
        <v>0.1030151</v>
      </c>
      <c r="O120">
        <v>0.29711609999999999</v>
      </c>
      <c r="P120">
        <v>-7.8416830000000007E-2</v>
      </c>
      <c r="Q120">
        <v>0.31606050000000002</v>
      </c>
      <c r="R120">
        <v>0.68715280000000001</v>
      </c>
      <c r="S120">
        <v>0.31051909999999999</v>
      </c>
      <c r="T120">
        <v>0.24570839999999999</v>
      </c>
      <c r="U120">
        <v>0.29924230000000002</v>
      </c>
      <c r="V120">
        <v>1.784003</v>
      </c>
      <c r="W120">
        <v>0.31565789999999999</v>
      </c>
      <c r="X120">
        <v>0.24022969999999999</v>
      </c>
      <c r="Y120">
        <v>0.30204740000000002</v>
      </c>
      <c r="Z120">
        <v>2.7582010000000001</v>
      </c>
      <c r="AA120">
        <v>0.2944794</v>
      </c>
      <c r="AB120">
        <v>1.8296589999999999</v>
      </c>
      <c r="AC120">
        <v>0.30919609999999997</v>
      </c>
      <c r="AD120">
        <v>2.1242459999999999</v>
      </c>
      <c r="AE120">
        <v>0.30658669999999999</v>
      </c>
      <c r="AF120">
        <v>-2.9375310000000002E-2</v>
      </c>
      <c r="AG120">
        <v>0.31428990000000001</v>
      </c>
      <c r="AH120">
        <v>1.4206989999999999</v>
      </c>
      <c r="AI120">
        <v>0.30814950000000002</v>
      </c>
      <c r="AJ120">
        <v>-1.690569</v>
      </c>
      <c r="AK120">
        <v>0.31544410000000001</v>
      </c>
      <c r="AL120">
        <v>0.83723749999999997</v>
      </c>
      <c r="AM120">
        <v>0.30134810000000001</v>
      </c>
      <c r="AN120">
        <v>1.253199</v>
      </c>
      <c r="AO120">
        <v>0.30798819999999999</v>
      </c>
    </row>
    <row r="121" spans="1:41" x14ac:dyDescent="0.25">
      <c r="B121">
        <v>-0.2848347</v>
      </c>
      <c r="C121">
        <v>0.3100675</v>
      </c>
      <c r="D121">
        <v>1.154331</v>
      </c>
      <c r="E121">
        <v>0.31334630000000002</v>
      </c>
      <c r="F121">
        <v>0.47050140000000001</v>
      </c>
      <c r="G121">
        <v>0.30035060000000002</v>
      </c>
      <c r="H121">
        <v>0.79767730000000003</v>
      </c>
      <c r="I121">
        <v>0.30396869999999998</v>
      </c>
      <c r="J121">
        <v>-0.14758199999999999</v>
      </c>
      <c r="K121">
        <v>0.30031020000000003</v>
      </c>
      <c r="L121">
        <v>1.477042</v>
      </c>
      <c r="M121">
        <v>0.29191309999999998</v>
      </c>
      <c r="N121">
        <v>-0.36759550000000002</v>
      </c>
      <c r="O121">
        <v>0.3088631</v>
      </c>
      <c r="P121">
        <v>0.44952029999999998</v>
      </c>
      <c r="Q121">
        <v>0.31618059999999998</v>
      </c>
      <c r="R121">
        <v>1.827307</v>
      </c>
      <c r="S121">
        <v>0.3053322</v>
      </c>
      <c r="T121">
        <v>0.81512879999999999</v>
      </c>
      <c r="U121">
        <v>0.32024710000000001</v>
      </c>
      <c r="V121">
        <v>1.7318739999999999</v>
      </c>
      <c r="W121">
        <v>0.2996817</v>
      </c>
      <c r="X121">
        <v>6.7889669999999999E-2</v>
      </c>
      <c r="Y121">
        <v>0.3037455</v>
      </c>
      <c r="Z121">
        <v>2.4412440000000002</v>
      </c>
      <c r="AA121">
        <v>0.30115459999999999</v>
      </c>
      <c r="AB121">
        <v>2.0258419999999999</v>
      </c>
      <c r="AC121">
        <v>0.30855050000000001</v>
      </c>
      <c r="AD121">
        <v>1.952734</v>
      </c>
      <c r="AE121">
        <v>0.30015059999999999</v>
      </c>
      <c r="AF121">
        <v>0.70922249999999998</v>
      </c>
      <c r="AG121">
        <v>0.3146079</v>
      </c>
      <c r="AH121">
        <v>1.168499</v>
      </c>
      <c r="AI121">
        <v>0.30217139999999998</v>
      </c>
      <c r="AJ121">
        <v>0.38945970000000002</v>
      </c>
      <c r="AK121">
        <v>0.30585489999999999</v>
      </c>
      <c r="AL121">
        <v>-0.23793139999999999</v>
      </c>
      <c r="AM121">
        <v>0.30714340000000001</v>
      </c>
      <c r="AN121">
        <v>2.2233779999999999</v>
      </c>
      <c r="AO121">
        <v>0.28776689999999999</v>
      </c>
    </row>
    <row r="122" spans="1:41" x14ac:dyDescent="0.25">
      <c r="B122">
        <v>-1.7442249999999999</v>
      </c>
      <c r="C122">
        <v>0.31179200000000001</v>
      </c>
      <c r="D122">
        <v>1.904042</v>
      </c>
      <c r="E122">
        <v>0.30190099999999997</v>
      </c>
      <c r="F122">
        <v>0.71167539999999996</v>
      </c>
      <c r="G122">
        <v>0.29560340000000002</v>
      </c>
      <c r="H122">
        <v>0.93300150000000004</v>
      </c>
      <c r="I122">
        <v>0.30209999999999998</v>
      </c>
      <c r="J122">
        <v>0.377942</v>
      </c>
      <c r="K122">
        <v>0.30311539999999998</v>
      </c>
      <c r="L122">
        <v>1.022392</v>
      </c>
      <c r="M122">
        <v>0.30121979999999998</v>
      </c>
      <c r="N122">
        <v>1.4305589999999999</v>
      </c>
      <c r="O122">
        <v>0.30920199999999998</v>
      </c>
      <c r="P122">
        <v>0.98511519999999997</v>
      </c>
      <c r="Q122">
        <v>0.30698370000000003</v>
      </c>
      <c r="R122">
        <v>1.8523829999999999</v>
      </c>
      <c r="S122">
        <v>0.29852089999999998</v>
      </c>
      <c r="T122">
        <v>1.6982379999999999</v>
      </c>
      <c r="U122">
        <v>0.31968400000000002</v>
      </c>
      <c r="V122">
        <v>0.91683110000000001</v>
      </c>
      <c r="W122">
        <v>0.29366100000000001</v>
      </c>
      <c r="X122">
        <v>1.7009369999999999</v>
      </c>
      <c r="Y122">
        <v>0.29740860000000002</v>
      </c>
      <c r="Z122">
        <v>0.20424819999999999</v>
      </c>
      <c r="AA122">
        <v>0.29711670000000001</v>
      </c>
      <c r="AB122">
        <v>1.9035489999999999</v>
      </c>
      <c r="AC122">
        <v>0.29395379999999999</v>
      </c>
      <c r="AD122">
        <v>1.682884</v>
      </c>
      <c r="AE122">
        <v>0.30808609999999997</v>
      </c>
      <c r="AF122">
        <v>0.84351889999999996</v>
      </c>
      <c r="AG122">
        <v>0.3141661</v>
      </c>
      <c r="AH122">
        <v>0.57036489999999995</v>
      </c>
      <c r="AI122">
        <v>0.30203560000000002</v>
      </c>
      <c r="AJ122">
        <v>1.9009849999999999</v>
      </c>
      <c r="AK122">
        <v>0.30013030000000002</v>
      </c>
      <c r="AL122">
        <v>0.33128350000000001</v>
      </c>
      <c r="AM122">
        <v>0.30954670000000001</v>
      </c>
      <c r="AN122">
        <v>1.4459090000000001</v>
      </c>
      <c r="AO122">
        <v>0.27669899999999997</v>
      </c>
    </row>
    <row r="123" spans="1:41" x14ac:dyDescent="0.25">
      <c r="B123">
        <v>-1.1812689999999999</v>
      </c>
      <c r="C123">
        <v>0.32275670000000001</v>
      </c>
      <c r="D123">
        <v>2.983473</v>
      </c>
      <c r="E123">
        <v>0.29439660000000001</v>
      </c>
      <c r="F123">
        <v>0.84694760000000002</v>
      </c>
      <c r="G123">
        <v>0.29197689999999998</v>
      </c>
      <c r="H123">
        <v>-0.18772449999999999</v>
      </c>
      <c r="I123">
        <v>0.29484100000000002</v>
      </c>
      <c r="J123">
        <v>1.5528679999999999</v>
      </c>
      <c r="K123">
        <v>0.30019649999999998</v>
      </c>
      <c r="L123">
        <v>1.08586</v>
      </c>
      <c r="M123">
        <v>0.306564</v>
      </c>
      <c r="N123">
        <v>2.422841</v>
      </c>
      <c r="O123">
        <v>0.28794209999999998</v>
      </c>
      <c r="P123">
        <v>0.18517739999999999</v>
      </c>
      <c r="Q123">
        <v>0.29958489999999999</v>
      </c>
      <c r="R123">
        <v>0.80554309999999996</v>
      </c>
      <c r="S123">
        <v>0.29703049999999998</v>
      </c>
      <c r="T123">
        <v>1.3683780000000001</v>
      </c>
      <c r="U123">
        <v>0.31684279999999998</v>
      </c>
      <c r="V123">
        <v>0.68848710000000002</v>
      </c>
      <c r="W123">
        <v>0.30281649999999999</v>
      </c>
      <c r="X123">
        <v>2.1160950000000001</v>
      </c>
      <c r="Y123">
        <v>0.28613179999999999</v>
      </c>
      <c r="Z123">
        <v>-0.83857329999999997</v>
      </c>
      <c r="AA123">
        <v>0.29161110000000001</v>
      </c>
      <c r="AB123">
        <v>1.413235</v>
      </c>
      <c r="AC123">
        <v>0.29204730000000001</v>
      </c>
      <c r="AD123">
        <v>1.6408830000000001</v>
      </c>
      <c r="AE123">
        <v>0.31288840000000001</v>
      </c>
      <c r="AF123">
        <v>5.2455420000000003E-2</v>
      </c>
      <c r="AG123">
        <v>0.31183840000000002</v>
      </c>
      <c r="AH123">
        <v>0.81479639999999998</v>
      </c>
      <c r="AI123">
        <v>0.30773420000000001</v>
      </c>
      <c r="AJ123">
        <v>2.2701020000000001</v>
      </c>
      <c r="AK123">
        <v>0.29460999999999998</v>
      </c>
      <c r="AL123">
        <v>1.300138</v>
      </c>
      <c r="AM123">
        <v>0.30167110000000003</v>
      </c>
      <c r="AN123">
        <v>1.2053750000000001</v>
      </c>
      <c r="AO123">
        <v>0.29096290000000002</v>
      </c>
    </row>
    <row r="124" spans="1:41" x14ac:dyDescent="0.25">
      <c r="B124">
        <v>0.26179730000000001</v>
      </c>
      <c r="C124">
        <v>0.31912970000000002</v>
      </c>
      <c r="D124">
        <v>2.273323</v>
      </c>
      <c r="E124">
        <v>0.28685119999999997</v>
      </c>
      <c r="F124">
        <v>-0.1662506</v>
      </c>
      <c r="G124">
        <v>0.29447689999999999</v>
      </c>
      <c r="H124">
        <v>-0.72525709999999999</v>
      </c>
      <c r="I124">
        <v>0.2974697</v>
      </c>
      <c r="J124">
        <v>1.4987680000000001</v>
      </c>
      <c r="K124">
        <v>0.28697420000000001</v>
      </c>
      <c r="L124">
        <v>0.97143109999999999</v>
      </c>
      <c r="M124">
        <v>0.3007997</v>
      </c>
      <c r="N124">
        <v>1.215344</v>
      </c>
      <c r="O124">
        <v>0.28318890000000002</v>
      </c>
      <c r="P124">
        <v>-1.0438639999999999</v>
      </c>
      <c r="Q124">
        <v>0.30365429999999999</v>
      </c>
      <c r="R124">
        <v>-0.2065169</v>
      </c>
      <c r="S124">
        <v>0.29789139999999997</v>
      </c>
      <c r="T124">
        <v>0.2077367</v>
      </c>
      <c r="U124">
        <v>0.31308170000000002</v>
      </c>
      <c r="V124">
        <v>0.50310460000000001</v>
      </c>
      <c r="W124">
        <v>0.30225639999999998</v>
      </c>
      <c r="X124">
        <v>0.46266960000000001</v>
      </c>
      <c r="Y124">
        <v>0.28910989999999998</v>
      </c>
      <c r="Z124">
        <v>3.4435100000000003E-2</v>
      </c>
      <c r="AA124">
        <v>0.29705969999999998</v>
      </c>
      <c r="AB124">
        <v>1.144844</v>
      </c>
      <c r="AC124">
        <v>0.30152240000000002</v>
      </c>
      <c r="AD124">
        <v>0.85996910000000004</v>
      </c>
      <c r="AE124">
        <v>0.3049113</v>
      </c>
      <c r="AF124">
        <v>0.20303879999999999</v>
      </c>
      <c r="AG124">
        <v>0.31116329999999998</v>
      </c>
      <c r="AH124">
        <v>1.5651679999999999</v>
      </c>
      <c r="AI124">
        <v>0.31068410000000002</v>
      </c>
      <c r="AJ124">
        <v>1.61483</v>
      </c>
      <c r="AK124">
        <v>0.28624699999999997</v>
      </c>
      <c r="AL124">
        <v>0.89865220000000001</v>
      </c>
      <c r="AM124">
        <v>0.29221180000000002</v>
      </c>
      <c r="AN124">
        <v>1.8406819999999999</v>
      </c>
      <c r="AO124">
        <v>0.29975410000000002</v>
      </c>
    </row>
    <row r="125" spans="1:41" x14ac:dyDescent="0.25">
      <c r="B125">
        <v>0.56022720000000004</v>
      </c>
      <c r="C125">
        <v>0.30212420000000001</v>
      </c>
      <c r="D125">
        <v>0.22929479999999999</v>
      </c>
      <c r="E125">
        <v>0.28093970000000001</v>
      </c>
      <c r="F125">
        <v>-0.15311930000000001</v>
      </c>
      <c r="G125">
        <v>0.29859940000000001</v>
      </c>
      <c r="H125">
        <v>0.39098369999999999</v>
      </c>
      <c r="I125">
        <v>0.30685370000000001</v>
      </c>
      <c r="J125">
        <v>0.5728685</v>
      </c>
      <c r="K125">
        <v>0.28393249999999998</v>
      </c>
      <c r="L125">
        <v>1.2495240000000001</v>
      </c>
      <c r="M125">
        <v>0.297628</v>
      </c>
      <c r="N125">
        <v>0.92604869999999995</v>
      </c>
      <c r="O125">
        <v>0.29769709999999999</v>
      </c>
      <c r="P125">
        <v>-0.52461670000000005</v>
      </c>
      <c r="Q125">
        <v>0.30592930000000002</v>
      </c>
      <c r="R125">
        <v>0.3170577</v>
      </c>
      <c r="S125">
        <v>0.30171120000000001</v>
      </c>
      <c r="T125">
        <v>-0.70598380000000005</v>
      </c>
      <c r="U125">
        <v>0.3050793</v>
      </c>
      <c r="V125">
        <v>0.60787800000000003</v>
      </c>
      <c r="W125">
        <v>0.294242</v>
      </c>
      <c r="X125">
        <v>-0.85919049999999997</v>
      </c>
      <c r="Y125">
        <v>0.30148710000000001</v>
      </c>
      <c r="Z125">
        <v>0.33055309999999999</v>
      </c>
      <c r="AA125">
        <v>0.30423670000000003</v>
      </c>
      <c r="AB125">
        <v>0.87284899999999999</v>
      </c>
      <c r="AC125">
        <v>0.31106630000000002</v>
      </c>
      <c r="AD125">
        <v>0.59957439999999995</v>
      </c>
      <c r="AE125">
        <v>0.30085849999999997</v>
      </c>
      <c r="AF125">
        <v>1.1106130000000001</v>
      </c>
      <c r="AG125">
        <v>0.30945030000000001</v>
      </c>
      <c r="AH125">
        <v>1.687411</v>
      </c>
      <c r="AI125">
        <v>0.29807040000000001</v>
      </c>
      <c r="AJ125">
        <v>1.0446599999999999</v>
      </c>
      <c r="AK125">
        <v>0.28976499999999999</v>
      </c>
      <c r="AL125">
        <v>4.7247610000000002E-2</v>
      </c>
      <c r="AM125">
        <v>0.28872510000000001</v>
      </c>
      <c r="AN125">
        <v>1.7742739999999999</v>
      </c>
      <c r="AO125">
        <v>0.28966710000000001</v>
      </c>
    </row>
    <row r="126" spans="1:41" x14ac:dyDescent="0.25">
      <c r="B126">
        <v>0.54738089999999995</v>
      </c>
      <c r="C126">
        <v>0.29451519999999998</v>
      </c>
      <c r="D126">
        <v>-0.33155129999999999</v>
      </c>
      <c r="E126">
        <v>0.28111910000000001</v>
      </c>
      <c r="F126">
        <v>0.99000520000000003</v>
      </c>
      <c r="G126">
        <v>0.2983904</v>
      </c>
      <c r="H126">
        <v>1.5344249999999999</v>
      </c>
      <c r="I126">
        <v>0.30690830000000002</v>
      </c>
      <c r="J126">
        <v>-6.7071629999999993E-2</v>
      </c>
      <c r="K126">
        <v>0.29788619999999999</v>
      </c>
      <c r="L126">
        <v>1.9800500000000001</v>
      </c>
      <c r="M126">
        <v>0.29738029999999999</v>
      </c>
      <c r="N126">
        <v>1.606813</v>
      </c>
      <c r="O126">
        <v>0.2916397</v>
      </c>
      <c r="P126">
        <v>0.84887270000000004</v>
      </c>
      <c r="Q126">
        <v>0.29838389999999998</v>
      </c>
      <c r="R126">
        <v>1.5675840000000001</v>
      </c>
      <c r="S126">
        <v>0.3046664</v>
      </c>
      <c r="T126">
        <v>-0.7619918</v>
      </c>
      <c r="U126">
        <v>0.3031568</v>
      </c>
      <c r="V126">
        <v>1.8136300000000001</v>
      </c>
      <c r="W126">
        <v>0.29247719999999999</v>
      </c>
      <c r="X126">
        <v>-1.0475289999999999</v>
      </c>
      <c r="Y126">
        <v>0.30144389999999999</v>
      </c>
      <c r="Z126">
        <v>-0.1524094</v>
      </c>
      <c r="AA126">
        <v>0.3086139</v>
      </c>
      <c r="AB126">
        <v>1.5198830000000001</v>
      </c>
      <c r="AC126">
        <v>0.31348880000000001</v>
      </c>
      <c r="AD126">
        <v>1.091958</v>
      </c>
      <c r="AE126">
        <v>0.29928460000000001</v>
      </c>
      <c r="AF126">
        <v>0.81412309999999999</v>
      </c>
      <c r="AG126">
        <v>0.30350899999999997</v>
      </c>
      <c r="AH126">
        <v>1.4325159999999999</v>
      </c>
      <c r="AI126">
        <v>0.28558670000000003</v>
      </c>
      <c r="AJ126">
        <v>0.94921390000000005</v>
      </c>
      <c r="AK126">
        <v>0.29814099999999999</v>
      </c>
      <c r="AL126">
        <v>-0.24476410000000001</v>
      </c>
      <c r="AM126">
        <v>0.28790830000000001</v>
      </c>
      <c r="AN126">
        <v>0.81059250000000005</v>
      </c>
      <c r="AO126">
        <v>0.28373670000000001</v>
      </c>
    </row>
    <row r="127" spans="1:41" x14ac:dyDescent="0.25">
      <c r="B127">
        <v>0.67512660000000002</v>
      </c>
      <c r="C127">
        <v>0.3050254</v>
      </c>
      <c r="D127">
        <v>9.3803940000000002E-2</v>
      </c>
      <c r="E127">
        <v>0.28681420000000002</v>
      </c>
      <c r="F127">
        <v>1.0129919999999999</v>
      </c>
      <c r="G127">
        <v>0.30113319999999999</v>
      </c>
      <c r="H127">
        <v>0.74358029999999997</v>
      </c>
      <c r="I127">
        <v>0.29747479999999998</v>
      </c>
      <c r="J127">
        <v>-0.4734643</v>
      </c>
      <c r="K127">
        <v>0.30459209999999998</v>
      </c>
      <c r="L127">
        <v>2.0707179999999998</v>
      </c>
      <c r="M127">
        <v>0.29212009999999999</v>
      </c>
      <c r="N127">
        <v>1.443962</v>
      </c>
      <c r="O127">
        <v>0.2718429</v>
      </c>
      <c r="P127">
        <v>0.97518470000000002</v>
      </c>
      <c r="Q127">
        <v>0.29423090000000002</v>
      </c>
      <c r="R127">
        <v>1.7510060000000001</v>
      </c>
      <c r="S127">
        <v>0.30254589999999998</v>
      </c>
      <c r="T127">
        <v>-0.36314289999999999</v>
      </c>
      <c r="U127">
        <v>0.29928680000000002</v>
      </c>
      <c r="V127">
        <v>1.898166</v>
      </c>
      <c r="W127">
        <v>0.28561910000000001</v>
      </c>
      <c r="X127">
        <v>-0.43917309999999998</v>
      </c>
      <c r="Y127">
        <v>0.29197909999999999</v>
      </c>
      <c r="Z127">
        <v>2.4893479999999999E-2</v>
      </c>
      <c r="AA127">
        <v>0.30821140000000002</v>
      </c>
      <c r="AB127">
        <v>2.4162889999999999</v>
      </c>
      <c r="AC127">
        <v>0.30153970000000002</v>
      </c>
      <c r="AD127">
        <v>0.64280979999999999</v>
      </c>
      <c r="AE127">
        <v>0.29554219999999998</v>
      </c>
      <c r="AF127">
        <v>0.311583</v>
      </c>
      <c r="AG127">
        <v>0.29632750000000002</v>
      </c>
      <c r="AH127">
        <v>1.620846</v>
      </c>
      <c r="AI127">
        <v>0.2938443</v>
      </c>
      <c r="AJ127">
        <v>0.46817979999999998</v>
      </c>
      <c r="AK127">
        <v>0.29733569999999998</v>
      </c>
      <c r="AL127">
        <v>-0.32610739999999999</v>
      </c>
      <c r="AM127">
        <v>0.28855059999999999</v>
      </c>
      <c r="AN127">
        <v>0.15775339999999999</v>
      </c>
      <c r="AO127">
        <v>0.28958679999999998</v>
      </c>
    </row>
    <row r="128" spans="1:41" x14ac:dyDescent="0.25">
      <c r="B128">
        <v>0.31151129999999999</v>
      </c>
      <c r="C128">
        <v>0.30899359999999998</v>
      </c>
      <c r="D128">
        <v>-5.911918E-2</v>
      </c>
      <c r="E128">
        <v>0.29104679999999999</v>
      </c>
      <c r="F128">
        <v>8.8695830000000003E-2</v>
      </c>
      <c r="G128">
        <v>0.29556349999999998</v>
      </c>
      <c r="H128">
        <v>-0.88745510000000005</v>
      </c>
      <c r="I128">
        <v>0.29203649999999998</v>
      </c>
      <c r="J128">
        <v>-0.67164670000000004</v>
      </c>
      <c r="K128">
        <v>0.29510019999999998</v>
      </c>
      <c r="L128">
        <v>1.649168</v>
      </c>
      <c r="M128">
        <v>0.29012359999999998</v>
      </c>
      <c r="N128">
        <v>1.5527489999999999</v>
      </c>
      <c r="O128">
        <v>0.27267839999999999</v>
      </c>
      <c r="P128">
        <v>0.30366470000000001</v>
      </c>
      <c r="Q128">
        <v>0.30138409999999999</v>
      </c>
      <c r="R128">
        <v>1.538227</v>
      </c>
      <c r="S128">
        <v>0.29873719999999998</v>
      </c>
      <c r="T128">
        <v>-0.25021979999999999</v>
      </c>
      <c r="U128">
        <v>0.29419279999999998</v>
      </c>
      <c r="V128">
        <v>0.1395826</v>
      </c>
      <c r="W128">
        <v>0.27877449999999998</v>
      </c>
      <c r="X128">
        <v>1.4888349999999999</v>
      </c>
      <c r="Y128">
        <v>0.28698859999999998</v>
      </c>
      <c r="Z128">
        <v>0.64119890000000002</v>
      </c>
      <c r="AA128">
        <v>0.2968076</v>
      </c>
      <c r="AB128">
        <v>0.88070139999999997</v>
      </c>
      <c r="AC128">
        <v>0.29166700000000001</v>
      </c>
      <c r="AD128">
        <v>0.27750160000000001</v>
      </c>
      <c r="AE128">
        <v>0.30132209999999998</v>
      </c>
      <c r="AF128">
        <v>1.2259549999999999</v>
      </c>
      <c r="AG128">
        <v>0.28731459999999998</v>
      </c>
      <c r="AH128">
        <v>1.7502</v>
      </c>
      <c r="AI128">
        <v>0.29833120000000002</v>
      </c>
      <c r="AJ128">
        <v>3.6842159999999999E-2</v>
      </c>
      <c r="AK128">
        <v>0.2887808</v>
      </c>
      <c r="AL128">
        <v>-0.46820590000000001</v>
      </c>
      <c r="AM128">
        <v>0.29784300000000002</v>
      </c>
      <c r="AN128">
        <v>-0.2862634</v>
      </c>
      <c r="AO128">
        <v>0.29274480000000003</v>
      </c>
    </row>
    <row r="129" spans="2:41" x14ac:dyDescent="0.25">
      <c r="B129">
        <v>0.54870929999999996</v>
      </c>
      <c r="C129">
        <v>0.2964946</v>
      </c>
      <c r="D129">
        <v>-5.6059890000000001E-2</v>
      </c>
      <c r="E129">
        <v>0.28972239999999999</v>
      </c>
      <c r="F129">
        <v>-1.1984389999999999E-2</v>
      </c>
      <c r="G129">
        <v>0.27979779999999999</v>
      </c>
      <c r="H129">
        <v>-0.49776989999999999</v>
      </c>
      <c r="I129">
        <v>0.29128660000000001</v>
      </c>
      <c r="J129">
        <v>0.20353859999999999</v>
      </c>
      <c r="K129">
        <v>0.2884871</v>
      </c>
      <c r="L129">
        <v>0.81517890000000004</v>
      </c>
      <c r="M129">
        <v>0.29088540000000002</v>
      </c>
      <c r="N129">
        <v>2.217409</v>
      </c>
      <c r="O129">
        <v>0.2868926</v>
      </c>
      <c r="P129">
        <v>0.51319579999999998</v>
      </c>
      <c r="Q129">
        <v>0.30207909999999999</v>
      </c>
      <c r="R129">
        <v>1.261476</v>
      </c>
      <c r="S129">
        <v>0.29460700000000001</v>
      </c>
      <c r="T129">
        <v>-1.0950139999999999</v>
      </c>
      <c r="U129">
        <v>0.29832199999999998</v>
      </c>
      <c r="V129">
        <v>-0.94973830000000004</v>
      </c>
      <c r="W129">
        <v>0.28591480000000002</v>
      </c>
      <c r="X129">
        <v>4.0168699999999999</v>
      </c>
      <c r="Y129">
        <v>0.28752889999999998</v>
      </c>
      <c r="Z129">
        <v>1.015123</v>
      </c>
      <c r="AA129">
        <v>0.29042669999999998</v>
      </c>
      <c r="AB129">
        <v>-1.6153280000000001</v>
      </c>
      <c r="AC129">
        <v>0.29867880000000002</v>
      </c>
      <c r="AD129">
        <v>0.273536</v>
      </c>
      <c r="AE129">
        <v>0.30730990000000002</v>
      </c>
      <c r="AF129">
        <v>1.83155</v>
      </c>
      <c r="AG129">
        <v>0.28222370000000002</v>
      </c>
      <c r="AH129">
        <v>0.64970779999999995</v>
      </c>
      <c r="AI129">
        <v>0.28474929999999998</v>
      </c>
      <c r="AJ129">
        <v>-6.068718E-2</v>
      </c>
      <c r="AK129">
        <v>0.27919359999999999</v>
      </c>
      <c r="AL129">
        <v>-0.80750049999999995</v>
      </c>
      <c r="AM129">
        <v>0.30701270000000003</v>
      </c>
      <c r="AN129">
        <v>-0.95893910000000004</v>
      </c>
      <c r="AO129">
        <v>0.29258000000000001</v>
      </c>
    </row>
    <row r="130" spans="2:41" x14ac:dyDescent="0.25">
      <c r="B130">
        <v>1.7197480000000001</v>
      </c>
      <c r="C130">
        <v>0.28638130000000001</v>
      </c>
      <c r="D130">
        <v>0.40582689999999999</v>
      </c>
      <c r="E130">
        <v>0.28840700000000002</v>
      </c>
      <c r="F130">
        <v>0.71493609999999996</v>
      </c>
      <c r="G130">
        <v>0.27875420000000001</v>
      </c>
      <c r="H130">
        <v>0.86357969999999995</v>
      </c>
      <c r="I130">
        <v>0.28623500000000002</v>
      </c>
      <c r="J130">
        <v>1.073345</v>
      </c>
      <c r="K130">
        <v>0.28633399999999998</v>
      </c>
      <c r="L130">
        <v>-0.61577199999999999</v>
      </c>
      <c r="M130">
        <v>0.2932052</v>
      </c>
      <c r="N130">
        <v>1.709986</v>
      </c>
      <c r="O130">
        <v>0.29244559999999997</v>
      </c>
      <c r="P130">
        <v>1.4735069999999999</v>
      </c>
      <c r="Q130">
        <v>0.29475170000000001</v>
      </c>
      <c r="R130">
        <v>0.92539700000000003</v>
      </c>
      <c r="S130">
        <v>0.28982849999999999</v>
      </c>
      <c r="T130">
        <v>-1.6410689999999999</v>
      </c>
      <c r="U130">
        <v>0.3102838</v>
      </c>
      <c r="V130">
        <v>-0.48588199999999998</v>
      </c>
      <c r="W130">
        <v>0.29288779999999998</v>
      </c>
      <c r="X130">
        <v>4.6993479999999996</v>
      </c>
      <c r="Y130">
        <v>0.2838021</v>
      </c>
      <c r="Z130">
        <v>0.92704790000000004</v>
      </c>
      <c r="AA130">
        <v>0.29239939999999998</v>
      </c>
      <c r="AB130">
        <v>-1.1464110000000001</v>
      </c>
      <c r="AC130">
        <v>0.30399389999999998</v>
      </c>
      <c r="AD130">
        <v>0.39880880000000002</v>
      </c>
      <c r="AE130">
        <v>0.30189329999999998</v>
      </c>
      <c r="AF130">
        <v>0.90440909999999997</v>
      </c>
      <c r="AG130">
        <v>0.28542489999999998</v>
      </c>
      <c r="AH130">
        <v>-0.40745720000000002</v>
      </c>
      <c r="AI130">
        <v>0.28299049999999998</v>
      </c>
      <c r="AJ130">
        <v>1.856812E-2</v>
      </c>
      <c r="AK130">
        <v>0.27578330000000001</v>
      </c>
      <c r="AL130">
        <v>-0.75643000000000005</v>
      </c>
      <c r="AM130">
        <v>0.30066579999999998</v>
      </c>
      <c r="AN130">
        <v>-0.72760009999999997</v>
      </c>
      <c r="AO130">
        <v>0.29902699999999999</v>
      </c>
    </row>
    <row r="131" spans="2:41" x14ac:dyDescent="0.25">
      <c r="B131">
        <v>1.4722649999999999</v>
      </c>
      <c r="C131">
        <v>0.28090880000000001</v>
      </c>
      <c r="D131">
        <v>0.433452</v>
      </c>
      <c r="E131">
        <v>0.29042820000000003</v>
      </c>
      <c r="F131">
        <v>0.97019880000000003</v>
      </c>
      <c r="G131">
        <v>0.28948170000000001</v>
      </c>
      <c r="H131">
        <v>1.081061</v>
      </c>
      <c r="I131">
        <v>0.28523870000000001</v>
      </c>
      <c r="J131">
        <v>0.34097050000000001</v>
      </c>
      <c r="K131">
        <v>0.28112090000000001</v>
      </c>
      <c r="L131">
        <v>-0.96975109999999998</v>
      </c>
      <c r="M131">
        <v>0.30445030000000001</v>
      </c>
      <c r="N131">
        <v>0.28995779999999999</v>
      </c>
      <c r="O131">
        <v>0.29600670000000001</v>
      </c>
      <c r="P131">
        <v>1.5820099999999999</v>
      </c>
      <c r="Q131">
        <v>0.2923289</v>
      </c>
      <c r="R131">
        <v>1.03407</v>
      </c>
      <c r="S131">
        <v>0.28476839999999998</v>
      </c>
      <c r="T131">
        <v>0.20460999999999999</v>
      </c>
      <c r="U131">
        <v>0.31563259999999999</v>
      </c>
      <c r="V131">
        <v>0.67011489999999996</v>
      </c>
      <c r="W131">
        <v>0.28835319999999998</v>
      </c>
      <c r="X131">
        <v>2.8739910000000002</v>
      </c>
      <c r="Y131">
        <v>0.2743023</v>
      </c>
      <c r="Z131">
        <v>0.84662510000000002</v>
      </c>
      <c r="AA131">
        <v>0.28129399999999999</v>
      </c>
      <c r="AB131">
        <v>0.85039569999999998</v>
      </c>
      <c r="AC131">
        <v>0.29461559999999998</v>
      </c>
      <c r="AD131">
        <v>1.8015779999999999</v>
      </c>
      <c r="AE131">
        <v>0.2969176</v>
      </c>
      <c r="AF131">
        <v>0.40814119999999998</v>
      </c>
      <c r="AG131">
        <v>0.29123490000000002</v>
      </c>
      <c r="AH131">
        <v>-0.13776050000000001</v>
      </c>
      <c r="AI131">
        <v>0.29316579999999998</v>
      </c>
      <c r="AJ131">
        <v>0.75960890000000003</v>
      </c>
      <c r="AK131">
        <v>0.27788940000000001</v>
      </c>
      <c r="AL131">
        <v>-0.39165670000000002</v>
      </c>
      <c r="AM131">
        <v>0.28161429999999998</v>
      </c>
      <c r="AN131">
        <v>0.39506229999999998</v>
      </c>
      <c r="AO131">
        <v>0.30048180000000002</v>
      </c>
    </row>
    <row r="132" spans="2:41" x14ac:dyDescent="0.25">
      <c r="B132">
        <v>-0.19575400000000001</v>
      </c>
      <c r="C132">
        <v>0.27516659999999998</v>
      </c>
      <c r="D132">
        <v>-4.8734230000000003E-2</v>
      </c>
      <c r="E132">
        <v>0.29016170000000002</v>
      </c>
      <c r="F132">
        <v>0.70379329999999996</v>
      </c>
      <c r="G132">
        <v>0.29371370000000002</v>
      </c>
      <c r="H132">
        <v>1.2852809999999999</v>
      </c>
      <c r="I132">
        <v>0.29286859999999998</v>
      </c>
      <c r="J132">
        <v>-0.72826800000000003</v>
      </c>
      <c r="K132">
        <v>0.2824969</v>
      </c>
      <c r="L132">
        <v>-0.11856170000000001</v>
      </c>
      <c r="M132">
        <v>0.30158249999999998</v>
      </c>
      <c r="N132">
        <v>-0.42410710000000001</v>
      </c>
      <c r="O132">
        <v>0.3033402</v>
      </c>
      <c r="P132">
        <v>1.1396280000000001</v>
      </c>
      <c r="Q132">
        <v>0.29304629999999998</v>
      </c>
      <c r="R132">
        <v>0.78538739999999996</v>
      </c>
      <c r="S132">
        <v>0.28100209999999998</v>
      </c>
      <c r="T132">
        <v>1.74027</v>
      </c>
      <c r="U132">
        <v>0.30167270000000002</v>
      </c>
      <c r="V132">
        <v>1.569618</v>
      </c>
      <c r="W132">
        <v>0.28666269999999999</v>
      </c>
      <c r="X132">
        <v>0.99580959999999996</v>
      </c>
      <c r="Y132">
        <v>0.27021669999999998</v>
      </c>
      <c r="Z132">
        <v>0.7102676</v>
      </c>
      <c r="AA132">
        <v>0.26737840000000002</v>
      </c>
      <c r="AB132">
        <v>1.095971</v>
      </c>
      <c r="AC132">
        <v>0.27863589999999999</v>
      </c>
      <c r="AD132">
        <v>2.8957860000000002</v>
      </c>
      <c r="AE132">
        <v>0.2912266</v>
      </c>
      <c r="AF132">
        <v>0.7470696</v>
      </c>
      <c r="AG132">
        <v>0.2890839</v>
      </c>
      <c r="AH132">
        <v>-0.12044779999999999</v>
      </c>
      <c r="AI132">
        <v>0.2916417</v>
      </c>
      <c r="AJ132">
        <v>1.4894879999999999</v>
      </c>
      <c r="AK132">
        <v>0.27581529999999999</v>
      </c>
      <c r="AL132">
        <v>-0.55343609999999999</v>
      </c>
      <c r="AM132">
        <v>0.26971129999999999</v>
      </c>
      <c r="AN132">
        <v>0.92866420000000005</v>
      </c>
      <c r="AO132">
        <v>0.28341339999999998</v>
      </c>
    </row>
    <row r="133" spans="2:41" x14ac:dyDescent="0.25">
      <c r="B133">
        <v>-1.1720440000000001</v>
      </c>
      <c r="C133">
        <v>0.2819623</v>
      </c>
      <c r="D133">
        <v>-0.1108292</v>
      </c>
      <c r="E133">
        <v>0.28178540000000002</v>
      </c>
      <c r="F133">
        <v>0.66717890000000002</v>
      </c>
      <c r="G133">
        <v>0.28494999999999998</v>
      </c>
      <c r="H133">
        <v>2.2000630000000001</v>
      </c>
      <c r="I133">
        <v>0.2920894</v>
      </c>
      <c r="J133">
        <v>-0.78380459999999996</v>
      </c>
      <c r="K133">
        <v>0.29115619999999998</v>
      </c>
      <c r="L133">
        <v>0.1189505</v>
      </c>
      <c r="M133">
        <v>0.27884510000000001</v>
      </c>
      <c r="N133">
        <v>-0.56485940000000001</v>
      </c>
      <c r="O133">
        <v>0.30299540000000003</v>
      </c>
      <c r="P133">
        <v>1.451584</v>
      </c>
      <c r="Q133">
        <v>0.29319709999999999</v>
      </c>
      <c r="R133">
        <v>-1.6743939999999999E-2</v>
      </c>
      <c r="S133">
        <v>0.27770689999999998</v>
      </c>
      <c r="T133">
        <v>-2.374569E-3</v>
      </c>
      <c r="U133">
        <v>0.28670820000000002</v>
      </c>
      <c r="V133">
        <v>1.4084399999999999</v>
      </c>
      <c r="W133">
        <v>0.28980309999999998</v>
      </c>
      <c r="X133">
        <v>0.65098929999999999</v>
      </c>
      <c r="Y133">
        <v>0.27844940000000001</v>
      </c>
      <c r="Z133">
        <v>-0.1845128</v>
      </c>
      <c r="AA133">
        <v>0.27478669999999999</v>
      </c>
      <c r="AB133">
        <v>0.64523330000000001</v>
      </c>
      <c r="AC133">
        <v>0.27278799999999997</v>
      </c>
      <c r="AD133">
        <v>2.3824800000000002</v>
      </c>
      <c r="AE133">
        <v>0.27506019999999998</v>
      </c>
      <c r="AF133">
        <v>-2.7072189999999999E-2</v>
      </c>
      <c r="AG133">
        <v>0.2813367</v>
      </c>
      <c r="AH133">
        <v>-0.2304744</v>
      </c>
      <c r="AI133">
        <v>0.28329700000000002</v>
      </c>
      <c r="AJ133">
        <v>1.642566</v>
      </c>
      <c r="AK133">
        <v>0.26945780000000003</v>
      </c>
      <c r="AL133">
        <v>-0.84174110000000002</v>
      </c>
      <c r="AM133">
        <v>0.27444540000000001</v>
      </c>
      <c r="AN133">
        <v>0.87463519999999995</v>
      </c>
      <c r="AO133">
        <v>0.26410280000000003</v>
      </c>
    </row>
    <row r="134" spans="2:41" x14ac:dyDescent="0.25">
      <c r="B134">
        <v>-0.58723570000000003</v>
      </c>
      <c r="C134">
        <v>0.2991818</v>
      </c>
      <c r="D134">
        <v>7.6798389999999994E-2</v>
      </c>
      <c r="E134">
        <v>0.2737194</v>
      </c>
      <c r="F134">
        <v>1.0584389999999999</v>
      </c>
      <c r="G134">
        <v>0.276148</v>
      </c>
      <c r="H134">
        <v>1.682707</v>
      </c>
      <c r="I134">
        <v>0.28077249999999998</v>
      </c>
      <c r="J134">
        <v>-0.18359049999999999</v>
      </c>
      <c r="K134">
        <v>0.29645680000000002</v>
      </c>
      <c r="L134">
        <v>-0.14201169999999999</v>
      </c>
      <c r="M134">
        <v>0.26908100000000001</v>
      </c>
      <c r="N134">
        <v>-0.74922330000000004</v>
      </c>
      <c r="O134">
        <v>0.29282639999999999</v>
      </c>
      <c r="P134">
        <v>1.5306690000000001</v>
      </c>
      <c r="Q134">
        <v>0.28748079999999998</v>
      </c>
      <c r="R134">
        <v>4.2344060000000003E-2</v>
      </c>
      <c r="S134">
        <v>0.27840510000000002</v>
      </c>
      <c r="T134">
        <v>-1.461865</v>
      </c>
      <c r="U134">
        <v>0.28732980000000002</v>
      </c>
      <c r="V134">
        <v>1.058438</v>
      </c>
      <c r="W134">
        <v>0.28203060000000002</v>
      </c>
      <c r="X134">
        <v>0.73779729999999999</v>
      </c>
      <c r="Y134">
        <v>0.29588249999999999</v>
      </c>
      <c r="Z134">
        <v>-0.33519450000000001</v>
      </c>
      <c r="AA134">
        <v>0.29126590000000002</v>
      </c>
      <c r="AB134">
        <v>0.78512979999999999</v>
      </c>
      <c r="AC134">
        <v>0.28288039999999998</v>
      </c>
      <c r="AD134">
        <v>1.444858</v>
      </c>
      <c r="AE134">
        <v>0.2608605</v>
      </c>
      <c r="AF134">
        <v>-1.0480069999999999</v>
      </c>
      <c r="AG134">
        <v>0.28750880000000001</v>
      </c>
      <c r="AH134">
        <v>0.44811849999999998</v>
      </c>
      <c r="AI134">
        <v>0.27572289999999999</v>
      </c>
      <c r="AJ134">
        <v>1.656201</v>
      </c>
      <c r="AK134">
        <v>0.2727252</v>
      </c>
      <c r="AL134">
        <v>-0.53111940000000002</v>
      </c>
      <c r="AM134">
        <v>0.28428009999999998</v>
      </c>
      <c r="AN134">
        <v>1.324325</v>
      </c>
      <c r="AO134">
        <v>0.26021309999999997</v>
      </c>
    </row>
    <row r="135" spans="2:41" x14ac:dyDescent="0.25">
      <c r="B135">
        <v>0.57889429999999997</v>
      </c>
      <c r="C135">
        <v>0.29796159999999999</v>
      </c>
      <c r="D135">
        <v>-0.30793680000000001</v>
      </c>
      <c r="E135">
        <v>0.27574870000000001</v>
      </c>
      <c r="F135">
        <v>0.80248200000000003</v>
      </c>
      <c r="G135">
        <v>0.28280630000000001</v>
      </c>
      <c r="H135">
        <v>-0.59852459999999996</v>
      </c>
      <c r="I135">
        <v>0.2788098</v>
      </c>
      <c r="J135">
        <v>0.71374820000000005</v>
      </c>
      <c r="K135">
        <v>0.29441489999999998</v>
      </c>
      <c r="L135">
        <v>-0.1314736</v>
      </c>
      <c r="M135">
        <v>0.27664280000000002</v>
      </c>
      <c r="N135">
        <v>-0.1583852</v>
      </c>
      <c r="O135">
        <v>0.28134500000000001</v>
      </c>
      <c r="P135">
        <v>0.67830040000000003</v>
      </c>
      <c r="Q135">
        <v>0.2796804</v>
      </c>
      <c r="R135">
        <v>0.9551132</v>
      </c>
      <c r="S135">
        <v>0.28852689999999998</v>
      </c>
      <c r="T135">
        <v>5.0199529999999999E-2</v>
      </c>
      <c r="U135">
        <v>0.29349320000000001</v>
      </c>
      <c r="V135">
        <v>1.3198030000000001</v>
      </c>
      <c r="W135">
        <v>0.26895619999999998</v>
      </c>
      <c r="X135">
        <v>7.5546509999999997E-2</v>
      </c>
      <c r="Y135">
        <v>0.30639450000000001</v>
      </c>
      <c r="Z135">
        <v>0.87407749999999995</v>
      </c>
      <c r="AA135">
        <v>0.29049700000000001</v>
      </c>
      <c r="AB135">
        <v>1.2262820000000001</v>
      </c>
      <c r="AC135">
        <v>0.2872827</v>
      </c>
      <c r="AD135">
        <v>0.61484450000000002</v>
      </c>
      <c r="AE135">
        <v>0.26316850000000003</v>
      </c>
      <c r="AF135">
        <v>0.27580830000000001</v>
      </c>
      <c r="AG135">
        <v>0.29520750000000001</v>
      </c>
      <c r="AH135">
        <v>0.52996080000000001</v>
      </c>
      <c r="AI135">
        <v>0.2662583</v>
      </c>
      <c r="AJ135">
        <v>1.2553639999999999</v>
      </c>
      <c r="AK135">
        <v>0.28165889999999999</v>
      </c>
      <c r="AL135">
        <v>0.3719076</v>
      </c>
      <c r="AM135">
        <v>0.28996909999999998</v>
      </c>
      <c r="AN135">
        <v>1.522967</v>
      </c>
      <c r="AO135">
        <v>0.26338070000000002</v>
      </c>
    </row>
    <row r="136" spans="2:41" x14ac:dyDescent="0.25">
      <c r="B136">
        <v>0.62053460000000005</v>
      </c>
      <c r="C136">
        <v>0.28189350000000002</v>
      </c>
      <c r="D136">
        <v>-0.2497221</v>
      </c>
      <c r="E136">
        <v>0.28129870000000001</v>
      </c>
      <c r="F136">
        <v>0.32845950000000002</v>
      </c>
      <c r="G136">
        <v>0.29041840000000002</v>
      </c>
      <c r="H136">
        <v>-0.896262</v>
      </c>
      <c r="I136">
        <v>0.28683599999999998</v>
      </c>
      <c r="J136">
        <v>1.5682419999999999</v>
      </c>
      <c r="K136">
        <v>0.28050809999999998</v>
      </c>
      <c r="L136">
        <v>0.2295142</v>
      </c>
      <c r="M136">
        <v>0.28067449999999999</v>
      </c>
      <c r="N136">
        <v>1.0382469999999999</v>
      </c>
      <c r="O136">
        <v>0.27723639999999999</v>
      </c>
      <c r="P136">
        <v>0.51059200000000005</v>
      </c>
      <c r="Q136">
        <v>0.27454909999999999</v>
      </c>
      <c r="R136">
        <v>1.6342460000000001</v>
      </c>
      <c r="S136">
        <v>0.29058050000000002</v>
      </c>
      <c r="T136">
        <v>1.212134</v>
      </c>
      <c r="U136">
        <v>0.2926684</v>
      </c>
      <c r="V136">
        <v>1.5850040000000001</v>
      </c>
      <c r="W136">
        <v>0.26816190000000001</v>
      </c>
      <c r="X136">
        <v>-0.43206420000000001</v>
      </c>
      <c r="Y136">
        <v>0.3026123</v>
      </c>
      <c r="Z136">
        <v>0.94717830000000003</v>
      </c>
      <c r="AA136">
        <v>0.28002719999999998</v>
      </c>
      <c r="AB136">
        <v>1.749671</v>
      </c>
      <c r="AC136">
        <v>0.27816239999999998</v>
      </c>
      <c r="AD136">
        <v>0.17793419999999999</v>
      </c>
      <c r="AE136">
        <v>0.27271119999999999</v>
      </c>
      <c r="AF136">
        <v>2.0535429999999999</v>
      </c>
      <c r="AG136">
        <v>0.2789066</v>
      </c>
      <c r="AH136">
        <v>0.42509340000000001</v>
      </c>
      <c r="AI136">
        <v>0.26489449999999998</v>
      </c>
      <c r="AJ136">
        <v>1.475617</v>
      </c>
      <c r="AK136">
        <v>0.2810549</v>
      </c>
      <c r="AL136">
        <v>1.065917</v>
      </c>
      <c r="AM136">
        <v>0.28535650000000001</v>
      </c>
      <c r="AN136">
        <v>0.40050950000000002</v>
      </c>
      <c r="AO136">
        <v>0.26843810000000001</v>
      </c>
    </row>
    <row r="137" spans="2:41" x14ac:dyDescent="0.25">
      <c r="B137">
        <v>0.36402709999999999</v>
      </c>
      <c r="C137">
        <v>0.27903230000000001</v>
      </c>
      <c r="D137">
        <v>0.82020459999999995</v>
      </c>
      <c r="E137">
        <v>0.28119119999999997</v>
      </c>
      <c r="F137">
        <v>1.6185050000000001</v>
      </c>
      <c r="G137">
        <v>0.28701169999999998</v>
      </c>
      <c r="H137">
        <v>1.5330490000000001</v>
      </c>
      <c r="I137">
        <v>0.28733829999999999</v>
      </c>
      <c r="J137">
        <v>1.929189</v>
      </c>
      <c r="K137">
        <v>0.26077600000000001</v>
      </c>
      <c r="L137">
        <v>0.74735879999999999</v>
      </c>
      <c r="M137">
        <v>0.27499649999999998</v>
      </c>
      <c r="N137">
        <v>1.63537</v>
      </c>
      <c r="O137">
        <v>0.28273599999999999</v>
      </c>
      <c r="P137">
        <v>1.586095</v>
      </c>
      <c r="Q137">
        <v>0.2647641</v>
      </c>
      <c r="R137">
        <v>1.6725589999999999</v>
      </c>
      <c r="S137">
        <v>0.2760688</v>
      </c>
      <c r="T137">
        <v>0.72930600000000001</v>
      </c>
      <c r="U137">
        <v>0.28244160000000001</v>
      </c>
      <c r="V137">
        <v>1.781037</v>
      </c>
      <c r="W137">
        <v>0.27580090000000002</v>
      </c>
      <c r="X137">
        <v>0.76925480000000002</v>
      </c>
      <c r="Y137">
        <v>0.29324499999999998</v>
      </c>
      <c r="Z137">
        <v>-0.1283543</v>
      </c>
      <c r="AA137">
        <v>0.28040730000000003</v>
      </c>
      <c r="AB137">
        <v>1.4978659999999999</v>
      </c>
      <c r="AC137">
        <v>0.26801809999999998</v>
      </c>
      <c r="AD137">
        <v>0.39252819999999999</v>
      </c>
      <c r="AE137">
        <v>0.28305920000000001</v>
      </c>
      <c r="AF137">
        <v>0.9742653</v>
      </c>
      <c r="AG137">
        <v>0.26411050000000003</v>
      </c>
      <c r="AH137">
        <v>1.5077970000000001</v>
      </c>
      <c r="AI137">
        <v>0.27031159999999999</v>
      </c>
      <c r="AJ137">
        <v>2.7522549999999999</v>
      </c>
      <c r="AK137">
        <v>0.27600599999999997</v>
      </c>
      <c r="AL137">
        <v>0.81340670000000004</v>
      </c>
      <c r="AM137">
        <v>0.2774761</v>
      </c>
      <c r="AN137">
        <v>-0.53870079999999998</v>
      </c>
      <c r="AO137">
        <v>0.27604309999999999</v>
      </c>
    </row>
    <row r="138" spans="2:41" x14ac:dyDescent="0.25">
      <c r="B138">
        <v>0.3606143</v>
      </c>
      <c r="C138">
        <v>0.28257409999999999</v>
      </c>
      <c r="D138">
        <v>1.4281600000000001</v>
      </c>
      <c r="E138">
        <v>0.27593390000000001</v>
      </c>
      <c r="F138">
        <v>2.7481409999999999</v>
      </c>
      <c r="G138">
        <v>0.27658870000000002</v>
      </c>
      <c r="H138">
        <v>2.7642799999999998</v>
      </c>
      <c r="I138">
        <v>0.27651500000000001</v>
      </c>
      <c r="J138">
        <v>2.271525</v>
      </c>
      <c r="K138">
        <v>0.25843300000000002</v>
      </c>
      <c r="L138">
        <v>0.75076160000000003</v>
      </c>
      <c r="M138">
        <v>0.26878649999999998</v>
      </c>
      <c r="N138">
        <v>1.382646</v>
      </c>
      <c r="O138">
        <v>0.28462270000000001</v>
      </c>
      <c r="P138">
        <v>2.057239</v>
      </c>
      <c r="Q138">
        <v>0.26064540000000003</v>
      </c>
      <c r="R138">
        <v>0.84715379999999996</v>
      </c>
      <c r="S138">
        <v>0.27174969999999998</v>
      </c>
      <c r="T138">
        <v>0.84339140000000001</v>
      </c>
      <c r="U138">
        <v>0.26941280000000001</v>
      </c>
      <c r="V138">
        <v>1.8167880000000001</v>
      </c>
      <c r="W138">
        <v>0.27767069999999999</v>
      </c>
      <c r="X138">
        <v>2.4111389999999999</v>
      </c>
      <c r="Y138">
        <v>0.2821399</v>
      </c>
      <c r="Z138">
        <v>-0.30749029999999999</v>
      </c>
      <c r="AA138">
        <v>0.28431990000000001</v>
      </c>
      <c r="AB138">
        <v>0.33431749999999999</v>
      </c>
      <c r="AC138">
        <v>0.26231890000000002</v>
      </c>
      <c r="AD138">
        <v>1.0209950000000001</v>
      </c>
      <c r="AE138">
        <v>0.2901956</v>
      </c>
      <c r="AF138">
        <v>-0.47374840000000001</v>
      </c>
      <c r="AG138">
        <v>0.27929850000000001</v>
      </c>
      <c r="AH138">
        <v>2.4220459999999999</v>
      </c>
      <c r="AI138">
        <v>0.26792929999999998</v>
      </c>
      <c r="AJ138">
        <v>2.5793010000000001</v>
      </c>
      <c r="AK138">
        <v>0.2742793</v>
      </c>
      <c r="AL138">
        <v>0.42255599999999999</v>
      </c>
      <c r="AM138">
        <v>0.27894550000000001</v>
      </c>
      <c r="AN138">
        <v>-0.41008679999999997</v>
      </c>
      <c r="AO138">
        <v>0.27570689999999998</v>
      </c>
    </row>
    <row r="139" spans="2:41" x14ac:dyDescent="0.25">
      <c r="B139">
        <v>-0.41093190000000002</v>
      </c>
      <c r="C139">
        <v>0.28327350000000001</v>
      </c>
      <c r="D139">
        <v>0.65131439999999996</v>
      </c>
      <c r="E139">
        <v>0.26971440000000002</v>
      </c>
      <c r="F139">
        <v>1.405961</v>
      </c>
      <c r="G139">
        <v>0.26778289999999999</v>
      </c>
      <c r="H139">
        <v>1.5426040000000001</v>
      </c>
      <c r="I139">
        <v>0.26627640000000002</v>
      </c>
      <c r="J139">
        <v>2.5421939999999998</v>
      </c>
      <c r="K139">
        <v>0.27259109999999998</v>
      </c>
      <c r="L139">
        <v>-0.1530204</v>
      </c>
      <c r="M139">
        <v>0.27174290000000001</v>
      </c>
      <c r="N139">
        <v>0.56925859999999995</v>
      </c>
      <c r="O139">
        <v>0.28000589999999997</v>
      </c>
      <c r="P139">
        <v>1.1563140000000001</v>
      </c>
      <c r="Q139">
        <v>0.27378219999999998</v>
      </c>
      <c r="R139">
        <v>0.49477189999999999</v>
      </c>
      <c r="S139">
        <v>0.28414600000000001</v>
      </c>
      <c r="T139">
        <v>0.93980790000000003</v>
      </c>
      <c r="U139">
        <v>0.26208769999999998</v>
      </c>
      <c r="V139">
        <v>1.453422</v>
      </c>
      <c r="W139">
        <v>0.2735419</v>
      </c>
      <c r="X139">
        <v>2.4736940000000001</v>
      </c>
      <c r="Y139">
        <v>0.2751613</v>
      </c>
      <c r="Z139">
        <v>-7.2851620000000006E-2</v>
      </c>
      <c r="AA139">
        <v>0.2800433</v>
      </c>
      <c r="AB139">
        <v>-0.85646330000000004</v>
      </c>
      <c r="AC139">
        <v>0.26604699999999998</v>
      </c>
      <c r="AD139">
        <v>1.3614919999999999</v>
      </c>
      <c r="AE139">
        <v>0.27697680000000002</v>
      </c>
      <c r="AF139">
        <v>0.9309037</v>
      </c>
      <c r="AG139">
        <v>0.29385610000000001</v>
      </c>
      <c r="AH139">
        <v>2.1439979999999998</v>
      </c>
      <c r="AI139">
        <v>0.26941609999999999</v>
      </c>
      <c r="AJ139">
        <v>1.459568</v>
      </c>
      <c r="AK139">
        <v>0.26897749999999998</v>
      </c>
      <c r="AL139">
        <v>0.91472500000000001</v>
      </c>
      <c r="AM139">
        <v>0.2733295</v>
      </c>
      <c r="AN139">
        <v>-0.3140057</v>
      </c>
      <c r="AO139">
        <v>0.27070739999999999</v>
      </c>
    </row>
    <row r="140" spans="2:41" x14ac:dyDescent="0.25">
      <c r="B140">
        <v>-0.73107659999999997</v>
      </c>
      <c r="C140">
        <v>0.28804400000000002</v>
      </c>
      <c r="D140">
        <v>-0.8819207</v>
      </c>
      <c r="E140">
        <v>0.26462409999999997</v>
      </c>
      <c r="F140">
        <v>-0.26622129999999999</v>
      </c>
      <c r="G140">
        <v>0.27082430000000002</v>
      </c>
      <c r="H140">
        <v>0.61091629999999997</v>
      </c>
      <c r="I140">
        <v>0.2704956</v>
      </c>
      <c r="J140">
        <v>1.806967</v>
      </c>
      <c r="K140">
        <v>0.2775668</v>
      </c>
      <c r="L140">
        <v>-0.47024569999999999</v>
      </c>
      <c r="M140">
        <v>0.28017839999999999</v>
      </c>
      <c r="N140">
        <v>0.10934339999999999</v>
      </c>
      <c r="O140">
        <v>0.27886040000000001</v>
      </c>
      <c r="P140">
        <v>0.73032470000000005</v>
      </c>
      <c r="Q140">
        <v>0.28468919999999998</v>
      </c>
      <c r="R140">
        <v>1.568916</v>
      </c>
      <c r="S140">
        <v>0.28621750000000001</v>
      </c>
      <c r="T140">
        <v>-2.312469E-2</v>
      </c>
      <c r="U140">
        <v>0.2672117</v>
      </c>
      <c r="V140">
        <v>1.005803</v>
      </c>
      <c r="W140">
        <v>0.27243489999999998</v>
      </c>
      <c r="X140">
        <v>1.3518269999999999</v>
      </c>
      <c r="Y140">
        <v>0.27286120000000003</v>
      </c>
      <c r="Z140">
        <v>-0.13913829999999999</v>
      </c>
      <c r="AA140">
        <v>0.27474929999999997</v>
      </c>
      <c r="AB140">
        <v>-1.062981</v>
      </c>
      <c r="AC140">
        <v>0.27170909999999998</v>
      </c>
      <c r="AD140">
        <v>1.2508550000000001</v>
      </c>
      <c r="AE140">
        <v>0.2614089</v>
      </c>
      <c r="AF140">
        <v>2.4950890000000001</v>
      </c>
      <c r="AG140">
        <v>0.27456829999999999</v>
      </c>
      <c r="AH140">
        <v>1.104052</v>
      </c>
      <c r="AI140">
        <v>0.2808252</v>
      </c>
      <c r="AJ140">
        <v>2.2103060000000001</v>
      </c>
      <c r="AK140">
        <v>0.2573608</v>
      </c>
      <c r="AL140">
        <v>1.656374</v>
      </c>
      <c r="AM140">
        <v>0.2573472</v>
      </c>
      <c r="AN140">
        <v>-0.4219291</v>
      </c>
      <c r="AO140">
        <v>0.27280149999999997</v>
      </c>
    </row>
    <row r="141" spans="2:41" x14ac:dyDescent="0.25">
      <c r="B141">
        <v>0.2481652</v>
      </c>
      <c r="C141">
        <v>0.28311249999999999</v>
      </c>
      <c r="D141">
        <v>-1.4903729999999999</v>
      </c>
      <c r="E141">
        <v>0.26803339999999998</v>
      </c>
      <c r="F141">
        <v>-0.53812020000000005</v>
      </c>
      <c r="G141">
        <v>0.2790436</v>
      </c>
      <c r="H141">
        <v>1.448896</v>
      </c>
      <c r="I141">
        <v>0.28026580000000001</v>
      </c>
      <c r="J141">
        <v>1.181152</v>
      </c>
      <c r="K141">
        <v>0.2679261</v>
      </c>
      <c r="L141">
        <v>1.426242</v>
      </c>
      <c r="M141">
        <v>0.27720539999999999</v>
      </c>
      <c r="N141">
        <v>0.87463480000000005</v>
      </c>
      <c r="O141">
        <v>0.27607480000000001</v>
      </c>
      <c r="P141">
        <v>1.4770449999999999</v>
      </c>
      <c r="Q141">
        <v>0.27787240000000002</v>
      </c>
      <c r="R141">
        <v>2.398234</v>
      </c>
      <c r="S141">
        <v>0.27524900000000002</v>
      </c>
      <c r="T141">
        <v>-0.53637760000000001</v>
      </c>
      <c r="U141">
        <v>0.28063070000000001</v>
      </c>
      <c r="V141">
        <v>0.55288060000000006</v>
      </c>
      <c r="W141">
        <v>0.27638889999999999</v>
      </c>
      <c r="X141">
        <v>0.86645360000000005</v>
      </c>
      <c r="Y141">
        <v>0.26993610000000001</v>
      </c>
      <c r="Z141">
        <v>0.46639740000000002</v>
      </c>
      <c r="AA141">
        <v>0.27755659999999999</v>
      </c>
      <c r="AB141">
        <v>7.4322460000000007E-2</v>
      </c>
      <c r="AC141">
        <v>0.26963589999999998</v>
      </c>
      <c r="AD141">
        <v>1.8911789999999999</v>
      </c>
      <c r="AE141">
        <v>0.26852720000000002</v>
      </c>
      <c r="AF141">
        <v>1.721489</v>
      </c>
      <c r="AG141">
        <v>0.2519053</v>
      </c>
      <c r="AH141">
        <v>-9.4152429999999995E-2</v>
      </c>
      <c r="AI141">
        <v>0.28494120000000001</v>
      </c>
      <c r="AJ141">
        <v>3.861488</v>
      </c>
      <c r="AK141">
        <v>0.25153370000000003</v>
      </c>
      <c r="AL141">
        <v>1.480194</v>
      </c>
      <c r="AM141">
        <v>0.25589089999999998</v>
      </c>
      <c r="AN141">
        <v>-0.25540869999999999</v>
      </c>
      <c r="AO141">
        <v>0.27589439999999998</v>
      </c>
    </row>
    <row r="142" spans="2:41" x14ac:dyDescent="0.25">
      <c r="B142">
        <v>0.5970316</v>
      </c>
      <c r="C142">
        <v>0.26254250000000001</v>
      </c>
      <c r="D142">
        <v>-0.71194420000000003</v>
      </c>
      <c r="E142">
        <v>0.2731479</v>
      </c>
      <c r="F142">
        <v>-0.68951530000000005</v>
      </c>
      <c r="G142">
        <v>0.28541919999999998</v>
      </c>
      <c r="H142">
        <v>1.9121600000000001</v>
      </c>
      <c r="I142">
        <v>0.27379920000000002</v>
      </c>
      <c r="J142">
        <v>1.7070449999999999</v>
      </c>
      <c r="K142">
        <v>0.26032300000000003</v>
      </c>
      <c r="L142">
        <v>2.9276170000000001</v>
      </c>
      <c r="M142">
        <v>0.26459909999999998</v>
      </c>
      <c r="N142">
        <v>2.000051</v>
      </c>
      <c r="O142">
        <v>0.26594869999999998</v>
      </c>
      <c r="P142">
        <v>1.524365</v>
      </c>
      <c r="Q142">
        <v>0.26448139999999998</v>
      </c>
      <c r="R142">
        <v>2.2332070000000002</v>
      </c>
      <c r="S142">
        <v>0.27286529999999998</v>
      </c>
      <c r="T142">
        <v>0.2158031</v>
      </c>
      <c r="U142">
        <v>0.28909499999999999</v>
      </c>
      <c r="V142">
        <v>0.17691180000000001</v>
      </c>
      <c r="W142">
        <v>0.27635500000000002</v>
      </c>
      <c r="X142">
        <v>1.9171609999999999</v>
      </c>
      <c r="Y142">
        <v>0.26647690000000002</v>
      </c>
      <c r="Z142">
        <v>1.275752</v>
      </c>
      <c r="AA142">
        <v>0.27900380000000002</v>
      </c>
      <c r="AB142">
        <v>1.04237</v>
      </c>
      <c r="AC142">
        <v>0.26822820000000003</v>
      </c>
      <c r="AD142">
        <v>2.5633849999999998</v>
      </c>
      <c r="AE142">
        <v>0.27246150000000002</v>
      </c>
      <c r="AF142">
        <v>0.88526190000000005</v>
      </c>
      <c r="AG142">
        <v>0.25823869999999999</v>
      </c>
      <c r="AH142">
        <v>-9.2797450000000004E-2</v>
      </c>
      <c r="AI142">
        <v>0.28193810000000002</v>
      </c>
      <c r="AJ142">
        <v>3.5791059999999999</v>
      </c>
      <c r="AK142">
        <v>0.2560402</v>
      </c>
      <c r="AL142">
        <v>0.43534850000000003</v>
      </c>
      <c r="AM142">
        <v>0.26799859999999998</v>
      </c>
      <c r="AN142">
        <v>-1.70457E-2</v>
      </c>
      <c r="AO142">
        <v>0.27166190000000001</v>
      </c>
    </row>
    <row r="143" spans="2:41" x14ac:dyDescent="0.25">
      <c r="B143">
        <v>-0.176728</v>
      </c>
      <c r="C143">
        <v>0.25269000000000003</v>
      </c>
      <c r="D143">
        <v>0.27573399999999998</v>
      </c>
      <c r="E143">
        <v>0.2644552</v>
      </c>
      <c r="F143">
        <v>-0.98076289999999999</v>
      </c>
      <c r="G143">
        <v>0.29002450000000002</v>
      </c>
      <c r="H143">
        <v>0.94687469999999996</v>
      </c>
      <c r="I143">
        <v>0.26168629999999998</v>
      </c>
      <c r="J143">
        <v>1.835221</v>
      </c>
      <c r="K143">
        <v>0.26801580000000003</v>
      </c>
      <c r="L143">
        <v>1.816201</v>
      </c>
      <c r="M143">
        <v>0.26328750000000001</v>
      </c>
      <c r="N143">
        <v>1.9308419999999999</v>
      </c>
      <c r="O143">
        <v>0.25807989999999997</v>
      </c>
      <c r="P143">
        <v>0.55421299999999996</v>
      </c>
      <c r="Q143">
        <v>0.25951350000000001</v>
      </c>
      <c r="R143">
        <v>1.788297</v>
      </c>
      <c r="S143">
        <v>0.27857520000000002</v>
      </c>
      <c r="T143">
        <v>0.54686319999999999</v>
      </c>
      <c r="U143">
        <v>0.2842307</v>
      </c>
      <c r="V143">
        <v>0.37092330000000001</v>
      </c>
      <c r="W143">
        <v>0.2672312</v>
      </c>
      <c r="X143">
        <v>2.5810339999999998</v>
      </c>
      <c r="Y143">
        <v>0.26272590000000001</v>
      </c>
      <c r="Z143">
        <v>1.0297750000000001</v>
      </c>
      <c r="AA143">
        <v>0.26901550000000002</v>
      </c>
      <c r="AB143">
        <v>1.0071140000000001</v>
      </c>
      <c r="AC143">
        <v>0.26745180000000002</v>
      </c>
      <c r="AD143">
        <v>1.3707560000000001</v>
      </c>
      <c r="AE143">
        <v>0.2593241</v>
      </c>
      <c r="AF143">
        <v>1.5313509999999999</v>
      </c>
      <c r="AG143">
        <v>0.26709529999999998</v>
      </c>
      <c r="AH143">
        <v>0.731657</v>
      </c>
      <c r="AI143">
        <v>0.27814270000000002</v>
      </c>
      <c r="AJ143">
        <v>1.570533</v>
      </c>
      <c r="AK143">
        <v>0.26123079999999999</v>
      </c>
      <c r="AL143">
        <v>7.5262189999999996E-4</v>
      </c>
      <c r="AM143">
        <v>0.27457930000000003</v>
      </c>
      <c r="AN143">
        <v>-0.24067250000000001</v>
      </c>
      <c r="AO143">
        <v>0.26732159999999999</v>
      </c>
    </row>
    <row r="144" spans="2:41" x14ac:dyDescent="0.25">
      <c r="B144">
        <v>-0.56635599999999997</v>
      </c>
      <c r="C144">
        <v>0.25882929999999998</v>
      </c>
      <c r="D144">
        <v>0.91807989999999995</v>
      </c>
      <c r="E144">
        <v>0.25367509999999999</v>
      </c>
      <c r="F144">
        <v>-0.4151725</v>
      </c>
      <c r="G144">
        <v>0.2814429</v>
      </c>
      <c r="H144">
        <v>0.79223410000000005</v>
      </c>
      <c r="I144">
        <v>0.26246629999999999</v>
      </c>
      <c r="J144">
        <v>1.1141859999999999</v>
      </c>
      <c r="K144">
        <v>0.27573720000000002</v>
      </c>
      <c r="L144">
        <v>0.81317980000000001</v>
      </c>
      <c r="M144">
        <v>0.2668201</v>
      </c>
      <c r="N144">
        <v>0.95433349999999995</v>
      </c>
      <c r="O144">
        <v>0.26372600000000002</v>
      </c>
      <c r="P144">
        <v>0.42881910000000001</v>
      </c>
      <c r="Q144">
        <v>0.26384429999999998</v>
      </c>
      <c r="R144">
        <v>1.6892959999999999</v>
      </c>
      <c r="S144">
        <v>0.2796418</v>
      </c>
      <c r="T144">
        <v>-0.13725109999999999</v>
      </c>
      <c r="U144">
        <v>0.27435599999999999</v>
      </c>
      <c r="V144">
        <v>0.85558259999999997</v>
      </c>
      <c r="W144">
        <v>0.25539479999999998</v>
      </c>
      <c r="X144">
        <v>1.6509149999999999</v>
      </c>
      <c r="Y144">
        <v>0.2644514</v>
      </c>
      <c r="Z144">
        <v>1.224289</v>
      </c>
      <c r="AA144">
        <v>0.26089570000000001</v>
      </c>
      <c r="AB144">
        <v>0.65748059999999997</v>
      </c>
      <c r="AC144">
        <v>0.263179</v>
      </c>
      <c r="AD144">
        <v>-5.8115489999999999E-2</v>
      </c>
      <c r="AE144">
        <v>0.25595050000000003</v>
      </c>
      <c r="AF144">
        <v>1.9100269999999999</v>
      </c>
      <c r="AG144">
        <v>0.26002019999999998</v>
      </c>
      <c r="AH144">
        <v>0.31177650000000001</v>
      </c>
      <c r="AI144">
        <v>0.26647110000000002</v>
      </c>
      <c r="AJ144">
        <v>-2.043246E-2</v>
      </c>
      <c r="AK144">
        <v>0.26377250000000002</v>
      </c>
      <c r="AL144">
        <v>1.1649039999999999</v>
      </c>
      <c r="AM144">
        <v>0.27029009999999998</v>
      </c>
      <c r="AN144">
        <v>-0.54726569999999997</v>
      </c>
      <c r="AO144">
        <v>0.26976250000000002</v>
      </c>
    </row>
    <row r="145" spans="2:41" x14ac:dyDescent="0.25">
      <c r="B145">
        <v>-0.59711139999999996</v>
      </c>
      <c r="C145">
        <v>0.26167899999999999</v>
      </c>
      <c r="D145">
        <v>0.82046790000000003</v>
      </c>
      <c r="E145">
        <v>0.25226730000000003</v>
      </c>
      <c r="F145">
        <v>0.25117869999999998</v>
      </c>
      <c r="G145">
        <v>0.26262429999999998</v>
      </c>
      <c r="H145">
        <v>1.6548639999999999</v>
      </c>
      <c r="I145">
        <v>0.2655979</v>
      </c>
      <c r="J145">
        <v>0.87140910000000005</v>
      </c>
      <c r="K145">
        <v>0.26599699999999998</v>
      </c>
      <c r="L145">
        <v>0.85889210000000005</v>
      </c>
      <c r="M145">
        <v>0.2603355</v>
      </c>
      <c r="N145">
        <v>0.43745050000000002</v>
      </c>
      <c r="O145">
        <v>0.27361429999999998</v>
      </c>
      <c r="P145">
        <v>0.46447339999999998</v>
      </c>
      <c r="Q145">
        <v>0.26907199999999998</v>
      </c>
      <c r="R145">
        <v>2.0228410000000001</v>
      </c>
      <c r="S145">
        <v>0.276173</v>
      </c>
      <c r="T145">
        <v>-9.2287610000000006E-2</v>
      </c>
      <c r="U145">
        <v>0.27071030000000001</v>
      </c>
      <c r="V145">
        <v>0.85167970000000004</v>
      </c>
      <c r="W145">
        <v>0.2470908</v>
      </c>
      <c r="X145">
        <v>0.79545580000000005</v>
      </c>
      <c r="Y145">
        <v>0.26827820000000002</v>
      </c>
      <c r="Z145">
        <v>2.1352250000000002</v>
      </c>
      <c r="AA145">
        <v>0.26089230000000002</v>
      </c>
      <c r="AB145">
        <v>0.64221010000000001</v>
      </c>
      <c r="AC145">
        <v>0.26454840000000002</v>
      </c>
      <c r="AD145">
        <v>0.4053833</v>
      </c>
      <c r="AE145">
        <v>0.26619609999999999</v>
      </c>
      <c r="AF145">
        <v>1.049051</v>
      </c>
      <c r="AG145">
        <v>0.25370759999999998</v>
      </c>
      <c r="AH145">
        <v>-0.74635450000000003</v>
      </c>
      <c r="AI145">
        <v>0.25364779999999998</v>
      </c>
      <c r="AJ145">
        <v>-0.81753160000000002</v>
      </c>
      <c r="AK145">
        <v>0.26950770000000002</v>
      </c>
      <c r="AL145">
        <v>2.3334160000000002</v>
      </c>
      <c r="AM145">
        <v>0.262486</v>
      </c>
      <c r="AN145">
        <v>0.37107050000000003</v>
      </c>
      <c r="AO145">
        <v>0.26666400000000001</v>
      </c>
    </row>
    <row r="146" spans="2:41" x14ac:dyDescent="0.25">
      <c r="B146">
        <v>-0.50736460000000005</v>
      </c>
      <c r="C146">
        <v>0.26460499999999998</v>
      </c>
      <c r="D146">
        <v>0.5157564</v>
      </c>
      <c r="E146">
        <v>0.25587280000000001</v>
      </c>
      <c r="F146">
        <v>0.52801589999999998</v>
      </c>
      <c r="G146">
        <v>0.25774560000000002</v>
      </c>
      <c r="H146">
        <v>1.474332</v>
      </c>
      <c r="I146">
        <v>0.26380140000000002</v>
      </c>
      <c r="J146">
        <v>1.2882100000000001</v>
      </c>
      <c r="K146">
        <v>0.25669199999999998</v>
      </c>
      <c r="L146">
        <v>0.58535289999999995</v>
      </c>
      <c r="M146">
        <v>0.25887270000000001</v>
      </c>
      <c r="N146">
        <v>0.81979619999999997</v>
      </c>
      <c r="O146">
        <v>0.27277659999999998</v>
      </c>
      <c r="P146">
        <v>-0.64495040000000003</v>
      </c>
      <c r="Q146">
        <v>0.27017580000000002</v>
      </c>
      <c r="R146">
        <v>1.622034</v>
      </c>
      <c r="S146">
        <v>0.27235979999999999</v>
      </c>
      <c r="T146">
        <v>-0.3287872</v>
      </c>
      <c r="U146">
        <v>0.26628829999999998</v>
      </c>
      <c r="V146">
        <v>0.36482940000000003</v>
      </c>
      <c r="W146">
        <v>0.25004549999999998</v>
      </c>
      <c r="X146">
        <v>0.36798189999999997</v>
      </c>
      <c r="Y146">
        <v>0.26541609999999999</v>
      </c>
      <c r="Z146">
        <v>1.4416990000000001</v>
      </c>
      <c r="AA146">
        <v>0.26000390000000001</v>
      </c>
      <c r="AB146">
        <v>1.449878</v>
      </c>
      <c r="AC146">
        <v>0.26706760000000002</v>
      </c>
      <c r="AD146">
        <v>1.5142500000000001</v>
      </c>
      <c r="AE146">
        <v>0.26993410000000001</v>
      </c>
      <c r="AF146">
        <v>0.51432789999999995</v>
      </c>
      <c r="AG146">
        <v>0.25350319999999998</v>
      </c>
      <c r="AH146">
        <v>-0.85285630000000001</v>
      </c>
      <c r="AI146">
        <v>0.25472089999999997</v>
      </c>
      <c r="AJ146">
        <v>-0.54784619999999995</v>
      </c>
      <c r="AK146">
        <v>0.2766748</v>
      </c>
      <c r="AL146">
        <v>1.6864710000000001</v>
      </c>
      <c r="AM146">
        <v>0.25931080000000001</v>
      </c>
      <c r="AN146">
        <v>1.744505</v>
      </c>
      <c r="AO146">
        <v>0.25120239999999999</v>
      </c>
    </row>
    <row r="147" spans="2:41" x14ac:dyDescent="0.25">
      <c r="B147">
        <v>0.1107284</v>
      </c>
      <c r="C147">
        <v>0.27455669999999999</v>
      </c>
      <c r="D147">
        <v>1.2471540000000001</v>
      </c>
      <c r="E147">
        <v>0.25975490000000001</v>
      </c>
      <c r="F147">
        <v>0.92255609999999999</v>
      </c>
      <c r="G147">
        <v>0.2665805</v>
      </c>
      <c r="H147">
        <v>0.67338810000000004</v>
      </c>
      <c r="I147">
        <v>0.26617259999999998</v>
      </c>
      <c r="J147">
        <v>0.73356359999999998</v>
      </c>
      <c r="K147">
        <v>0.25798789999999999</v>
      </c>
      <c r="L147">
        <v>0.72474640000000001</v>
      </c>
      <c r="M147">
        <v>0.26478220000000002</v>
      </c>
      <c r="N147">
        <v>0.89116479999999998</v>
      </c>
      <c r="O147">
        <v>0.26354270000000002</v>
      </c>
      <c r="P147">
        <v>-0.38492179999999998</v>
      </c>
      <c r="Q147">
        <v>0.26031979999999999</v>
      </c>
      <c r="R147">
        <v>0.35595280000000001</v>
      </c>
      <c r="S147">
        <v>0.27168150000000002</v>
      </c>
      <c r="T147">
        <v>-2.0533250000000001</v>
      </c>
      <c r="U147">
        <v>0.26292840000000001</v>
      </c>
      <c r="V147">
        <v>0.27642860000000002</v>
      </c>
      <c r="W147">
        <v>0.26778469999999999</v>
      </c>
      <c r="X147">
        <v>-0.48481259999999998</v>
      </c>
      <c r="Y147">
        <v>0.2665401</v>
      </c>
      <c r="Z147">
        <v>0.67900669999999996</v>
      </c>
      <c r="AA147">
        <v>0.2654783</v>
      </c>
      <c r="AB147">
        <v>1.801142</v>
      </c>
      <c r="AC147">
        <v>0.25855289999999997</v>
      </c>
      <c r="AD147">
        <v>1.583914</v>
      </c>
      <c r="AE147">
        <v>0.26645269999999999</v>
      </c>
      <c r="AF147">
        <v>1.066073</v>
      </c>
      <c r="AG147">
        <v>0.25254320000000002</v>
      </c>
      <c r="AH147">
        <v>-0.93006960000000005</v>
      </c>
      <c r="AI147">
        <v>0.2638219</v>
      </c>
      <c r="AJ147">
        <v>0.62561169999999999</v>
      </c>
      <c r="AK147">
        <v>0.26950079999999998</v>
      </c>
      <c r="AL147">
        <v>0.61603699999999995</v>
      </c>
      <c r="AM147">
        <v>0.26179980000000003</v>
      </c>
      <c r="AN147">
        <v>1.9110560000000001</v>
      </c>
      <c r="AO147">
        <v>0.2422386</v>
      </c>
    </row>
    <row r="148" spans="2:41" x14ac:dyDescent="0.25">
      <c r="B148">
        <v>0.7705187</v>
      </c>
      <c r="C148">
        <v>0.27908040000000001</v>
      </c>
      <c r="D148">
        <v>2.308967</v>
      </c>
      <c r="E148">
        <v>0.2577062</v>
      </c>
      <c r="F148">
        <v>1.0775429999999999</v>
      </c>
      <c r="G148">
        <v>0.26698870000000002</v>
      </c>
      <c r="H148">
        <v>0.70479250000000004</v>
      </c>
      <c r="I148">
        <v>0.26710139999999999</v>
      </c>
      <c r="J148">
        <v>-0.62741979999999997</v>
      </c>
      <c r="K148">
        <v>0.26145889999999999</v>
      </c>
      <c r="L148">
        <v>1.9008259999999999</v>
      </c>
      <c r="M148">
        <v>0.25755339999999999</v>
      </c>
      <c r="N148">
        <v>4.0618170000000002E-2</v>
      </c>
      <c r="O148">
        <v>0.25940340000000001</v>
      </c>
      <c r="P148">
        <v>1.8826000000000001</v>
      </c>
      <c r="Q148">
        <v>0.2454384</v>
      </c>
      <c r="R148">
        <v>-0.52823370000000003</v>
      </c>
      <c r="S148">
        <v>0.27377040000000002</v>
      </c>
      <c r="T148">
        <v>-2.7071510000000001</v>
      </c>
      <c r="U148">
        <v>0.26965509999999998</v>
      </c>
      <c r="V148">
        <v>0.96886910000000004</v>
      </c>
      <c r="W148">
        <v>0.2771189</v>
      </c>
      <c r="X148">
        <v>-1.151259</v>
      </c>
      <c r="Y148">
        <v>0.27527970000000002</v>
      </c>
      <c r="Z148">
        <v>1.4014990000000001</v>
      </c>
      <c r="AA148">
        <v>0.27437040000000001</v>
      </c>
      <c r="AB148">
        <v>1.008928</v>
      </c>
      <c r="AC148">
        <v>0.25026599999999999</v>
      </c>
      <c r="AD148">
        <v>0.75992700000000002</v>
      </c>
      <c r="AE148">
        <v>0.26013269999999999</v>
      </c>
      <c r="AF148">
        <v>1.9267909999999999</v>
      </c>
      <c r="AG148">
        <v>0.25268839999999998</v>
      </c>
      <c r="AH148">
        <v>-1.4922310000000001</v>
      </c>
      <c r="AI148">
        <v>0.26738139999999999</v>
      </c>
      <c r="AJ148">
        <v>0.86279159999999999</v>
      </c>
      <c r="AK148">
        <v>0.2509633</v>
      </c>
      <c r="AL148">
        <v>0.87745899999999999</v>
      </c>
      <c r="AM148">
        <v>0.26337549999999998</v>
      </c>
      <c r="AN148">
        <v>1.687168</v>
      </c>
      <c r="AO148">
        <v>0.2479094</v>
      </c>
    </row>
    <row r="149" spans="2:41" x14ac:dyDescent="0.25">
      <c r="B149">
        <v>0.91303999999999996</v>
      </c>
      <c r="C149">
        <v>0.27023900000000001</v>
      </c>
      <c r="D149">
        <v>1.989371</v>
      </c>
      <c r="E149">
        <v>0.2500733</v>
      </c>
      <c r="F149">
        <v>0.97445280000000001</v>
      </c>
      <c r="G149">
        <v>0.25724360000000002</v>
      </c>
      <c r="H149">
        <v>1.102983</v>
      </c>
      <c r="I149">
        <v>0.25433630000000002</v>
      </c>
      <c r="J149">
        <v>2.2806010000000002E-2</v>
      </c>
      <c r="K149">
        <v>0.26441379999999998</v>
      </c>
      <c r="L149">
        <v>3.2241330000000001</v>
      </c>
      <c r="M149">
        <v>0.24423410000000001</v>
      </c>
      <c r="N149">
        <v>6.7465010000000006E-2</v>
      </c>
      <c r="O149">
        <v>0.26530700000000002</v>
      </c>
      <c r="P149">
        <v>2.551752</v>
      </c>
      <c r="Q149">
        <v>0.24334020000000001</v>
      </c>
      <c r="R149">
        <v>-0.90719859999999997</v>
      </c>
      <c r="S149">
        <v>0.2696114</v>
      </c>
      <c r="T149">
        <v>-1.0058279999999999</v>
      </c>
      <c r="U149">
        <v>0.27248509999999998</v>
      </c>
      <c r="V149">
        <v>1.3550340000000001</v>
      </c>
      <c r="W149">
        <v>0.26278289999999999</v>
      </c>
      <c r="X149">
        <v>-0.90816479999999999</v>
      </c>
      <c r="Y149">
        <v>0.27561970000000002</v>
      </c>
      <c r="Z149">
        <v>1.052603</v>
      </c>
      <c r="AA149">
        <v>0.26985890000000001</v>
      </c>
      <c r="AB149">
        <v>1.3078430000000001</v>
      </c>
      <c r="AC149">
        <v>0.24636739999999999</v>
      </c>
      <c r="AD149">
        <v>0.14965870000000001</v>
      </c>
      <c r="AE149">
        <v>0.25017879999999998</v>
      </c>
      <c r="AF149">
        <v>2.314082</v>
      </c>
      <c r="AG149">
        <v>0.258328</v>
      </c>
      <c r="AH149">
        <v>-1.02376</v>
      </c>
      <c r="AI149">
        <v>0.2601118</v>
      </c>
      <c r="AJ149">
        <v>0.19882340000000001</v>
      </c>
      <c r="AK149">
        <v>0.24659800000000001</v>
      </c>
      <c r="AL149">
        <v>1.531201</v>
      </c>
      <c r="AM149">
        <v>0.26102700000000001</v>
      </c>
      <c r="AN149">
        <v>1.774095</v>
      </c>
      <c r="AO149">
        <v>0.2493127</v>
      </c>
    </row>
    <row r="150" spans="2:41" x14ac:dyDescent="0.25">
      <c r="B150">
        <v>0.57753650000000001</v>
      </c>
      <c r="C150">
        <v>0.25548310000000002</v>
      </c>
      <c r="D150">
        <v>-1.7826069999999999E-2</v>
      </c>
      <c r="E150">
        <v>0.2464858</v>
      </c>
      <c r="F150">
        <v>0.71967150000000002</v>
      </c>
      <c r="G150">
        <v>0.25184879999999998</v>
      </c>
      <c r="H150">
        <v>1.0602959999999999</v>
      </c>
      <c r="I150">
        <v>0.24150759999999999</v>
      </c>
      <c r="J150">
        <v>1.5210999999999999</v>
      </c>
      <c r="K150">
        <v>0.26176470000000002</v>
      </c>
      <c r="L150">
        <v>3.2838820000000002</v>
      </c>
      <c r="M150">
        <v>0.24327570000000001</v>
      </c>
      <c r="N150">
        <v>1.3234399999999999</v>
      </c>
      <c r="O150">
        <v>0.26315899999999998</v>
      </c>
      <c r="P150">
        <v>1.3307340000000001</v>
      </c>
      <c r="Q150">
        <v>0.24893309999999999</v>
      </c>
      <c r="R150">
        <v>-0.80341379999999996</v>
      </c>
      <c r="S150">
        <v>0.25887260000000001</v>
      </c>
      <c r="T150">
        <v>1.0163500000000001</v>
      </c>
      <c r="U150">
        <v>0.26111770000000001</v>
      </c>
      <c r="V150">
        <v>0.39486539999999998</v>
      </c>
      <c r="W150">
        <v>0.2475879</v>
      </c>
      <c r="X150">
        <v>0.1236434</v>
      </c>
      <c r="Y150">
        <v>0.26741189999999998</v>
      </c>
      <c r="Z150">
        <v>6.0770659999999997E-2</v>
      </c>
      <c r="AA150">
        <v>0.2603608</v>
      </c>
      <c r="AB150">
        <v>2.3728050000000001</v>
      </c>
      <c r="AC150">
        <v>0.2391257</v>
      </c>
      <c r="AD150">
        <v>0.30763980000000002</v>
      </c>
      <c r="AE150">
        <v>0.24815000000000001</v>
      </c>
      <c r="AF150">
        <v>1.8659209999999999</v>
      </c>
      <c r="AG150">
        <v>0.2595749</v>
      </c>
      <c r="AH150">
        <v>0.1146568</v>
      </c>
      <c r="AI150">
        <v>0.24859909999999999</v>
      </c>
      <c r="AJ150">
        <v>-0.9217959</v>
      </c>
      <c r="AK150">
        <v>0.25736290000000001</v>
      </c>
      <c r="AL150">
        <v>1.631067</v>
      </c>
      <c r="AM150">
        <v>0.25857590000000003</v>
      </c>
      <c r="AN150">
        <v>1.4975419999999999</v>
      </c>
      <c r="AO150">
        <v>0.2406913</v>
      </c>
    </row>
    <row r="151" spans="2:41" x14ac:dyDescent="0.25">
      <c r="B151">
        <v>0.4129217</v>
      </c>
      <c r="C151">
        <v>0.24700739999999999</v>
      </c>
      <c r="D151">
        <v>-1.465821</v>
      </c>
      <c r="E151">
        <v>0.25286130000000001</v>
      </c>
      <c r="F151">
        <v>0.1118686</v>
      </c>
      <c r="G151">
        <v>0.25560060000000001</v>
      </c>
      <c r="H151">
        <v>0.41133550000000002</v>
      </c>
      <c r="I151">
        <v>0.24387049999999999</v>
      </c>
      <c r="J151">
        <v>1.4294519999999999</v>
      </c>
      <c r="K151">
        <v>0.25680389999999997</v>
      </c>
      <c r="L151">
        <v>2.0363989999999998</v>
      </c>
      <c r="M151">
        <v>0.2481112</v>
      </c>
      <c r="N151">
        <v>1.7504710000000001</v>
      </c>
      <c r="O151">
        <v>0.24980920000000001</v>
      </c>
      <c r="P151">
        <v>0.80013069999999997</v>
      </c>
      <c r="Q151">
        <v>0.25026280000000001</v>
      </c>
      <c r="R151">
        <v>-0.28559560000000001</v>
      </c>
      <c r="S151">
        <v>0.25237490000000001</v>
      </c>
      <c r="T151">
        <v>2.0182449999999998</v>
      </c>
      <c r="U151">
        <v>0.25240050000000003</v>
      </c>
      <c r="V151">
        <v>-1.1104959999999999</v>
      </c>
      <c r="W151">
        <v>0.2475233</v>
      </c>
      <c r="X151">
        <v>1.234335</v>
      </c>
      <c r="Y151">
        <v>0.2627273</v>
      </c>
      <c r="Z151">
        <v>0.47304040000000003</v>
      </c>
      <c r="AA151">
        <v>0.25752409999999998</v>
      </c>
      <c r="AB151">
        <v>1.7810349999999999</v>
      </c>
      <c r="AC151">
        <v>0.24437990000000001</v>
      </c>
      <c r="AD151">
        <v>0.2325652</v>
      </c>
      <c r="AE151">
        <v>0.25782870000000002</v>
      </c>
      <c r="AF151">
        <v>1.817115</v>
      </c>
      <c r="AG151">
        <v>0.2493831</v>
      </c>
      <c r="AH151">
        <v>0.3304897</v>
      </c>
      <c r="AI151">
        <v>0.24670629999999999</v>
      </c>
      <c r="AJ151">
        <v>-1.796794</v>
      </c>
      <c r="AK151">
        <v>0.26761689999999999</v>
      </c>
      <c r="AL151">
        <v>1.514913</v>
      </c>
      <c r="AM151">
        <v>0.25330770000000002</v>
      </c>
      <c r="AN151">
        <v>0.1599247</v>
      </c>
      <c r="AO151">
        <v>0.24305650000000001</v>
      </c>
    </row>
    <row r="152" spans="2:41" x14ac:dyDescent="0.25">
      <c r="B152">
        <v>0.58982579999999996</v>
      </c>
      <c r="C152">
        <v>0.24608849999999999</v>
      </c>
      <c r="D152">
        <v>-0.85062819999999995</v>
      </c>
      <c r="E152">
        <v>0.25887739999999998</v>
      </c>
      <c r="F152">
        <v>-0.3733476</v>
      </c>
      <c r="G152">
        <v>0.25907479999999999</v>
      </c>
      <c r="H152">
        <v>-9.641951E-2</v>
      </c>
      <c r="I152">
        <v>0.25024449999999998</v>
      </c>
      <c r="J152">
        <v>1.0771869999999999</v>
      </c>
      <c r="K152">
        <v>0.25169710000000001</v>
      </c>
      <c r="L152">
        <v>1.0047459999999999</v>
      </c>
      <c r="M152">
        <v>0.24880579999999999</v>
      </c>
      <c r="N152">
        <v>1.1132120000000001</v>
      </c>
      <c r="O152">
        <v>0.24755260000000001</v>
      </c>
      <c r="P152">
        <v>1.0845100000000001</v>
      </c>
      <c r="Q152">
        <v>0.25001889999999999</v>
      </c>
      <c r="R152">
        <v>9.0288619999999995E-4</v>
      </c>
      <c r="S152">
        <v>0.25048949999999998</v>
      </c>
      <c r="T152">
        <v>2.2010070000000002</v>
      </c>
      <c r="U152">
        <v>0.256216</v>
      </c>
      <c r="V152">
        <v>-1.049987</v>
      </c>
      <c r="W152">
        <v>0.25238319999999997</v>
      </c>
      <c r="X152">
        <v>1.0989819999999999</v>
      </c>
      <c r="Y152">
        <v>0.26020529999999997</v>
      </c>
      <c r="Z152">
        <v>0.99303859999999999</v>
      </c>
      <c r="AA152">
        <v>0.25883869999999998</v>
      </c>
      <c r="AB152">
        <v>0.63256230000000002</v>
      </c>
      <c r="AC152">
        <v>0.2604514</v>
      </c>
      <c r="AD152">
        <v>-0.11180859999999999</v>
      </c>
      <c r="AE152">
        <v>0.26530140000000002</v>
      </c>
      <c r="AF152">
        <v>2.2963399999999998</v>
      </c>
      <c r="AG152">
        <v>0.235536</v>
      </c>
      <c r="AH152">
        <v>0.15420110000000001</v>
      </c>
      <c r="AI152">
        <v>0.25221529999999998</v>
      </c>
      <c r="AJ152">
        <v>-0.4227477</v>
      </c>
      <c r="AK152">
        <v>0.26762839999999999</v>
      </c>
      <c r="AL152">
        <v>1.479473</v>
      </c>
      <c r="AM152">
        <v>0.25062050000000002</v>
      </c>
      <c r="AN152">
        <v>-1.427621</v>
      </c>
      <c r="AO152">
        <v>0.25883469999999997</v>
      </c>
    </row>
    <row r="153" spans="2:41" x14ac:dyDescent="0.25">
      <c r="B153">
        <v>0.42134070000000001</v>
      </c>
      <c r="C153">
        <v>0.24535480000000001</v>
      </c>
      <c r="D153">
        <v>-4.4343649999999997E-5</v>
      </c>
      <c r="E153">
        <v>0.25301249999999997</v>
      </c>
      <c r="F153">
        <v>-0.51197890000000001</v>
      </c>
      <c r="G153">
        <v>0.25604349999999998</v>
      </c>
      <c r="H153">
        <v>0.74961129999999998</v>
      </c>
      <c r="I153">
        <v>0.24934629999999999</v>
      </c>
      <c r="J153">
        <v>0.27939760000000002</v>
      </c>
      <c r="K153">
        <v>0.24466750000000001</v>
      </c>
      <c r="L153">
        <v>0.61583080000000001</v>
      </c>
      <c r="M153">
        <v>0.247973</v>
      </c>
      <c r="N153">
        <v>1.0079610000000001</v>
      </c>
      <c r="O153">
        <v>0.25547150000000002</v>
      </c>
      <c r="P153">
        <v>1.6088249999999999</v>
      </c>
      <c r="Q153">
        <v>0.2499323</v>
      </c>
      <c r="R153">
        <v>5.0039149999999998E-2</v>
      </c>
      <c r="S153">
        <v>0.25023980000000001</v>
      </c>
      <c r="T153">
        <v>1.482483</v>
      </c>
      <c r="U153">
        <v>0.25767970000000001</v>
      </c>
      <c r="V153">
        <v>-0.1195261</v>
      </c>
      <c r="W153">
        <v>0.25286819999999999</v>
      </c>
      <c r="X153">
        <v>-0.1192182</v>
      </c>
      <c r="Y153">
        <v>0.25601699999999999</v>
      </c>
      <c r="Z153">
        <v>0.86467249999999996</v>
      </c>
      <c r="AA153">
        <v>0.26439259999999998</v>
      </c>
      <c r="AB153">
        <v>0.27514739999999999</v>
      </c>
      <c r="AC153">
        <v>0.2599863</v>
      </c>
      <c r="AD153">
        <v>5.6053239999999997E-2</v>
      </c>
      <c r="AE153">
        <v>0.2613492</v>
      </c>
      <c r="AF153">
        <v>1.79701</v>
      </c>
      <c r="AG153">
        <v>0.2284138</v>
      </c>
      <c r="AH153">
        <v>-0.15562309999999999</v>
      </c>
      <c r="AI153">
        <v>0.25195139999999999</v>
      </c>
      <c r="AJ153">
        <v>1.186585</v>
      </c>
      <c r="AK153">
        <v>0.2592101</v>
      </c>
      <c r="AL153">
        <v>1.547817</v>
      </c>
      <c r="AM153">
        <v>0.25783990000000001</v>
      </c>
      <c r="AN153">
        <v>-1.0543260000000001</v>
      </c>
      <c r="AO153">
        <v>0.26266919999999999</v>
      </c>
    </row>
    <row r="154" spans="2:41" x14ac:dyDescent="0.25">
      <c r="B154">
        <v>0.27840749999999997</v>
      </c>
      <c r="C154">
        <v>0.24813550000000001</v>
      </c>
      <c r="D154">
        <v>0.58880600000000005</v>
      </c>
      <c r="E154">
        <v>0.24459710000000001</v>
      </c>
      <c r="F154">
        <v>-0.20121559999999999</v>
      </c>
      <c r="G154">
        <v>0.2569919</v>
      </c>
      <c r="H154">
        <v>1.911956</v>
      </c>
      <c r="I154">
        <v>0.2487492</v>
      </c>
      <c r="J154">
        <v>-0.68518210000000002</v>
      </c>
      <c r="K154">
        <v>0.2462416</v>
      </c>
      <c r="L154">
        <v>0.44692009999999999</v>
      </c>
      <c r="M154">
        <v>0.24981619999999999</v>
      </c>
      <c r="N154">
        <v>1.1636340000000001</v>
      </c>
      <c r="O154">
        <v>0.25422549999999999</v>
      </c>
      <c r="P154">
        <v>1.8362210000000001</v>
      </c>
      <c r="Q154">
        <v>0.2476361</v>
      </c>
      <c r="R154">
        <v>0.15006990000000001</v>
      </c>
      <c r="S154">
        <v>0.25353320000000001</v>
      </c>
      <c r="T154">
        <v>0.95276229999999995</v>
      </c>
      <c r="U154">
        <v>0.25060830000000001</v>
      </c>
      <c r="V154">
        <v>-0.27575810000000001</v>
      </c>
      <c r="W154">
        <v>0.25506960000000001</v>
      </c>
      <c r="X154">
        <v>-0.28218670000000001</v>
      </c>
      <c r="Y154">
        <v>0.25045610000000001</v>
      </c>
      <c r="Z154">
        <v>0.33759129999999998</v>
      </c>
      <c r="AA154">
        <v>0.26936149999999998</v>
      </c>
      <c r="AB154">
        <v>-8.1404159999999993E-3</v>
      </c>
      <c r="AC154">
        <v>0.25415599999999999</v>
      </c>
      <c r="AD154">
        <v>-0.42654999999999998</v>
      </c>
      <c r="AE154">
        <v>0.2501216</v>
      </c>
      <c r="AF154">
        <v>0.4670993</v>
      </c>
      <c r="AG154">
        <v>0.23361009999999999</v>
      </c>
      <c r="AH154">
        <v>-0.53710590000000002</v>
      </c>
      <c r="AI154">
        <v>0.24855579999999999</v>
      </c>
      <c r="AJ154">
        <v>0.40182990000000002</v>
      </c>
      <c r="AK154">
        <v>0.26108140000000002</v>
      </c>
      <c r="AL154">
        <v>1.6440920000000001</v>
      </c>
      <c r="AM154">
        <v>0.25811699999999999</v>
      </c>
      <c r="AN154">
        <v>0.37193029999999999</v>
      </c>
      <c r="AO154">
        <v>0.25183359999999999</v>
      </c>
    </row>
    <row r="155" spans="2:41" x14ac:dyDescent="0.25">
      <c r="B155">
        <v>1.0011319999999999</v>
      </c>
      <c r="C155">
        <v>0.25271139999999997</v>
      </c>
      <c r="D155">
        <v>1.3952990000000001</v>
      </c>
      <c r="E155">
        <v>0.24540989999999999</v>
      </c>
      <c r="F155">
        <v>0.238089</v>
      </c>
      <c r="G155">
        <v>0.2588375</v>
      </c>
      <c r="H155">
        <v>1.7919290000000001</v>
      </c>
      <c r="I155">
        <v>0.25421050000000001</v>
      </c>
      <c r="J155">
        <v>0.35046840000000001</v>
      </c>
      <c r="K155">
        <v>0.25143880000000002</v>
      </c>
      <c r="L155">
        <v>0.33096229999999999</v>
      </c>
      <c r="M155">
        <v>0.2495038</v>
      </c>
      <c r="N155">
        <v>0.61285350000000005</v>
      </c>
      <c r="O155">
        <v>0.2470599</v>
      </c>
      <c r="P155">
        <v>1.4250389999999999</v>
      </c>
      <c r="Q155">
        <v>0.2449469</v>
      </c>
      <c r="R155">
        <v>0.62035499999999999</v>
      </c>
      <c r="S155">
        <v>0.2526988</v>
      </c>
      <c r="T155">
        <v>1.5155449999999999</v>
      </c>
      <c r="U155">
        <v>0.24078369999999999</v>
      </c>
      <c r="V155">
        <v>-0.4071765</v>
      </c>
      <c r="W155">
        <v>0.2576329</v>
      </c>
      <c r="X155">
        <v>1.0974969999999999</v>
      </c>
      <c r="Y155">
        <v>0.24498539999999999</v>
      </c>
      <c r="Z155">
        <v>-0.35905959999999998</v>
      </c>
      <c r="AA155">
        <v>0.25783</v>
      </c>
      <c r="AB155">
        <v>-6.1003109999999999E-2</v>
      </c>
      <c r="AC155">
        <v>0.26316400000000001</v>
      </c>
      <c r="AD155">
        <v>-0.66409629999999997</v>
      </c>
      <c r="AE155">
        <v>0.24593690000000001</v>
      </c>
      <c r="AF155">
        <v>-0.29651189999999999</v>
      </c>
      <c r="AG155">
        <v>0.24352499999999999</v>
      </c>
      <c r="AH155">
        <v>0.28550969999999998</v>
      </c>
      <c r="AI155">
        <v>0.2544304</v>
      </c>
      <c r="AJ155">
        <v>-0.72807359999999999</v>
      </c>
      <c r="AK155">
        <v>0.26619480000000001</v>
      </c>
      <c r="AL155">
        <v>1.7085269999999999</v>
      </c>
      <c r="AM155">
        <v>0.2458274</v>
      </c>
      <c r="AN155">
        <v>1.0138499999999999</v>
      </c>
      <c r="AO155">
        <v>0.24619150000000001</v>
      </c>
    </row>
    <row r="156" spans="2:41" x14ac:dyDescent="0.25">
      <c r="B156">
        <v>1.1062110000000001</v>
      </c>
      <c r="C156">
        <v>0.24437210000000001</v>
      </c>
      <c r="D156">
        <v>0.31163770000000002</v>
      </c>
      <c r="E156">
        <v>0.24842620000000001</v>
      </c>
      <c r="F156">
        <v>-0.43148609999999998</v>
      </c>
      <c r="G156">
        <v>0.24979850000000001</v>
      </c>
      <c r="H156">
        <v>1.4594769999999999</v>
      </c>
      <c r="I156">
        <v>0.25425039999999999</v>
      </c>
      <c r="J156">
        <v>1.8678170000000001</v>
      </c>
      <c r="K156">
        <v>0.24678629999999999</v>
      </c>
      <c r="L156">
        <v>0.50093529999999997</v>
      </c>
      <c r="M156">
        <v>0.2433795</v>
      </c>
      <c r="N156">
        <v>-0.40366879999999999</v>
      </c>
      <c r="O156">
        <v>0.2455263</v>
      </c>
      <c r="P156">
        <v>0.97503600000000001</v>
      </c>
      <c r="Q156">
        <v>0.2450022</v>
      </c>
      <c r="R156">
        <v>0.66705990000000004</v>
      </c>
      <c r="S156">
        <v>0.24070800000000001</v>
      </c>
      <c r="T156">
        <v>1.6362099999999999</v>
      </c>
      <c r="U156">
        <v>0.233761</v>
      </c>
      <c r="V156">
        <v>-2.9882429999999998E-3</v>
      </c>
      <c r="W156">
        <v>0.24749570000000001</v>
      </c>
      <c r="X156">
        <v>2.0412910000000002</v>
      </c>
      <c r="Y156">
        <v>0.2402154</v>
      </c>
      <c r="Z156">
        <v>9.9690920000000002E-2</v>
      </c>
      <c r="AA156">
        <v>0.2401913</v>
      </c>
      <c r="AB156">
        <v>0.42904989999999998</v>
      </c>
      <c r="AC156">
        <v>0.26618779999999997</v>
      </c>
      <c r="AD156">
        <v>0.81831509999999996</v>
      </c>
      <c r="AE156">
        <v>0.24722040000000001</v>
      </c>
      <c r="AF156">
        <v>0.83856739999999996</v>
      </c>
      <c r="AG156">
        <v>0.24866530000000001</v>
      </c>
      <c r="AH156">
        <v>1.338249</v>
      </c>
      <c r="AI156">
        <v>0.26260149999999999</v>
      </c>
      <c r="AJ156">
        <v>-0.43034040000000001</v>
      </c>
      <c r="AK156">
        <v>0.25083149999999999</v>
      </c>
      <c r="AL156">
        <v>1.132997</v>
      </c>
      <c r="AM156">
        <v>0.23631240000000001</v>
      </c>
      <c r="AN156">
        <v>1.757657</v>
      </c>
      <c r="AO156">
        <v>0.24528520000000001</v>
      </c>
    </row>
    <row r="157" spans="2:41" x14ac:dyDescent="0.25">
      <c r="B157">
        <v>-0.32193739999999998</v>
      </c>
      <c r="C157">
        <v>0.2308684</v>
      </c>
      <c r="D157">
        <v>-2.1770489999999998</v>
      </c>
      <c r="E157">
        <v>0.24483289999999999</v>
      </c>
      <c r="F157">
        <v>-1.2784949999999999</v>
      </c>
      <c r="G157">
        <v>0.24427679999999999</v>
      </c>
      <c r="H157">
        <v>1.82843</v>
      </c>
      <c r="I157">
        <v>0.24465129999999999</v>
      </c>
      <c r="J157">
        <v>1.2580629999999999</v>
      </c>
      <c r="K157">
        <v>0.23689769999999999</v>
      </c>
      <c r="L157">
        <v>0.6944496</v>
      </c>
      <c r="M157">
        <v>0.2404268</v>
      </c>
      <c r="N157">
        <v>-1.3940950000000001</v>
      </c>
      <c r="O157">
        <v>0.24527779999999999</v>
      </c>
      <c r="P157">
        <v>0.2072251</v>
      </c>
      <c r="Q157">
        <v>0.2491698</v>
      </c>
      <c r="R157">
        <v>-0.65140750000000003</v>
      </c>
      <c r="S157">
        <v>0.23019899999999999</v>
      </c>
      <c r="T157">
        <v>0.89918370000000003</v>
      </c>
      <c r="U157">
        <v>0.23545479999999999</v>
      </c>
      <c r="V157">
        <v>-2.6338009999999999E-3</v>
      </c>
      <c r="W157">
        <v>0.2359232</v>
      </c>
      <c r="X157">
        <v>1.6851849999999999</v>
      </c>
      <c r="Y157">
        <v>0.2387552</v>
      </c>
      <c r="Z157">
        <v>0.8446593</v>
      </c>
      <c r="AA157">
        <v>0.23940620000000001</v>
      </c>
      <c r="AB157">
        <v>0.66963589999999995</v>
      </c>
      <c r="AC157">
        <v>0.25140439999999997</v>
      </c>
      <c r="AD157">
        <v>1.639818</v>
      </c>
      <c r="AE157">
        <v>0.24169579999999999</v>
      </c>
      <c r="AF157">
        <v>2.7328060000000001</v>
      </c>
      <c r="AG157">
        <v>0.2466354</v>
      </c>
      <c r="AH157">
        <v>0.67582180000000003</v>
      </c>
      <c r="AI157">
        <v>0.25593900000000003</v>
      </c>
      <c r="AJ157">
        <v>0.36336560000000001</v>
      </c>
      <c r="AK157">
        <v>0.23155480000000001</v>
      </c>
      <c r="AL157">
        <v>0.18408440000000001</v>
      </c>
      <c r="AM157">
        <v>0.22951350000000001</v>
      </c>
      <c r="AN157">
        <v>2.3611270000000002</v>
      </c>
      <c r="AO157">
        <v>0.23902470000000001</v>
      </c>
    </row>
    <row r="158" spans="2:41" x14ac:dyDescent="0.25">
      <c r="B158">
        <v>-0.2749991</v>
      </c>
      <c r="C158">
        <v>0.2318713</v>
      </c>
      <c r="D158">
        <v>-2.2140270000000002</v>
      </c>
      <c r="E158">
        <v>0.24055360000000001</v>
      </c>
      <c r="F158">
        <v>-0.76303960000000004</v>
      </c>
      <c r="G158">
        <v>0.2471362</v>
      </c>
      <c r="H158">
        <v>1.9629920000000001</v>
      </c>
      <c r="I158">
        <v>0.23840539999999999</v>
      </c>
      <c r="J158">
        <v>-0.74120529999999996</v>
      </c>
      <c r="K158">
        <v>0.23313049999999999</v>
      </c>
      <c r="L158">
        <v>0.21100260000000001</v>
      </c>
      <c r="M158">
        <v>0.24069409999999999</v>
      </c>
      <c r="N158">
        <v>-0.83037030000000001</v>
      </c>
      <c r="O158">
        <v>0.24303830000000001</v>
      </c>
      <c r="P158">
        <v>-0.41527609999999998</v>
      </c>
      <c r="Q158">
        <v>0.25636629999999999</v>
      </c>
      <c r="R158">
        <v>-1.277838</v>
      </c>
      <c r="S158">
        <v>0.23554629999999999</v>
      </c>
      <c r="T158">
        <v>0.12869649999999999</v>
      </c>
      <c r="U158">
        <v>0.24078350000000001</v>
      </c>
      <c r="V158">
        <v>-8.2553470000000004E-2</v>
      </c>
      <c r="W158">
        <v>0.23727290000000001</v>
      </c>
      <c r="X158">
        <v>1.5144610000000001</v>
      </c>
      <c r="Y158">
        <v>0.24171419999999999</v>
      </c>
      <c r="Z158">
        <v>0.49830669999999999</v>
      </c>
      <c r="AA158">
        <v>0.2397301</v>
      </c>
      <c r="AB158">
        <v>0.59564070000000002</v>
      </c>
      <c r="AC158">
        <v>0.2395562</v>
      </c>
      <c r="AD158">
        <v>1.350886</v>
      </c>
      <c r="AE158">
        <v>0.233739</v>
      </c>
      <c r="AF158">
        <v>2.565868</v>
      </c>
      <c r="AG158">
        <v>0.2383846</v>
      </c>
      <c r="AH158">
        <v>-0.30462280000000003</v>
      </c>
      <c r="AI158">
        <v>0.24545130000000001</v>
      </c>
      <c r="AJ158">
        <v>0.37748599999999999</v>
      </c>
      <c r="AK158">
        <v>0.23132349999999999</v>
      </c>
      <c r="AL158">
        <v>0.85788819999999999</v>
      </c>
      <c r="AM158">
        <v>0.22467780000000001</v>
      </c>
      <c r="AN158">
        <v>1.9714689999999999</v>
      </c>
      <c r="AO158">
        <v>0.2341221</v>
      </c>
    </row>
    <row r="159" spans="2:41" x14ac:dyDescent="0.25">
      <c r="B159">
        <v>1.025793</v>
      </c>
      <c r="C159">
        <v>0.24270510000000001</v>
      </c>
      <c r="D159">
        <v>-0.50573829999999997</v>
      </c>
      <c r="E159">
        <v>0.24460509999999999</v>
      </c>
      <c r="F159">
        <v>-0.11427710000000001</v>
      </c>
      <c r="G159">
        <v>0.24523490000000001</v>
      </c>
      <c r="H159">
        <v>1.733314</v>
      </c>
      <c r="I159">
        <v>0.2382002</v>
      </c>
      <c r="J159">
        <v>-1.1675660000000001</v>
      </c>
      <c r="K159">
        <v>0.24022969999999999</v>
      </c>
      <c r="L159">
        <v>-0.59768960000000004</v>
      </c>
      <c r="M159">
        <v>0.2343141</v>
      </c>
      <c r="N159">
        <v>1.2146300000000001</v>
      </c>
      <c r="O159">
        <v>0.24010570000000001</v>
      </c>
      <c r="P159">
        <v>0.2142289</v>
      </c>
      <c r="Q159">
        <v>0.25512629999999997</v>
      </c>
      <c r="R159">
        <v>0.107665</v>
      </c>
      <c r="S159">
        <v>0.24636720000000001</v>
      </c>
      <c r="T159">
        <v>-0.5944142</v>
      </c>
      <c r="U159">
        <v>0.2478775</v>
      </c>
      <c r="V159">
        <v>0.44122860000000003</v>
      </c>
      <c r="W159">
        <v>0.23720939999999999</v>
      </c>
      <c r="X159">
        <v>1.8300209999999999</v>
      </c>
      <c r="Y159">
        <v>0.23865040000000001</v>
      </c>
      <c r="Z159">
        <v>0.6015952</v>
      </c>
      <c r="AA159">
        <v>0.22979089999999999</v>
      </c>
      <c r="AB159">
        <v>0.68582659999999995</v>
      </c>
      <c r="AC159">
        <v>0.2405611</v>
      </c>
      <c r="AD159">
        <v>1.541552</v>
      </c>
      <c r="AE159">
        <v>0.22738839999999999</v>
      </c>
      <c r="AF159">
        <v>0.81371090000000001</v>
      </c>
      <c r="AG159">
        <v>0.23205190000000001</v>
      </c>
      <c r="AH159">
        <v>6.6361379999999998E-2</v>
      </c>
      <c r="AI159">
        <v>0.2441448</v>
      </c>
      <c r="AJ159">
        <v>4.8432080000000002E-2</v>
      </c>
      <c r="AK159">
        <v>0.23577219999999999</v>
      </c>
      <c r="AL159">
        <v>2.3942480000000002</v>
      </c>
      <c r="AM159">
        <v>0.22894510000000001</v>
      </c>
      <c r="AN159">
        <v>1.516467</v>
      </c>
      <c r="AO159">
        <v>0.23438310000000001</v>
      </c>
    </row>
    <row r="160" spans="2:41" x14ac:dyDescent="0.25">
      <c r="B160">
        <v>3.7066489999999998E-3</v>
      </c>
      <c r="C160">
        <v>0.2458301</v>
      </c>
      <c r="D160">
        <v>-0.67493360000000002</v>
      </c>
      <c r="E160">
        <v>0.25157570000000001</v>
      </c>
      <c r="F160">
        <v>0.1214959</v>
      </c>
      <c r="G160">
        <v>0.24286430000000001</v>
      </c>
      <c r="H160">
        <v>2.254397</v>
      </c>
      <c r="I160">
        <v>0.23733509999999999</v>
      </c>
      <c r="J160">
        <v>0.1088046</v>
      </c>
      <c r="K160">
        <v>0.2409085</v>
      </c>
      <c r="L160">
        <v>-1.2869649999999999</v>
      </c>
      <c r="M160">
        <v>0.22994239999999999</v>
      </c>
      <c r="N160">
        <v>1.8208800000000001</v>
      </c>
      <c r="O160">
        <v>0.2359474</v>
      </c>
      <c r="P160">
        <v>0.96114060000000001</v>
      </c>
      <c r="Q160">
        <v>0.23679210000000001</v>
      </c>
      <c r="R160">
        <v>1.282087</v>
      </c>
      <c r="S160">
        <v>0.24573600000000001</v>
      </c>
      <c r="T160">
        <v>-1.240532</v>
      </c>
      <c r="U160">
        <v>0.25629839999999998</v>
      </c>
      <c r="V160">
        <v>0.82101360000000001</v>
      </c>
      <c r="W160">
        <v>0.23058219999999999</v>
      </c>
      <c r="X160">
        <v>1.345532</v>
      </c>
      <c r="Y160">
        <v>0.23068610000000001</v>
      </c>
      <c r="Z160">
        <v>0.97562769999999999</v>
      </c>
      <c r="AA160">
        <v>0.22834270000000001</v>
      </c>
      <c r="AB160">
        <v>0.46191199999999999</v>
      </c>
      <c r="AC160">
        <v>0.24250940000000001</v>
      </c>
      <c r="AD160">
        <v>1.445891</v>
      </c>
      <c r="AE160">
        <v>0.2266947</v>
      </c>
      <c r="AF160">
        <v>-0.1607143</v>
      </c>
      <c r="AG160">
        <v>0.23102420000000001</v>
      </c>
      <c r="AH160">
        <v>7.2327230000000006E-2</v>
      </c>
      <c r="AI160">
        <v>0.2408392</v>
      </c>
      <c r="AJ160">
        <v>0.4481251</v>
      </c>
      <c r="AK160">
        <v>0.23189699999999999</v>
      </c>
      <c r="AL160">
        <v>1.4985280000000001</v>
      </c>
      <c r="AM160">
        <v>0.2385678</v>
      </c>
      <c r="AN160">
        <v>1.8122400000000001</v>
      </c>
      <c r="AO160">
        <v>0.22923189999999999</v>
      </c>
    </row>
    <row r="161" spans="2:41" x14ac:dyDescent="0.25">
      <c r="B161">
        <v>-1.2618320000000001</v>
      </c>
      <c r="C161">
        <v>0.24063989999999999</v>
      </c>
      <c r="D161">
        <v>-1.8368869999999999</v>
      </c>
      <c r="E161">
        <v>0.24675730000000001</v>
      </c>
      <c r="F161">
        <v>0.3384297</v>
      </c>
      <c r="G161">
        <v>0.24262059999999999</v>
      </c>
      <c r="H161">
        <v>3.0347590000000002</v>
      </c>
      <c r="I161">
        <v>0.2370795</v>
      </c>
      <c r="J161">
        <v>0.8118339</v>
      </c>
      <c r="K161">
        <v>0.2235511</v>
      </c>
      <c r="L161">
        <v>-1.0002249999999999</v>
      </c>
      <c r="M161">
        <v>0.23640929999999999</v>
      </c>
      <c r="N161">
        <v>0.51911689999999999</v>
      </c>
      <c r="O161">
        <v>0.23169000000000001</v>
      </c>
      <c r="P161">
        <v>0.64272720000000005</v>
      </c>
      <c r="Q161">
        <v>0.22199179999999999</v>
      </c>
      <c r="R161">
        <v>0.70942240000000001</v>
      </c>
      <c r="S161">
        <v>0.23741979999999999</v>
      </c>
      <c r="T161">
        <v>-1.638614</v>
      </c>
      <c r="U161">
        <v>0.25515490000000002</v>
      </c>
      <c r="V161">
        <v>-0.29690349999999999</v>
      </c>
      <c r="W161">
        <v>0.2326038</v>
      </c>
      <c r="X161">
        <v>0.95984519999999995</v>
      </c>
      <c r="Y161">
        <v>0.22820599999999999</v>
      </c>
      <c r="Z161">
        <v>-2.351984E-2</v>
      </c>
      <c r="AA161">
        <v>0.2365208</v>
      </c>
      <c r="AB161">
        <v>8.1293379999999998E-2</v>
      </c>
      <c r="AC161">
        <v>0.23749619999999999</v>
      </c>
      <c r="AD161">
        <v>0.72041029999999995</v>
      </c>
      <c r="AE161">
        <v>0.23424349999999999</v>
      </c>
      <c r="AF161">
        <v>-1.0685519999999999</v>
      </c>
      <c r="AG161">
        <v>0.23006260000000001</v>
      </c>
      <c r="AH161">
        <v>-0.99432229999999999</v>
      </c>
      <c r="AI161">
        <v>0.23606820000000001</v>
      </c>
      <c r="AJ161">
        <v>0.45231769999999999</v>
      </c>
      <c r="AK161">
        <v>0.23147529999999999</v>
      </c>
      <c r="AL161">
        <v>-1.1771119999999999</v>
      </c>
      <c r="AM161">
        <v>0.248755</v>
      </c>
      <c r="AN161">
        <v>1.7778389999999999</v>
      </c>
      <c r="AO161">
        <v>0.21853520000000001</v>
      </c>
    </row>
    <row r="162" spans="2:41" x14ac:dyDescent="0.25">
      <c r="B162">
        <v>-1.02495</v>
      </c>
      <c r="C162">
        <v>0.23484740000000001</v>
      </c>
      <c r="D162">
        <v>-1.6723889999999999</v>
      </c>
      <c r="E162">
        <v>0.23425080000000001</v>
      </c>
      <c r="F162">
        <v>0.38777220000000001</v>
      </c>
      <c r="G162">
        <v>0.2376181</v>
      </c>
      <c r="H162">
        <v>2.2877969999999999</v>
      </c>
      <c r="I162">
        <v>0.23760049999999999</v>
      </c>
      <c r="J162">
        <v>1.6066389999999999</v>
      </c>
      <c r="K162">
        <v>0.21038409999999999</v>
      </c>
      <c r="L162">
        <v>0.32188109999999998</v>
      </c>
      <c r="M162">
        <v>0.2408092</v>
      </c>
      <c r="N162">
        <v>-0.31379089999999998</v>
      </c>
      <c r="O162">
        <v>0.2305884</v>
      </c>
      <c r="P162">
        <v>0.21357719999999999</v>
      </c>
      <c r="Q162">
        <v>0.2279678</v>
      </c>
      <c r="R162">
        <v>-0.16008449999999999</v>
      </c>
      <c r="S162">
        <v>0.2323664</v>
      </c>
      <c r="T162">
        <v>-0.81073390000000001</v>
      </c>
      <c r="U162">
        <v>0.2456431</v>
      </c>
      <c r="V162">
        <v>-1.4515560000000001</v>
      </c>
      <c r="W162">
        <v>0.2384677</v>
      </c>
      <c r="X162">
        <v>1.5222850000000001</v>
      </c>
      <c r="Y162">
        <v>0.2309995</v>
      </c>
      <c r="Z162">
        <v>-0.98041279999999997</v>
      </c>
      <c r="AA162">
        <v>0.23859179999999999</v>
      </c>
      <c r="AB162">
        <v>-7.5897590000000001E-2</v>
      </c>
      <c r="AC162">
        <v>0.23269310000000001</v>
      </c>
      <c r="AD162">
        <v>0.35096929999999998</v>
      </c>
      <c r="AE162">
        <v>0.23650170000000001</v>
      </c>
      <c r="AF162">
        <v>-2.1835429999999998</v>
      </c>
      <c r="AG162">
        <v>0.23422709999999999</v>
      </c>
      <c r="AH162">
        <v>-1.1783079999999999</v>
      </c>
      <c r="AI162">
        <v>0.23432040000000001</v>
      </c>
      <c r="AJ162">
        <v>-0.7659783</v>
      </c>
      <c r="AK162">
        <v>0.2382273</v>
      </c>
      <c r="AL162">
        <v>-2.2465290000000002</v>
      </c>
      <c r="AM162">
        <v>0.25402049999999998</v>
      </c>
      <c r="AN162">
        <v>0.60107279999999996</v>
      </c>
      <c r="AO162">
        <v>0.22033459999999999</v>
      </c>
    </row>
    <row r="163" spans="2:41" x14ac:dyDescent="0.25">
      <c r="B163">
        <v>-1.5398130000000001</v>
      </c>
      <c r="C163">
        <v>0.23052909999999999</v>
      </c>
      <c r="D163">
        <v>-0.82841319999999996</v>
      </c>
      <c r="E163">
        <v>0.2294784</v>
      </c>
      <c r="F163">
        <v>0.80407960000000001</v>
      </c>
      <c r="G163">
        <v>0.23458860000000001</v>
      </c>
      <c r="H163">
        <v>0.77836340000000004</v>
      </c>
      <c r="I163">
        <v>0.23758860000000001</v>
      </c>
      <c r="J163">
        <v>2.1864249999999998</v>
      </c>
      <c r="K163">
        <v>0.21242069999999999</v>
      </c>
      <c r="L163">
        <v>1.1835659999999999</v>
      </c>
      <c r="M163">
        <v>0.2395794</v>
      </c>
      <c r="N163">
        <v>0.26706790000000002</v>
      </c>
      <c r="O163">
        <v>0.23427149999999999</v>
      </c>
      <c r="P163">
        <v>0.42263539999999999</v>
      </c>
      <c r="Q163">
        <v>0.23954059999999999</v>
      </c>
      <c r="R163">
        <v>0.10922850000000001</v>
      </c>
      <c r="S163">
        <v>0.23254739999999999</v>
      </c>
      <c r="T163">
        <v>0.81424929999999995</v>
      </c>
      <c r="U163">
        <v>0.2357197</v>
      </c>
      <c r="V163">
        <v>-0.71987000000000001</v>
      </c>
      <c r="W163">
        <v>0.22944000000000001</v>
      </c>
      <c r="X163">
        <v>1.597318</v>
      </c>
      <c r="Y163">
        <v>0.2371972</v>
      </c>
      <c r="Z163">
        <v>-0.40853499999999998</v>
      </c>
      <c r="AA163">
        <v>0.237403</v>
      </c>
      <c r="AB163">
        <v>4.6426660000000002E-2</v>
      </c>
      <c r="AC163">
        <v>0.2336415</v>
      </c>
      <c r="AD163">
        <v>0.56653849999999994</v>
      </c>
      <c r="AE163">
        <v>0.23705219999999999</v>
      </c>
      <c r="AF163">
        <v>-0.95677939999999995</v>
      </c>
      <c r="AG163">
        <v>0.2438237</v>
      </c>
      <c r="AH163">
        <v>-0.44531140000000002</v>
      </c>
      <c r="AI163">
        <v>0.23015269999999999</v>
      </c>
      <c r="AJ163">
        <v>-0.95416060000000003</v>
      </c>
      <c r="AK163">
        <v>0.24115010000000001</v>
      </c>
      <c r="AL163">
        <v>-1.8951990000000001</v>
      </c>
      <c r="AM163">
        <v>0.24515219999999999</v>
      </c>
      <c r="AN163">
        <v>-0.21962000000000001</v>
      </c>
      <c r="AO163">
        <v>0.23331379999999999</v>
      </c>
    </row>
    <row r="164" spans="2:41" x14ac:dyDescent="0.25">
      <c r="B164">
        <v>-1.9338550000000001</v>
      </c>
      <c r="C164">
        <v>0.2326183</v>
      </c>
      <c r="D164">
        <v>-0.32865729999999999</v>
      </c>
      <c r="E164">
        <v>0.227744</v>
      </c>
      <c r="F164">
        <v>1.260837</v>
      </c>
      <c r="G164">
        <v>0.23854649999999999</v>
      </c>
      <c r="H164">
        <v>0.60451600000000005</v>
      </c>
      <c r="I164">
        <v>0.23640829999999999</v>
      </c>
      <c r="J164">
        <v>0.46506730000000002</v>
      </c>
      <c r="K164">
        <v>0.21431649999999999</v>
      </c>
      <c r="L164">
        <v>1.44747</v>
      </c>
      <c r="M164">
        <v>0.2333384</v>
      </c>
      <c r="N164">
        <v>1.1267940000000001</v>
      </c>
      <c r="O164">
        <v>0.2350148</v>
      </c>
      <c r="P164">
        <v>0.44284370000000001</v>
      </c>
      <c r="Q164">
        <v>0.24404029999999999</v>
      </c>
      <c r="R164">
        <v>0.58249110000000004</v>
      </c>
      <c r="S164">
        <v>0.2375708</v>
      </c>
      <c r="T164">
        <v>1.4846779999999999</v>
      </c>
      <c r="U164">
        <v>0.2260914</v>
      </c>
      <c r="V164">
        <v>0.69056059999999997</v>
      </c>
      <c r="W164">
        <v>0.21589800000000001</v>
      </c>
      <c r="X164">
        <v>1.0091650000000001</v>
      </c>
      <c r="Y164">
        <v>0.2408032</v>
      </c>
      <c r="Z164">
        <v>0.66768130000000003</v>
      </c>
      <c r="AA164">
        <v>0.24111250000000001</v>
      </c>
      <c r="AB164">
        <v>0.87928119999999999</v>
      </c>
      <c r="AC164">
        <v>0.23421320000000001</v>
      </c>
      <c r="AD164">
        <v>1.2396290000000001</v>
      </c>
      <c r="AE164">
        <v>0.2512588</v>
      </c>
      <c r="AF164">
        <v>1.869631</v>
      </c>
      <c r="AG164">
        <v>0.24410789999999999</v>
      </c>
      <c r="AH164">
        <v>0.1335683</v>
      </c>
      <c r="AI164">
        <v>0.2284562</v>
      </c>
      <c r="AJ164">
        <v>0.58056470000000004</v>
      </c>
      <c r="AK164">
        <v>0.238289</v>
      </c>
      <c r="AL164">
        <v>-1.5390900000000001</v>
      </c>
      <c r="AM164">
        <v>0.23219500000000001</v>
      </c>
      <c r="AN164">
        <v>-0.26439200000000002</v>
      </c>
      <c r="AO164">
        <v>0.2347465</v>
      </c>
    </row>
    <row r="165" spans="2:41" x14ac:dyDescent="0.25">
      <c r="B165">
        <v>-1.3285149999999999</v>
      </c>
      <c r="C165">
        <v>0.23773050000000001</v>
      </c>
      <c r="D165">
        <v>-0.206959</v>
      </c>
      <c r="E165">
        <v>0.2226919</v>
      </c>
      <c r="F165">
        <v>1.41692</v>
      </c>
      <c r="G165">
        <v>0.23577200000000001</v>
      </c>
      <c r="H165">
        <v>1.565032</v>
      </c>
      <c r="I165">
        <v>0.2316404</v>
      </c>
      <c r="J165">
        <v>-1.3082990000000001</v>
      </c>
      <c r="K165">
        <v>0.21731500000000001</v>
      </c>
      <c r="L165">
        <v>1.0686040000000001</v>
      </c>
      <c r="M165">
        <v>0.22274869999999999</v>
      </c>
      <c r="N165">
        <v>1.438175</v>
      </c>
      <c r="O165">
        <v>0.22778080000000001</v>
      </c>
      <c r="P165">
        <v>-0.2844931</v>
      </c>
      <c r="Q165">
        <v>0.2434162</v>
      </c>
      <c r="R165">
        <v>0.72825320000000004</v>
      </c>
      <c r="S165">
        <v>0.24610199999999999</v>
      </c>
      <c r="T165">
        <v>1.50308</v>
      </c>
      <c r="U165">
        <v>0.2188813</v>
      </c>
      <c r="V165">
        <v>1.168426</v>
      </c>
      <c r="W165">
        <v>0.2141837</v>
      </c>
      <c r="X165">
        <v>0.3794498</v>
      </c>
      <c r="Y165">
        <v>0.2363323</v>
      </c>
      <c r="Z165">
        <v>1.119796</v>
      </c>
      <c r="AA165">
        <v>0.24175150000000001</v>
      </c>
      <c r="AB165">
        <v>1.2470779999999999</v>
      </c>
      <c r="AC165">
        <v>0.22967319999999999</v>
      </c>
      <c r="AD165">
        <v>1.8583860000000001</v>
      </c>
      <c r="AE165">
        <v>0.25554169999999998</v>
      </c>
      <c r="AF165">
        <v>3.1122030000000001</v>
      </c>
      <c r="AG165">
        <v>0.2370958</v>
      </c>
      <c r="AH165">
        <v>0.1374727</v>
      </c>
      <c r="AI165">
        <v>0.23015949999999999</v>
      </c>
      <c r="AJ165">
        <v>1.551053</v>
      </c>
      <c r="AK165">
        <v>0.23567389999999999</v>
      </c>
      <c r="AL165">
        <v>-0.59314160000000005</v>
      </c>
      <c r="AM165">
        <v>0.22845850000000001</v>
      </c>
      <c r="AN165">
        <v>-0.2690575</v>
      </c>
      <c r="AO165">
        <v>0.2263857</v>
      </c>
    </row>
    <row r="166" spans="2:41" x14ac:dyDescent="0.25">
      <c r="B166">
        <v>-1.0036719999999999</v>
      </c>
      <c r="C166">
        <v>0.2388526</v>
      </c>
      <c r="D166">
        <v>-0.46352969999999999</v>
      </c>
      <c r="E166">
        <v>0.2249748</v>
      </c>
      <c r="F166">
        <v>1.905359</v>
      </c>
      <c r="G166">
        <v>0.2215029</v>
      </c>
      <c r="H166">
        <v>2.1510980000000002</v>
      </c>
      <c r="I166">
        <v>0.22597999999999999</v>
      </c>
      <c r="J166">
        <v>-0.77542809999999995</v>
      </c>
      <c r="K166">
        <v>0.2315479</v>
      </c>
      <c r="L166">
        <v>0.16185440000000001</v>
      </c>
      <c r="M166">
        <v>0.2265123</v>
      </c>
      <c r="N166">
        <v>1.6141859999999999</v>
      </c>
      <c r="O166">
        <v>0.2237817</v>
      </c>
      <c r="P166">
        <v>-0.97780959999999995</v>
      </c>
      <c r="Q166">
        <v>0.24703720000000001</v>
      </c>
      <c r="R166">
        <v>0.61472749999999998</v>
      </c>
      <c r="S166">
        <v>0.24963160000000001</v>
      </c>
      <c r="T166">
        <v>1.497263</v>
      </c>
      <c r="U166">
        <v>0.21967220000000001</v>
      </c>
      <c r="V166">
        <v>0.64601679999999995</v>
      </c>
      <c r="W166">
        <v>0.21753629999999999</v>
      </c>
      <c r="X166">
        <v>3.0283919999999999E-2</v>
      </c>
      <c r="Y166">
        <v>0.2280595</v>
      </c>
      <c r="Z166">
        <v>0.37878309999999998</v>
      </c>
      <c r="AA166">
        <v>0.23757110000000001</v>
      </c>
      <c r="AB166">
        <v>-0.16980339999999999</v>
      </c>
      <c r="AC166">
        <v>0.2269215</v>
      </c>
      <c r="AD166">
        <v>1.6051800000000001</v>
      </c>
      <c r="AE166">
        <v>0.23284379999999999</v>
      </c>
      <c r="AF166">
        <v>2.1814230000000001</v>
      </c>
      <c r="AG166">
        <v>0.2356338</v>
      </c>
      <c r="AH166">
        <v>-0.52019939999999998</v>
      </c>
      <c r="AI166">
        <v>0.23168730000000001</v>
      </c>
      <c r="AJ166">
        <v>1.171084</v>
      </c>
      <c r="AK166">
        <v>0.23183409999999999</v>
      </c>
      <c r="AL166">
        <v>-0.22021450000000001</v>
      </c>
      <c r="AM166">
        <v>0.2259244</v>
      </c>
      <c r="AN166">
        <v>-0.90032389999999995</v>
      </c>
      <c r="AO166">
        <v>0.2222063</v>
      </c>
    </row>
    <row r="167" spans="2:41" x14ac:dyDescent="0.25">
      <c r="B167">
        <v>-1.5328980000000001</v>
      </c>
      <c r="C167">
        <v>0.2395526</v>
      </c>
      <c r="D167">
        <v>-0.52135339999999997</v>
      </c>
      <c r="E167">
        <v>0.2357052</v>
      </c>
      <c r="F167">
        <v>2.4234990000000001</v>
      </c>
      <c r="G167">
        <v>0.21611859999999999</v>
      </c>
      <c r="H167">
        <v>1.5805819999999999</v>
      </c>
      <c r="I167">
        <v>0.21631010000000001</v>
      </c>
      <c r="J167">
        <v>0.26476450000000001</v>
      </c>
      <c r="K167">
        <v>0.24343380000000001</v>
      </c>
      <c r="L167">
        <v>0.245141</v>
      </c>
      <c r="M167">
        <v>0.23492160000000001</v>
      </c>
      <c r="N167">
        <v>1.6548560000000001</v>
      </c>
      <c r="O167">
        <v>0.22999269999999999</v>
      </c>
      <c r="P167">
        <v>-0.50559560000000003</v>
      </c>
      <c r="Q167">
        <v>0.2546195</v>
      </c>
      <c r="R167">
        <v>-6.1245109999999998E-2</v>
      </c>
      <c r="S167">
        <v>0.24487539999999999</v>
      </c>
      <c r="T167">
        <v>0.9575939</v>
      </c>
      <c r="U167">
        <v>0.22920509999999999</v>
      </c>
      <c r="V167">
        <v>0.65644080000000005</v>
      </c>
      <c r="W167">
        <v>0.22294149999999999</v>
      </c>
      <c r="X167">
        <v>0.39197670000000001</v>
      </c>
      <c r="Y167">
        <v>0.22244169999999999</v>
      </c>
      <c r="Z167">
        <v>-1.080954</v>
      </c>
      <c r="AA167">
        <v>0.2376393</v>
      </c>
      <c r="AB167">
        <v>-2.2208009999999998</v>
      </c>
      <c r="AC167">
        <v>0.23422789999999999</v>
      </c>
      <c r="AD167">
        <v>1.0796110000000001</v>
      </c>
      <c r="AE167">
        <v>0.21501780000000001</v>
      </c>
      <c r="AF167">
        <v>0.38803729999999997</v>
      </c>
      <c r="AG167">
        <v>0.23493849999999999</v>
      </c>
      <c r="AH167">
        <v>-0.95831390000000005</v>
      </c>
      <c r="AI167">
        <v>0.23602409999999999</v>
      </c>
      <c r="AJ167">
        <v>0.26448529999999998</v>
      </c>
      <c r="AK167">
        <v>0.22406309999999999</v>
      </c>
      <c r="AL167">
        <v>-0.81540639999999998</v>
      </c>
      <c r="AM167">
        <v>0.22692470000000001</v>
      </c>
      <c r="AN167">
        <v>-2.2807629999999999</v>
      </c>
      <c r="AO167">
        <v>0.22589919999999999</v>
      </c>
    </row>
    <row r="168" spans="2:41" x14ac:dyDescent="0.25">
      <c r="B168">
        <v>-1.9901</v>
      </c>
      <c r="C168">
        <v>0.2393566</v>
      </c>
      <c r="D168">
        <v>0.105244</v>
      </c>
      <c r="E168">
        <v>0.23838780000000001</v>
      </c>
      <c r="F168">
        <v>2.2689789999999999</v>
      </c>
      <c r="G168">
        <v>0.22083700000000001</v>
      </c>
      <c r="H168">
        <v>0.37837929999999997</v>
      </c>
      <c r="I168">
        <v>0.20714740000000001</v>
      </c>
      <c r="J168">
        <v>0.89335629999999999</v>
      </c>
      <c r="K168">
        <v>0.24084939999999999</v>
      </c>
      <c r="L168">
        <v>1.3533440000000001</v>
      </c>
      <c r="M168">
        <v>0.22577340000000001</v>
      </c>
      <c r="N168">
        <v>1.16265</v>
      </c>
      <c r="O168">
        <v>0.23534430000000001</v>
      </c>
      <c r="P168">
        <v>0.58485330000000002</v>
      </c>
      <c r="Q168">
        <v>0.25171670000000002</v>
      </c>
      <c r="R168">
        <v>-0.25520559999999998</v>
      </c>
      <c r="S168">
        <v>0.23559649999999999</v>
      </c>
      <c r="T168">
        <v>-0.43767610000000001</v>
      </c>
      <c r="U168">
        <v>0.23757120000000001</v>
      </c>
      <c r="V168">
        <v>1.550044</v>
      </c>
      <c r="W168">
        <v>0.22557389999999999</v>
      </c>
      <c r="X168">
        <v>0.3954146</v>
      </c>
      <c r="Y168">
        <v>0.2197953</v>
      </c>
      <c r="Z168">
        <v>-1.3698330000000001</v>
      </c>
      <c r="AA168">
        <v>0.23792749999999999</v>
      </c>
      <c r="AB168">
        <v>-2.5572309999999998</v>
      </c>
      <c r="AC168">
        <v>0.24476690000000001</v>
      </c>
      <c r="AD168">
        <v>0.4513722</v>
      </c>
      <c r="AE168">
        <v>0.21701490000000001</v>
      </c>
      <c r="AF168">
        <v>-0.4909406</v>
      </c>
      <c r="AG168">
        <v>0.22840830000000001</v>
      </c>
      <c r="AH168">
        <v>-0.59893399999999997</v>
      </c>
      <c r="AI168">
        <v>0.23915890000000001</v>
      </c>
      <c r="AJ168">
        <v>9.2087569999999994E-2</v>
      </c>
      <c r="AK168">
        <v>0.21838869999999999</v>
      </c>
      <c r="AL168">
        <v>-4.852037E-2</v>
      </c>
      <c r="AM168">
        <v>0.2318751</v>
      </c>
      <c r="AN168">
        <v>-2.1735880000000001</v>
      </c>
      <c r="AO168">
        <v>0.2308055</v>
      </c>
    </row>
    <row r="169" spans="2:41" x14ac:dyDescent="0.25">
      <c r="B169">
        <v>-0.7210046</v>
      </c>
      <c r="C169">
        <v>0.22900319999999999</v>
      </c>
      <c r="D169">
        <v>0.58270849999999996</v>
      </c>
      <c r="E169">
        <v>0.22713929999999999</v>
      </c>
      <c r="F169">
        <v>1.514535</v>
      </c>
      <c r="G169">
        <v>0.2118207</v>
      </c>
      <c r="H169">
        <v>-0.1224369</v>
      </c>
      <c r="I169">
        <v>0.2170764</v>
      </c>
      <c r="J169">
        <v>1.7403169999999999</v>
      </c>
      <c r="K169">
        <v>0.23067099999999999</v>
      </c>
      <c r="L169">
        <v>1.9421569999999999</v>
      </c>
      <c r="M169">
        <v>0.21663679999999999</v>
      </c>
      <c r="N169">
        <v>1.295334</v>
      </c>
      <c r="O169">
        <v>0.23010369999999999</v>
      </c>
      <c r="P169">
        <v>0.60791669999999998</v>
      </c>
      <c r="Q169">
        <v>0.24216869999999999</v>
      </c>
      <c r="R169">
        <v>0.51328419999999997</v>
      </c>
      <c r="S169">
        <v>0.22554759999999999</v>
      </c>
      <c r="T169">
        <v>-1.6027960000000001</v>
      </c>
      <c r="U169">
        <v>0.23726849999999999</v>
      </c>
      <c r="V169">
        <v>0.96616049999999998</v>
      </c>
      <c r="W169">
        <v>0.21945519999999999</v>
      </c>
      <c r="X169">
        <v>-0.17565790000000001</v>
      </c>
      <c r="Y169">
        <v>0.21817529999999999</v>
      </c>
      <c r="Z169">
        <v>0.20037630000000001</v>
      </c>
      <c r="AA169">
        <v>0.23551340000000001</v>
      </c>
      <c r="AB169">
        <v>-0.50944140000000004</v>
      </c>
      <c r="AC169">
        <v>0.23867969999999999</v>
      </c>
      <c r="AD169">
        <v>-1.1681170000000001</v>
      </c>
      <c r="AE169">
        <v>0.22401470000000001</v>
      </c>
      <c r="AF169">
        <v>0.18197920000000001</v>
      </c>
      <c r="AG169">
        <v>0.22423390000000001</v>
      </c>
      <c r="AH169">
        <v>0.1096729</v>
      </c>
      <c r="AI169">
        <v>0.23796990000000001</v>
      </c>
      <c r="AJ169">
        <v>0.94649930000000004</v>
      </c>
      <c r="AK169">
        <v>0.21947340000000001</v>
      </c>
      <c r="AL169">
        <v>1.0388250000000001</v>
      </c>
      <c r="AM169">
        <v>0.22542280000000001</v>
      </c>
      <c r="AN169">
        <v>-0.2274477</v>
      </c>
      <c r="AO169">
        <v>0.2225625</v>
      </c>
    </row>
    <row r="170" spans="2:41" x14ac:dyDescent="0.25">
      <c r="B170">
        <v>0.33347830000000001</v>
      </c>
      <c r="C170">
        <v>0.21605559999999999</v>
      </c>
      <c r="D170">
        <v>0.55303400000000003</v>
      </c>
      <c r="E170">
        <v>0.21569869999999999</v>
      </c>
      <c r="F170">
        <v>0.4363631</v>
      </c>
      <c r="G170">
        <v>0.19584380000000001</v>
      </c>
      <c r="H170">
        <v>0.23307739999999999</v>
      </c>
      <c r="I170">
        <v>0.23406270000000001</v>
      </c>
      <c r="J170">
        <v>2.238683</v>
      </c>
      <c r="K170">
        <v>0.22082360000000001</v>
      </c>
      <c r="L170">
        <v>1.23525</v>
      </c>
      <c r="M170">
        <v>0.22235189999999999</v>
      </c>
      <c r="N170">
        <v>2.3786119999999999</v>
      </c>
      <c r="O170">
        <v>0.21596679999999999</v>
      </c>
      <c r="P170">
        <v>-0.1671513</v>
      </c>
      <c r="Q170">
        <v>0.2326299</v>
      </c>
      <c r="R170">
        <v>0.88390400000000002</v>
      </c>
      <c r="S170">
        <v>0.22424240000000001</v>
      </c>
      <c r="T170">
        <v>-1.1330290000000001</v>
      </c>
      <c r="U170">
        <v>0.22894809999999999</v>
      </c>
      <c r="V170">
        <v>-0.81772120000000004</v>
      </c>
      <c r="W170">
        <v>0.21672420000000001</v>
      </c>
      <c r="X170">
        <v>-0.38853949999999998</v>
      </c>
      <c r="Y170">
        <v>0.22360340000000001</v>
      </c>
      <c r="Z170">
        <v>1.995781</v>
      </c>
      <c r="AA170">
        <v>0.237043</v>
      </c>
      <c r="AB170">
        <v>1.3818900000000001</v>
      </c>
      <c r="AC170">
        <v>0.216058</v>
      </c>
      <c r="AD170">
        <v>-2.4550429999999999</v>
      </c>
      <c r="AE170">
        <v>0.23059640000000001</v>
      </c>
      <c r="AF170">
        <v>0.87776799999999999</v>
      </c>
      <c r="AG170">
        <v>0.22235009999999999</v>
      </c>
      <c r="AH170">
        <v>0.16150110000000001</v>
      </c>
      <c r="AI170">
        <v>0.23401739999999999</v>
      </c>
      <c r="AJ170">
        <v>1.536931</v>
      </c>
      <c r="AK170">
        <v>0.2237113</v>
      </c>
      <c r="AL170">
        <v>0.32237969999999999</v>
      </c>
      <c r="AM170">
        <v>0.21710860000000001</v>
      </c>
      <c r="AN170">
        <v>0.71241049999999995</v>
      </c>
      <c r="AO170">
        <v>0.21491289999999999</v>
      </c>
    </row>
    <row r="171" spans="2:41" x14ac:dyDescent="0.25">
      <c r="B171">
        <v>-0.89309079999999996</v>
      </c>
      <c r="C171">
        <v>0.2185599</v>
      </c>
      <c r="D171">
        <v>0.24517249999999999</v>
      </c>
      <c r="E171">
        <v>0.2116662</v>
      </c>
      <c r="F171">
        <v>-0.99017330000000003</v>
      </c>
      <c r="G171">
        <v>0.20037389999999999</v>
      </c>
      <c r="H171">
        <v>0.83535079999999995</v>
      </c>
      <c r="I171">
        <v>0.23241729999999999</v>
      </c>
      <c r="J171">
        <v>1.753285</v>
      </c>
      <c r="K171">
        <v>0.21854080000000001</v>
      </c>
      <c r="L171">
        <v>5.0769120000000001E-2</v>
      </c>
      <c r="M171">
        <v>0.22943720000000001</v>
      </c>
      <c r="N171">
        <v>2.2658040000000002</v>
      </c>
      <c r="O171">
        <v>0.20565700000000001</v>
      </c>
      <c r="P171">
        <v>-0.38452819999999999</v>
      </c>
      <c r="Q171">
        <v>0.21894379999999999</v>
      </c>
      <c r="R171">
        <v>0.1298454</v>
      </c>
      <c r="S171">
        <v>0.23059689999999999</v>
      </c>
      <c r="T171">
        <v>0.38422840000000003</v>
      </c>
      <c r="U171">
        <v>0.21600829999999999</v>
      </c>
      <c r="V171">
        <v>-0.81743379999999999</v>
      </c>
      <c r="W171">
        <v>0.22314129999999999</v>
      </c>
      <c r="X171">
        <v>-0.83193680000000003</v>
      </c>
      <c r="Y171">
        <v>0.23582719999999999</v>
      </c>
      <c r="Z171">
        <v>1.831763</v>
      </c>
      <c r="AA171">
        <v>0.2333934</v>
      </c>
      <c r="AB171">
        <v>0.97434120000000002</v>
      </c>
      <c r="AC171">
        <v>0.20658670000000001</v>
      </c>
      <c r="AD171">
        <v>-1.672974</v>
      </c>
      <c r="AE171">
        <v>0.2353703</v>
      </c>
      <c r="AF171">
        <v>1.075377</v>
      </c>
      <c r="AG171">
        <v>0.21547910000000001</v>
      </c>
      <c r="AH171">
        <v>-0.15439130000000001</v>
      </c>
      <c r="AI171">
        <v>0.22441939999999999</v>
      </c>
      <c r="AJ171">
        <v>1.302044</v>
      </c>
      <c r="AK171">
        <v>0.2219873</v>
      </c>
      <c r="AL171">
        <v>-0.89219570000000004</v>
      </c>
      <c r="AM171">
        <v>0.22067049999999999</v>
      </c>
      <c r="AN171">
        <v>-0.25783060000000002</v>
      </c>
      <c r="AO171">
        <v>0.22701270000000001</v>
      </c>
    </row>
    <row r="172" spans="2:41" x14ac:dyDescent="0.25">
      <c r="B172">
        <v>-2.1680359999999999</v>
      </c>
      <c r="C172">
        <v>0.2281048</v>
      </c>
      <c r="D172">
        <v>-0.23232230000000001</v>
      </c>
      <c r="E172">
        <v>0.2094433</v>
      </c>
      <c r="F172">
        <v>-1.2603169999999999</v>
      </c>
      <c r="G172">
        <v>0.2246397</v>
      </c>
      <c r="H172">
        <v>1.810972</v>
      </c>
      <c r="I172">
        <v>0.2231216</v>
      </c>
      <c r="J172">
        <v>0.57925470000000001</v>
      </c>
      <c r="K172">
        <v>0.22492780000000001</v>
      </c>
      <c r="L172">
        <v>-0.42372500000000002</v>
      </c>
      <c r="M172">
        <v>0.22647539999999999</v>
      </c>
      <c r="N172">
        <v>1.1509560000000001</v>
      </c>
      <c r="O172">
        <v>0.2114481</v>
      </c>
      <c r="P172">
        <v>0.2934195</v>
      </c>
      <c r="Q172">
        <v>0.20727180000000001</v>
      </c>
      <c r="R172">
        <v>-0.65918600000000005</v>
      </c>
      <c r="S172">
        <v>0.2286542</v>
      </c>
      <c r="T172">
        <v>1.3320959999999999</v>
      </c>
      <c r="U172">
        <v>0.2074144</v>
      </c>
      <c r="V172">
        <v>0.32480690000000001</v>
      </c>
      <c r="W172">
        <v>0.22885349999999999</v>
      </c>
      <c r="X172">
        <v>-0.72706459999999995</v>
      </c>
      <c r="Y172">
        <v>0.24008489999999999</v>
      </c>
      <c r="Z172">
        <v>-0.27488459999999998</v>
      </c>
      <c r="AA172">
        <v>0.2245625</v>
      </c>
      <c r="AB172">
        <v>6.2222329999999999E-2</v>
      </c>
      <c r="AC172">
        <v>0.21642420000000001</v>
      </c>
      <c r="AD172">
        <v>-0.2503592</v>
      </c>
      <c r="AE172">
        <v>0.23743429999999999</v>
      </c>
      <c r="AF172">
        <v>1.633707</v>
      </c>
      <c r="AG172">
        <v>0.20893239999999999</v>
      </c>
      <c r="AH172">
        <v>-2.705173E-2</v>
      </c>
      <c r="AI172">
        <v>0.21239559999999999</v>
      </c>
      <c r="AJ172">
        <v>0.53364400000000001</v>
      </c>
      <c r="AK172">
        <v>0.20993510000000001</v>
      </c>
      <c r="AL172">
        <v>-1.086152</v>
      </c>
      <c r="AM172">
        <v>0.2261891</v>
      </c>
      <c r="AN172">
        <v>-1.203891</v>
      </c>
      <c r="AO172">
        <v>0.2349193</v>
      </c>
    </row>
    <row r="173" spans="2:41" x14ac:dyDescent="0.25">
      <c r="B173">
        <v>-1.2999529999999999</v>
      </c>
      <c r="C173">
        <v>0.22803519999999999</v>
      </c>
      <c r="D173">
        <v>-0.39289619999999997</v>
      </c>
      <c r="E173">
        <v>0.2125785</v>
      </c>
      <c r="F173">
        <v>0.40767049999999999</v>
      </c>
      <c r="G173">
        <v>0.23443439999999999</v>
      </c>
      <c r="H173">
        <v>2.3177460000000001</v>
      </c>
      <c r="I173">
        <v>0.2216437</v>
      </c>
      <c r="J173">
        <v>-0.13544919999999999</v>
      </c>
      <c r="K173">
        <v>0.22920389999999999</v>
      </c>
      <c r="L173">
        <v>0.60703450000000003</v>
      </c>
      <c r="M173">
        <v>0.22255</v>
      </c>
      <c r="N173">
        <v>1.106479</v>
      </c>
      <c r="O173">
        <v>0.21758140000000001</v>
      </c>
      <c r="P173">
        <v>0.97979839999999996</v>
      </c>
      <c r="Q173">
        <v>0.20526920000000001</v>
      </c>
      <c r="R173">
        <v>-0.75211680000000003</v>
      </c>
      <c r="S173">
        <v>0.2189836</v>
      </c>
      <c r="T173">
        <v>0.88694660000000003</v>
      </c>
      <c r="U173">
        <v>0.20788480000000001</v>
      </c>
      <c r="V173">
        <v>-8.3832149999999994E-3</v>
      </c>
      <c r="W173">
        <v>0.2289967</v>
      </c>
      <c r="X173">
        <v>0.51591330000000002</v>
      </c>
      <c r="Y173">
        <v>0.23009779999999999</v>
      </c>
      <c r="Z173">
        <v>-1.6003069999999999</v>
      </c>
      <c r="AA173">
        <v>0.2273956</v>
      </c>
      <c r="AB173">
        <v>0.72386640000000002</v>
      </c>
      <c r="AC173">
        <v>0.22142419999999999</v>
      </c>
      <c r="AD173">
        <v>-4.1195900000000001E-2</v>
      </c>
      <c r="AE173">
        <v>0.23530960000000001</v>
      </c>
      <c r="AF173">
        <v>1.5646629999999999</v>
      </c>
      <c r="AG173">
        <v>0.20757030000000001</v>
      </c>
      <c r="AH173">
        <v>0.24181250000000001</v>
      </c>
      <c r="AI173">
        <v>0.21126210000000001</v>
      </c>
      <c r="AJ173">
        <v>0.22487180000000001</v>
      </c>
      <c r="AK173">
        <v>0.20206289999999999</v>
      </c>
      <c r="AL173">
        <v>-0.2082695</v>
      </c>
      <c r="AM173">
        <v>0.21989649999999999</v>
      </c>
      <c r="AN173">
        <v>-1.0134380000000001</v>
      </c>
      <c r="AO173">
        <v>0.2212221</v>
      </c>
    </row>
    <row r="174" spans="2:41" x14ac:dyDescent="0.25">
      <c r="B174">
        <v>0.9379094</v>
      </c>
      <c r="C174">
        <v>0.22036739999999999</v>
      </c>
      <c r="D174">
        <v>0.12725</v>
      </c>
      <c r="E174">
        <v>0.22220380000000001</v>
      </c>
      <c r="F174">
        <v>1.244912</v>
      </c>
      <c r="G174">
        <v>0.21457190000000001</v>
      </c>
      <c r="H174">
        <v>2.0572539999999999</v>
      </c>
      <c r="I174">
        <v>0.2211167</v>
      </c>
      <c r="J174">
        <v>0.37408209999999997</v>
      </c>
      <c r="K174">
        <v>0.2255212</v>
      </c>
      <c r="L174">
        <v>1.9422509999999999</v>
      </c>
      <c r="M174">
        <v>0.21928030000000001</v>
      </c>
      <c r="N174">
        <v>1.566837</v>
      </c>
      <c r="O174">
        <v>0.21021190000000001</v>
      </c>
      <c r="P174">
        <v>0.47347650000000002</v>
      </c>
      <c r="Q174">
        <v>0.21293290000000001</v>
      </c>
      <c r="R174">
        <v>-1.00135</v>
      </c>
      <c r="S174">
        <v>0.2199362</v>
      </c>
      <c r="T174">
        <v>-0.24908279999999999</v>
      </c>
      <c r="U174">
        <v>0.2101642</v>
      </c>
      <c r="V174">
        <v>-0.78483849999999999</v>
      </c>
      <c r="W174">
        <v>0.22471289999999999</v>
      </c>
      <c r="X174">
        <v>0.83737059999999996</v>
      </c>
      <c r="Y174">
        <v>0.21798790000000001</v>
      </c>
      <c r="Z174">
        <v>-1.6421380000000001</v>
      </c>
      <c r="AA174">
        <v>0.23299810000000001</v>
      </c>
      <c r="AB174">
        <v>1.578338</v>
      </c>
      <c r="AC174">
        <v>0.21504709999999999</v>
      </c>
      <c r="AD174">
        <v>-4.4084909999999996E-3</v>
      </c>
      <c r="AE174">
        <v>0.22610040000000001</v>
      </c>
      <c r="AF174">
        <v>0.2426296</v>
      </c>
      <c r="AG174">
        <v>0.21067949999999999</v>
      </c>
      <c r="AH174">
        <v>0.72919330000000004</v>
      </c>
      <c r="AI174">
        <v>0.22034509999999999</v>
      </c>
      <c r="AJ174">
        <v>0.84243769999999996</v>
      </c>
      <c r="AK174">
        <v>0.20928150000000001</v>
      </c>
      <c r="AL174">
        <v>0.54592039999999997</v>
      </c>
      <c r="AM174">
        <v>0.20709179999999999</v>
      </c>
      <c r="AN174">
        <v>-0.57320510000000002</v>
      </c>
      <c r="AO174">
        <v>0.20427919999999999</v>
      </c>
    </row>
    <row r="175" spans="2:41" x14ac:dyDescent="0.25">
      <c r="B175">
        <v>1.7312689999999999</v>
      </c>
      <c r="C175">
        <v>0.21624989999999999</v>
      </c>
      <c r="D175">
        <v>1.412563</v>
      </c>
      <c r="E175">
        <v>0.2224621</v>
      </c>
      <c r="F175">
        <v>0.65639510000000001</v>
      </c>
      <c r="G175">
        <v>0.20289650000000001</v>
      </c>
      <c r="H175">
        <v>2.014894</v>
      </c>
      <c r="I175">
        <v>0.21918299999999999</v>
      </c>
      <c r="J175">
        <v>0.9467911</v>
      </c>
      <c r="K175">
        <v>0.217721</v>
      </c>
      <c r="L175">
        <v>1.0407489999999999</v>
      </c>
      <c r="M175">
        <v>0.20886060000000001</v>
      </c>
      <c r="N175">
        <v>0.95972930000000001</v>
      </c>
      <c r="O175">
        <v>0.20528250000000001</v>
      </c>
      <c r="P175">
        <v>-9.9576490000000004E-2</v>
      </c>
      <c r="Q175">
        <v>0.2177694</v>
      </c>
      <c r="R175">
        <v>-1.6087180000000001</v>
      </c>
      <c r="S175">
        <v>0.2276726</v>
      </c>
      <c r="T175">
        <v>-0.47868680000000002</v>
      </c>
      <c r="U175">
        <v>0.2097552</v>
      </c>
      <c r="V175">
        <v>-0.49925320000000001</v>
      </c>
      <c r="W175">
        <v>0.2166891</v>
      </c>
      <c r="X175">
        <v>0.74695719999999999</v>
      </c>
      <c r="Y175">
        <v>0.21570020000000001</v>
      </c>
      <c r="Z175">
        <v>-2.2131090000000002</v>
      </c>
      <c r="AA175">
        <v>0.22818859999999999</v>
      </c>
      <c r="AB175">
        <v>1.146161</v>
      </c>
      <c r="AC175">
        <v>0.2087465</v>
      </c>
      <c r="AD175">
        <v>0.73069229999999996</v>
      </c>
      <c r="AE175">
        <v>0.21756890000000001</v>
      </c>
      <c r="AF175">
        <v>-0.47309820000000002</v>
      </c>
      <c r="AG175">
        <v>0.21445549999999999</v>
      </c>
      <c r="AH175">
        <v>0.53957250000000001</v>
      </c>
      <c r="AI175">
        <v>0.2251003</v>
      </c>
      <c r="AJ175">
        <v>1.3114349999999999</v>
      </c>
      <c r="AK175">
        <v>0.21820400000000001</v>
      </c>
      <c r="AL175">
        <v>0.21102309999999999</v>
      </c>
      <c r="AM175">
        <v>0.20737900000000001</v>
      </c>
      <c r="AN175">
        <v>-0.19380790000000001</v>
      </c>
      <c r="AO175">
        <v>0.19773579999999999</v>
      </c>
    </row>
    <row r="176" spans="2:41" x14ac:dyDescent="0.25">
      <c r="B176">
        <v>0.50212100000000004</v>
      </c>
      <c r="C176">
        <v>0.2150378</v>
      </c>
      <c r="D176">
        <v>2.1662810000000001</v>
      </c>
      <c r="E176">
        <v>0.21179149999999999</v>
      </c>
      <c r="F176">
        <v>0.51146959999999997</v>
      </c>
      <c r="G176">
        <v>0.21713850000000001</v>
      </c>
      <c r="H176">
        <v>1.3451420000000001</v>
      </c>
      <c r="I176">
        <v>0.21787300000000001</v>
      </c>
      <c r="J176">
        <v>0.64475510000000003</v>
      </c>
      <c r="K176">
        <v>0.20800759999999999</v>
      </c>
      <c r="L176">
        <v>-0.31070599999999998</v>
      </c>
      <c r="M176">
        <v>0.20518639999999999</v>
      </c>
      <c r="N176">
        <v>-0.5525234</v>
      </c>
      <c r="O176">
        <v>0.20774049999999999</v>
      </c>
      <c r="P176">
        <v>0.49965189999999998</v>
      </c>
      <c r="Q176">
        <v>0.20952889999999999</v>
      </c>
      <c r="R176">
        <v>-1.893894</v>
      </c>
      <c r="S176">
        <v>0.2271455</v>
      </c>
      <c r="T176">
        <v>0.1153333</v>
      </c>
      <c r="U176">
        <v>0.2120976</v>
      </c>
      <c r="V176">
        <v>-0.24353810000000001</v>
      </c>
      <c r="W176">
        <v>0.21168699999999999</v>
      </c>
      <c r="X176">
        <v>1.480005</v>
      </c>
      <c r="Y176">
        <v>0.2174653</v>
      </c>
      <c r="Z176">
        <v>-2.7016269999999998</v>
      </c>
      <c r="AA176">
        <v>0.2212993</v>
      </c>
      <c r="AB176">
        <v>0.37055709999999997</v>
      </c>
      <c r="AC176">
        <v>0.21096970000000001</v>
      </c>
      <c r="AD176">
        <v>1.8839809999999999</v>
      </c>
      <c r="AE176">
        <v>0.2189335</v>
      </c>
      <c r="AF176">
        <v>0.75318269999999998</v>
      </c>
      <c r="AG176">
        <v>0.21315980000000001</v>
      </c>
      <c r="AH176">
        <v>-0.65476780000000001</v>
      </c>
      <c r="AI176">
        <v>0.2259352</v>
      </c>
      <c r="AJ176">
        <v>1.323628</v>
      </c>
      <c r="AK176">
        <v>0.21664420000000001</v>
      </c>
      <c r="AL176">
        <v>9.8992179999999996E-3</v>
      </c>
      <c r="AM176">
        <v>0.2181024</v>
      </c>
      <c r="AN176">
        <v>0.28382010000000002</v>
      </c>
      <c r="AO176">
        <v>0.2011732</v>
      </c>
    </row>
    <row r="177" spans="2:41" x14ac:dyDescent="0.25">
      <c r="B177">
        <v>-0.84022819999999998</v>
      </c>
      <c r="C177">
        <v>0.20992710000000001</v>
      </c>
      <c r="D177">
        <v>0.64805290000000004</v>
      </c>
      <c r="E177">
        <v>0.20881959999999999</v>
      </c>
      <c r="F177">
        <v>1.0122409999999999</v>
      </c>
      <c r="G177">
        <v>0.22027949999999999</v>
      </c>
      <c r="H177">
        <v>6.9717280000000006E-2</v>
      </c>
      <c r="I177">
        <v>0.21743019999999999</v>
      </c>
      <c r="J177">
        <v>0.208319</v>
      </c>
      <c r="K177">
        <v>0.1997748</v>
      </c>
      <c r="L177">
        <v>-0.4846819</v>
      </c>
      <c r="M177">
        <v>0.21197089999999999</v>
      </c>
      <c r="N177">
        <v>-1.0422709999999999</v>
      </c>
      <c r="O177">
        <v>0.20887910000000001</v>
      </c>
      <c r="P177">
        <v>0.97838380000000003</v>
      </c>
      <c r="Q177">
        <v>0.20159820000000001</v>
      </c>
      <c r="R177">
        <v>-1.4272359999999999</v>
      </c>
      <c r="S177">
        <v>0.22725600000000001</v>
      </c>
      <c r="T177">
        <v>0.4008661</v>
      </c>
      <c r="U177">
        <v>0.21746450000000001</v>
      </c>
      <c r="V177">
        <v>-0.37959379999999998</v>
      </c>
      <c r="W177">
        <v>0.2119211</v>
      </c>
      <c r="X177">
        <v>1.2911319999999999</v>
      </c>
      <c r="Y177">
        <v>0.21427560000000001</v>
      </c>
      <c r="Z177">
        <v>-2.4796100000000001</v>
      </c>
      <c r="AA177">
        <v>0.2172364</v>
      </c>
      <c r="AB177">
        <v>0.48512699999999997</v>
      </c>
      <c r="AC177">
        <v>0.21613769999999999</v>
      </c>
      <c r="AD177">
        <v>2.9105889999999999</v>
      </c>
      <c r="AE177">
        <v>0.2222143</v>
      </c>
      <c r="AF177">
        <v>1.8746689999999999</v>
      </c>
      <c r="AG177">
        <v>0.20748539999999999</v>
      </c>
      <c r="AH177">
        <v>-0.62283140000000003</v>
      </c>
      <c r="AI177">
        <v>0.22545280000000001</v>
      </c>
      <c r="AJ177">
        <v>0.86244589999999999</v>
      </c>
      <c r="AK177">
        <v>0.20684459999999999</v>
      </c>
      <c r="AL177">
        <v>0.62534959999999995</v>
      </c>
      <c r="AM177">
        <v>0.22516130000000001</v>
      </c>
      <c r="AN177">
        <v>0.30657139999999999</v>
      </c>
      <c r="AO177">
        <v>0.20626939999999999</v>
      </c>
    </row>
    <row r="178" spans="2:41" x14ac:dyDescent="0.25">
      <c r="B178">
        <v>-0.87455249999999995</v>
      </c>
      <c r="C178">
        <v>0.21032000000000001</v>
      </c>
      <c r="D178">
        <v>-1.42344</v>
      </c>
      <c r="E178">
        <v>0.2186525</v>
      </c>
      <c r="F178">
        <v>1.576319</v>
      </c>
      <c r="G178">
        <v>0.20478850000000001</v>
      </c>
      <c r="H178">
        <v>-0.1634294</v>
      </c>
      <c r="I178">
        <v>0.2172113</v>
      </c>
      <c r="J178">
        <v>0.15814919999999999</v>
      </c>
      <c r="K178">
        <v>0.2055891</v>
      </c>
      <c r="L178">
        <v>-1.2521500000000001</v>
      </c>
      <c r="M178">
        <v>0.2173158</v>
      </c>
      <c r="N178">
        <v>0.14034199999999999</v>
      </c>
      <c r="O178">
        <v>0.20974419999999999</v>
      </c>
      <c r="P178">
        <v>0.80906880000000003</v>
      </c>
      <c r="Q178">
        <v>0.20750469999999999</v>
      </c>
      <c r="R178">
        <v>-0.1020615</v>
      </c>
      <c r="S178">
        <v>0.23102739999999999</v>
      </c>
      <c r="T178">
        <v>0.41547650000000003</v>
      </c>
      <c r="U178">
        <v>0.21579970000000001</v>
      </c>
      <c r="V178">
        <v>-0.76375219999999999</v>
      </c>
      <c r="W178">
        <v>0.21227650000000001</v>
      </c>
      <c r="X178">
        <v>-0.12921669999999999</v>
      </c>
      <c r="Y178">
        <v>0.21032029999999999</v>
      </c>
      <c r="Z178">
        <v>-1.9549300000000001</v>
      </c>
      <c r="AA178">
        <v>0.2148098</v>
      </c>
      <c r="AB178">
        <v>0.4517581</v>
      </c>
      <c r="AC178">
        <v>0.21321670000000001</v>
      </c>
      <c r="AD178">
        <v>2.2601900000000001</v>
      </c>
      <c r="AE178">
        <v>0.2118613</v>
      </c>
      <c r="AF178">
        <v>0.9764043</v>
      </c>
      <c r="AG178">
        <v>0.2082107</v>
      </c>
      <c r="AH178">
        <v>1.0438719999999999</v>
      </c>
      <c r="AI178">
        <v>0.21820229999999999</v>
      </c>
      <c r="AJ178">
        <v>0.169735</v>
      </c>
      <c r="AK178">
        <v>0.2032668</v>
      </c>
      <c r="AL178">
        <v>0.77299309999999999</v>
      </c>
      <c r="AM178">
        <v>0.22575709999999999</v>
      </c>
      <c r="AN178">
        <v>0.39469749999999998</v>
      </c>
      <c r="AO178">
        <v>0.20545720000000001</v>
      </c>
    </row>
    <row r="179" spans="2:41" x14ac:dyDescent="0.25">
      <c r="B179">
        <v>0.42980279999999998</v>
      </c>
      <c r="C179">
        <v>0.21264189999999999</v>
      </c>
      <c r="D179">
        <v>-0.98418249999999996</v>
      </c>
      <c r="E179">
        <v>0.2252816</v>
      </c>
      <c r="F179">
        <v>1.3282700000000001</v>
      </c>
      <c r="G179">
        <v>0.20473930000000001</v>
      </c>
      <c r="H179">
        <v>0.62797230000000004</v>
      </c>
      <c r="I179">
        <v>0.21190149999999999</v>
      </c>
      <c r="J179">
        <v>0.2141884</v>
      </c>
      <c r="K179">
        <v>0.21915509999999999</v>
      </c>
      <c r="L179">
        <v>-0.71446829999999995</v>
      </c>
      <c r="M179">
        <v>0.2182153</v>
      </c>
      <c r="N179">
        <v>0.78279359999999998</v>
      </c>
      <c r="O179">
        <v>0.21660380000000001</v>
      </c>
      <c r="P179">
        <v>0.82186939999999997</v>
      </c>
      <c r="Q179">
        <v>0.21678919999999999</v>
      </c>
      <c r="R179">
        <v>0.8790036</v>
      </c>
      <c r="S179">
        <v>0.2252265</v>
      </c>
      <c r="T179">
        <v>-0.13679830000000001</v>
      </c>
      <c r="U179">
        <v>0.2102444</v>
      </c>
      <c r="V179">
        <v>-0.65680709999999998</v>
      </c>
      <c r="W179">
        <v>0.2180812</v>
      </c>
      <c r="X179">
        <v>-1.174563</v>
      </c>
      <c r="Y179">
        <v>0.2090224</v>
      </c>
      <c r="Z179">
        <v>-0.79910230000000004</v>
      </c>
      <c r="AA179">
        <v>0.21217520000000001</v>
      </c>
      <c r="AB179">
        <v>-0.84735839999999996</v>
      </c>
      <c r="AC179">
        <v>0.21057419999999999</v>
      </c>
      <c r="AD179">
        <v>0.91484699999999997</v>
      </c>
      <c r="AE179">
        <v>0.19543150000000001</v>
      </c>
      <c r="AF179">
        <v>0.1762561</v>
      </c>
      <c r="AG179">
        <v>0.2140252</v>
      </c>
      <c r="AH179">
        <v>2.3869699999999998</v>
      </c>
      <c r="AI179">
        <v>0.20859649999999999</v>
      </c>
      <c r="AJ179">
        <v>0.59272360000000002</v>
      </c>
      <c r="AK179">
        <v>0.2092338</v>
      </c>
      <c r="AL179">
        <v>0.65327519999999994</v>
      </c>
      <c r="AM179">
        <v>0.21782090000000001</v>
      </c>
      <c r="AN179">
        <v>0.89533940000000001</v>
      </c>
      <c r="AO179">
        <v>0.2011558</v>
      </c>
    </row>
    <row r="180" spans="2:41" x14ac:dyDescent="0.25">
      <c r="B180">
        <v>1.063585</v>
      </c>
      <c r="C180">
        <v>0.20818790000000001</v>
      </c>
      <c r="D180">
        <v>0.3126294</v>
      </c>
      <c r="E180">
        <v>0.2209758</v>
      </c>
      <c r="F180">
        <v>0.45788899999999999</v>
      </c>
      <c r="G180">
        <v>0.2165031</v>
      </c>
      <c r="H180">
        <v>1.11849</v>
      </c>
      <c r="I180">
        <v>0.20549439999999999</v>
      </c>
      <c r="J180">
        <v>-0.2089558</v>
      </c>
      <c r="K180">
        <v>0.21293580000000001</v>
      </c>
      <c r="L180">
        <v>1.5414129999999999</v>
      </c>
      <c r="M180">
        <v>0.2034765</v>
      </c>
      <c r="N180">
        <v>0.46522170000000002</v>
      </c>
      <c r="O180">
        <v>0.22502230000000001</v>
      </c>
      <c r="P180">
        <v>1.2008779999999999</v>
      </c>
      <c r="Q180">
        <v>0.20858199999999999</v>
      </c>
      <c r="R180">
        <v>1.019166</v>
      </c>
      <c r="S180">
        <v>0.2082724</v>
      </c>
      <c r="T180">
        <v>-0.80113219999999996</v>
      </c>
      <c r="U180">
        <v>0.21681739999999999</v>
      </c>
      <c r="V180">
        <v>0.32175900000000002</v>
      </c>
      <c r="W180">
        <v>0.22324540000000001</v>
      </c>
      <c r="X180">
        <v>-1.026956</v>
      </c>
      <c r="Y180">
        <v>0.20800630000000001</v>
      </c>
      <c r="Z180">
        <v>0.37343520000000002</v>
      </c>
      <c r="AA180">
        <v>0.20614950000000001</v>
      </c>
      <c r="AB180">
        <v>-0.93295280000000003</v>
      </c>
      <c r="AC180">
        <v>0.213141</v>
      </c>
      <c r="AD180">
        <v>0.75747100000000001</v>
      </c>
      <c r="AE180">
        <v>0.19620789999999999</v>
      </c>
      <c r="AF180">
        <v>0.64292859999999996</v>
      </c>
      <c r="AG180">
        <v>0.2070176</v>
      </c>
      <c r="AH180">
        <v>2.5111970000000001</v>
      </c>
      <c r="AI180">
        <v>0.20405010000000001</v>
      </c>
      <c r="AJ180">
        <v>1.3919459999999999</v>
      </c>
      <c r="AK180">
        <v>0.20622380000000001</v>
      </c>
      <c r="AL180">
        <v>1.202847</v>
      </c>
      <c r="AM180">
        <v>0.20676839999999999</v>
      </c>
      <c r="AN180">
        <v>0.4560823</v>
      </c>
      <c r="AO180">
        <v>0.19954379999999999</v>
      </c>
    </row>
    <row r="181" spans="2:41" x14ac:dyDescent="0.25">
      <c r="B181">
        <v>0.27403359999999999</v>
      </c>
      <c r="C181">
        <v>0.21008479999999999</v>
      </c>
      <c r="D181">
        <v>-0.48419640000000003</v>
      </c>
      <c r="E181">
        <v>0.21616050000000001</v>
      </c>
      <c r="F181">
        <v>-0.44466820000000001</v>
      </c>
      <c r="G181">
        <v>0.21215200000000001</v>
      </c>
      <c r="H181">
        <v>0.72792080000000003</v>
      </c>
      <c r="I181">
        <v>0.20617769999999999</v>
      </c>
      <c r="J181">
        <v>-0.81371899999999997</v>
      </c>
      <c r="K181">
        <v>0.19441149999999999</v>
      </c>
      <c r="L181">
        <v>1.528124</v>
      </c>
      <c r="M181">
        <v>0.18191099999999999</v>
      </c>
      <c r="N181">
        <v>0.57582909999999998</v>
      </c>
      <c r="O181">
        <v>0.21810789999999999</v>
      </c>
      <c r="P181">
        <v>1.4957609999999999</v>
      </c>
      <c r="Q181">
        <v>0.1923493</v>
      </c>
      <c r="R181">
        <v>1.7518339999999999</v>
      </c>
      <c r="S181">
        <v>0.19346150000000001</v>
      </c>
      <c r="T181">
        <v>-0.4012134</v>
      </c>
      <c r="U181">
        <v>0.22413379999999999</v>
      </c>
      <c r="V181">
        <v>-6.9460600000000004E-3</v>
      </c>
      <c r="W181">
        <v>0.21451410000000001</v>
      </c>
      <c r="X181">
        <v>0.43821399999999999</v>
      </c>
      <c r="Y181">
        <v>0.21001829999999999</v>
      </c>
      <c r="Z181">
        <v>0.3939008</v>
      </c>
      <c r="AA181">
        <v>0.20073559999999999</v>
      </c>
      <c r="AB181">
        <v>0.5826308</v>
      </c>
      <c r="AC181">
        <v>0.20247609999999999</v>
      </c>
      <c r="AD181">
        <v>0.4937706</v>
      </c>
      <c r="AE181">
        <v>0.2080466</v>
      </c>
      <c r="AF181">
        <v>1.0373349999999999</v>
      </c>
      <c r="AG181">
        <v>0.1990102</v>
      </c>
      <c r="AH181">
        <v>1.5944199999999999</v>
      </c>
      <c r="AI181">
        <v>0.1958799</v>
      </c>
      <c r="AJ181">
        <v>0.59709080000000003</v>
      </c>
      <c r="AK181">
        <v>0.19981969999999999</v>
      </c>
      <c r="AL181">
        <v>0.85038550000000002</v>
      </c>
      <c r="AM181">
        <v>0.20076830000000001</v>
      </c>
      <c r="AN181">
        <v>4.6369069999999998E-2</v>
      </c>
      <c r="AO181">
        <v>0.20081099999999999</v>
      </c>
    </row>
    <row r="182" spans="2:41" x14ac:dyDescent="0.25">
      <c r="B182">
        <v>-0.67101339999999998</v>
      </c>
      <c r="C182">
        <v>0.2175173</v>
      </c>
      <c r="D182">
        <v>-2.188771</v>
      </c>
      <c r="E182">
        <v>0.2146267</v>
      </c>
      <c r="F182">
        <v>-1.828174</v>
      </c>
      <c r="G182">
        <v>0.20157030000000001</v>
      </c>
      <c r="H182">
        <v>0.63047039999999999</v>
      </c>
      <c r="I182">
        <v>0.20515639999999999</v>
      </c>
      <c r="J182">
        <v>-0.40799790000000002</v>
      </c>
      <c r="K182">
        <v>0.19156899999999999</v>
      </c>
      <c r="L182">
        <v>-8.3229600000000008E-3</v>
      </c>
      <c r="M182">
        <v>0.18496280000000001</v>
      </c>
      <c r="N182">
        <v>0.33545419999999998</v>
      </c>
      <c r="O182">
        <v>0.2005951</v>
      </c>
      <c r="P182">
        <v>1.3751530000000001</v>
      </c>
      <c r="Q182">
        <v>0.19166169999999999</v>
      </c>
      <c r="R182">
        <v>2.3376130000000002</v>
      </c>
      <c r="S182">
        <v>0.1928347</v>
      </c>
      <c r="T182">
        <v>0.31226609999999999</v>
      </c>
      <c r="U182">
        <v>0.21323819999999999</v>
      </c>
      <c r="V182">
        <v>-0.59740729999999997</v>
      </c>
      <c r="W182">
        <v>0.2055131</v>
      </c>
      <c r="X182">
        <v>2.2377549999999999</v>
      </c>
      <c r="Y182">
        <v>0.21185000000000001</v>
      </c>
      <c r="Z182">
        <v>-0.35397529999999999</v>
      </c>
      <c r="AA182">
        <v>0.1972708</v>
      </c>
      <c r="AB182">
        <v>0.56226560000000003</v>
      </c>
      <c r="AC182">
        <v>0.18738479999999999</v>
      </c>
      <c r="AD182">
        <v>-0.29909279999999999</v>
      </c>
      <c r="AE182">
        <v>0.20740939999999999</v>
      </c>
      <c r="AF182">
        <v>0.97210629999999998</v>
      </c>
      <c r="AG182">
        <v>0.20167160000000001</v>
      </c>
      <c r="AH182">
        <v>0.41587479999999999</v>
      </c>
      <c r="AI182">
        <v>0.18178910000000001</v>
      </c>
      <c r="AJ182">
        <v>-1.13605</v>
      </c>
      <c r="AK182">
        <v>0.20615539999999999</v>
      </c>
      <c r="AL182">
        <v>-0.55242259999999999</v>
      </c>
      <c r="AM182">
        <v>0.19826820000000001</v>
      </c>
      <c r="AN182">
        <v>0.74836610000000003</v>
      </c>
      <c r="AO182">
        <v>0.19652059999999999</v>
      </c>
    </row>
    <row r="183" spans="2:41" x14ac:dyDescent="0.25">
      <c r="B183">
        <v>-0.52906439999999999</v>
      </c>
      <c r="C183">
        <v>0.22295480000000001</v>
      </c>
      <c r="D183">
        <v>-3.1845530000000002</v>
      </c>
      <c r="E183">
        <v>0.2090322</v>
      </c>
      <c r="F183">
        <v>-2.4757699999999998</v>
      </c>
      <c r="G183">
        <v>0.20560510000000001</v>
      </c>
      <c r="H183">
        <v>0.91222970000000003</v>
      </c>
      <c r="I183">
        <v>0.1947537</v>
      </c>
      <c r="J183">
        <v>0.95788859999999998</v>
      </c>
      <c r="K183">
        <v>0.20162759999999999</v>
      </c>
      <c r="L183">
        <v>-0.52906790000000004</v>
      </c>
      <c r="M183">
        <v>0.19997390000000001</v>
      </c>
      <c r="N183">
        <v>-0.197801</v>
      </c>
      <c r="O183">
        <v>0.19571340000000001</v>
      </c>
      <c r="P183">
        <v>1.1886019999999999</v>
      </c>
      <c r="Q183">
        <v>0.195993</v>
      </c>
      <c r="R183">
        <v>1.776003</v>
      </c>
      <c r="S183">
        <v>0.19690250000000001</v>
      </c>
      <c r="T183">
        <v>0.84199659999999998</v>
      </c>
      <c r="U183">
        <v>0.1992698</v>
      </c>
      <c r="V183">
        <v>0.80980870000000005</v>
      </c>
      <c r="W183">
        <v>0.19925880000000001</v>
      </c>
      <c r="X183">
        <v>2.670175</v>
      </c>
      <c r="Y183">
        <v>0.20348769999999999</v>
      </c>
      <c r="Z183">
        <v>-0.39428350000000001</v>
      </c>
      <c r="AA183">
        <v>0.19302440000000001</v>
      </c>
      <c r="AB183">
        <v>-0.41871209999999998</v>
      </c>
      <c r="AC183">
        <v>0.1926573</v>
      </c>
      <c r="AD183">
        <v>-0.1963414</v>
      </c>
      <c r="AE183">
        <v>0.19661519999999999</v>
      </c>
      <c r="AF183">
        <v>0.39378459999999998</v>
      </c>
      <c r="AG183">
        <v>0.1980064</v>
      </c>
      <c r="AH183">
        <v>-6.4275100000000002E-2</v>
      </c>
      <c r="AI183">
        <v>0.1860366</v>
      </c>
      <c r="AJ183">
        <v>-1.9199029999999999</v>
      </c>
      <c r="AK183">
        <v>0.21366019999999999</v>
      </c>
      <c r="AL183">
        <v>-0.88321249999999996</v>
      </c>
      <c r="AM183">
        <v>0.1937304</v>
      </c>
      <c r="AN183">
        <v>0.18594569999999999</v>
      </c>
      <c r="AO183">
        <v>0.194859</v>
      </c>
    </row>
    <row r="184" spans="2:41" x14ac:dyDescent="0.25">
      <c r="B184">
        <v>0.86134929999999998</v>
      </c>
      <c r="C184">
        <v>0.2246136</v>
      </c>
      <c r="D184">
        <v>-2.7006079999999999</v>
      </c>
      <c r="E184">
        <v>0.19979620000000001</v>
      </c>
      <c r="F184">
        <v>-1.0868960000000001</v>
      </c>
      <c r="G184">
        <v>0.20950840000000001</v>
      </c>
      <c r="H184">
        <v>0.40028409999999998</v>
      </c>
      <c r="I184">
        <v>0.1881584</v>
      </c>
      <c r="J184">
        <v>2.0089190000000001</v>
      </c>
      <c r="K184">
        <v>0.20397680000000001</v>
      </c>
      <c r="L184">
        <v>-0.65800139999999996</v>
      </c>
      <c r="M184">
        <v>0.19787469999999999</v>
      </c>
      <c r="N184">
        <v>0.1038357</v>
      </c>
      <c r="O184">
        <v>0.20432120000000001</v>
      </c>
      <c r="P184">
        <v>1.1059099999999999</v>
      </c>
      <c r="Q184">
        <v>0.1913474</v>
      </c>
      <c r="R184">
        <v>1.747857</v>
      </c>
      <c r="S184">
        <v>0.1911592</v>
      </c>
      <c r="T184">
        <v>0.31739729999999999</v>
      </c>
      <c r="U184">
        <v>0.1969639</v>
      </c>
      <c r="V184">
        <v>1.5876619999999999</v>
      </c>
      <c r="W184">
        <v>0.18516630000000001</v>
      </c>
      <c r="X184">
        <v>1.454907</v>
      </c>
      <c r="Y184">
        <v>0.19239029999999999</v>
      </c>
      <c r="Z184">
        <v>-0.2448099</v>
      </c>
      <c r="AA184">
        <v>0.1912567</v>
      </c>
      <c r="AB184">
        <v>-0.21449170000000001</v>
      </c>
      <c r="AC184">
        <v>0.19730310000000001</v>
      </c>
      <c r="AD184">
        <v>0.84145689999999995</v>
      </c>
      <c r="AE184">
        <v>0.1941061</v>
      </c>
      <c r="AF184">
        <v>-0.37956420000000002</v>
      </c>
      <c r="AG184">
        <v>0.19393170000000001</v>
      </c>
      <c r="AH184">
        <v>-0.17796219999999999</v>
      </c>
      <c r="AI184">
        <v>0.2088072</v>
      </c>
      <c r="AJ184">
        <v>-1.3975569999999999</v>
      </c>
      <c r="AK184">
        <v>0.21030489999999999</v>
      </c>
      <c r="AL184">
        <v>-0.43164799999999998</v>
      </c>
      <c r="AM184">
        <v>0.1889671</v>
      </c>
      <c r="AN184">
        <v>-0.99236809999999998</v>
      </c>
      <c r="AO184">
        <v>0.2036126</v>
      </c>
    </row>
    <row r="185" spans="2:41" x14ac:dyDescent="0.25">
      <c r="B185">
        <v>1.283819</v>
      </c>
      <c r="C185">
        <v>0.2146498</v>
      </c>
      <c r="D185">
        <v>-0.53389279999999995</v>
      </c>
      <c r="E185">
        <v>0.1980363</v>
      </c>
      <c r="F185">
        <v>0.3215307</v>
      </c>
      <c r="G185">
        <v>0.19555139999999999</v>
      </c>
      <c r="H185">
        <v>5.7446400000000002E-2</v>
      </c>
      <c r="I185">
        <v>0.19230810000000001</v>
      </c>
      <c r="J185">
        <v>1.547704</v>
      </c>
      <c r="K185">
        <v>0.19252130000000001</v>
      </c>
      <c r="L185">
        <v>-0.17442279999999999</v>
      </c>
      <c r="M185">
        <v>0.18712719999999999</v>
      </c>
      <c r="N185">
        <v>0.46099909999999999</v>
      </c>
      <c r="O185">
        <v>0.20970620000000001</v>
      </c>
      <c r="P185">
        <v>0.33263740000000003</v>
      </c>
      <c r="Q185">
        <v>0.18999559999999999</v>
      </c>
      <c r="R185">
        <v>1.5859540000000001</v>
      </c>
      <c r="S185">
        <v>0.18534110000000001</v>
      </c>
      <c r="T185">
        <v>-1.080122</v>
      </c>
      <c r="U185">
        <v>0.20147419999999999</v>
      </c>
      <c r="V185">
        <v>0.2157232</v>
      </c>
      <c r="W185">
        <v>0.1841149</v>
      </c>
      <c r="X185">
        <v>-0.29338150000000002</v>
      </c>
      <c r="Y185">
        <v>0.1914873</v>
      </c>
      <c r="Z185">
        <v>-1.141232</v>
      </c>
      <c r="AA185">
        <v>0.1964661</v>
      </c>
      <c r="AB185">
        <v>0.72961730000000002</v>
      </c>
      <c r="AC185">
        <v>0.1821728</v>
      </c>
      <c r="AD185">
        <v>1.164085</v>
      </c>
      <c r="AE185">
        <v>0.2009378</v>
      </c>
      <c r="AF185">
        <v>-0.50866829999999996</v>
      </c>
      <c r="AG185">
        <v>0.19715489999999999</v>
      </c>
      <c r="AH185">
        <v>-8.1493819999999995E-2</v>
      </c>
      <c r="AI185">
        <v>0.21635019999999999</v>
      </c>
      <c r="AJ185">
        <v>-0.46473379999999997</v>
      </c>
      <c r="AK185">
        <v>0.20313220000000001</v>
      </c>
      <c r="AL185">
        <v>0.36808400000000002</v>
      </c>
      <c r="AM185">
        <v>0.1864082</v>
      </c>
      <c r="AN185">
        <v>-8.7465230000000005E-2</v>
      </c>
      <c r="AO185">
        <v>0.20005990000000001</v>
      </c>
    </row>
    <row r="186" spans="2:41" x14ac:dyDescent="0.25">
      <c r="B186">
        <v>0.52507289999999995</v>
      </c>
      <c r="C186">
        <v>0.2000999</v>
      </c>
      <c r="D186">
        <v>0.81068890000000005</v>
      </c>
      <c r="E186">
        <v>0.20756230000000001</v>
      </c>
      <c r="F186">
        <v>0.71297290000000002</v>
      </c>
      <c r="G186">
        <v>0.1835118</v>
      </c>
      <c r="H186">
        <v>1.0236970000000001</v>
      </c>
      <c r="I186">
        <v>0.19685320000000001</v>
      </c>
      <c r="J186">
        <v>-4.6626399999999998E-2</v>
      </c>
      <c r="K186">
        <v>0.18263699999999999</v>
      </c>
      <c r="L186">
        <v>1.0640320000000001</v>
      </c>
      <c r="M186">
        <v>0.1847317</v>
      </c>
      <c r="N186">
        <v>0.20863209999999999</v>
      </c>
      <c r="O186">
        <v>0.20127239999999999</v>
      </c>
      <c r="P186">
        <v>-0.61466500000000002</v>
      </c>
      <c r="Q186">
        <v>0.2010062</v>
      </c>
      <c r="R186">
        <v>-0.1035592</v>
      </c>
      <c r="S186">
        <v>0.19380030000000001</v>
      </c>
      <c r="T186">
        <v>-0.2694783</v>
      </c>
      <c r="U186">
        <v>0.20389189999999999</v>
      </c>
      <c r="V186">
        <v>-1.0805070000000001</v>
      </c>
      <c r="W186">
        <v>0.20636460000000001</v>
      </c>
      <c r="X186">
        <v>-1.188539</v>
      </c>
      <c r="Y186">
        <v>0.19464390000000001</v>
      </c>
      <c r="Z186">
        <v>-1.7733300000000001</v>
      </c>
      <c r="AA186">
        <v>0.20594670000000001</v>
      </c>
      <c r="AB186">
        <v>1.2773680000000001</v>
      </c>
      <c r="AC186">
        <v>0.17305799999999999</v>
      </c>
      <c r="AD186">
        <v>0.17207149999999999</v>
      </c>
      <c r="AE186">
        <v>0.2034011</v>
      </c>
      <c r="AF186">
        <v>-0.4665744</v>
      </c>
      <c r="AG186">
        <v>0.20063429999999999</v>
      </c>
      <c r="AH186">
        <v>6.4566609999999997E-2</v>
      </c>
      <c r="AI186">
        <v>0.2011249</v>
      </c>
      <c r="AJ186">
        <v>9.6457860000000006E-2</v>
      </c>
      <c r="AK186">
        <v>0.20286709999999999</v>
      </c>
      <c r="AL186">
        <v>1.106338</v>
      </c>
      <c r="AM186">
        <v>0.17577619999999999</v>
      </c>
      <c r="AN186">
        <v>0.69829160000000001</v>
      </c>
      <c r="AO186">
        <v>0.18641530000000001</v>
      </c>
    </row>
    <row r="187" spans="2:41" x14ac:dyDescent="0.25">
      <c r="B187">
        <v>1.224923</v>
      </c>
      <c r="C187">
        <v>0.19321179999999999</v>
      </c>
      <c r="D187">
        <v>0.32874100000000001</v>
      </c>
      <c r="E187">
        <v>0.2154933</v>
      </c>
      <c r="F187">
        <v>1.126206</v>
      </c>
      <c r="G187">
        <v>0.18722459999999999</v>
      </c>
      <c r="H187">
        <v>2.0632920000000001</v>
      </c>
      <c r="I187">
        <v>0.195772</v>
      </c>
      <c r="J187">
        <v>-0.70790249999999999</v>
      </c>
      <c r="K187">
        <v>0.1851236</v>
      </c>
      <c r="L187">
        <v>1.380984</v>
      </c>
      <c r="M187">
        <v>0.18889629999999999</v>
      </c>
      <c r="N187">
        <v>-0.22373960000000001</v>
      </c>
      <c r="O187">
        <v>0.1861884</v>
      </c>
      <c r="P187">
        <v>-4.2703680000000001E-2</v>
      </c>
      <c r="Q187">
        <v>0.20455909999999999</v>
      </c>
      <c r="R187">
        <v>-0.90578510000000001</v>
      </c>
      <c r="S187">
        <v>0.20929629999999999</v>
      </c>
      <c r="T187">
        <v>1.704115</v>
      </c>
      <c r="U187">
        <v>0.19597899999999999</v>
      </c>
      <c r="V187">
        <v>-0.91072969999999998</v>
      </c>
      <c r="W187">
        <v>0.2204255</v>
      </c>
      <c r="X187">
        <v>-0.58241589999999999</v>
      </c>
      <c r="Y187">
        <v>0.1914662</v>
      </c>
      <c r="Z187">
        <v>-0.80170459999999999</v>
      </c>
      <c r="AA187">
        <v>0.2046105</v>
      </c>
      <c r="AB187">
        <v>0.97770619999999997</v>
      </c>
      <c r="AC187">
        <v>0.1855106</v>
      </c>
      <c r="AD187">
        <v>-3.1430980000000003E-5</v>
      </c>
      <c r="AE187">
        <v>0.2005323</v>
      </c>
      <c r="AF187">
        <v>-0.81080030000000003</v>
      </c>
      <c r="AG187">
        <v>0.20666809999999999</v>
      </c>
      <c r="AH187">
        <v>-0.57894279999999998</v>
      </c>
      <c r="AI187">
        <v>0.19141839999999999</v>
      </c>
      <c r="AJ187">
        <v>0.29857939999999999</v>
      </c>
      <c r="AK187">
        <v>0.20591670000000001</v>
      </c>
      <c r="AL187">
        <v>0.32702639999999999</v>
      </c>
      <c r="AM187">
        <v>0.16941500000000001</v>
      </c>
      <c r="AN187">
        <v>-0.65460119999999999</v>
      </c>
      <c r="AO187">
        <v>0.19010540000000001</v>
      </c>
    </row>
    <row r="188" spans="2:41" x14ac:dyDescent="0.25">
      <c r="B188">
        <v>2.6854300000000002</v>
      </c>
      <c r="C188">
        <v>0.18952060000000001</v>
      </c>
      <c r="D188">
        <v>0.25337779999999999</v>
      </c>
      <c r="E188">
        <v>0.2074877</v>
      </c>
      <c r="F188">
        <v>0.8617688</v>
      </c>
      <c r="G188">
        <v>0.18924199999999999</v>
      </c>
      <c r="H188">
        <v>1.931465</v>
      </c>
      <c r="I188">
        <v>0.19143089999999999</v>
      </c>
      <c r="J188">
        <v>0.3247582</v>
      </c>
      <c r="K188">
        <v>0.1880531</v>
      </c>
      <c r="L188">
        <v>0.61944840000000001</v>
      </c>
      <c r="M188">
        <v>0.19330330000000001</v>
      </c>
      <c r="N188">
        <v>0.18083850000000001</v>
      </c>
      <c r="O188">
        <v>0.18058250000000001</v>
      </c>
      <c r="P188">
        <v>0.88890939999999996</v>
      </c>
      <c r="Q188">
        <v>0.1905491</v>
      </c>
      <c r="R188">
        <v>0.12578130000000001</v>
      </c>
      <c r="S188">
        <v>0.21211679999999999</v>
      </c>
      <c r="T188">
        <v>1.406148</v>
      </c>
      <c r="U188">
        <v>0.18113889999999999</v>
      </c>
      <c r="V188">
        <v>-0.37653609999999998</v>
      </c>
      <c r="W188">
        <v>0.20668810000000001</v>
      </c>
      <c r="X188">
        <v>6.8241930000000006E-2</v>
      </c>
      <c r="Y188">
        <v>0.18743889999999999</v>
      </c>
      <c r="Z188">
        <v>0.63607179999999997</v>
      </c>
      <c r="AA188">
        <v>0.18845219999999999</v>
      </c>
      <c r="AB188">
        <v>0.78370030000000002</v>
      </c>
      <c r="AC188">
        <v>0.2002766</v>
      </c>
      <c r="AD188">
        <v>0.62129659999999998</v>
      </c>
      <c r="AE188">
        <v>0.2002235</v>
      </c>
      <c r="AF188">
        <v>-0.56509140000000002</v>
      </c>
      <c r="AG188">
        <v>0.20557239999999999</v>
      </c>
      <c r="AH188">
        <v>-0.91269520000000004</v>
      </c>
      <c r="AI188">
        <v>0.2003624</v>
      </c>
      <c r="AJ188">
        <v>0.46528940000000002</v>
      </c>
      <c r="AK188">
        <v>0.20364889999999999</v>
      </c>
      <c r="AL188">
        <v>-0.3122509</v>
      </c>
      <c r="AM188">
        <v>0.18744379999999999</v>
      </c>
      <c r="AN188">
        <v>-1.0624819999999999</v>
      </c>
      <c r="AO188">
        <v>0.2010913</v>
      </c>
    </row>
    <row r="189" spans="2:41" x14ac:dyDescent="0.25">
      <c r="B189">
        <v>2.2236220000000002</v>
      </c>
      <c r="C189">
        <v>0.18756510000000001</v>
      </c>
      <c r="D189">
        <v>1.2299359999999999</v>
      </c>
      <c r="E189">
        <v>0.18991830000000001</v>
      </c>
      <c r="F189">
        <v>-0.2801015</v>
      </c>
      <c r="G189">
        <v>0.183697</v>
      </c>
      <c r="H189">
        <v>1.3917349999999999</v>
      </c>
      <c r="I189">
        <v>0.1873186</v>
      </c>
      <c r="J189">
        <v>1.691039</v>
      </c>
      <c r="K189">
        <v>0.178809</v>
      </c>
      <c r="L189">
        <v>0.42545110000000003</v>
      </c>
      <c r="M189">
        <v>0.20395530000000001</v>
      </c>
      <c r="N189">
        <v>1.030149</v>
      </c>
      <c r="O189">
        <v>0.1812589</v>
      </c>
      <c r="P189">
        <v>0.55906259999999997</v>
      </c>
      <c r="Q189">
        <v>0.18478140000000001</v>
      </c>
      <c r="R189">
        <v>0.7042332</v>
      </c>
      <c r="S189">
        <v>0.19768859999999999</v>
      </c>
      <c r="T189">
        <v>-3.566714E-2</v>
      </c>
      <c r="U189">
        <v>0.17656330000000001</v>
      </c>
      <c r="V189">
        <v>-0.8463659</v>
      </c>
      <c r="W189">
        <v>0.18794669999999999</v>
      </c>
      <c r="X189">
        <v>-0.2717926</v>
      </c>
      <c r="Y189">
        <v>0.19377820000000001</v>
      </c>
      <c r="Z189">
        <v>0.2124047</v>
      </c>
      <c r="AA189">
        <v>0.17506969999999999</v>
      </c>
      <c r="AB189">
        <v>1.075081</v>
      </c>
      <c r="AC189">
        <v>0.19760849999999999</v>
      </c>
      <c r="AD189">
        <v>-5.8186920000000003E-2</v>
      </c>
      <c r="AE189">
        <v>0.2046404</v>
      </c>
      <c r="AF189">
        <v>0.173175</v>
      </c>
      <c r="AG189">
        <v>0.1940441</v>
      </c>
      <c r="AH189">
        <v>-0.25517119999999999</v>
      </c>
      <c r="AI189">
        <v>0.20883789999999999</v>
      </c>
      <c r="AJ189">
        <v>0.28189439999999999</v>
      </c>
      <c r="AK189">
        <v>0.1983056</v>
      </c>
      <c r="AL189">
        <v>0.24516669999999999</v>
      </c>
      <c r="AM189">
        <v>0.2045448</v>
      </c>
      <c r="AN189">
        <v>0.78583130000000001</v>
      </c>
      <c r="AO189">
        <v>0.19447510000000001</v>
      </c>
    </row>
    <row r="190" spans="2:41" x14ac:dyDescent="0.25">
      <c r="B190">
        <v>0.2408489</v>
      </c>
      <c r="C190">
        <v>0.1921621</v>
      </c>
      <c r="D190">
        <v>1.4596499999999999</v>
      </c>
      <c r="E190">
        <v>0.18551049999999999</v>
      </c>
      <c r="F190">
        <v>-0.35732979999999998</v>
      </c>
      <c r="G190">
        <v>0.1812549</v>
      </c>
      <c r="H190">
        <v>1.6054029999999999</v>
      </c>
      <c r="I190">
        <v>0.1832434</v>
      </c>
      <c r="J190">
        <v>1.8506</v>
      </c>
      <c r="K190">
        <v>0.1725053</v>
      </c>
      <c r="L190">
        <v>0.75424040000000003</v>
      </c>
      <c r="M190">
        <v>0.21312010000000001</v>
      </c>
      <c r="N190">
        <v>0.39131359999999998</v>
      </c>
      <c r="O190">
        <v>0.18225089999999999</v>
      </c>
      <c r="P190">
        <v>0.3218493</v>
      </c>
      <c r="Q190">
        <v>0.1921679</v>
      </c>
      <c r="R190">
        <v>0.69349360000000004</v>
      </c>
      <c r="S190">
        <v>0.18746669999999999</v>
      </c>
      <c r="T190">
        <v>-9.1045280000000006E-2</v>
      </c>
      <c r="U190">
        <v>0.1905857</v>
      </c>
      <c r="V190">
        <v>-1.8721289999999999</v>
      </c>
      <c r="W190">
        <v>0.19329360000000001</v>
      </c>
      <c r="X190">
        <v>-0.19884650000000001</v>
      </c>
      <c r="Y190">
        <v>0.20695649999999999</v>
      </c>
      <c r="Z190">
        <v>-1.7950710000000001</v>
      </c>
      <c r="AA190">
        <v>0.17838660000000001</v>
      </c>
      <c r="AB190">
        <v>0.67580899999999999</v>
      </c>
      <c r="AC190">
        <v>0.18569720000000001</v>
      </c>
      <c r="AD190">
        <v>-0.96225799999999995</v>
      </c>
      <c r="AE190">
        <v>0.20734279999999999</v>
      </c>
      <c r="AF190">
        <v>0.32348349999999998</v>
      </c>
      <c r="AG190">
        <v>0.19435240000000001</v>
      </c>
      <c r="AH190">
        <v>0.2485426</v>
      </c>
      <c r="AI190">
        <v>0.20572570000000001</v>
      </c>
      <c r="AJ190">
        <v>-1.0368540000000001E-2</v>
      </c>
      <c r="AK190">
        <v>0.1945335</v>
      </c>
      <c r="AL190">
        <v>1.506125E-2</v>
      </c>
      <c r="AM190">
        <v>0.2029628</v>
      </c>
      <c r="AN190">
        <v>1.4677389999999999</v>
      </c>
      <c r="AO190">
        <v>0.17922260000000001</v>
      </c>
    </row>
    <row r="191" spans="2:41" x14ac:dyDescent="0.25">
      <c r="B191">
        <v>-0.67385329999999999</v>
      </c>
      <c r="C191">
        <v>0.19801959999999999</v>
      </c>
      <c r="D191">
        <v>0.44015379999999998</v>
      </c>
      <c r="E191">
        <v>0.19816059999999999</v>
      </c>
      <c r="F191">
        <v>1.1296280000000001</v>
      </c>
      <c r="G191">
        <v>0.18196119999999999</v>
      </c>
      <c r="H191">
        <v>1.780823</v>
      </c>
      <c r="I191">
        <v>0.18076629999999999</v>
      </c>
      <c r="J191">
        <v>0.89801509999999996</v>
      </c>
      <c r="K191">
        <v>0.1824356</v>
      </c>
      <c r="L191">
        <v>0.70994500000000005</v>
      </c>
      <c r="M191">
        <v>0.20339460000000001</v>
      </c>
      <c r="N191">
        <v>-1.1056539999999999</v>
      </c>
      <c r="O191">
        <v>0.19233910000000001</v>
      </c>
      <c r="P191">
        <v>0.37996429999999998</v>
      </c>
      <c r="Q191">
        <v>0.1945346</v>
      </c>
      <c r="R191">
        <v>1.2912920000000001</v>
      </c>
      <c r="S191">
        <v>0.18815709999999999</v>
      </c>
      <c r="T191">
        <v>0.72925490000000004</v>
      </c>
      <c r="U191">
        <v>0.2020652</v>
      </c>
      <c r="V191">
        <v>-2.0649690000000001</v>
      </c>
      <c r="W191">
        <v>0.21284169999999999</v>
      </c>
      <c r="X191">
        <v>0.52601220000000004</v>
      </c>
      <c r="Y191">
        <v>0.210256</v>
      </c>
      <c r="Z191">
        <v>-2.5521389999999999</v>
      </c>
      <c r="AA191">
        <v>0.19527220000000001</v>
      </c>
      <c r="AB191">
        <v>0.13014500000000001</v>
      </c>
      <c r="AC191">
        <v>0.1847278</v>
      </c>
      <c r="AD191">
        <v>-0.85751339999999998</v>
      </c>
      <c r="AE191">
        <v>0.20383589999999999</v>
      </c>
      <c r="AF191">
        <v>0.19107769999999999</v>
      </c>
      <c r="AG191">
        <v>0.2015198</v>
      </c>
      <c r="AH191">
        <v>0.6599256</v>
      </c>
      <c r="AI191">
        <v>0.19680719999999999</v>
      </c>
      <c r="AJ191">
        <v>0.33092779999999999</v>
      </c>
      <c r="AK191">
        <v>0.18988740000000001</v>
      </c>
      <c r="AL191">
        <v>-1.023568</v>
      </c>
      <c r="AM191">
        <v>0.19678899999999999</v>
      </c>
      <c r="AN191">
        <v>0.4656459</v>
      </c>
      <c r="AO191">
        <v>0.18480440000000001</v>
      </c>
    </row>
    <row r="192" spans="2:41" x14ac:dyDescent="0.25">
      <c r="B192">
        <v>0.2030419</v>
      </c>
      <c r="C192">
        <v>0.19310169999999999</v>
      </c>
      <c r="D192">
        <v>-0.3142064</v>
      </c>
      <c r="E192">
        <v>0.2030565</v>
      </c>
      <c r="F192">
        <v>1.911389</v>
      </c>
      <c r="G192">
        <v>0.179145</v>
      </c>
      <c r="H192">
        <v>0.1883486</v>
      </c>
      <c r="I192">
        <v>0.18656529999999999</v>
      </c>
      <c r="J192">
        <v>-0.16243350000000001</v>
      </c>
      <c r="K192">
        <v>0.18885109999999999</v>
      </c>
      <c r="L192">
        <v>0.78276190000000001</v>
      </c>
      <c r="M192">
        <v>0.18692320000000001</v>
      </c>
      <c r="N192">
        <v>-1.88222</v>
      </c>
      <c r="O192">
        <v>0.2073496</v>
      </c>
      <c r="P192">
        <v>-1.7016509999999999E-2</v>
      </c>
      <c r="Q192">
        <v>0.1914151</v>
      </c>
      <c r="R192">
        <v>1.449856</v>
      </c>
      <c r="S192">
        <v>0.1850088</v>
      </c>
      <c r="T192">
        <v>0.8010351</v>
      </c>
      <c r="U192">
        <v>0.1969987</v>
      </c>
      <c r="V192">
        <v>-1.016051</v>
      </c>
      <c r="W192">
        <v>0.21431819999999999</v>
      </c>
      <c r="X192">
        <v>0.44207010000000002</v>
      </c>
      <c r="Y192">
        <v>0.1955365</v>
      </c>
      <c r="Z192">
        <v>-1.41689</v>
      </c>
      <c r="AA192">
        <v>0.20722470000000001</v>
      </c>
      <c r="AB192">
        <v>9.4920439999999995E-2</v>
      </c>
      <c r="AC192">
        <v>0.1900733</v>
      </c>
      <c r="AD192">
        <v>-0.32174190000000003</v>
      </c>
      <c r="AE192">
        <v>0.2019309</v>
      </c>
      <c r="AF192">
        <v>2.026528E-2</v>
      </c>
      <c r="AG192">
        <v>0.1961185</v>
      </c>
      <c r="AH192">
        <v>1.7303519999999999</v>
      </c>
      <c r="AI192">
        <v>0.18649750000000001</v>
      </c>
      <c r="AJ192">
        <v>0.74801479999999998</v>
      </c>
      <c r="AK192">
        <v>0.18639149999999999</v>
      </c>
      <c r="AL192">
        <v>-1.937103</v>
      </c>
      <c r="AM192">
        <v>0.1949118</v>
      </c>
      <c r="AN192">
        <v>0.49717869999999997</v>
      </c>
      <c r="AO192">
        <v>0.20580470000000001</v>
      </c>
    </row>
    <row r="193" spans="2:41" x14ac:dyDescent="0.25">
      <c r="B193">
        <v>0.79639760000000004</v>
      </c>
      <c r="C193">
        <v>0.181224</v>
      </c>
      <c r="D193">
        <v>-0.76067929999999995</v>
      </c>
      <c r="E193">
        <v>0.185588</v>
      </c>
      <c r="F193">
        <v>1.1127590000000001</v>
      </c>
      <c r="G193">
        <v>0.17853540000000001</v>
      </c>
      <c r="H193">
        <v>-1.3209599999999999</v>
      </c>
      <c r="I193">
        <v>0.2040439</v>
      </c>
      <c r="J193">
        <v>-0.55270070000000004</v>
      </c>
      <c r="K193">
        <v>0.18603639999999999</v>
      </c>
      <c r="L193">
        <v>0.80562069999999997</v>
      </c>
      <c r="M193">
        <v>0.1817568</v>
      </c>
      <c r="N193">
        <v>-1.2839039999999999</v>
      </c>
      <c r="O193">
        <v>0.2129355</v>
      </c>
      <c r="P193">
        <v>2.921663E-2</v>
      </c>
      <c r="Q193">
        <v>0.18319940000000001</v>
      </c>
      <c r="R193">
        <v>0.91784220000000005</v>
      </c>
      <c r="S193">
        <v>0.18620049999999999</v>
      </c>
      <c r="T193">
        <v>6.1533520000000001E-2</v>
      </c>
      <c r="U193">
        <v>0.19114909999999999</v>
      </c>
      <c r="V193">
        <v>-0.28876669999999999</v>
      </c>
      <c r="W193">
        <v>0.19721330000000001</v>
      </c>
      <c r="X193">
        <v>-0.51439679999999999</v>
      </c>
      <c r="Y193">
        <v>0.17724529999999999</v>
      </c>
      <c r="Z193">
        <v>0.1292421</v>
      </c>
      <c r="AA193">
        <v>0.2025323</v>
      </c>
      <c r="AB193">
        <v>-0.39074730000000002</v>
      </c>
      <c r="AC193">
        <v>0.19042290000000001</v>
      </c>
      <c r="AD193">
        <v>0.58755270000000004</v>
      </c>
      <c r="AE193">
        <v>0.19898489999999999</v>
      </c>
      <c r="AF193">
        <v>-0.51302320000000001</v>
      </c>
      <c r="AG193">
        <v>0.19256770000000001</v>
      </c>
      <c r="AH193">
        <v>2.7033</v>
      </c>
      <c r="AI193">
        <v>0.17973230000000001</v>
      </c>
      <c r="AJ193">
        <v>0.2879524</v>
      </c>
      <c r="AK193">
        <v>0.19220570000000001</v>
      </c>
      <c r="AL193">
        <v>-1.9362809999999999</v>
      </c>
      <c r="AM193">
        <v>0.20382220000000001</v>
      </c>
      <c r="AN193">
        <v>1.330201</v>
      </c>
      <c r="AO193">
        <v>0.20504729999999999</v>
      </c>
    </row>
    <row r="194" spans="2:41" x14ac:dyDescent="0.25">
      <c r="B194">
        <v>0.26343040000000001</v>
      </c>
      <c r="C194">
        <v>0.181702</v>
      </c>
      <c r="D194">
        <v>-1.4866459999999999</v>
      </c>
      <c r="E194">
        <v>0.17128489999999999</v>
      </c>
      <c r="F194">
        <v>0.31205929999999998</v>
      </c>
      <c r="G194">
        <v>0.18455160000000001</v>
      </c>
      <c r="H194">
        <v>-4.9752559999999999E-3</v>
      </c>
      <c r="I194">
        <v>0.2144374</v>
      </c>
      <c r="J194">
        <v>-1.8365800000000002E-2</v>
      </c>
      <c r="K194">
        <v>0.1860986</v>
      </c>
      <c r="L194">
        <v>0.35734919999999998</v>
      </c>
      <c r="M194">
        <v>0.1838352</v>
      </c>
      <c r="N194">
        <v>1.043153</v>
      </c>
      <c r="O194">
        <v>0.20117270000000001</v>
      </c>
      <c r="P194">
        <v>-0.2805976</v>
      </c>
      <c r="Q194">
        <v>0.17241690000000001</v>
      </c>
      <c r="R194">
        <v>0.94884800000000002</v>
      </c>
      <c r="S194">
        <v>0.1935239</v>
      </c>
      <c r="T194">
        <v>-0.86576629999999999</v>
      </c>
      <c r="U194">
        <v>0.18869569999999999</v>
      </c>
      <c r="V194">
        <v>-0.53997139999999999</v>
      </c>
      <c r="W194">
        <v>0.18985669999999999</v>
      </c>
      <c r="X194">
        <v>-1.08975</v>
      </c>
      <c r="Y194">
        <v>0.17419280000000001</v>
      </c>
      <c r="Z194">
        <v>0.44206230000000002</v>
      </c>
      <c r="AA194">
        <v>0.18983639999999999</v>
      </c>
      <c r="AB194">
        <v>-0.77884189999999998</v>
      </c>
      <c r="AC194">
        <v>0.19086059999999999</v>
      </c>
      <c r="AD194">
        <v>1.1848669999999999</v>
      </c>
      <c r="AE194">
        <v>0.1845137</v>
      </c>
      <c r="AF194">
        <v>-0.40449000000000002</v>
      </c>
      <c r="AG194">
        <v>0.19682160000000001</v>
      </c>
      <c r="AH194">
        <v>1.8109550000000001</v>
      </c>
      <c r="AI194">
        <v>0.1804837</v>
      </c>
      <c r="AJ194">
        <v>-0.44159759999999998</v>
      </c>
      <c r="AK194">
        <v>0.20397000000000001</v>
      </c>
      <c r="AL194">
        <v>-0.1524191</v>
      </c>
      <c r="AM194">
        <v>0.207123</v>
      </c>
      <c r="AN194">
        <v>1.5975140000000001</v>
      </c>
      <c r="AO194">
        <v>0.1857414</v>
      </c>
    </row>
    <row r="195" spans="2:41" x14ac:dyDescent="0.25">
      <c r="B195">
        <v>-0.23214770000000001</v>
      </c>
      <c r="C195">
        <v>0.1879921</v>
      </c>
      <c r="D195">
        <v>-2.0255290000000001</v>
      </c>
      <c r="E195">
        <v>0.18132139999999999</v>
      </c>
      <c r="F195">
        <v>0.25313190000000002</v>
      </c>
      <c r="G195">
        <v>0.1866099</v>
      </c>
      <c r="H195">
        <v>1.775107</v>
      </c>
      <c r="I195">
        <v>0.19596050000000001</v>
      </c>
      <c r="J195">
        <v>0.151336</v>
      </c>
      <c r="K195">
        <v>0.18442420000000001</v>
      </c>
      <c r="L195">
        <v>0.617425</v>
      </c>
      <c r="M195">
        <v>0.1857442</v>
      </c>
      <c r="N195">
        <v>2.283188</v>
      </c>
      <c r="O195">
        <v>0.1800649</v>
      </c>
      <c r="P195">
        <v>-1.72204</v>
      </c>
      <c r="Q195">
        <v>0.1782128</v>
      </c>
      <c r="R195">
        <v>1.0478019999999999</v>
      </c>
      <c r="S195">
        <v>0.18321509999999999</v>
      </c>
      <c r="T195">
        <v>-0.65961829999999999</v>
      </c>
      <c r="U195">
        <v>0.18199370000000001</v>
      </c>
      <c r="V195">
        <v>0.55147659999999998</v>
      </c>
      <c r="W195">
        <v>0.19407830000000001</v>
      </c>
      <c r="X195">
        <v>-0.59619739999999999</v>
      </c>
      <c r="Y195">
        <v>0.18224070000000001</v>
      </c>
      <c r="Z195">
        <v>-0.60262689999999997</v>
      </c>
      <c r="AA195">
        <v>0.1832115</v>
      </c>
      <c r="AB195">
        <v>1.1366660000000001E-2</v>
      </c>
      <c r="AC195">
        <v>0.18696499999999999</v>
      </c>
      <c r="AD195">
        <v>0.4864619</v>
      </c>
      <c r="AE195">
        <v>0.17172899999999999</v>
      </c>
      <c r="AF195">
        <v>1.2263500000000001</v>
      </c>
      <c r="AG195">
        <v>0.19513369999999999</v>
      </c>
      <c r="AH195">
        <v>-7.566494E-2</v>
      </c>
      <c r="AI195">
        <v>0.18357989999999999</v>
      </c>
      <c r="AJ195">
        <v>-5.4870790000000003E-2</v>
      </c>
      <c r="AK195">
        <v>0.20367440000000001</v>
      </c>
      <c r="AL195">
        <v>1.483201</v>
      </c>
      <c r="AM195">
        <v>0.18315629999999999</v>
      </c>
      <c r="AN195">
        <v>1.6789890000000001</v>
      </c>
      <c r="AO195">
        <v>0.17856859999999999</v>
      </c>
    </row>
    <row r="196" spans="2:41" x14ac:dyDescent="0.25">
      <c r="B196">
        <v>-0.4820681</v>
      </c>
      <c r="C196">
        <v>0.1849093</v>
      </c>
      <c r="D196">
        <v>-1.5084960000000001</v>
      </c>
      <c r="E196">
        <v>0.1899055</v>
      </c>
      <c r="F196">
        <v>0.34413880000000002</v>
      </c>
      <c r="G196">
        <v>0.17994280000000001</v>
      </c>
      <c r="H196">
        <v>1.8182069999999999</v>
      </c>
      <c r="I196">
        <v>0.1707418</v>
      </c>
      <c r="J196">
        <v>0.42661660000000001</v>
      </c>
      <c r="K196">
        <v>0.18314610000000001</v>
      </c>
      <c r="L196">
        <v>1.6463639999999999</v>
      </c>
      <c r="M196">
        <v>0.1819838</v>
      </c>
      <c r="N196">
        <v>0.68965310000000002</v>
      </c>
      <c r="O196">
        <v>0.1800744</v>
      </c>
      <c r="P196">
        <v>-2.2191619999999999</v>
      </c>
      <c r="Q196">
        <v>0.19740340000000001</v>
      </c>
      <c r="R196">
        <v>0.62981560000000003</v>
      </c>
      <c r="S196">
        <v>0.16215350000000001</v>
      </c>
      <c r="T196">
        <v>0.57813040000000004</v>
      </c>
      <c r="U196">
        <v>0.1756964</v>
      </c>
      <c r="V196">
        <v>2.6426590000000001</v>
      </c>
      <c r="W196">
        <v>0.18175079999999999</v>
      </c>
      <c r="X196">
        <v>0.1638368</v>
      </c>
      <c r="Y196">
        <v>0.1843881</v>
      </c>
      <c r="Z196">
        <v>-1.329323</v>
      </c>
      <c r="AA196">
        <v>0.1860976</v>
      </c>
      <c r="AB196">
        <v>1.0939160000000001</v>
      </c>
      <c r="AC196">
        <v>0.1740419</v>
      </c>
      <c r="AD196">
        <v>-0.24256829999999999</v>
      </c>
      <c r="AE196">
        <v>0.17643339999999999</v>
      </c>
      <c r="AF196">
        <v>2.5225179999999998</v>
      </c>
      <c r="AG196">
        <v>0.18707579999999999</v>
      </c>
      <c r="AH196">
        <v>-0.23124410000000001</v>
      </c>
      <c r="AI196">
        <v>0.1798013</v>
      </c>
      <c r="AJ196">
        <v>1.167584</v>
      </c>
      <c r="AK196">
        <v>0.18503900000000001</v>
      </c>
      <c r="AL196">
        <v>0.59962610000000005</v>
      </c>
      <c r="AM196">
        <v>0.16196640000000001</v>
      </c>
      <c r="AN196">
        <v>2.3005420000000001</v>
      </c>
      <c r="AO196">
        <v>0.1780448</v>
      </c>
    </row>
    <row r="197" spans="2:41" x14ac:dyDescent="0.25">
      <c r="B197">
        <v>-0.41949500000000001</v>
      </c>
      <c r="C197">
        <v>0.1834537</v>
      </c>
      <c r="D197">
        <v>0.4415094</v>
      </c>
      <c r="E197">
        <v>0.18146909999999999</v>
      </c>
      <c r="F197">
        <v>-0.36819190000000002</v>
      </c>
      <c r="G197">
        <v>0.1742041</v>
      </c>
      <c r="H197">
        <v>1.3281369999999999</v>
      </c>
      <c r="I197">
        <v>0.16644970000000001</v>
      </c>
      <c r="J197">
        <v>1.616152</v>
      </c>
      <c r="K197">
        <v>0.18292849999999999</v>
      </c>
      <c r="L197">
        <v>1.3771880000000001</v>
      </c>
      <c r="M197">
        <v>0.17496059999999999</v>
      </c>
      <c r="N197">
        <v>-0.47494740000000002</v>
      </c>
      <c r="O197">
        <v>0.19862070000000001</v>
      </c>
      <c r="P197">
        <v>-1.163303</v>
      </c>
      <c r="Q197">
        <v>0.20028480000000001</v>
      </c>
      <c r="R197">
        <v>-0.25489800000000001</v>
      </c>
      <c r="S197">
        <v>0.16054779999999999</v>
      </c>
      <c r="T197">
        <v>1.0407139999999999</v>
      </c>
      <c r="U197">
        <v>0.17795050000000001</v>
      </c>
      <c r="V197">
        <v>2.1302159999999999</v>
      </c>
      <c r="W197">
        <v>0.15654109999999999</v>
      </c>
      <c r="X197">
        <v>0.44818409999999997</v>
      </c>
      <c r="Y197">
        <v>0.1760642</v>
      </c>
      <c r="Z197">
        <v>-1.7665470000000001</v>
      </c>
      <c r="AA197">
        <v>0.1856179</v>
      </c>
      <c r="AB197">
        <v>1.201422</v>
      </c>
      <c r="AC197">
        <v>0.167904</v>
      </c>
      <c r="AD197">
        <v>0.38644499999999998</v>
      </c>
      <c r="AE197">
        <v>0.18288070000000001</v>
      </c>
      <c r="AF197">
        <v>2.1719599999999999</v>
      </c>
      <c r="AG197">
        <v>0.1796024</v>
      </c>
      <c r="AH197">
        <v>0.98009109999999999</v>
      </c>
      <c r="AI197">
        <v>0.17146719999999999</v>
      </c>
      <c r="AJ197">
        <v>1.5935319999999999</v>
      </c>
      <c r="AK197">
        <v>0.1670749</v>
      </c>
      <c r="AL197">
        <v>-0.82125360000000003</v>
      </c>
      <c r="AM197">
        <v>0.1724241</v>
      </c>
      <c r="AN197">
        <v>2.7895159999999999</v>
      </c>
      <c r="AO197">
        <v>0.17019110000000001</v>
      </c>
    </row>
    <row r="198" spans="2:41" x14ac:dyDescent="0.25">
      <c r="B198">
        <v>0.127471</v>
      </c>
      <c r="C198">
        <v>0.18653900000000001</v>
      </c>
      <c r="D198">
        <v>1.6945840000000001</v>
      </c>
      <c r="E198">
        <v>0.18114820000000001</v>
      </c>
      <c r="F198">
        <v>-1.373162</v>
      </c>
      <c r="G198">
        <v>0.1778469</v>
      </c>
      <c r="H198">
        <v>0.63180700000000001</v>
      </c>
      <c r="I198">
        <v>0.17502519999999999</v>
      </c>
      <c r="J198">
        <v>1.2025189999999999</v>
      </c>
      <c r="K198">
        <v>0.1771056</v>
      </c>
      <c r="L198">
        <v>-0.31882759999999999</v>
      </c>
      <c r="M198">
        <v>0.1815975</v>
      </c>
      <c r="N198">
        <v>0.59865520000000005</v>
      </c>
      <c r="O198">
        <v>0.19340640000000001</v>
      </c>
      <c r="P198">
        <v>-0.1229179</v>
      </c>
      <c r="Q198">
        <v>0.18978519999999999</v>
      </c>
      <c r="R198">
        <v>-1.2332860000000001</v>
      </c>
      <c r="S198">
        <v>0.17671529999999999</v>
      </c>
      <c r="T198">
        <v>0.8046934</v>
      </c>
      <c r="U198">
        <v>0.18688399999999999</v>
      </c>
      <c r="V198">
        <v>-0.17111209999999999</v>
      </c>
      <c r="W198">
        <v>0.15392330000000001</v>
      </c>
      <c r="X198">
        <v>0.46593410000000002</v>
      </c>
      <c r="Y198">
        <v>0.1676146</v>
      </c>
      <c r="Z198">
        <v>-2.1546180000000001</v>
      </c>
      <c r="AA198">
        <v>0.17699599999999999</v>
      </c>
      <c r="AB198">
        <v>0.40031689999999998</v>
      </c>
      <c r="AC198">
        <v>0.17141970000000001</v>
      </c>
      <c r="AD198">
        <v>1.50291</v>
      </c>
      <c r="AE198">
        <v>0.17591899999999999</v>
      </c>
      <c r="AF198">
        <v>1.5086850000000001</v>
      </c>
      <c r="AG198">
        <v>0.1786488</v>
      </c>
      <c r="AH198">
        <v>1.4298550000000001</v>
      </c>
      <c r="AI198">
        <v>0.16914309999999999</v>
      </c>
      <c r="AJ198">
        <v>0.45538329999999999</v>
      </c>
      <c r="AK198">
        <v>0.1602285</v>
      </c>
      <c r="AL198">
        <v>-0.3718842</v>
      </c>
      <c r="AM198">
        <v>0.18452840000000001</v>
      </c>
      <c r="AN198">
        <v>1.329639</v>
      </c>
      <c r="AO198">
        <v>0.16776430000000001</v>
      </c>
    </row>
    <row r="199" spans="2:41" x14ac:dyDescent="0.25">
      <c r="B199">
        <v>0.23712050000000001</v>
      </c>
      <c r="C199">
        <v>0.18256059999999999</v>
      </c>
      <c r="D199">
        <v>1.2999529999999999</v>
      </c>
      <c r="E199">
        <v>0.19617499999999999</v>
      </c>
      <c r="F199">
        <v>-1.0827899999999999</v>
      </c>
      <c r="G199">
        <v>0.18588150000000001</v>
      </c>
      <c r="H199">
        <v>-0.39771719999999999</v>
      </c>
      <c r="I199">
        <v>0.18340629999999999</v>
      </c>
      <c r="J199">
        <v>-0.6895019</v>
      </c>
      <c r="K199">
        <v>0.17488999999999999</v>
      </c>
      <c r="L199">
        <v>-0.97728769999999998</v>
      </c>
      <c r="M199">
        <v>0.19251309999999999</v>
      </c>
      <c r="N199">
        <v>2.0344980000000001</v>
      </c>
      <c r="O199">
        <v>0.1703441</v>
      </c>
      <c r="P199">
        <v>0.71436949999999999</v>
      </c>
      <c r="Q199">
        <v>0.18966620000000001</v>
      </c>
      <c r="R199">
        <v>-1.1041129999999999</v>
      </c>
      <c r="S199">
        <v>0.18862419999999999</v>
      </c>
      <c r="T199">
        <v>0.50756389999999996</v>
      </c>
      <c r="U199">
        <v>0.19247539999999999</v>
      </c>
      <c r="V199">
        <v>-0.63029789999999997</v>
      </c>
      <c r="W199">
        <v>0.17309949999999999</v>
      </c>
      <c r="X199">
        <v>0.32255010000000001</v>
      </c>
      <c r="Y199">
        <v>0.1704619</v>
      </c>
      <c r="Z199">
        <v>-1.6909940000000001</v>
      </c>
      <c r="AA199">
        <v>0.1736559</v>
      </c>
      <c r="AB199">
        <v>-0.44146269999999999</v>
      </c>
      <c r="AC199">
        <v>0.17294979999999999</v>
      </c>
      <c r="AD199">
        <v>1.6476219999999999</v>
      </c>
      <c r="AE199">
        <v>0.16488990000000001</v>
      </c>
      <c r="AF199">
        <v>1.3767229999999999</v>
      </c>
      <c r="AG199">
        <v>0.17788519999999999</v>
      </c>
      <c r="AH199">
        <v>0.58588459999999998</v>
      </c>
      <c r="AI199">
        <v>0.17450640000000001</v>
      </c>
      <c r="AJ199">
        <v>-0.73662799999999995</v>
      </c>
      <c r="AK199">
        <v>0.1621725</v>
      </c>
      <c r="AL199">
        <v>-3.07669E-2</v>
      </c>
      <c r="AM199">
        <v>0.17840049999999999</v>
      </c>
      <c r="AN199">
        <v>-1.360978</v>
      </c>
      <c r="AO199">
        <v>0.18265149999999999</v>
      </c>
    </row>
    <row r="200" spans="2:41" x14ac:dyDescent="0.25">
      <c r="B200">
        <v>-0.20529729999999999</v>
      </c>
      <c r="C200">
        <v>0.17796129999999999</v>
      </c>
      <c r="D200">
        <v>0.94650160000000005</v>
      </c>
      <c r="E200">
        <v>0.20058210000000001</v>
      </c>
      <c r="F200">
        <v>0.1683093</v>
      </c>
      <c r="G200">
        <v>0.18490760000000001</v>
      </c>
      <c r="H200">
        <v>-0.74560360000000003</v>
      </c>
      <c r="I200">
        <v>0.18826300000000001</v>
      </c>
      <c r="J200">
        <v>-1.158256</v>
      </c>
      <c r="K200">
        <v>0.1752454</v>
      </c>
      <c r="L200">
        <v>-0.1275569</v>
      </c>
      <c r="M200">
        <v>0.18438299999999999</v>
      </c>
      <c r="N200">
        <v>1.998532</v>
      </c>
      <c r="O200">
        <v>0.1658917</v>
      </c>
      <c r="P200">
        <v>1.6870959999999999</v>
      </c>
      <c r="Q200">
        <v>0.1909969</v>
      </c>
      <c r="R200">
        <v>-8.3622959999999996E-2</v>
      </c>
      <c r="S200">
        <v>0.18950990000000001</v>
      </c>
      <c r="T200">
        <v>-3.3254699999999998E-2</v>
      </c>
      <c r="U200">
        <v>0.18756339999999999</v>
      </c>
      <c r="V200">
        <v>0.801624</v>
      </c>
      <c r="W200">
        <v>0.18450569999999999</v>
      </c>
      <c r="X200">
        <v>0.29919200000000001</v>
      </c>
      <c r="Y200">
        <v>0.18079310000000001</v>
      </c>
      <c r="Z200">
        <v>-0.83373059999999999</v>
      </c>
      <c r="AA200">
        <v>0.17801539999999999</v>
      </c>
      <c r="AB200">
        <v>-0.68763969999999996</v>
      </c>
      <c r="AC200">
        <v>0.17547650000000001</v>
      </c>
      <c r="AD200">
        <v>0.52948099999999998</v>
      </c>
      <c r="AE200">
        <v>0.15876680000000001</v>
      </c>
      <c r="AF200">
        <v>1.8241419999999999</v>
      </c>
      <c r="AG200">
        <v>0.17543149999999999</v>
      </c>
      <c r="AH200">
        <v>-0.98778379999999999</v>
      </c>
      <c r="AI200">
        <v>0.1837133</v>
      </c>
      <c r="AJ200">
        <v>-0.33668609999999999</v>
      </c>
      <c r="AK200">
        <v>0.17584320000000001</v>
      </c>
      <c r="AL200">
        <v>-0.72223559999999998</v>
      </c>
      <c r="AM200">
        <v>0.1782628</v>
      </c>
      <c r="AN200">
        <v>-1.988507</v>
      </c>
      <c r="AO200">
        <v>0.19873689999999999</v>
      </c>
    </row>
    <row r="201" spans="2:41" x14ac:dyDescent="0.25">
      <c r="B201">
        <v>0.14800160000000001</v>
      </c>
      <c r="C201">
        <v>0.17988750000000001</v>
      </c>
      <c r="D201">
        <v>0.46773150000000002</v>
      </c>
      <c r="E201">
        <v>0.18960279999999999</v>
      </c>
      <c r="F201">
        <v>1.0451729999999999</v>
      </c>
      <c r="G201">
        <v>0.17099349999999999</v>
      </c>
      <c r="H201">
        <v>-0.3849014</v>
      </c>
      <c r="I201">
        <v>0.18762960000000001</v>
      </c>
      <c r="J201">
        <v>-0.46775420000000001</v>
      </c>
      <c r="K201">
        <v>0.1705768</v>
      </c>
      <c r="L201">
        <v>0.32529629999999998</v>
      </c>
      <c r="M201">
        <v>0.16954440000000001</v>
      </c>
      <c r="N201">
        <v>1.3529709999999999</v>
      </c>
      <c r="O201">
        <v>0.1767859</v>
      </c>
      <c r="P201">
        <v>1.8816379999999999</v>
      </c>
      <c r="Q201">
        <v>0.18282080000000001</v>
      </c>
      <c r="R201">
        <v>0.70134350000000001</v>
      </c>
      <c r="S201">
        <v>0.1813874</v>
      </c>
      <c r="T201">
        <v>-1.0373669999999999</v>
      </c>
      <c r="U201">
        <v>0.179534</v>
      </c>
      <c r="V201">
        <v>1.855326</v>
      </c>
      <c r="W201">
        <v>0.17911450000000001</v>
      </c>
      <c r="X201">
        <v>0.80895989999999995</v>
      </c>
      <c r="Y201">
        <v>0.18614510000000001</v>
      </c>
      <c r="Z201">
        <v>0.14343210000000001</v>
      </c>
      <c r="AA201">
        <v>0.17928259999999999</v>
      </c>
      <c r="AB201">
        <v>-0.29424620000000001</v>
      </c>
      <c r="AC201">
        <v>0.17683090000000001</v>
      </c>
      <c r="AD201">
        <v>-0.49869289999999999</v>
      </c>
      <c r="AE201">
        <v>0.16254009999999999</v>
      </c>
      <c r="AF201">
        <v>2.2918509999999999</v>
      </c>
      <c r="AG201">
        <v>0.18108389999999999</v>
      </c>
      <c r="AH201">
        <v>-1.711595</v>
      </c>
      <c r="AI201">
        <v>0.18834970000000001</v>
      </c>
      <c r="AJ201">
        <v>0.36438480000000001</v>
      </c>
      <c r="AK201">
        <v>0.18939149999999999</v>
      </c>
      <c r="AL201">
        <v>-0.67681970000000002</v>
      </c>
      <c r="AM201">
        <v>0.18683179999999999</v>
      </c>
      <c r="AN201">
        <v>0.12946279999999999</v>
      </c>
      <c r="AO201">
        <v>0.19689319999999999</v>
      </c>
    </row>
    <row r="202" spans="2:41" x14ac:dyDescent="0.25">
      <c r="B202">
        <v>1.073089</v>
      </c>
      <c r="C202">
        <v>0.1721625</v>
      </c>
      <c r="D202">
        <v>2.7004450000000001E-3</v>
      </c>
      <c r="E202">
        <v>0.18562339999999999</v>
      </c>
      <c r="F202">
        <v>1.108244</v>
      </c>
      <c r="G202">
        <v>0.16155549999999999</v>
      </c>
      <c r="H202">
        <v>-0.13388079999999999</v>
      </c>
      <c r="I202">
        <v>0.1847799</v>
      </c>
      <c r="J202">
        <v>-0.25841700000000001</v>
      </c>
      <c r="K202">
        <v>0.16797100000000001</v>
      </c>
      <c r="L202">
        <v>0.40246609999999999</v>
      </c>
      <c r="M202">
        <v>0.16765730000000001</v>
      </c>
      <c r="N202">
        <v>1.8202069999999999</v>
      </c>
      <c r="O202">
        <v>0.1795398</v>
      </c>
      <c r="P202">
        <v>1.1281110000000001</v>
      </c>
      <c r="Q202">
        <v>0.1841518</v>
      </c>
      <c r="R202">
        <v>0.96041690000000002</v>
      </c>
      <c r="S202">
        <v>0.16992570000000001</v>
      </c>
      <c r="T202">
        <v>-1.5190360000000001</v>
      </c>
      <c r="U202">
        <v>0.18277199999999999</v>
      </c>
      <c r="V202">
        <v>1.213271</v>
      </c>
      <c r="W202">
        <v>0.1679388</v>
      </c>
      <c r="X202">
        <v>1.5519499999999999</v>
      </c>
      <c r="Y202">
        <v>0.1775873</v>
      </c>
      <c r="Z202">
        <v>0.69203610000000004</v>
      </c>
      <c r="AA202">
        <v>0.16950460000000001</v>
      </c>
      <c r="AB202">
        <v>0.42193580000000003</v>
      </c>
      <c r="AC202">
        <v>0.1712458</v>
      </c>
      <c r="AD202">
        <v>-0.14797109999999999</v>
      </c>
      <c r="AE202">
        <v>0.1713044</v>
      </c>
      <c r="AF202">
        <v>1.643815</v>
      </c>
      <c r="AG202">
        <v>0.1809924</v>
      </c>
      <c r="AH202">
        <v>-0.7137715</v>
      </c>
      <c r="AI202">
        <v>0.17631089999999999</v>
      </c>
      <c r="AJ202">
        <v>-0.55827470000000001</v>
      </c>
      <c r="AK202">
        <v>0.1849259</v>
      </c>
      <c r="AL202">
        <v>-0.1057748</v>
      </c>
      <c r="AM202">
        <v>0.18535560000000001</v>
      </c>
      <c r="AN202">
        <v>1.9528209999999999</v>
      </c>
      <c r="AO202">
        <v>0.18433160000000001</v>
      </c>
    </row>
    <row r="203" spans="2:41" x14ac:dyDescent="0.25">
      <c r="B203">
        <v>0.50608260000000005</v>
      </c>
      <c r="C203">
        <v>0.16031690000000001</v>
      </c>
      <c r="D203">
        <v>0.30815140000000002</v>
      </c>
      <c r="E203">
        <v>0.18154600000000001</v>
      </c>
      <c r="F203">
        <v>0.77785380000000004</v>
      </c>
      <c r="G203">
        <v>0.1643655</v>
      </c>
      <c r="H203">
        <v>5.8942899999999999E-2</v>
      </c>
      <c r="I203">
        <v>0.18148069999999999</v>
      </c>
      <c r="J203">
        <v>-0.17916399999999999</v>
      </c>
      <c r="K203">
        <v>0.1700951</v>
      </c>
      <c r="L203">
        <v>1.2362120000000001</v>
      </c>
      <c r="M203">
        <v>0.1731481</v>
      </c>
      <c r="N203">
        <v>2.199049</v>
      </c>
      <c r="O203">
        <v>0.17081669999999999</v>
      </c>
      <c r="P203">
        <v>0.49009760000000002</v>
      </c>
      <c r="Q203">
        <v>0.19534750000000001</v>
      </c>
      <c r="R203">
        <v>0.55091009999999996</v>
      </c>
      <c r="S203">
        <v>0.16804520000000001</v>
      </c>
      <c r="T203">
        <v>-0.66391160000000005</v>
      </c>
      <c r="U203">
        <v>0.1872047</v>
      </c>
      <c r="V203">
        <v>-0.64079039999999998</v>
      </c>
      <c r="W203">
        <v>0.16235720000000001</v>
      </c>
      <c r="X203">
        <v>1.717884</v>
      </c>
      <c r="Y203">
        <v>0.163523</v>
      </c>
      <c r="Z203">
        <v>-0.30501129999999999</v>
      </c>
      <c r="AA203">
        <v>0.1538861</v>
      </c>
      <c r="AB203">
        <v>1.203789</v>
      </c>
      <c r="AC203">
        <v>0.1656174</v>
      </c>
      <c r="AD203">
        <v>1.389858</v>
      </c>
      <c r="AE203">
        <v>0.1737436</v>
      </c>
      <c r="AF203">
        <v>-6.1477850000000001E-2</v>
      </c>
      <c r="AG203">
        <v>0.16494909999999999</v>
      </c>
      <c r="AH203">
        <v>0.56633650000000002</v>
      </c>
      <c r="AI203">
        <v>0.1644014</v>
      </c>
      <c r="AJ203">
        <v>-1.360411</v>
      </c>
      <c r="AK203">
        <v>0.1721859</v>
      </c>
      <c r="AL203">
        <v>0.27733069999999999</v>
      </c>
      <c r="AM203">
        <v>0.1733654</v>
      </c>
      <c r="AN203">
        <v>1.2476039999999999</v>
      </c>
      <c r="AO203">
        <v>0.17088249999999999</v>
      </c>
    </row>
    <row r="204" spans="2:41" x14ac:dyDescent="0.25">
      <c r="B204">
        <v>-0.84381079999999997</v>
      </c>
      <c r="C204">
        <v>0.16834769999999999</v>
      </c>
      <c r="D204">
        <v>8.797365E-2</v>
      </c>
      <c r="E204">
        <v>0.1633114</v>
      </c>
      <c r="F204">
        <v>1.2611969999999999</v>
      </c>
      <c r="G204">
        <v>0.16317209999999999</v>
      </c>
      <c r="H204">
        <v>0.12626319999999999</v>
      </c>
      <c r="I204">
        <v>0.17554439999999999</v>
      </c>
      <c r="J204">
        <v>0.45590029999999998</v>
      </c>
      <c r="K204">
        <v>0.173878</v>
      </c>
      <c r="L204">
        <v>1.83829</v>
      </c>
      <c r="M204">
        <v>0.1721502</v>
      </c>
      <c r="N204">
        <v>1.070085</v>
      </c>
      <c r="O204">
        <v>0.16575509999999999</v>
      </c>
      <c r="P204">
        <v>0.81518279999999999</v>
      </c>
      <c r="Q204">
        <v>0.1913859</v>
      </c>
      <c r="R204">
        <v>0.1689765</v>
      </c>
      <c r="S204">
        <v>0.17436450000000001</v>
      </c>
      <c r="T204">
        <v>0.31094349999999998</v>
      </c>
      <c r="U204">
        <v>0.1795484</v>
      </c>
      <c r="V204">
        <v>-1.758848</v>
      </c>
      <c r="W204">
        <v>0.16352330000000001</v>
      </c>
      <c r="X204">
        <v>1.497128</v>
      </c>
      <c r="Y204">
        <v>0.16330900000000001</v>
      </c>
      <c r="Z204">
        <v>-1.2119949999999999</v>
      </c>
      <c r="AA204">
        <v>0.15196280000000001</v>
      </c>
      <c r="AB204">
        <v>1.8469120000000001</v>
      </c>
      <c r="AC204">
        <v>0.15783910000000001</v>
      </c>
      <c r="AD204">
        <v>2.1925059999999998</v>
      </c>
      <c r="AE204">
        <v>0.171597</v>
      </c>
      <c r="AF204">
        <v>-1.128547</v>
      </c>
      <c r="AG204">
        <v>0.1595984</v>
      </c>
      <c r="AH204">
        <v>0.79231439999999997</v>
      </c>
      <c r="AI204">
        <v>0.17149539999999999</v>
      </c>
      <c r="AJ204">
        <v>0.15636420000000001</v>
      </c>
      <c r="AK204">
        <v>0.16711529999999999</v>
      </c>
      <c r="AL204">
        <v>0.28049570000000001</v>
      </c>
      <c r="AM204">
        <v>0.15870580000000001</v>
      </c>
      <c r="AN204">
        <v>0.1236998</v>
      </c>
      <c r="AO204">
        <v>0.15950300000000001</v>
      </c>
    </row>
    <row r="205" spans="2:41" x14ac:dyDescent="0.25">
      <c r="B205">
        <v>-0.47363769999999999</v>
      </c>
      <c r="C205">
        <v>0.1810853</v>
      </c>
      <c r="D205">
        <v>-0.81607010000000002</v>
      </c>
      <c r="E205">
        <v>0.15591140000000001</v>
      </c>
      <c r="F205">
        <v>1.6235999999999999</v>
      </c>
      <c r="G205">
        <v>0.1551158</v>
      </c>
      <c r="H205">
        <v>0.64044310000000004</v>
      </c>
      <c r="I205">
        <v>0.17477999999999999</v>
      </c>
      <c r="J205">
        <v>0.95963140000000002</v>
      </c>
      <c r="K205">
        <v>0.1744716</v>
      </c>
      <c r="L205">
        <v>1.198499</v>
      </c>
      <c r="M205">
        <v>0.16808960000000001</v>
      </c>
      <c r="N205">
        <v>-0.31468210000000002</v>
      </c>
      <c r="O205">
        <v>0.1656656</v>
      </c>
      <c r="P205">
        <v>1.945038</v>
      </c>
      <c r="Q205">
        <v>0.1767966</v>
      </c>
      <c r="R205">
        <v>0.99150459999999996</v>
      </c>
      <c r="S205">
        <v>0.1756752</v>
      </c>
      <c r="T205">
        <v>1.010826</v>
      </c>
      <c r="U205">
        <v>0.16944919999999999</v>
      </c>
      <c r="V205">
        <v>-1.050549</v>
      </c>
      <c r="W205">
        <v>0.17098060000000001</v>
      </c>
      <c r="X205">
        <v>1.811687</v>
      </c>
      <c r="Y205">
        <v>0.1629235</v>
      </c>
      <c r="Z205">
        <v>-0.41663040000000001</v>
      </c>
      <c r="AA205">
        <v>0.16438759999999999</v>
      </c>
      <c r="AB205">
        <v>2.1523669999999999</v>
      </c>
      <c r="AC205">
        <v>0.1501255</v>
      </c>
      <c r="AD205">
        <v>0.14335510000000001</v>
      </c>
      <c r="AE205">
        <v>0.16792940000000001</v>
      </c>
      <c r="AF205">
        <v>-0.45224839999999999</v>
      </c>
      <c r="AG205">
        <v>0.17260710000000001</v>
      </c>
      <c r="AH205">
        <v>0.25922849999999997</v>
      </c>
      <c r="AI205">
        <v>0.17911679999999999</v>
      </c>
      <c r="AJ205">
        <v>1.8566860000000001</v>
      </c>
      <c r="AK205">
        <v>0.16725670000000001</v>
      </c>
      <c r="AL205">
        <v>-9.914721E-2</v>
      </c>
      <c r="AM205">
        <v>0.15434709999999999</v>
      </c>
      <c r="AN205">
        <v>0.87042169999999996</v>
      </c>
      <c r="AO205">
        <v>0.15345829999999999</v>
      </c>
    </row>
    <row r="206" spans="2:41" x14ac:dyDescent="0.25">
      <c r="B206">
        <v>1.2949820000000001</v>
      </c>
      <c r="C206">
        <v>0.1789695</v>
      </c>
      <c r="D206">
        <v>-0.8982675</v>
      </c>
      <c r="E206">
        <v>0.1656165</v>
      </c>
      <c r="F206">
        <v>0.43554209999999999</v>
      </c>
      <c r="G206">
        <v>0.1554864</v>
      </c>
      <c r="H206">
        <v>1.8125279999999999</v>
      </c>
      <c r="I206">
        <v>0.16823550000000001</v>
      </c>
      <c r="J206">
        <v>0.61111119999999997</v>
      </c>
      <c r="K206">
        <v>0.16903380000000001</v>
      </c>
      <c r="L206">
        <v>0.12699440000000001</v>
      </c>
      <c r="M206">
        <v>0.16908400000000001</v>
      </c>
      <c r="N206">
        <v>-0.74627010000000005</v>
      </c>
      <c r="O206">
        <v>0.1639311</v>
      </c>
      <c r="P206">
        <v>1.8784879999999999</v>
      </c>
      <c r="Q206">
        <v>0.16897509999999999</v>
      </c>
      <c r="R206">
        <v>2.51336</v>
      </c>
      <c r="S206">
        <v>0.1715872</v>
      </c>
      <c r="T206">
        <v>1.816719</v>
      </c>
      <c r="U206">
        <v>0.1641329</v>
      </c>
      <c r="V206">
        <v>-0.4269017</v>
      </c>
      <c r="W206">
        <v>0.17781230000000001</v>
      </c>
      <c r="X206">
        <v>1.880619</v>
      </c>
      <c r="Y206">
        <v>0.1496209</v>
      </c>
      <c r="Z206">
        <v>7.8829949999999996E-2</v>
      </c>
      <c r="AA206">
        <v>0.1691493</v>
      </c>
      <c r="AB206">
        <v>2.3562460000000001</v>
      </c>
      <c r="AC206">
        <v>0.15331629999999999</v>
      </c>
      <c r="AD206">
        <v>-2.6453679999999999</v>
      </c>
      <c r="AE206">
        <v>0.16579250000000001</v>
      </c>
      <c r="AF206">
        <v>-0.32662609999999997</v>
      </c>
      <c r="AG206">
        <v>0.17393639999999999</v>
      </c>
      <c r="AH206">
        <v>0.1635993</v>
      </c>
      <c r="AI206">
        <v>0.1785466</v>
      </c>
      <c r="AJ206">
        <v>2.1242939999999999</v>
      </c>
      <c r="AK206">
        <v>0.16654479999999999</v>
      </c>
      <c r="AL206">
        <v>0.10194350000000001</v>
      </c>
      <c r="AM206">
        <v>0.16655020000000001</v>
      </c>
      <c r="AN206">
        <v>1.597343</v>
      </c>
      <c r="AO206">
        <v>0.1530772</v>
      </c>
    </row>
    <row r="207" spans="2:41" x14ac:dyDescent="0.25">
      <c r="B207">
        <v>2.7175129999999998</v>
      </c>
      <c r="C207">
        <v>0.17500879999999999</v>
      </c>
      <c r="D207">
        <v>-0.34112510000000001</v>
      </c>
      <c r="E207">
        <v>0.17060339999999999</v>
      </c>
      <c r="F207">
        <v>-0.3657725</v>
      </c>
      <c r="G207">
        <v>0.1668683</v>
      </c>
      <c r="H207">
        <v>1.531239</v>
      </c>
      <c r="I207">
        <v>0.1466759</v>
      </c>
      <c r="J207">
        <v>0.20185500000000001</v>
      </c>
      <c r="K207">
        <v>0.16495370000000001</v>
      </c>
      <c r="L207">
        <v>-0.37565310000000002</v>
      </c>
      <c r="M207">
        <v>0.17192969999999999</v>
      </c>
      <c r="N207">
        <v>-0.44129869999999999</v>
      </c>
      <c r="O207">
        <v>0.16549330000000001</v>
      </c>
      <c r="P207">
        <v>-8.8915069999999999E-2</v>
      </c>
      <c r="Q207">
        <v>0.16452369999999999</v>
      </c>
      <c r="R207">
        <v>2.9969359999999998</v>
      </c>
      <c r="S207">
        <v>0.1624119</v>
      </c>
      <c r="T207">
        <v>1.930123</v>
      </c>
      <c r="U207">
        <v>0.16329560000000001</v>
      </c>
      <c r="V207">
        <v>-1.1165240000000001</v>
      </c>
      <c r="W207">
        <v>0.17384089999999999</v>
      </c>
      <c r="X207">
        <v>0.32081090000000001</v>
      </c>
      <c r="Y207">
        <v>0.14625740000000001</v>
      </c>
      <c r="Z207">
        <v>-0.63248329999999997</v>
      </c>
      <c r="AA207">
        <v>0.16574179999999999</v>
      </c>
      <c r="AB207">
        <v>2.1447750000000001</v>
      </c>
      <c r="AC207">
        <v>0.1588088</v>
      </c>
      <c r="AD207">
        <v>-2.2976559999999999</v>
      </c>
      <c r="AE207">
        <v>0.16917969999999999</v>
      </c>
      <c r="AF207">
        <v>-1.428625</v>
      </c>
      <c r="AG207">
        <v>0.16939480000000001</v>
      </c>
      <c r="AH207">
        <v>0.59375219999999995</v>
      </c>
      <c r="AI207">
        <v>0.17751349999999999</v>
      </c>
      <c r="AJ207">
        <v>2.0313080000000001</v>
      </c>
      <c r="AK207">
        <v>0.16206010000000001</v>
      </c>
      <c r="AL207">
        <v>0.73857079999999997</v>
      </c>
      <c r="AM207">
        <v>0.17735770000000001</v>
      </c>
      <c r="AN207">
        <v>1.088652</v>
      </c>
      <c r="AO207">
        <v>0.1604614</v>
      </c>
    </row>
    <row r="208" spans="2:41" x14ac:dyDescent="0.25">
      <c r="B208">
        <v>2.7929430000000002</v>
      </c>
      <c r="C208">
        <v>0.17464740000000001</v>
      </c>
      <c r="D208">
        <v>-0.46933510000000001</v>
      </c>
      <c r="E208">
        <v>0.17392450000000001</v>
      </c>
      <c r="F208">
        <v>-0.69505830000000002</v>
      </c>
      <c r="G208">
        <v>0.17555319999999999</v>
      </c>
      <c r="H208">
        <v>-0.18284529999999999</v>
      </c>
      <c r="I208">
        <v>0.14450959999999999</v>
      </c>
      <c r="J208">
        <v>0.86108859999999998</v>
      </c>
      <c r="K208">
        <v>0.1627044</v>
      </c>
      <c r="L208">
        <v>-0.46009840000000002</v>
      </c>
      <c r="M208">
        <v>0.1751769</v>
      </c>
      <c r="N208">
        <v>-0.206264</v>
      </c>
      <c r="O208">
        <v>0.16980680000000001</v>
      </c>
      <c r="P208">
        <v>-1.1394740000000001</v>
      </c>
      <c r="Q208">
        <v>0.16265399999999999</v>
      </c>
      <c r="R208">
        <v>1.752248</v>
      </c>
      <c r="S208">
        <v>0.1513158</v>
      </c>
      <c r="T208">
        <v>0.46915950000000001</v>
      </c>
      <c r="U208">
        <v>0.16527800000000001</v>
      </c>
      <c r="V208">
        <v>-0.90946229999999995</v>
      </c>
      <c r="W208">
        <v>0.16256590000000001</v>
      </c>
      <c r="X208">
        <v>-1.765706</v>
      </c>
      <c r="Y208">
        <v>0.15667049999999999</v>
      </c>
      <c r="Z208">
        <v>-0.81261620000000001</v>
      </c>
      <c r="AA208">
        <v>0.16725280000000001</v>
      </c>
      <c r="AB208">
        <v>0.75772019999999995</v>
      </c>
      <c r="AC208">
        <v>0.15782280000000001</v>
      </c>
      <c r="AD208">
        <v>1.6957159999999999E-2</v>
      </c>
      <c r="AE208">
        <v>0.1744318</v>
      </c>
      <c r="AF208">
        <v>-0.53931220000000002</v>
      </c>
      <c r="AG208">
        <v>0.1791112</v>
      </c>
      <c r="AH208">
        <v>0.46007300000000001</v>
      </c>
      <c r="AI208">
        <v>0.1726906</v>
      </c>
      <c r="AJ208">
        <v>1.634984</v>
      </c>
      <c r="AK208">
        <v>0.1541748</v>
      </c>
      <c r="AL208">
        <v>0.5386801</v>
      </c>
      <c r="AM208">
        <v>0.1751038</v>
      </c>
      <c r="AN208">
        <v>0.55345860000000002</v>
      </c>
      <c r="AO208">
        <v>0.17180300000000001</v>
      </c>
    </row>
    <row r="209" spans="2:41" x14ac:dyDescent="0.25">
      <c r="B209">
        <v>1.4219360000000001</v>
      </c>
      <c r="C209">
        <v>0.16527720000000001</v>
      </c>
      <c r="D209">
        <v>-0.4040531</v>
      </c>
      <c r="E209">
        <v>0.173819</v>
      </c>
      <c r="F209">
        <v>-1.3715630000000001</v>
      </c>
      <c r="G209">
        <v>0.18262400000000001</v>
      </c>
      <c r="H209">
        <v>-0.85508989999999996</v>
      </c>
      <c r="I209">
        <v>0.1668028</v>
      </c>
      <c r="J209">
        <v>1.8785719999999999</v>
      </c>
      <c r="K209">
        <v>0.15451519999999999</v>
      </c>
      <c r="L209">
        <v>-0.57604480000000002</v>
      </c>
      <c r="M209">
        <v>0.176536</v>
      </c>
      <c r="N209">
        <v>-0.33809250000000002</v>
      </c>
      <c r="O209">
        <v>0.17647289999999999</v>
      </c>
      <c r="P209">
        <v>-0.2610866</v>
      </c>
      <c r="Q209">
        <v>0.16909940000000001</v>
      </c>
      <c r="R209">
        <v>0.21438399999999999</v>
      </c>
      <c r="S209">
        <v>0.15251990000000001</v>
      </c>
      <c r="T209">
        <v>-1.6894819999999999</v>
      </c>
      <c r="U209">
        <v>0.16935230000000001</v>
      </c>
      <c r="V209">
        <v>0.41113509999999998</v>
      </c>
      <c r="W209">
        <v>0.1518369</v>
      </c>
      <c r="X209">
        <v>-1.863354</v>
      </c>
      <c r="Y209">
        <v>0.16810349999999999</v>
      </c>
      <c r="Z209">
        <v>5.2462750000000002E-2</v>
      </c>
      <c r="AA209">
        <v>0.1700613</v>
      </c>
      <c r="AB209">
        <v>-0.17762330000000001</v>
      </c>
      <c r="AC209">
        <v>0.15569920000000001</v>
      </c>
      <c r="AD209">
        <v>0.78538949999999996</v>
      </c>
      <c r="AE209">
        <v>0.17296929999999999</v>
      </c>
      <c r="AF209">
        <v>1.659988</v>
      </c>
      <c r="AG209">
        <v>0.17840819999999999</v>
      </c>
      <c r="AH209">
        <v>-0.13073979999999999</v>
      </c>
      <c r="AI209">
        <v>0.16463140000000001</v>
      </c>
      <c r="AJ209">
        <v>0.75462149999999995</v>
      </c>
      <c r="AK209">
        <v>0.15177860000000001</v>
      </c>
      <c r="AL209">
        <v>3.3651180000000003E-2</v>
      </c>
      <c r="AM209">
        <v>0.1691754</v>
      </c>
      <c r="AN209">
        <v>0.77693120000000004</v>
      </c>
      <c r="AO209">
        <v>0.1761028</v>
      </c>
    </row>
    <row r="210" spans="2:41" x14ac:dyDescent="0.25">
      <c r="B210">
        <v>-0.3175577</v>
      </c>
      <c r="C210">
        <v>0.15287980000000001</v>
      </c>
      <c r="D210">
        <v>0.2335257</v>
      </c>
      <c r="E210">
        <v>0.16288520000000001</v>
      </c>
      <c r="F210">
        <v>-0.6182124</v>
      </c>
      <c r="G210">
        <v>0.18717259999999999</v>
      </c>
      <c r="H210">
        <v>-0.46544809999999998</v>
      </c>
      <c r="I210">
        <v>0.17917559999999999</v>
      </c>
      <c r="J210">
        <v>1.75891</v>
      </c>
      <c r="K210">
        <v>0.14823649999999999</v>
      </c>
      <c r="L210">
        <v>-0.30114049999999998</v>
      </c>
      <c r="M210">
        <v>0.1728867</v>
      </c>
      <c r="N210">
        <v>7.3103280000000007E-2</v>
      </c>
      <c r="O210">
        <v>0.1823948</v>
      </c>
      <c r="P210">
        <v>0.79066610000000004</v>
      </c>
      <c r="Q210">
        <v>0.18135680000000001</v>
      </c>
      <c r="R210">
        <v>-0.25649300000000003</v>
      </c>
      <c r="S210">
        <v>0.16530410000000001</v>
      </c>
      <c r="T210">
        <v>-2.384198</v>
      </c>
      <c r="U210">
        <v>0.1723895</v>
      </c>
      <c r="V210">
        <v>0.1950375</v>
      </c>
      <c r="W210">
        <v>0.15494060000000001</v>
      </c>
      <c r="X210">
        <v>-0.48300660000000001</v>
      </c>
      <c r="Y210">
        <v>0.17185819999999999</v>
      </c>
      <c r="Z210">
        <v>0.5418288</v>
      </c>
      <c r="AA210">
        <v>0.16905490000000001</v>
      </c>
      <c r="AB210">
        <v>0.86782879999999996</v>
      </c>
      <c r="AC210">
        <v>0.15389459999999999</v>
      </c>
      <c r="AD210">
        <v>0.18312999999999999</v>
      </c>
      <c r="AE210">
        <v>0.16362989999999999</v>
      </c>
      <c r="AF210">
        <v>1.7743549999999999</v>
      </c>
      <c r="AG210">
        <v>0.1639554</v>
      </c>
      <c r="AH210">
        <v>0.1125954</v>
      </c>
      <c r="AI210">
        <v>0.16029570000000001</v>
      </c>
      <c r="AJ210">
        <v>-9.5844429999999994E-2</v>
      </c>
      <c r="AK210">
        <v>0.16418569999999999</v>
      </c>
      <c r="AL210">
        <v>0.41445749999999998</v>
      </c>
      <c r="AM210">
        <v>0.164824</v>
      </c>
      <c r="AN210">
        <v>1.892012</v>
      </c>
      <c r="AO210">
        <v>0.17082739999999999</v>
      </c>
    </row>
    <row r="211" spans="2:41" x14ac:dyDescent="0.25">
      <c r="B211">
        <v>-0.78282569999999996</v>
      </c>
      <c r="C211">
        <v>0.15833079999999999</v>
      </c>
      <c r="D211">
        <v>-0.4898863</v>
      </c>
      <c r="E211">
        <v>0.16180820000000001</v>
      </c>
      <c r="F211">
        <v>0.9768715</v>
      </c>
      <c r="G211">
        <v>0.17358280000000001</v>
      </c>
      <c r="H211">
        <v>0.14928350000000001</v>
      </c>
      <c r="I211">
        <v>0.17638490000000001</v>
      </c>
      <c r="J211">
        <v>0.50108540000000001</v>
      </c>
      <c r="K211">
        <v>0.1530561</v>
      </c>
      <c r="L211">
        <v>0.26509909999999998</v>
      </c>
      <c r="M211">
        <v>0.16666510000000001</v>
      </c>
      <c r="N211">
        <v>0.89053459999999995</v>
      </c>
      <c r="O211">
        <v>0.1704223</v>
      </c>
      <c r="P211">
        <v>1.496394</v>
      </c>
      <c r="Q211">
        <v>0.18817809999999999</v>
      </c>
      <c r="R211">
        <v>0.18889500000000001</v>
      </c>
      <c r="S211">
        <v>0.17480180000000001</v>
      </c>
      <c r="T211">
        <v>-1.2011689999999999</v>
      </c>
      <c r="U211">
        <v>0.1735785</v>
      </c>
      <c r="V211">
        <v>-1.4283110000000001</v>
      </c>
      <c r="W211">
        <v>0.17021259999999999</v>
      </c>
      <c r="X211">
        <v>-0.17876300000000001</v>
      </c>
      <c r="Y211">
        <v>0.1732059</v>
      </c>
      <c r="Z211">
        <v>-8.6274170000000001E-3</v>
      </c>
      <c r="AA211">
        <v>0.16204560000000001</v>
      </c>
      <c r="AB211">
        <v>1.57362</v>
      </c>
      <c r="AC211">
        <v>0.15220590000000001</v>
      </c>
      <c r="AD211">
        <v>0.22156380000000001</v>
      </c>
      <c r="AE211">
        <v>0.1603985</v>
      </c>
      <c r="AF211">
        <v>0.19485659999999999</v>
      </c>
      <c r="AG211">
        <v>0.15974469999999999</v>
      </c>
      <c r="AH211">
        <v>1.046197</v>
      </c>
      <c r="AI211">
        <v>0.16053790000000001</v>
      </c>
      <c r="AJ211">
        <v>-0.27646549999999998</v>
      </c>
      <c r="AK211">
        <v>0.17592140000000001</v>
      </c>
      <c r="AL211">
        <v>0.54797960000000001</v>
      </c>
      <c r="AM211">
        <v>0.1645461</v>
      </c>
      <c r="AN211">
        <v>1.8480190000000001</v>
      </c>
      <c r="AO211">
        <v>0.16414380000000001</v>
      </c>
    </row>
    <row r="212" spans="2:41" x14ac:dyDescent="0.25">
      <c r="B212">
        <v>-0.1721577</v>
      </c>
      <c r="C212">
        <v>0.17611879999999999</v>
      </c>
      <c r="D212">
        <v>-1.5017119999999999</v>
      </c>
      <c r="E212">
        <v>0.1741906</v>
      </c>
      <c r="F212">
        <v>1.948518</v>
      </c>
      <c r="G212">
        <v>0.15679190000000001</v>
      </c>
      <c r="H212">
        <v>0.92892140000000001</v>
      </c>
      <c r="I212">
        <v>0.1656096</v>
      </c>
      <c r="J212">
        <v>-0.52399300000000004</v>
      </c>
      <c r="K212">
        <v>0.15847310000000001</v>
      </c>
      <c r="L212">
        <v>0.1485206</v>
      </c>
      <c r="M212">
        <v>0.1603155</v>
      </c>
      <c r="N212">
        <v>0.96270029999999995</v>
      </c>
      <c r="O212">
        <v>0.15328530000000001</v>
      </c>
      <c r="P212">
        <v>1.8363020000000001</v>
      </c>
      <c r="Q212">
        <v>0.18060590000000001</v>
      </c>
      <c r="R212">
        <v>0.83045599999999997</v>
      </c>
      <c r="S212">
        <v>0.17198569999999999</v>
      </c>
      <c r="T212">
        <v>0.22709389999999999</v>
      </c>
      <c r="U212">
        <v>0.17538790000000001</v>
      </c>
      <c r="V212">
        <v>-2.0637859999999999</v>
      </c>
      <c r="W212">
        <v>0.1726809</v>
      </c>
      <c r="X212">
        <v>-0.86424250000000002</v>
      </c>
      <c r="Y212">
        <v>0.18454319999999999</v>
      </c>
      <c r="Z212">
        <v>0.12007420000000001</v>
      </c>
      <c r="AA212">
        <v>0.15460940000000001</v>
      </c>
      <c r="AB212">
        <v>0.53278650000000005</v>
      </c>
      <c r="AC212">
        <v>0.1562492</v>
      </c>
      <c r="AD212">
        <v>0.76855689999999999</v>
      </c>
      <c r="AE212">
        <v>0.16541220000000001</v>
      </c>
      <c r="AF212">
        <v>-0.58167769999999996</v>
      </c>
      <c r="AG212">
        <v>0.16337789999999999</v>
      </c>
      <c r="AH212">
        <v>1.5128950000000001</v>
      </c>
      <c r="AI212">
        <v>0.16295580000000001</v>
      </c>
      <c r="AJ212">
        <v>0.5165843</v>
      </c>
      <c r="AK212">
        <v>0.1659824</v>
      </c>
      <c r="AL212">
        <v>-9.8155999999999993E-2</v>
      </c>
      <c r="AM212">
        <v>0.16992489999999999</v>
      </c>
      <c r="AN212">
        <v>-0.26669039999999999</v>
      </c>
      <c r="AO212">
        <v>0.1606244</v>
      </c>
    </row>
    <row r="213" spans="2:41" x14ac:dyDescent="0.25">
      <c r="B213">
        <v>-0.4282706</v>
      </c>
      <c r="C213">
        <v>0.178429</v>
      </c>
      <c r="D213">
        <v>-0.75026369999999998</v>
      </c>
      <c r="E213">
        <v>0.1779551</v>
      </c>
      <c r="F213">
        <v>2.3997039999999998</v>
      </c>
      <c r="G213">
        <v>0.15043290000000001</v>
      </c>
      <c r="H213">
        <v>0.96713930000000004</v>
      </c>
      <c r="I213">
        <v>0.15235650000000001</v>
      </c>
      <c r="J213">
        <v>-0.83752159999999998</v>
      </c>
      <c r="K213">
        <v>0.154228</v>
      </c>
      <c r="L213">
        <v>-0.3216869</v>
      </c>
      <c r="M213">
        <v>0.1588214</v>
      </c>
      <c r="N213">
        <v>0.57537570000000005</v>
      </c>
      <c r="O213">
        <v>0.1549808</v>
      </c>
      <c r="P213">
        <v>1.254167</v>
      </c>
      <c r="Q213">
        <v>0.16435040000000001</v>
      </c>
      <c r="R213">
        <v>0.5272966</v>
      </c>
      <c r="S213">
        <v>0.16562379999999999</v>
      </c>
      <c r="T213">
        <v>0.93531620000000004</v>
      </c>
      <c r="U213">
        <v>0.16948389999999999</v>
      </c>
      <c r="V213">
        <v>-0.77014419999999995</v>
      </c>
      <c r="W213">
        <v>0.1623578</v>
      </c>
      <c r="X213">
        <v>-1.553625</v>
      </c>
      <c r="Y213">
        <v>0.18260180000000001</v>
      </c>
      <c r="Z213">
        <v>0.64099600000000001</v>
      </c>
      <c r="AA213">
        <v>0.15960579999999999</v>
      </c>
      <c r="AB213">
        <v>-0.25029600000000002</v>
      </c>
      <c r="AC213">
        <v>0.16235450000000001</v>
      </c>
      <c r="AD213">
        <v>0.43748209999999998</v>
      </c>
      <c r="AE213">
        <v>0.1657679</v>
      </c>
      <c r="AF213">
        <v>-4.0727149999999997E-2</v>
      </c>
      <c r="AG213">
        <v>0.16864850000000001</v>
      </c>
      <c r="AH213">
        <v>1.391435</v>
      </c>
      <c r="AI213">
        <v>0.16156670000000001</v>
      </c>
      <c r="AJ213">
        <v>1.0954459999999999</v>
      </c>
      <c r="AK213">
        <v>0.1497116</v>
      </c>
      <c r="AL213">
        <v>0.1246435</v>
      </c>
      <c r="AM213">
        <v>0.16765289999999999</v>
      </c>
      <c r="AN213">
        <v>-1.4779530000000001</v>
      </c>
      <c r="AO213">
        <v>0.15810650000000001</v>
      </c>
    </row>
    <row r="214" spans="2:41" x14ac:dyDescent="0.25">
      <c r="B214">
        <v>-1.5597110000000001</v>
      </c>
      <c r="C214">
        <v>0.16368920000000001</v>
      </c>
      <c r="D214">
        <v>3.7043069999999997E-2</v>
      </c>
      <c r="E214">
        <v>0.1747869</v>
      </c>
      <c r="F214">
        <v>1.7533449999999999</v>
      </c>
      <c r="G214">
        <v>0.141178</v>
      </c>
      <c r="H214">
        <v>0.1021866</v>
      </c>
      <c r="I214">
        <v>0.15173139999999999</v>
      </c>
      <c r="J214">
        <v>-1.1199870000000001</v>
      </c>
      <c r="K214">
        <v>0.14677319999999999</v>
      </c>
      <c r="L214">
        <v>-0.1697447</v>
      </c>
      <c r="M214">
        <v>0.16140119999999999</v>
      </c>
      <c r="N214">
        <v>0.21212980000000001</v>
      </c>
      <c r="O214">
        <v>0.1603716</v>
      </c>
      <c r="P214">
        <v>-0.54974069999999997</v>
      </c>
      <c r="Q214">
        <v>0.15271589999999999</v>
      </c>
      <c r="R214">
        <v>-0.74924420000000003</v>
      </c>
      <c r="S214">
        <v>0.16716600000000001</v>
      </c>
      <c r="T214">
        <v>1.0227219999999999</v>
      </c>
      <c r="U214">
        <v>0.1545781</v>
      </c>
      <c r="V214">
        <v>0.65939669999999995</v>
      </c>
      <c r="W214">
        <v>0.15824840000000001</v>
      </c>
      <c r="X214">
        <v>-1.1284190000000001</v>
      </c>
      <c r="Y214">
        <v>0.16586790000000001</v>
      </c>
      <c r="Z214">
        <v>-0.28816310000000001</v>
      </c>
      <c r="AA214">
        <v>0.16527059999999999</v>
      </c>
      <c r="AB214">
        <v>0.51357509999999995</v>
      </c>
      <c r="AC214">
        <v>0.1615924</v>
      </c>
      <c r="AD214">
        <v>-0.1970943</v>
      </c>
      <c r="AE214">
        <v>0.16535169999999999</v>
      </c>
      <c r="AF214">
        <v>0.1719918</v>
      </c>
      <c r="AG214">
        <v>0.17371049999999999</v>
      </c>
      <c r="AH214">
        <v>0.56988629999999996</v>
      </c>
      <c r="AI214">
        <v>0.15457979999999999</v>
      </c>
      <c r="AJ214">
        <v>0.83993660000000003</v>
      </c>
      <c r="AK214">
        <v>0.1519218</v>
      </c>
      <c r="AL214">
        <v>0.72689649999999995</v>
      </c>
      <c r="AM214">
        <v>0.15578159999999999</v>
      </c>
      <c r="AN214">
        <v>-0.43530600000000003</v>
      </c>
      <c r="AO214">
        <v>0.1573435</v>
      </c>
    </row>
    <row r="215" spans="2:41" x14ac:dyDescent="0.25">
      <c r="B215">
        <v>-1.8840749999999999</v>
      </c>
      <c r="C215">
        <v>0.15863930000000001</v>
      </c>
      <c r="D215">
        <v>-0.44905250000000002</v>
      </c>
      <c r="E215">
        <v>0.17902370000000001</v>
      </c>
      <c r="F215">
        <v>0.38793179999999999</v>
      </c>
      <c r="G215">
        <v>0.13947129999999999</v>
      </c>
      <c r="H215">
        <v>-0.63014349999999997</v>
      </c>
      <c r="I215">
        <v>0.1577124</v>
      </c>
      <c r="J215">
        <v>-1.16673</v>
      </c>
      <c r="K215">
        <v>0.15241879999999999</v>
      </c>
      <c r="L215">
        <v>0.29626940000000002</v>
      </c>
      <c r="M215">
        <v>0.1589352</v>
      </c>
      <c r="N215">
        <v>-8.1740460000000001E-2</v>
      </c>
      <c r="O215">
        <v>0.15961919999999999</v>
      </c>
      <c r="P215">
        <v>-2.1967300000000001</v>
      </c>
      <c r="Q215">
        <v>0.1537287</v>
      </c>
      <c r="R215">
        <v>-1.256955</v>
      </c>
      <c r="S215">
        <v>0.16583139999999999</v>
      </c>
      <c r="T215">
        <v>0.3880402</v>
      </c>
      <c r="U215">
        <v>0.1480563</v>
      </c>
      <c r="V215">
        <v>4.5922980000000002E-2</v>
      </c>
      <c r="W215">
        <v>0.16018789999999999</v>
      </c>
      <c r="X215">
        <v>0.75440739999999995</v>
      </c>
      <c r="Y215">
        <v>0.1627045</v>
      </c>
      <c r="Z215">
        <v>-0.49514560000000002</v>
      </c>
      <c r="AA215">
        <v>0.15939120000000001</v>
      </c>
      <c r="AB215">
        <v>1.9181919999999999</v>
      </c>
      <c r="AC215">
        <v>0.15614059999999999</v>
      </c>
      <c r="AD215">
        <v>-1.547367E-2</v>
      </c>
      <c r="AE215">
        <v>0.1690922</v>
      </c>
      <c r="AF215">
        <v>-0.19700400000000001</v>
      </c>
      <c r="AG215">
        <v>0.1707835</v>
      </c>
      <c r="AH215">
        <v>-0.83094089999999998</v>
      </c>
      <c r="AI215">
        <v>0.1547539</v>
      </c>
      <c r="AJ215">
        <v>1.016229</v>
      </c>
      <c r="AK215">
        <v>0.1625037</v>
      </c>
      <c r="AL215">
        <v>0.1691607</v>
      </c>
      <c r="AM215">
        <v>0.153253</v>
      </c>
      <c r="AN215">
        <v>0.96219100000000002</v>
      </c>
      <c r="AO215">
        <v>0.15992770000000001</v>
      </c>
    </row>
    <row r="216" spans="2:41" x14ac:dyDescent="0.25">
      <c r="B216">
        <v>-0.47563230000000001</v>
      </c>
      <c r="C216">
        <v>0.16362160000000001</v>
      </c>
      <c r="D216">
        <v>-0.94058940000000002</v>
      </c>
      <c r="E216">
        <v>0.1841508</v>
      </c>
      <c r="F216">
        <v>-0.21536730000000001</v>
      </c>
      <c r="G216">
        <v>0.1536873</v>
      </c>
      <c r="H216">
        <v>-0.2615325</v>
      </c>
      <c r="I216">
        <v>0.1517954</v>
      </c>
      <c r="J216">
        <v>-0.89634309999999995</v>
      </c>
      <c r="K216">
        <v>0.16786570000000001</v>
      </c>
      <c r="L216">
        <v>0.55337950000000002</v>
      </c>
      <c r="M216">
        <v>0.15590300000000001</v>
      </c>
      <c r="N216">
        <v>-0.39772600000000002</v>
      </c>
      <c r="O216">
        <v>0.16214480000000001</v>
      </c>
      <c r="P216">
        <v>-1.4564919999999999</v>
      </c>
      <c r="Q216">
        <v>0.15699740000000001</v>
      </c>
      <c r="R216">
        <v>-0.20022419999999999</v>
      </c>
      <c r="S216">
        <v>0.16016849999999999</v>
      </c>
      <c r="T216">
        <v>4.076921E-2</v>
      </c>
      <c r="U216">
        <v>0.15862090000000001</v>
      </c>
      <c r="V216">
        <v>-1.3472649999999999</v>
      </c>
      <c r="W216">
        <v>0.1625954</v>
      </c>
      <c r="X216">
        <v>1.1025560000000001</v>
      </c>
      <c r="Y216">
        <v>0.16072339999999999</v>
      </c>
      <c r="Z216">
        <v>0.69479349999999995</v>
      </c>
      <c r="AA216">
        <v>0.15170649999999999</v>
      </c>
      <c r="AB216">
        <v>2.125283</v>
      </c>
      <c r="AC216">
        <v>0.1464821</v>
      </c>
      <c r="AD216">
        <v>-0.39765990000000001</v>
      </c>
      <c r="AE216">
        <v>0.1684804</v>
      </c>
      <c r="AF216">
        <v>7.8431860000000006E-2</v>
      </c>
      <c r="AG216">
        <v>0.15798400000000001</v>
      </c>
      <c r="AH216">
        <v>-1.61158</v>
      </c>
      <c r="AI216">
        <v>0.16267580000000001</v>
      </c>
      <c r="AJ216">
        <v>1.506413</v>
      </c>
      <c r="AK216">
        <v>0.15545590000000001</v>
      </c>
      <c r="AL216">
        <v>-0.88824340000000002</v>
      </c>
      <c r="AM216">
        <v>0.15862380000000001</v>
      </c>
      <c r="AN216">
        <v>1.300773</v>
      </c>
      <c r="AO216">
        <v>0.1633812</v>
      </c>
    </row>
    <row r="217" spans="2:41" x14ac:dyDescent="0.25">
      <c r="B217">
        <v>1.4161410000000001</v>
      </c>
      <c r="C217">
        <v>0.1558908</v>
      </c>
      <c r="D217">
        <v>-1.002059</v>
      </c>
      <c r="E217">
        <v>0.17761450000000001</v>
      </c>
      <c r="F217">
        <v>-1.593313E-2</v>
      </c>
      <c r="G217">
        <v>0.16790099999999999</v>
      </c>
      <c r="H217">
        <v>0.75193390000000004</v>
      </c>
      <c r="I217">
        <v>0.14369989999999999</v>
      </c>
      <c r="J217">
        <v>-0.4896644</v>
      </c>
      <c r="K217">
        <v>0.16731969999999999</v>
      </c>
      <c r="L217">
        <v>0.83225660000000001</v>
      </c>
      <c r="M217">
        <v>0.15880130000000001</v>
      </c>
      <c r="N217">
        <v>-0.6706976</v>
      </c>
      <c r="O217">
        <v>0.16734540000000001</v>
      </c>
      <c r="P217">
        <v>0.73764379999999996</v>
      </c>
      <c r="Q217">
        <v>0.15001120000000001</v>
      </c>
      <c r="R217">
        <v>0.87204179999999998</v>
      </c>
      <c r="S217">
        <v>0.1637701</v>
      </c>
      <c r="T217">
        <v>0.91242129999999999</v>
      </c>
      <c r="U217">
        <v>0.16517200000000001</v>
      </c>
      <c r="V217">
        <v>-1.1838120000000001</v>
      </c>
      <c r="W217">
        <v>0.16476099999999999</v>
      </c>
      <c r="X217">
        <v>-2.2355110000000001E-2</v>
      </c>
      <c r="Y217">
        <v>0.15188090000000001</v>
      </c>
      <c r="Z217">
        <v>0.18015</v>
      </c>
      <c r="AA217">
        <v>0.14876</v>
      </c>
      <c r="AB217">
        <v>0.79367719999999997</v>
      </c>
      <c r="AC217">
        <v>0.1402149</v>
      </c>
      <c r="AD217">
        <v>-1.3108420000000001</v>
      </c>
      <c r="AE217">
        <v>0.1655112</v>
      </c>
      <c r="AF217">
        <v>0.4236914</v>
      </c>
      <c r="AG217">
        <v>0.1465108</v>
      </c>
      <c r="AH217">
        <v>-1.2546269999999999</v>
      </c>
      <c r="AI217">
        <v>0.1615724</v>
      </c>
      <c r="AJ217">
        <v>1.1429279999999999</v>
      </c>
      <c r="AK217">
        <v>0.13809260000000001</v>
      </c>
      <c r="AL217">
        <v>-1.7896099999999999</v>
      </c>
      <c r="AM217">
        <v>0.15996279999999999</v>
      </c>
      <c r="AN217">
        <v>0.96359790000000001</v>
      </c>
      <c r="AO217">
        <v>0.15818850000000001</v>
      </c>
    </row>
    <row r="218" spans="2:41" x14ac:dyDescent="0.25">
      <c r="B218">
        <v>1.864107</v>
      </c>
      <c r="C218">
        <v>0.1450167</v>
      </c>
      <c r="D218">
        <v>-0.6720566</v>
      </c>
      <c r="E218">
        <v>0.16616590000000001</v>
      </c>
      <c r="F218">
        <v>0.41258840000000002</v>
      </c>
      <c r="G218">
        <v>0.17774989999999999</v>
      </c>
      <c r="H218">
        <v>0.31932050000000001</v>
      </c>
      <c r="I218">
        <v>0.1467707</v>
      </c>
      <c r="J218">
        <v>0.16591249999999999</v>
      </c>
      <c r="K218">
        <v>0.1541797</v>
      </c>
      <c r="L218">
        <v>1.758359</v>
      </c>
      <c r="M218">
        <v>0.1617181</v>
      </c>
      <c r="N218">
        <v>-2.8439339999999998E-3</v>
      </c>
      <c r="O218">
        <v>0.1677603</v>
      </c>
      <c r="P218">
        <v>1.182426</v>
      </c>
      <c r="Q218">
        <v>0.145396</v>
      </c>
      <c r="R218">
        <v>0.58349410000000002</v>
      </c>
      <c r="S218">
        <v>0.16605900000000001</v>
      </c>
      <c r="T218">
        <v>1.490912</v>
      </c>
      <c r="U218">
        <v>0.15418770000000001</v>
      </c>
      <c r="V218">
        <v>-0.1288213</v>
      </c>
      <c r="W218">
        <v>0.16036320000000001</v>
      </c>
      <c r="X218">
        <v>0.49882660000000001</v>
      </c>
      <c r="Y218">
        <v>0.14920320000000001</v>
      </c>
      <c r="Z218">
        <v>-0.90615089999999998</v>
      </c>
      <c r="AA218">
        <v>0.15268319999999999</v>
      </c>
      <c r="AB218">
        <v>-0.81861600000000001</v>
      </c>
      <c r="AC218">
        <v>0.14758650000000001</v>
      </c>
      <c r="AD218">
        <v>-1.0734250000000001</v>
      </c>
      <c r="AE218">
        <v>0.16399059999999999</v>
      </c>
      <c r="AF218">
        <v>0.26262429999999998</v>
      </c>
      <c r="AG218">
        <v>0.14647170000000001</v>
      </c>
      <c r="AH218">
        <v>-0.83840110000000001</v>
      </c>
      <c r="AI218">
        <v>0.15465960000000001</v>
      </c>
      <c r="AJ218">
        <v>0.63436150000000002</v>
      </c>
      <c r="AK218">
        <v>0.1378741</v>
      </c>
      <c r="AL218">
        <v>-1.641575</v>
      </c>
      <c r="AM218">
        <v>0.16176969999999999</v>
      </c>
      <c r="AN218">
        <v>6.6661460000000006E-2</v>
      </c>
      <c r="AO218">
        <v>0.14593719999999999</v>
      </c>
    </row>
    <row r="219" spans="2:41" x14ac:dyDescent="0.25">
      <c r="B219">
        <v>1.7651460000000001</v>
      </c>
      <c r="C219">
        <v>0.1487356</v>
      </c>
      <c r="D219">
        <v>0.50075259999999999</v>
      </c>
      <c r="E219">
        <v>0.1604411</v>
      </c>
      <c r="F219">
        <v>0.65206189999999997</v>
      </c>
      <c r="G219">
        <v>0.17453009999999999</v>
      </c>
      <c r="H219">
        <v>-0.49493189999999998</v>
      </c>
      <c r="I219">
        <v>0.15320139999999999</v>
      </c>
      <c r="J219">
        <v>-0.20043929999999999</v>
      </c>
      <c r="K219">
        <v>0.15025520000000001</v>
      </c>
      <c r="L219">
        <v>2.7807010000000001</v>
      </c>
      <c r="M219">
        <v>0.1593513</v>
      </c>
      <c r="N219">
        <v>1.110406</v>
      </c>
      <c r="O219">
        <v>0.15868840000000001</v>
      </c>
      <c r="P219">
        <v>-0.1932884</v>
      </c>
      <c r="Q219">
        <v>0.15502679999999999</v>
      </c>
      <c r="R219">
        <v>0.17551240000000001</v>
      </c>
      <c r="S219">
        <v>0.15643290000000001</v>
      </c>
      <c r="T219">
        <v>0.90266919999999995</v>
      </c>
      <c r="U219">
        <v>0.1491941</v>
      </c>
      <c r="V219">
        <v>0.2155183</v>
      </c>
      <c r="W219">
        <v>0.148675</v>
      </c>
      <c r="X219">
        <v>2.1257980000000001</v>
      </c>
      <c r="Y219">
        <v>0.1524441</v>
      </c>
      <c r="Z219">
        <v>0.1236198</v>
      </c>
      <c r="AA219">
        <v>0.1568388</v>
      </c>
      <c r="AB219">
        <v>-1.3275330000000001</v>
      </c>
      <c r="AC219">
        <v>0.1570281</v>
      </c>
      <c r="AD219">
        <v>-0.18874630000000001</v>
      </c>
      <c r="AE219">
        <v>0.16234960000000001</v>
      </c>
      <c r="AF219">
        <v>0.50910100000000003</v>
      </c>
      <c r="AG219">
        <v>0.15144579999999999</v>
      </c>
      <c r="AH219">
        <v>-0.8499546</v>
      </c>
      <c r="AI219">
        <v>0.15788360000000001</v>
      </c>
      <c r="AJ219">
        <v>0.79088879999999995</v>
      </c>
      <c r="AK219">
        <v>0.1512617</v>
      </c>
      <c r="AL219">
        <v>0.11533740000000001</v>
      </c>
      <c r="AM219">
        <v>0.15917220000000001</v>
      </c>
      <c r="AN219">
        <v>-0.74252110000000004</v>
      </c>
      <c r="AO219">
        <v>0.1494182</v>
      </c>
    </row>
    <row r="220" spans="2:41" x14ac:dyDescent="0.25">
      <c r="B220">
        <v>1.2939000000000001</v>
      </c>
      <c r="C220">
        <v>0.15759670000000001</v>
      </c>
      <c r="D220">
        <v>1.1665220000000001</v>
      </c>
      <c r="E220">
        <v>0.1513224</v>
      </c>
      <c r="F220">
        <v>0.18289159999999999</v>
      </c>
      <c r="G220">
        <v>0.15706390000000001</v>
      </c>
      <c r="H220">
        <v>0.68957650000000004</v>
      </c>
      <c r="I220">
        <v>0.15371209999999999</v>
      </c>
      <c r="J220">
        <v>-1.592846</v>
      </c>
      <c r="K220">
        <v>0.14956220000000001</v>
      </c>
      <c r="L220">
        <v>2.4186359999999998</v>
      </c>
      <c r="M220">
        <v>0.15184990000000001</v>
      </c>
      <c r="N220">
        <v>0.99450479999999997</v>
      </c>
      <c r="O220">
        <v>0.1510735</v>
      </c>
      <c r="P220">
        <v>-0.6212242</v>
      </c>
      <c r="Q220">
        <v>0.1666417</v>
      </c>
      <c r="R220">
        <v>1.082063</v>
      </c>
      <c r="S220">
        <v>0.15087739999999999</v>
      </c>
      <c r="T220">
        <v>4.0013470000000002E-2</v>
      </c>
      <c r="U220">
        <v>0.1564112</v>
      </c>
      <c r="V220">
        <v>-0.20610899999999999</v>
      </c>
      <c r="W220">
        <v>0.1416548</v>
      </c>
      <c r="X220">
        <v>3.0838679999999998</v>
      </c>
      <c r="Y220">
        <v>0.1552048</v>
      </c>
      <c r="Z220">
        <v>1.498718</v>
      </c>
      <c r="AA220">
        <v>0.1542965</v>
      </c>
      <c r="AB220">
        <v>-0.1836497</v>
      </c>
      <c r="AC220">
        <v>0.15540509999999999</v>
      </c>
      <c r="AD220">
        <v>0.58556090000000005</v>
      </c>
      <c r="AE220">
        <v>0.161275</v>
      </c>
      <c r="AF220">
        <v>1.3344199999999999</v>
      </c>
      <c r="AG220">
        <v>0.1516324</v>
      </c>
      <c r="AH220">
        <v>-0.39506599999999997</v>
      </c>
      <c r="AI220">
        <v>0.1623598</v>
      </c>
      <c r="AJ220">
        <v>0.5186326</v>
      </c>
      <c r="AK220">
        <v>0.1592103</v>
      </c>
      <c r="AL220">
        <v>1.0308870000000001</v>
      </c>
      <c r="AM220">
        <v>0.15025040000000001</v>
      </c>
      <c r="AN220">
        <v>3.9284760000000002E-2</v>
      </c>
      <c r="AO220">
        <v>0.16093730000000001</v>
      </c>
    </row>
    <row r="221" spans="2:41" x14ac:dyDescent="0.25">
      <c r="B221">
        <v>-0.1882191</v>
      </c>
      <c r="C221">
        <v>0.16307959999999999</v>
      </c>
      <c r="D221">
        <v>1.512193E-2</v>
      </c>
      <c r="E221">
        <v>0.14005339999999999</v>
      </c>
      <c r="F221">
        <v>-0.40081529999999999</v>
      </c>
      <c r="G221">
        <v>0.15111630000000001</v>
      </c>
      <c r="H221">
        <v>1.828241</v>
      </c>
      <c r="I221">
        <v>0.14708019999999999</v>
      </c>
      <c r="J221">
        <v>-1.6444799999999999</v>
      </c>
      <c r="K221">
        <v>0.14960950000000001</v>
      </c>
      <c r="L221">
        <v>1.4181729999999999</v>
      </c>
      <c r="M221">
        <v>0.14701420000000001</v>
      </c>
      <c r="N221">
        <v>0.32726949999999999</v>
      </c>
      <c r="O221">
        <v>0.15486910000000001</v>
      </c>
      <c r="P221">
        <v>0.53823969999999999</v>
      </c>
      <c r="Q221">
        <v>0.16151889999999999</v>
      </c>
      <c r="R221">
        <v>1.840336</v>
      </c>
      <c r="S221">
        <v>0.1551901</v>
      </c>
      <c r="T221">
        <v>-0.24550140000000001</v>
      </c>
      <c r="U221">
        <v>0.14844180000000001</v>
      </c>
      <c r="V221">
        <v>-0.75354900000000002</v>
      </c>
      <c r="W221">
        <v>0.1476054</v>
      </c>
      <c r="X221">
        <v>2.6571479999999998</v>
      </c>
      <c r="Y221">
        <v>0.14789279999999999</v>
      </c>
      <c r="Z221">
        <v>1.4816990000000001</v>
      </c>
      <c r="AA221">
        <v>0.15262239999999999</v>
      </c>
      <c r="AB221">
        <v>0.51746380000000003</v>
      </c>
      <c r="AC221">
        <v>0.1454925</v>
      </c>
      <c r="AD221">
        <v>0.7209759</v>
      </c>
      <c r="AE221">
        <v>0.15645510000000001</v>
      </c>
      <c r="AF221">
        <v>1.495733</v>
      </c>
      <c r="AG221">
        <v>0.1405624</v>
      </c>
      <c r="AH221">
        <v>9.9992639999999994E-2</v>
      </c>
      <c r="AI221">
        <v>0.152586</v>
      </c>
      <c r="AJ221">
        <v>-0.67501389999999994</v>
      </c>
      <c r="AK221">
        <v>0.16606770000000001</v>
      </c>
      <c r="AL221">
        <v>0.40460420000000002</v>
      </c>
      <c r="AM221">
        <v>0.15169450000000001</v>
      </c>
      <c r="AN221">
        <v>1.224429</v>
      </c>
      <c r="AO221">
        <v>0.15007419999999999</v>
      </c>
    </row>
    <row r="222" spans="2:41" x14ac:dyDescent="0.25">
      <c r="B222">
        <v>-0.32476769999999999</v>
      </c>
      <c r="C222">
        <v>0.15813720000000001</v>
      </c>
      <c r="D222">
        <v>-0.80661729999999998</v>
      </c>
      <c r="E222">
        <v>0.1442919</v>
      </c>
      <c r="F222">
        <v>8.7943129999999994E-2</v>
      </c>
      <c r="G222">
        <v>0.15641089999999999</v>
      </c>
      <c r="H222">
        <v>1.445012</v>
      </c>
      <c r="I222">
        <v>0.14262569999999999</v>
      </c>
      <c r="J222">
        <v>-0.31037710000000002</v>
      </c>
      <c r="K222">
        <v>0.15622320000000001</v>
      </c>
      <c r="L222">
        <v>1.3679060000000001</v>
      </c>
      <c r="M222">
        <v>0.14883479999999999</v>
      </c>
      <c r="N222">
        <v>0.72067060000000005</v>
      </c>
      <c r="O222">
        <v>0.15743770000000001</v>
      </c>
      <c r="P222">
        <v>1.505358</v>
      </c>
      <c r="Q222">
        <v>0.14272660000000001</v>
      </c>
      <c r="R222">
        <v>1.097569</v>
      </c>
      <c r="S222">
        <v>0.1546227</v>
      </c>
      <c r="T222">
        <v>6.9069099999999994E-2</v>
      </c>
      <c r="U222">
        <v>0.13137480000000001</v>
      </c>
      <c r="V222">
        <v>-0.90242129999999998</v>
      </c>
      <c r="W222">
        <v>0.1567675</v>
      </c>
      <c r="X222">
        <v>1.8496999999999999</v>
      </c>
      <c r="Y222">
        <v>0.13733629999999999</v>
      </c>
      <c r="Z222">
        <v>1.2230350000000001</v>
      </c>
      <c r="AA222">
        <v>0.15428420000000001</v>
      </c>
      <c r="AB222">
        <v>-0.25280580000000002</v>
      </c>
      <c r="AC222">
        <v>0.1402246</v>
      </c>
      <c r="AD222">
        <v>-0.2275356</v>
      </c>
      <c r="AE222">
        <v>0.14888609999999999</v>
      </c>
      <c r="AF222">
        <v>0.25289460000000002</v>
      </c>
      <c r="AG222">
        <v>0.1256526</v>
      </c>
      <c r="AH222">
        <v>-2.4681129999999999E-2</v>
      </c>
      <c r="AI222">
        <v>0.14311450000000001</v>
      </c>
      <c r="AJ222">
        <v>-1.0555669999999999</v>
      </c>
      <c r="AK222">
        <v>0.1761006</v>
      </c>
      <c r="AL222">
        <v>0.34651670000000001</v>
      </c>
      <c r="AM222">
        <v>0.15546509999999999</v>
      </c>
      <c r="AN222">
        <v>0.97027289999999999</v>
      </c>
      <c r="AO222">
        <v>0.13153509999999999</v>
      </c>
    </row>
    <row r="223" spans="2:41" x14ac:dyDescent="0.25">
      <c r="B223">
        <v>0.7867632</v>
      </c>
      <c r="C223">
        <v>0.14408090000000001</v>
      </c>
      <c r="D223">
        <v>-3.3190570000000003E-2</v>
      </c>
      <c r="E223">
        <v>0.1543062</v>
      </c>
      <c r="F223">
        <v>1.5819620000000001</v>
      </c>
      <c r="G223">
        <v>0.15179699999999999</v>
      </c>
      <c r="H223">
        <v>1.2458659999999999</v>
      </c>
      <c r="I223">
        <v>0.14579600000000001</v>
      </c>
      <c r="J223">
        <v>0.4251817</v>
      </c>
      <c r="K223">
        <v>0.15945110000000001</v>
      </c>
      <c r="L223">
        <v>1.6922649999999999</v>
      </c>
      <c r="M223">
        <v>0.1492356</v>
      </c>
      <c r="N223">
        <v>1.426844</v>
      </c>
      <c r="O223">
        <v>0.14834320000000001</v>
      </c>
      <c r="P223">
        <v>1.144898</v>
      </c>
      <c r="Q223">
        <v>0.13456419999999999</v>
      </c>
      <c r="R223">
        <v>0.142955</v>
      </c>
      <c r="S223">
        <v>0.1487588</v>
      </c>
      <c r="T223">
        <v>0.3269321</v>
      </c>
      <c r="U223">
        <v>0.1361134</v>
      </c>
      <c r="V223">
        <v>-0.61287979999999997</v>
      </c>
      <c r="W223">
        <v>0.15213180000000001</v>
      </c>
      <c r="X223">
        <v>1.8652500000000001</v>
      </c>
      <c r="Y223">
        <v>0.13960030000000001</v>
      </c>
      <c r="Z223">
        <v>1.884703</v>
      </c>
      <c r="AA223">
        <v>0.14964749999999999</v>
      </c>
      <c r="AB223">
        <v>4.3456399999999999E-2</v>
      </c>
      <c r="AC223">
        <v>0.1410005</v>
      </c>
      <c r="AD223">
        <v>-1.187422</v>
      </c>
      <c r="AE223">
        <v>0.1460728</v>
      </c>
      <c r="AF223">
        <v>-0.64004970000000005</v>
      </c>
      <c r="AG223">
        <v>0.12741620000000001</v>
      </c>
      <c r="AH223">
        <v>0.47235319999999997</v>
      </c>
      <c r="AI223">
        <v>0.1502358</v>
      </c>
      <c r="AJ223">
        <v>0.26878220000000003</v>
      </c>
      <c r="AK223">
        <v>0.1718393</v>
      </c>
      <c r="AL223">
        <v>0.82422439999999997</v>
      </c>
      <c r="AM223">
        <v>0.14737430000000001</v>
      </c>
      <c r="AN223">
        <v>-0.1937381</v>
      </c>
      <c r="AO223">
        <v>0.133989</v>
      </c>
    </row>
    <row r="224" spans="2:41" x14ac:dyDescent="0.25">
      <c r="B224">
        <v>0.71225289999999997</v>
      </c>
      <c r="C224">
        <v>0.14089850000000001</v>
      </c>
      <c r="D224">
        <v>0.56916460000000002</v>
      </c>
      <c r="E224">
        <v>0.15279319999999999</v>
      </c>
      <c r="F224">
        <v>2.1473450000000001</v>
      </c>
      <c r="G224">
        <v>0.1414878</v>
      </c>
      <c r="H224">
        <v>1.196394</v>
      </c>
      <c r="I224">
        <v>0.1488207</v>
      </c>
      <c r="J224">
        <v>0.55287779999999997</v>
      </c>
      <c r="K224">
        <v>0.1586159</v>
      </c>
      <c r="L224">
        <v>1.4015219999999999</v>
      </c>
      <c r="M224">
        <v>0.14460149999999999</v>
      </c>
      <c r="N224">
        <v>1.444445</v>
      </c>
      <c r="O224">
        <v>0.1376163</v>
      </c>
      <c r="P224">
        <v>0.14844280000000001</v>
      </c>
      <c r="Q224">
        <v>0.14015620000000001</v>
      </c>
      <c r="R224">
        <v>0.19280040000000001</v>
      </c>
      <c r="S224">
        <v>0.14752999999999999</v>
      </c>
      <c r="T224">
        <v>0.43784319999999999</v>
      </c>
      <c r="U224">
        <v>0.14864359999999999</v>
      </c>
      <c r="V224">
        <v>0.16047159999999999</v>
      </c>
      <c r="W224">
        <v>0.1359272</v>
      </c>
      <c r="X224">
        <v>1.0650189999999999</v>
      </c>
      <c r="Y224">
        <v>0.1478227</v>
      </c>
      <c r="Z224">
        <v>2.165025</v>
      </c>
      <c r="AA224">
        <v>0.13781189999999999</v>
      </c>
      <c r="AB224">
        <v>1.2864660000000001</v>
      </c>
      <c r="AC224">
        <v>0.1386492</v>
      </c>
      <c r="AD224">
        <v>-0.87894740000000005</v>
      </c>
      <c r="AE224">
        <v>0.1516313</v>
      </c>
      <c r="AF224">
        <v>5.8406520000000003E-2</v>
      </c>
      <c r="AG224">
        <v>0.14089289999999999</v>
      </c>
      <c r="AH224">
        <v>1.254848</v>
      </c>
      <c r="AI224">
        <v>0.1552355</v>
      </c>
      <c r="AJ224">
        <v>1.329882</v>
      </c>
      <c r="AK224">
        <v>0.14928930000000001</v>
      </c>
      <c r="AL224">
        <v>1.0312520000000001</v>
      </c>
      <c r="AM224">
        <v>0.14537050000000001</v>
      </c>
      <c r="AN224">
        <v>-0.84947859999999997</v>
      </c>
      <c r="AO224">
        <v>0.14507049999999999</v>
      </c>
    </row>
    <row r="225" spans="2:41" x14ac:dyDescent="0.25">
      <c r="B225">
        <v>0.1014302</v>
      </c>
      <c r="C225">
        <v>0.14569099999999999</v>
      </c>
      <c r="D225">
        <v>1.0125679999999999</v>
      </c>
      <c r="E225">
        <v>0.14839869999999999</v>
      </c>
      <c r="F225">
        <v>0.94326209999999999</v>
      </c>
      <c r="G225">
        <v>0.14111360000000001</v>
      </c>
      <c r="H225">
        <v>-7.3127280000000003E-2</v>
      </c>
      <c r="I225">
        <v>0.1535974</v>
      </c>
      <c r="J225">
        <v>1.210693</v>
      </c>
      <c r="K225">
        <v>0.1539818</v>
      </c>
      <c r="L225">
        <v>1.212601</v>
      </c>
      <c r="M225">
        <v>0.14715780000000001</v>
      </c>
      <c r="N225">
        <v>1.6177509999999999</v>
      </c>
      <c r="O225">
        <v>0.1334745</v>
      </c>
      <c r="P225">
        <v>-0.52488939999999995</v>
      </c>
      <c r="Q225">
        <v>0.14362910000000001</v>
      </c>
      <c r="R225">
        <v>1.264016</v>
      </c>
      <c r="S225">
        <v>0.14754790000000001</v>
      </c>
      <c r="T225">
        <v>0.6274826</v>
      </c>
      <c r="U225">
        <v>0.14492079999999999</v>
      </c>
      <c r="V225">
        <v>0.93639099999999997</v>
      </c>
      <c r="W225">
        <v>0.1276717</v>
      </c>
      <c r="X225">
        <v>-0.59188090000000004</v>
      </c>
      <c r="Y225">
        <v>0.14786530000000001</v>
      </c>
      <c r="Z225">
        <v>0.2884506</v>
      </c>
      <c r="AA225">
        <v>0.13306319999999999</v>
      </c>
      <c r="AB225">
        <v>0.93989590000000001</v>
      </c>
      <c r="AC225">
        <v>0.1393403</v>
      </c>
      <c r="AD225">
        <v>-0.44939200000000001</v>
      </c>
      <c r="AE225">
        <v>0.15584619999999999</v>
      </c>
      <c r="AF225">
        <v>1.032875</v>
      </c>
      <c r="AG225">
        <v>0.14793139999999999</v>
      </c>
      <c r="AH225">
        <v>0.87322259999999996</v>
      </c>
      <c r="AI225">
        <v>0.14710519999999999</v>
      </c>
      <c r="AJ225">
        <v>1.210968</v>
      </c>
      <c r="AK225">
        <v>0.1320392</v>
      </c>
      <c r="AL225">
        <v>0.93993950000000004</v>
      </c>
      <c r="AM225">
        <v>0.15286430000000001</v>
      </c>
      <c r="AN225">
        <v>-0.39480359999999998</v>
      </c>
      <c r="AO225">
        <v>0.141567</v>
      </c>
    </row>
    <row r="226" spans="2:41" x14ac:dyDescent="0.25">
      <c r="B226">
        <v>-0.14522930000000001</v>
      </c>
      <c r="C226">
        <v>0.14069229999999999</v>
      </c>
      <c r="D226">
        <v>1.395813</v>
      </c>
      <c r="E226">
        <v>0.14572869999999999</v>
      </c>
      <c r="F226">
        <v>-0.2852846</v>
      </c>
      <c r="G226">
        <v>0.15046499999999999</v>
      </c>
      <c r="H226">
        <v>-1.6171629999999999</v>
      </c>
      <c r="I226">
        <v>0.16068499999999999</v>
      </c>
      <c r="J226">
        <v>1.72614</v>
      </c>
      <c r="K226">
        <v>0.1418528</v>
      </c>
      <c r="L226">
        <v>1.7353510000000001</v>
      </c>
      <c r="M226">
        <v>0.15826580000000001</v>
      </c>
      <c r="N226">
        <v>2.5314679999999998</v>
      </c>
      <c r="O226">
        <v>0.1245506</v>
      </c>
      <c r="P226">
        <v>-0.83183770000000001</v>
      </c>
      <c r="Q226">
        <v>0.14682410000000001</v>
      </c>
      <c r="R226">
        <v>1.857499</v>
      </c>
      <c r="S226">
        <v>0.14550160000000001</v>
      </c>
      <c r="T226">
        <v>0.600329</v>
      </c>
      <c r="U226">
        <v>0.1378355</v>
      </c>
      <c r="V226">
        <v>0.40627099999999999</v>
      </c>
      <c r="W226">
        <v>0.13522200000000001</v>
      </c>
      <c r="X226">
        <v>-0.68486570000000002</v>
      </c>
      <c r="Y226">
        <v>0.14086989999999999</v>
      </c>
      <c r="Z226">
        <v>-1.87469</v>
      </c>
      <c r="AA226">
        <v>0.1391878</v>
      </c>
      <c r="AB226">
        <v>0.25976660000000001</v>
      </c>
      <c r="AC226">
        <v>0.14548910000000001</v>
      </c>
      <c r="AD226">
        <v>-1.077377</v>
      </c>
      <c r="AE226">
        <v>0.1490245</v>
      </c>
      <c r="AF226">
        <v>0.78131329999999999</v>
      </c>
      <c r="AG226">
        <v>0.1474471</v>
      </c>
      <c r="AH226">
        <v>0.43475910000000001</v>
      </c>
      <c r="AI226">
        <v>0.14283589999999999</v>
      </c>
      <c r="AJ226">
        <v>0.99592210000000003</v>
      </c>
      <c r="AK226">
        <v>0.1333683</v>
      </c>
      <c r="AL226">
        <v>0.208038</v>
      </c>
      <c r="AM226">
        <v>0.15465019999999999</v>
      </c>
      <c r="AN226">
        <v>0.22318070000000001</v>
      </c>
      <c r="AO226">
        <v>0.13060659999999999</v>
      </c>
    </row>
    <row r="227" spans="2:41" x14ac:dyDescent="0.25">
      <c r="B227">
        <v>-0.60709489999999999</v>
      </c>
      <c r="C227">
        <v>0.13718069999999999</v>
      </c>
      <c r="D227">
        <v>0.37777090000000002</v>
      </c>
      <c r="E227">
        <v>0.1405979</v>
      </c>
      <c r="F227">
        <v>-1.4679199999999999</v>
      </c>
      <c r="G227">
        <v>0.1546516</v>
      </c>
      <c r="H227">
        <v>-1.6754039999999999</v>
      </c>
      <c r="I227">
        <v>0.1555783</v>
      </c>
      <c r="J227">
        <v>0.35265089999999999</v>
      </c>
      <c r="K227">
        <v>0.13777339999999999</v>
      </c>
      <c r="L227">
        <v>1.65981</v>
      </c>
      <c r="M227">
        <v>0.15637329999999999</v>
      </c>
      <c r="N227">
        <v>2.9132660000000001</v>
      </c>
      <c r="O227">
        <v>0.1106776</v>
      </c>
      <c r="P227">
        <v>-1.313269</v>
      </c>
      <c r="Q227">
        <v>0.14823720000000001</v>
      </c>
      <c r="R227">
        <v>0.88583369999999995</v>
      </c>
      <c r="S227">
        <v>0.14524519999999999</v>
      </c>
      <c r="T227">
        <v>-0.1485416</v>
      </c>
      <c r="U227">
        <v>0.14207040000000001</v>
      </c>
      <c r="V227">
        <v>-0.63990230000000003</v>
      </c>
      <c r="W227">
        <v>0.1502397</v>
      </c>
      <c r="X227">
        <v>0.70420139999999998</v>
      </c>
      <c r="Y227">
        <v>0.14065469999999999</v>
      </c>
      <c r="Z227">
        <v>-1.836643</v>
      </c>
      <c r="AA227">
        <v>0.1467126</v>
      </c>
      <c r="AB227">
        <v>0.59279999999999999</v>
      </c>
      <c r="AC227">
        <v>0.14596719999999999</v>
      </c>
      <c r="AD227">
        <v>-0.77553680000000003</v>
      </c>
      <c r="AE227">
        <v>0.1475892</v>
      </c>
      <c r="AF227">
        <v>-0.1318513</v>
      </c>
      <c r="AG227">
        <v>0.1494229</v>
      </c>
      <c r="AH227">
        <v>0.87146699999999999</v>
      </c>
      <c r="AI227">
        <v>0.14505470000000001</v>
      </c>
      <c r="AJ227">
        <v>-0.13767979999999999</v>
      </c>
      <c r="AK227">
        <v>0.14480560000000001</v>
      </c>
      <c r="AL227">
        <v>-0.87538499999999997</v>
      </c>
      <c r="AM227">
        <v>0.15428819999999999</v>
      </c>
      <c r="AN227">
        <v>-5.2719209999999997E-3</v>
      </c>
      <c r="AO227">
        <v>0.13119529999999999</v>
      </c>
    </row>
    <row r="228" spans="2:41" x14ac:dyDescent="0.25">
      <c r="B228">
        <v>-1.136968</v>
      </c>
      <c r="C228">
        <v>0.14413110000000001</v>
      </c>
      <c r="D228">
        <v>-0.87080869999999999</v>
      </c>
      <c r="E228">
        <v>0.1424221</v>
      </c>
      <c r="F228">
        <v>-2.8222330000000002</v>
      </c>
      <c r="G228">
        <v>0.1506151</v>
      </c>
      <c r="H228">
        <v>-0.1239508</v>
      </c>
      <c r="I228">
        <v>0.14226569999999999</v>
      </c>
      <c r="J228">
        <v>-1.9191750000000001</v>
      </c>
      <c r="K228">
        <v>0.14543110000000001</v>
      </c>
      <c r="L228">
        <v>0.59290010000000004</v>
      </c>
      <c r="M228">
        <v>0.14417820000000001</v>
      </c>
      <c r="N228">
        <v>1.482788</v>
      </c>
      <c r="O228">
        <v>0.1125492</v>
      </c>
      <c r="P228">
        <v>-1.94408</v>
      </c>
      <c r="Q228">
        <v>0.14846590000000001</v>
      </c>
      <c r="R228">
        <v>0.21166389999999999</v>
      </c>
      <c r="S228">
        <v>0.1432544</v>
      </c>
      <c r="T228">
        <v>-1.0895649999999999</v>
      </c>
      <c r="U228">
        <v>0.1528378</v>
      </c>
      <c r="V228">
        <v>-0.46553699999999998</v>
      </c>
      <c r="W228">
        <v>0.16464309999999999</v>
      </c>
      <c r="X228">
        <v>1.255428</v>
      </c>
      <c r="Y228">
        <v>0.1453255</v>
      </c>
      <c r="Z228">
        <v>-0.36956850000000002</v>
      </c>
      <c r="AA228">
        <v>0.15203749999999999</v>
      </c>
      <c r="AB228">
        <v>0.50056460000000003</v>
      </c>
      <c r="AC228">
        <v>0.13979839999999999</v>
      </c>
      <c r="AD228">
        <v>0.51338119999999998</v>
      </c>
      <c r="AE228">
        <v>0.1585231</v>
      </c>
      <c r="AF228">
        <v>-8.0142610000000003E-2</v>
      </c>
      <c r="AG228">
        <v>0.15931960000000001</v>
      </c>
      <c r="AH228">
        <v>1.130412</v>
      </c>
      <c r="AI228">
        <v>0.14533550000000001</v>
      </c>
      <c r="AJ228">
        <v>-1.519514</v>
      </c>
      <c r="AK228">
        <v>0.1549432</v>
      </c>
      <c r="AL228">
        <v>-1.479112</v>
      </c>
      <c r="AM228">
        <v>0.1533475</v>
      </c>
      <c r="AN228">
        <v>-0.57913910000000002</v>
      </c>
      <c r="AO228">
        <v>0.1423085</v>
      </c>
    </row>
    <row r="229" spans="2:41" x14ac:dyDescent="0.25">
      <c r="B229">
        <v>-1.0988309999999999</v>
      </c>
      <c r="C229">
        <v>0.14551059999999999</v>
      </c>
      <c r="D229">
        <v>-0.84594190000000002</v>
      </c>
      <c r="E229">
        <v>0.15067269999999999</v>
      </c>
      <c r="F229">
        <v>-2.296675</v>
      </c>
      <c r="G229">
        <v>0.14608270000000001</v>
      </c>
      <c r="H229">
        <v>1.666088</v>
      </c>
      <c r="I229">
        <v>0.13727510000000001</v>
      </c>
      <c r="J229">
        <v>-2.453033</v>
      </c>
      <c r="K229">
        <v>0.14560500000000001</v>
      </c>
      <c r="L229">
        <v>0.2262575</v>
      </c>
      <c r="M229">
        <v>0.14311389999999999</v>
      </c>
      <c r="N229">
        <v>-0.30706420000000001</v>
      </c>
      <c r="O229">
        <v>0.12537280000000001</v>
      </c>
      <c r="P229">
        <v>-1.6841159999999999</v>
      </c>
      <c r="Q229">
        <v>0.16250429999999999</v>
      </c>
      <c r="R229">
        <v>0.88396859999999999</v>
      </c>
      <c r="S229">
        <v>0.13928979999999999</v>
      </c>
      <c r="T229">
        <v>-0.92696869999999998</v>
      </c>
      <c r="U229">
        <v>0.15441450000000001</v>
      </c>
      <c r="V229">
        <v>8.6155190000000006E-2</v>
      </c>
      <c r="W229">
        <v>0.1671726</v>
      </c>
      <c r="X229">
        <v>0.6065796</v>
      </c>
      <c r="Y229">
        <v>0.14200740000000001</v>
      </c>
      <c r="Z229">
        <v>0.24416689999999999</v>
      </c>
      <c r="AA229">
        <v>0.14833270000000001</v>
      </c>
      <c r="AB229">
        <v>-1.4951579999999999E-3</v>
      </c>
      <c r="AC229">
        <v>0.12903410000000001</v>
      </c>
      <c r="AD229">
        <v>0.67790760000000005</v>
      </c>
      <c r="AE229">
        <v>0.16051360000000001</v>
      </c>
      <c r="AF229">
        <v>-9.5718570000000003E-2</v>
      </c>
      <c r="AG229">
        <v>0.1626958</v>
      </c>
      <c r="AH229">
        <v>1.1202840000000001</v>
      </c>
      <c r="AI229">
        <v>0.1402767</v>
      </c>
      <c r="AJ229">
        <v>-0.59390430000000005</v>
      </c>
      <c r="AK229">
        <v>0.15537200000000001</v>
      </c>
      <c r="AL229">
        <v>-1.286219</v>
      </c>
      <c r="AM229">
        <v>0.15007970000000001</v>
      </c>
      <c r="AN229">
        <v>-0.42785250000000002</v>
      </c>
      <c r="AO229">
        <v>0.14876020000000001</v>
      </c>
    </row>
    <row r="230" spans="2:41" x14ac:dyDescent="0.25">
      <c r="B230">
        <v>-0.65661720000000001</v>
      </c>
      <c r="C230">
        <v>0.14145430000000001</v>
      </c>
      <c r="D230">
        <v>-0.19964460000000001</v>
      </c>
      <c r="E230">
        <v>0.1526575</v>
      </c>
      <c r="F230">
        <v>-0.29651090000000002</v>
      </c>
      <c r="G230">
        <v>0.1401452</v>
      </c>
      <c r="H230">
        <v>1.987976</v>
      </c>
      <c r="I230">
        <v>0.14087359999999999</v>
      </c>
      <c r="J230">
        <v>-1.3098590000000001</v>
      </c>
      <c r="K230">
        <v>0.13830990000000001</v>
      </c>
      <c r="L230">
        <v>0.52742719999999998</v>
      </c>
      <c r="M230">
        <v>0.1488158</v>
      </c>
      <c r="N230">
        <v>-9.6509800000000007E-2</v>
      </c>
      <c r="O230">
        <v>0.13001409999999999</v>
      </c>
      <c r="P230">
        <v>-1.10093</v>
      </c>
      <c r="Q230">
        <v>0.171519</v>
      </c>
      <c r="R230">
        <v>1.7379020000000001</v>
      </c>
      <c r="S230">
        <v>0.14080329999999999</v>
      </c>
      <c r="T230">
        <v>4.6839400000000003E-2</v>
      </c>
      <c r="U230">
        <v>0.14425499999999999</v>
      </c>
      <c r="V230">
        <v>-0.37191020000000002</v>
      </c>
      <c r="W230">
        <v>0.15310660000000001</v>
      </c>
      <c r="X230">
        <v>0.3707898</v>
      </c>
      <c r="Y230">
        <v>0.1380982</v>
      </c>
      <c r="Z230">
        <v>-0.88696589999999997</v>
      </c>
      <c r="AA230">
        <v>0.13708529999999999</v>
      </c>
      <c r="AB230">
        <v>-1.7164039999999998E-2</v>
      </c>
      <c r="AC230">
        <v>0.12190330000000001</v>
      </c>
      <c r="AD230">
        <v>0.60810620000000004</v>
      </c>
      <c r="AE230">
        <v>0.14611869999999999</v>
      </c>
      <c r="AF230">
        <v>-0.52644159999999995</v>
      </c>
      <c r="AG230">
        <v>0.15486079999999999</v>
      </c>
      <c r="AH230">
        <v>1.4064540000000001</v>
      </c>
      <c r="AI230">
        <v>0.1316968</v>
      </c>
      <c r="AJ230">
        <v>1.32857</v>
      </c>
      <c r="AK230">
        <v>0.1468149</v>
      </c>
      <c r="AL230">
        <v>-0.38840409999999997</v>
      </c>
      <c r="AM230">
        <v>0.14762990000000001</v>
      </c>
      <c r="AN230">
        <v>6.9497310000000007E-2</v>
      </c>
      <c r="AO230">
        <v>0.14700820000000001</v>
      </c>
    </row>
    <row r="231" spans="2:41" x14ac:dyDescent="0.25">
      <c r="B231">
        <v>-0.42143530000000001</v>
      </c>
      <c r="C231">
        <v>0.14294280000000001</v>
      </c>
      <c r="D231">
        <v>0.44832379999999999</v>
      </c>
      <c r="E231">
        <v>0.14766099999999999</v>
      </c>
      <c r="F231">
        <v>0.58351940000000002</v>
      </c>
      <c r="G231">
        <v>0.1357014</v>
      </c>
      <c r="H231">
        <v>1.0058670000000001</v>
      </c>
      <c r="I231">
        <v>0.14519209999999999</v>
      </c>
      <c r="J231">
        <v>5.3764049999999999E-3</v>
      </c>
      <c r="K231">
        <v>0.13948199999999999</v>
      </c>
      <c r="L231">
        <v>0.13577710000000001</v>
      </c>
      <c r="M231">
        <v>0.15060319999999999</v>
      </c>
      <c r="N231">
        <v>1.118201</v>
      </c>
      <c r="O231">
        <v>0.1311765</v>
      </c>
      <c r="P231">
        <v>-0.41458620000000002</v>
      </c>
      <c r="Q231">
        <v>0.15896460000000001</v>
      </c>
      <c r="R231">
        <v>1.69862</v>
      </c>
      <c r="S231">
        <v>0.14191010000000001</v>
      </c>
      <c r="T231">
        <v>0.45437070000000002</v>
      </c>
      <c r="U231">
        <v>0.1397534</v>
      </c>
      <c r="V231">
        <v>-0.93845259999999997</v>
      </c>
      <c r="W231">
        <v>0.13909479999999999</v>
      </c>
      <c r="X231">
        <v>-9.3809749999999997E-2</v>
      </c>
      <c r="Y231">
        <v>0.14177390000000001</v>
      </c>
      <c r="Z231">
        <v>-1.460229</v>
      </c>
      <c r="AA231">
        <v>0.1345373</v>
      </c>
      <c r="AB231">
        <v>-8.7295540000000005E-2</v>
      </c>
      <c r="AC231">
        <v>0.131186</v>
      </c>
      <c r="AD231">
        <v>1.3835040000000001</v>
      </c>
      <c r="AE231">
        <v>0.13270560000000001</v>
      </c>
      <c r="AF231">
        <v>0.85786720000000005</v>
      </c>
      <c r="AG231">
        <v>0.1474897</v>
      </c>
      <c r="AH231">
        <v>0.7690671</v>
      </c>
      <c r="AI231">
        <v>0.13135579999999999</v>
      </c>
      <c r="AJ231">
        <v>2.0687720000000001</v>
      </c>
      <c r="AK231">
        <v>0.13524030000000001</v>
      </c>
      <c r="AL231">
        <v>-7.2035529999999997E-3</v>
      </c>
      <c r="AM231">
        <v>0.1411229</v>
      </c>
      <c r="AN231">
        <v>8.7555839999999996E-2</v>
      </c>
      <c r="AO231">
        <v>0.14850360000000001</v>
      </c>
    </row>
    <row r="232" spans="2:41" x14ac:dyDescent="0.25">
      <c r="B232">
        <v>-0.52088959999999995</v>
      </c>
      <c r="C232">
        <v>0.1398865</v>
      </c>
      <c r="D232">
        <v>0.52911569999999997</v>
      </c>
      <c r="E232">
        <v>0.14134469999999999</v>
      </c>
      <c r="F232">
        <v>0.35082279999999999</v>
      </c>
      <c r="G232">
        <v>0.13425580000000001</v>
      </c>
      <c r="H232">
        <v>-8.0735699999999994E-2</v>
      </c>
      <c r="I232">
        <v>0.14497189999999999</v>
      </c>
      <c r="J232">
        <v>0.58851299999999995</v>
      </c>
      <c r="K232">
        <v>0.1431703</v>
      </c>
      <c r="L232">
        <v>0.18544040000000001</v>
      </c>
      <c r="M232">
        <v>0.15243709999999999</v>
      </c>
      <c r="N232">
        <v>0.59652899999999998</v>
      </c>
      <c r="O232">
        <v>0.13749790000000001</v>
      </c>
      <c r="P232">
        <v>0.98135969999999995</v>
      </c>
      <c r="Q232">
        <v>0.14788760000000001</v>
      </c>
      <c r="R232">
        <v>0.84490089999999995</v>
      </c>
      <c r="S232">
        <v>0.13695109999999999</v>
      </c>
      <c r="T232">
        <v>0.45966240000000003</v>
      </c>
      <c r="U232">
        <v>0.14561740000000001</v>
      </c>
      <c r="V232">
        <v>0.2446633</v>
      </c>
      <c r="W232">
        <v>0.13635269999999999</v>
      </c>
      <c r="X232">
        <v>-1.13826</v>
      </c>
      <c r="Y232">
        <v>0.1450969</v>
      </c>
      <c r="Z232">
        <v>-0.15572800000000001</v>
      </c>
      <c r="AA232">
        <v>0.13960139999999999</v>
      </c>
      <c r="AB232">
        <v>-0.70670690000000003</v>
      </c>
      <c r="AC232">
        <v>0.1399801</v>
      </c>
      <c r="AD232">
        <v>1.4960899999999999</v>
      </c>
      <c r="AE232">
        <v>0.13165869999999999</v>
      </c>
      <c r="AF232">
        <v>2.9214880000000001</v>
      </c>
      <c r="AG232">
        <v>0.13310159999999999</v>
      </c>
      <c r="AH232">
        <v>-0.70114069999999995</v>
      </c>
      <c r="AI232">
        <v>0.14147380000000001</v>
      </c>
      <c r="AJ232">
        <v>1.381111</v>
      </c>
      <c r="AK232">
        <v>0.12806819999999999</v>
      </c>
      <c r="AL232">
        <v>-0.62420960000000003</v>
      </c>
      <c r="AM232">
        <v>0.13449410000000001</v>
      </c>
      <c r="AN232">
        <v>3.6342489999999998E-2</v>
      </c>
      <c r="AO232">
        <v>0.1496729</v>
      </c>
    </row>
    <row r="233" spans="2:41" x14ac:dyDescent="0.25">
      <c r="B233">
        <v>-0.57103099999999996</v>
      </c>
      <c r="C233">
        <v>0.1284312</v>
      </c>
      <c r="D233">
        <v>-0.35626869999999999</v>
      </c>
      <c r="E233">
        <v>0.1419665</v>
      </c>
      <c r="F233">
        <v>0.40430179999999999</v>
      </c>
      <c r="G233">
        <v>0.13194910000000001</v>
      </c>
      <c r="H233">
        <v>-0.36179159999999999</v>
      </c>
      <c r="I233">
        <v>0.14334240000000001</v>
      </c>
      <c r="J233">
        <v>0.14183480000000001</v>
      </c>
      <c r="K233">
        <v>0.13699600000000001</v>
      </c>
      <c r="L233">
        <v>1.8072680000000001</v>
      </c>
      <c r="M233">
        <v>0.15354509999999999</v>
      </c>
      <c r="N233">
        <v>-0.4575187</v>
      </c>
      <c r="O233">
        <v>0.1441499</v>
      </c>
      <c r="P233">
        <v>1.490049</v>
      </c>
      <c r="Q233">
        <v>0.14578540000000001</v>
      </c>
      <c r="R233">
        <v>0.2166952</v>
      </c>
      <c r="S233">
        <v>0.1364805</v>
      </c>
      <c r="T233">
        <v>0.82303110000000002</v>
      </c>
      <c r="U233">
        <v>0.14568349999999999</v>
      </c>
      <c r="V233">
        <v>1.7364550000000001</v>
      </c>
      <c r="W233">
        <v>0.13559650000000001</v>
      </c>
      <c r="X233">
        <v>-0.57421239999999996</v>
      </c>
      <c r="Y233">
        <v>0.1417388</v>
      </c>
      <c r="Z233">
        <v>0.52453320000000003</v>
      </c>
      <c r="AA233">
        <v>0.1425979</v>
      </c>
      <c r="AB233">
        <v>-0.85701780000000005</v>
      </c>
      <c r="AC233">
        <v>0.13208839999999999</v>
      </c>
      <c r="AD233">
        <v>0.3155289</v>
      </c>
      <c r="AE233">
        <v>0.1370902</v>
      </c>
      <c r="AF233">
        <v>2.487403</v>
      </c>
      <c r="AG233">
        <v>0.11435629999999999</v>
      </c>
      <c r="AH233">
        <v>-0.64176239999999996</v>
      </c>
      <c r="AI233">
        <v>0.14400550000000001</v>
      </c>
      <c r="AJ233">
        <v>0.5535968</v>
      </c>
      <c r="AK233">
        <v>0.1330518</v>
      </c>
      <c r="AL233">
        <v>-0.58951480000000001</v>
      </c>
      <c r="AM233">
        <v>0.13382830000000001</v>
      </c>
      <c r="AN233">
        <v>-0.16220319999999999</v>
      </c>
      <c r="AO233">
        <v>0.14327519999999999</v>
      </c>
    </row>
    <row r="234" spans="2:41" x14ac:dyDescent="0.25">
      <c r="B234">
        <v>-0.30446040000000002</v>
      </c>
      <c r="C234">
        <v>0.12902050000000001</v>
      </c>
      <c r="D234">
        <v>-1.5376179999999999</v>
      </c>
      <c r="E234">
        <v>0.1480341</v>
      </c>
      <c r="F234">
        <v>0.1949372</v>
      </c>
      <c r="G234">
        <v>0.1337372</v>
      </c>
      <c r="H234">
        <v>0.4734739</v>
      </c>
      <c r="I234">
        <v>0.14360980000000001</v>
      </c>
      <c r="J234">
        <v>-0.66363620000000001</v>
      </c>
      <c r="K234">
        <v>0.12952179999999999</v>
      </c>
      <c r="L234">
        <v>2.7305799999999998</v>
      </c>
      <c r="M234">
        <v>0.14611479999999999</v>
      </c>
      <c r="N234">
        <v>0.77221830000000002</v>
      </c>
      <c r="O234">
        <v>0.14161009999999999</v>
      </c>
      <c r="P234">
        <v>1.166981</v>
      </c>
      <c r="Q234">
        <v>0.14526330000000001</v>
      </c>
      <c r="R234">
        <v>0.24529690000000001</v>
      </c>
      <c r="S234">
        <v>0.1400979</v>
      </c>
      <c r="T234">
        <v>0.95167279999999999</v>
      </c>
      <c r="U234">
        <v>0.13231899999999999</v>
      </c>
      <c r="V234">
        <v>0.64450640000000003</v>
      </c>
      <c r="W234">
        <v>0.1305238</v>
      </c>
      <c r="X234">
        <v>0.58403329999999998</v>
      </c>
      <c r="Y234">
        <v>0.13835790000000001</v>
      </c>
      <c r="Z234">
        <v>-0.44340849999999998</v>
      </c>
      <c r="AA234">
        <v>0.14034360000000001</v>
      </c>
      <c r="AB234">
        <v>-4.7748190000000003E-2</v>
      </c>
      <c r="AC234">
        <v>0.12937969999999999</v>
      </c>
      <c r="AD234">
        <v>-0.20588770000000001</v>
      </c>
      <c r="AE234">
        <v>0.14171420000000001</v>
      </c>
      <c r="AF234">
        <v>0.1430959</v>
      </c>
      <c r="AG234">
        <v>0.1161946</v>
      </c>
      <c r="AH234">
        <v>0.59222249999999999</v>
      </c>
      <c r="AI234">
        <v>0.13536239999999999</v>
      </c>
      <c r="AJ234">
        <v>1.298907</v>
      </c>
      <c r="AK234">
        <v>0.1388365</v>
      </c>
      <c r="AL234">
        <v>-0.49595099999999998</v>
      </c>
      <c r="AM234">
        <v>0.1294602</v>
      </c>
      <c r="AN234">
        <v>-0.1372671</v>
      </c>
      <c r="AO234">
        <v>0.14225550000000001</v>
      </c>
    </row>
    <row r="235" spans="2:41" x14ac:dyDescent="0.25">
      <c r="B235">
        <v>-0.19647200000000001</v>
      </c>
      <c r="C235">
        <v>0.1449117</v>
      </c>
      <c r="D235">
        <v>-2.1528209999999999</v>
      </c>
      <c r="E235">
        <v>0.14588709999999999</v>
      </c>
      <c r="F235">
        <v>-0.88709530000000003</v>
      </c>
      <c r="G235">
        <v>0.13521259999999999</v>
      </c>
      <c r="H235">
        <v>1.0758700000000001</v>
      </c>
      <c r="I235">
        <v>0.14590620000000001</v>
      </c>
      <c r="J235">
        <v>-0.61568279999999997</v>
      </c>
      <c r="K235">
        <v>0.12640180000000001</v>
      </c>
      <c r="L235">
        <v>1.0366139999999999</v>
      </c>
      <c r="M235">
        <v>0.14050219999999999</v>
      </c>
      <c r="N235">
        <v>1.921065</v>
      </c>
      <c r="O235">
        <v>0.1317064</v>
      </c>
      <c r="P235">
        <v>1.3384290000000001</v>
      </c>
      <c r="Q235">
        <v>0.14489079999999999</v>
      </c>
      <c r="R235">
        <v>1.145651</v>
      </c>
      <c r="S235">
        <v>0.133294</v>
      </c>
      <c r="T235">
        <v>0.49689929999999999</v>
      </c>
      <c r="U235">
        <v>0.1221188</v>
      </c>
      <c r="V235">
        <v>-0.82218910000000001</v>
      </c>
      <c r="W235">
        <v>0.1287372</v>
      </c>
      <c r="X235">
        <v>-0.27068599999999998</v>
      </c>
      <c r="Y235">
        <v>0.14361689999999999</v>
      </c>
      <c r="Z235">
        <v>-0.98466869999999995</v>
      </c>
      <c r="AA235">
        <v>0.13450239999999999</v>
      </c>
      <c r="AB235">
        <v>0.52720469999999997</v>
      </c>
      <c r="AC235">
        <v>0.14028560000000001</v>
      </c>
      <c r="AD235">
        <v>0.48768650000000002</v>
      </c>
      <c r="AE235">
        <v>0.13891880000000001</v>
      </c>
      <c r="AF235">
        <v>-0.66374979999999995</v>
      </c>
      <c r="AG235">
        <v>0.12956280000000001</v>
      </c>
      <c r="AH235">
        <v>1.5355829999999999</v>
      </c>
      <c r="AI235">
        <v>0.13748160000000001</v>
      </c>
      <c r="AJ235">
        <v>2.5447199999999999</v>
      </c>
      <c r="AK235">
        <v>0.13340060000000001</v>
      </c>
      <c r="AL235">
        <v>-1.0059769999999999</v>
      </c>
      <c r="AM235">
        <v>0.12493</v>
      </c>
      <c r="AN235">
        <v>0.81752729999999996</v>
      </c>
      <c r="AO235">
        <v>0.14036000000000001</v>
      </c>
    </row>
    <row r="236" spans="2:41" x14ac:dyDescent="0.25">
      <c r="B236">
        <v>-0.28270770000000001</v>
      </c>
      <c r="C236">
        <v>0.1528745</v>
      </c>
      <c r="D236">
        <v>-1.22454</v>
      </c>
      <c r="E236">
        <v>0.13581029999999999</v>
      </c>
      <c r="F236">
        <v>-1.8170059999999999</v>
      </c>
      <c r="G236">
        <v>0.12830920000000001</v>
      </c>
      <c r="H236">
        <v>0.75166940000000004</v>
      </c>
      <c r="I236">
        <v>0.14555129999999999</v>
      </c>
      <c r="J236">
        <v>0.75418180000000001</v>
      </c>
      <c r="K236">
        <v>0.1205615</v>
      </c>
      <c r="L236">
        <v>-1.1871290000000001</v>
      </c>
      <c r="M236">
        <v>0.14666770000000001</v>
      </c>
      <c r="N236">
        <v>0.29572140000000002</v>
      </c>
      <c r="O236">
        <v>0.12670719999999999</v>
      </c>
      <c r="P236">
        <v>1.706234</v>
      </c>
      <c r="Q236">
        <v>0.1392206</v>
      </c>
      <c r="R236">
        <v>1.979422</v>
      </c>
      <c r="S236">
        <v>0.1202532</v>
      </c>
      <c r="T236">
        <v>0.31412010000000001</v>
      </c>
      <c r="U236">
        <v>0.13077839999999999</v>
      </c>
      <c r="V236">
        <v>0.15069479999999999</v>
      </c>
      <c r="W236">
        <v>0.1309833</v>
      </c>
      <c r="X236">
        <v>-1.0645830000000001</v>
      </c>
      <c r="Y236">
        <v>0.15096280000000001</v>
      </c>
      <c r="Z236">
        <v>-0.32060759999999999</v>
      </c>
      <c r="AA236">
        <v>0.13492180000000001</v>
      </c>
      <c r="AB236">
        <v>0.11285000000000001</v>
      </c>
      <c r="AC236">
        <v>0.1429195</v>
      </c>
      <c r="AD236">
        <v>0.98074050000000002</v>
      </c>
      <c r="AE236">
        <v>0.12843189999999999</v>
      </c>
      <c r="AF236">
        <v>0.37763000000000002</v>
      </c>
      <c r="AG236">
        <v>0.1276853</v>
      </c>
      <c r="AH236">
        <v>2.0520700000000001</v>
      </c>
      <c r="AI236">
        <v>0.14511859999999999</v>
      </c>
      <c r="AJ236">
        <v>2.8166090000000001</v>
      </c>
      <c r="AK236">
        <v>0.1303831</v>
      </c>
      <c r="AL236">
        <v>0.41108319999999998</v>
      </c>
      <c r="AM236">
        <v>0.12855929999999999</v>
      </c>
      <c r="AN236">
        <v>0.74285009999999996</v>
      </c>
      <c r="AO236">
        <v>0.12358769999999999</v>
      </c>
    </row>
    <row r="237" spans="2:41" x14ac:dyDescent="0.25">
      <c r="B237">
        <v>0.40765370000000001</v>
      </c>
      <c r="C237">
        <v>0.14543249999999999</v>
      </c>
      <c r="D237">
        <v>0.93357460000000003</v>
      </c>
      <c r="E237">
        <v>0.1281205</v>
      </c>
      <c r="F237">
        <v>-1.9529559999999999</v>
      </c>
      <c r="G237">
        <v>0.12695619999999999</v>
      </c>
      <c r="H237">
        <v>0.71582089999999998</v>
      </c>
      <c r="I237">
        <v>0.13568730000000001</v>
      </c>
      <c r="J237">
        <v>1.994791</v>
      </c>
      <c r="K237">
        <v>0.1117504</v>
      </c>
      <c r="L237">
        <v>-1.1116159999999999</v>
      </c>
      <c r="M237">
        <v>0.14799619999999999</v>
      </c>
      <c r="N237">
        <v>-1.3421670000000001</v>
      </c>
      <c r="O237">
        <v>0.1279256</v>
      </c>
      <c r="P237">
        <v>1.452321</v>
      </c>
      <c r="Q237">
        <v>0.1333568</v>
      </c>
      <c r="R237">
        <v>0.81387069999999995</v>
      </c>
      <c r="S237">
        <v>0.12073879999999999</v>
      </c>
      <c r="T237">
        <v>0.66131700000000004</v>
      </c>
      <c r="U237">
        <v>0.1434048</v>
      </c>
      <c r="V237">
        <v>1.159931</v>
      </c>
      <c r="W237">
        <v>0.12896360000000001</v>
      </c>
      <c r="X237">
        <v>-0.18265700000000001</v>
      </c>
      <c r="Y237">
        <v>0.1444397</v>
      </c>
      <c r="Z237">
        <v>0.1194819</v>
      </c>
      <c r="AA237">
        <v>0.1419281</v>
      </c>
      <c r="AB237">
        <v>-0.28888200000000003</v>
      </c>
      <c r="AC237">
        <v>0.136407</v>
      </c>
      <c r="AD237">
        <v>0.57110499999999997</v>
      </c>
      <c r="AE237">
        <v>0.1221629</v>
      </c>
      <c r="AF237">
        <v>0.48895650000000002</v>
      </c>
      <c r="AG237">
        <v>0.1232989</v>
      </c>
      <c r="AH237">
        <v>1.3235189999999999</v>
      </c>
      <c r="AI237">
        <v>0.13471240000000001</v>
      </c>
      <c r="AJ237">
        <v>2.3063060000000002</v>
      </c>
      <c r="AK237">
        <v>0.13640740000000001</v>
      </c>
      <c r="AL237">
        <v>2.6598440000000001</v>
      </c>
      <c r="AM237">
        <v>0.127163</v>
      </c>
      <c r="AN237">
        <v>-0.5913853</v>
      </c>
      <c r="AO237">
        <v>0.115012</v>
      </c>
    </row>
    <row r="238" spans="2:41" x14ac:dyDescent="0.25">
      <c r="B238">
        <v>1.5980760000000001</v>
      </c>
      <c r="C238">
        <v>0.13527040000000001</v>
      </c>
      <c r="D238">
        <v>1.807463</v>
      </c>
      <c r="E238">
        <v>0.1242394</v>
      </c>
      <c r="F238">
        <v>-1.2897160000000001</v>
      </c>
      <c r="G238">
        <v>0.1364599</v>
      </c>
      <c r="H238">
        <v>1.2258880000000001</v>
      </c>
      <c r="I238">
        <v>0.1261159</v>
      </c>
      <c r="J238">
        <v>1.266116</v>
      </c>
      <c r="K238">
        <v>0.1068438</v>
      </c>
      <c r="L238">
        <v>0.1208176</v>
      </c>
      <c r="M238">
        <v>0.13889399999999999</v>
      </c>
      <c r="N238">
        <v>-0.8090541</v>
      </c>
      <c r="O238">
        <v>0.13036120000000001</v>
      </c>
      <c r="P238">
        <v>-4.0740609999999997E-2</v>
      </c>
      <c r="Q238">
        <v>0.14174700000000001</v>
      </c>
      <c r="R238">
        <v>-1.0719890000000001</v>
      </c>
      <c r="S238">
        <v>0.13377359999999999</v>
      </c>
      <c r="T238">
        <v>0.66528989999999999</v>
      </c>
      <c r="U238">
        <v>0.13866410000000001</v>
      </c>
      <c r="V238">
        <v>0.2928519</v>
      </c>
      <c r="W238">
        <v>0.128883</v>
      </c>
      <c r="X238">
        <v>6.288945E-2</v>
      </c>
      <c r="Y238">
        <v>0.1299468</v>
      </c>
      <c r="Z238">
        <v>-0.111785</v>
      </c>
      <c r="AA238">
        <v>0.1452591</v>
      </c>
      <c r="AB238">
        <v>0.35381010000000002</v>
      </c>
      <c r="AC238">
        <v>0.13315879999999999</v>
      </c>
      <c r="AD238">
        <v>-0.59666330000000001</v>
      </c>
      <c r="AE238">
        <v>0.12728490000000001</v>
      </c>
      <c r="AF238">
        <v>-0.54183269999999994</v>
      </c>
      <c r="AG238">
        <v>0.12886739999999999</v>
      </c>
      <c r="AH238">
        <v>0.41509269999999998</v>
      </c>
      <c r="AI238">
        <v>0.1254826</v>
      </c>
      <c r="AJ238">
        <v>1.2840320000000001</v>
      </c>
      <c r="AK238">
        <v>0.1383877</v>
      </c>
      <c r="AL238">
        <v>2.1337929999999998</v>
      </c>
      <c r="AM238">
        <v>0.1179624</v>
      </c>
      <c r="AN238">
        <v>-0.33895180000000003</v>
      </c>
      <c r="AO238">
        <v>0.1271505</v>
      </c>
    </row>
    <row r="239" spans="2:41" x14ac:dyDescent="0.25">
      <c r="B239">
        <v>1.4679580000000001</v>
      </c>
      <c r="C239">
        <v>0.1346579</v>
      </c>
      <c r="D239">
        <v>1.1117090000000001</v>
      </c>
      <c r="E239">
        <v>0.1240594</v>
      </c>
      <c r="F239">
        <v>-0.25741439999999999</v>
      </c>
      <c r="G239">
        <v>0.1387283</v>
      </c>
      <c r="H239">
        <v>1.19428</v>
      </c>
      <c r="I239">
        <v>0.1224406</v>
      </c>
      <c r="J239">
        <v>-0.27642169999999999</v>
      </c>
      <c r="K239">
        <v>0.11253199999999999</v>
      </c>
      <c r="L239">
        <v>2.8121400000000001E-2</v>
      </c>
      <c r="M239">
        <v>0.1328973</v>
      </c>
      <c r="N239">
        <v>0.61434699999999998</v>
      </c>
      <c r="O239">
        <v>0.1312815</v>
      </c>
      <c r="P239">
        <v>-1.280159</v>
      </c>
      <c r="Q239">
        <v>0.15635679999999999</v>
      </c>
      <c r="R239">
        <v>-1.585361</v>
      </c>
      <c r="S239">
        <v>0.13637779999999999</v>
      </c>
      <c r="T239">
        <v>-0.26090829999999998</v>
      </c>
      <c r="U239">
        <v>0.12839690000000001</v>
      </c>
      <c r="V239">
        <v>2.6740509999999999E-2</v>
      </c>
      <c r="W239">
        <v>0.13719770000000001</v>
      </c>
      <c r="X239">
        <v>-0.38736619999999999</v>
      </c>
      <c r="Y239">
        <v>0.1263138</v>
      </c>
      <c r="Z239">
        <v>0.50259299999999996</v>
      </c>
      <c r="AA239">
        <v>0.1413642</v>
      </c>
      <c r="AB239">
        <v>1.1489780000000001</v>
      </c>
      <c r="AC239">
        <v>0.12852769999999999</v>
      </c>
      <c r="AD239">
        <v>-0.48684519999999998</v>
      </c>
      <c r="AE239">
        <v>0.14054330000000001</v>
      </c>
      <c r="AF239">
        <v>-1.164048</v>
      </c>
      <c r="AG239">
        <v>0.13465150000000001</v>
      </c>
      <c r="AH239">
        <v>1.009849</v>
      </c>
      <c r="AI239">
        <v>0.1338144</v>
      </c>
      <c r="AJ239">
        <v>0.49082809999999999</v>
      </c>
      <c r="AK239">
        <v>0.13048650000000001</v>
      </c>
      <c r="AL239">
        <v>0.71068699999999996</v>
      </c>
      <c r="AM239">
        <v>0.1148324</v>
      </c>
      <c r="AN239">
        <v>1.131041</v>
      </c>
      <c r="AO239">
        <v>0.1363597</v>
      </c>
    </row>
    <row r="240" spans="2:41" x14ac:dyDescent="0.25">
      <c r="B240">
        <v>-4.8893440000000003E-2</v>
      </c>
      <c r="C240">
        <v>0.14322989999999999</v>
      </c>
      <c r="D240">
        <v>0.87063060000000003</v>
      </c>
      <c r="E240">
        <v>0.12532550000000001</v>
      </c>
      <c r="F240">
        <v>1.787505E-3</v>
      </c>
      <c r="G240">
        <v>0.12601580000000001</v>
      </c>
      <c r="H240">
        <v>1.1124750000000001</v>
      </c>
      <c r="I240">
        <v>0.1201784</v>
      </c>
      <c r="J240">
        <v>-9.9113989999999999E-2</v>
      </c>
      <c r="K240">
        <v>0.12525130000000001</v>
      </c>
      <c r="L240">
        <v>-0.31895649999999998</v>
      </c>
      <c r="M240">
        <v>0.12956809999999999</v>
      </c>
      <c r="N240">
        <v>1.5253410000000001</v>
      </c>
      <c r="O240">
        <v>0.1263572</v>
      </c>
      <c r="P240">
        <v>-0.66241910000000004</v>
      </c>
      <c r="Q240">
        <v>0.15418119999999999</v>
      </c>
      <c r="R240">
        <v>-1.705241</v>
      </c>
      <c r="S240">
        <v>0.12893569999999999</v>
      </c>
      <c r="T240">
        <v>-1.8397429999999999</v>
      </c>
      <c r="U240">
        <v>0.13103819999999999</v>
      </c>
      <c r="V240">
        <v>1.5157480000000001</v>
      </c>
      <c r="W240">
        <v>0.1394946</v>
      </c>
      <c r="X240">
        <v>-0.19662969999999999</v>
      </c>
      <c r="Y240">
        <v>0.12723499999999999</v>
      </c>
      <c r="Z240">
        <v>1.7504109999999999</v>
      </c>
      <c r="AA240">
        <v>0.13221620000000001</v>
      </c>
      <c r="AB240">
        <v>1.4891939999999999</v>
      </c>
      <c r="AC240">
        <v>0.1202314</v>
      </c>
      <c r="AD240">
        <v>1.2593559999999999</v>
      </c>
      <c r="AE240">
        <v>0.14594860000000001</v>
      </c>
      <c r="AF240">
        <v>-0.4078039</v>
      </c>
      <c r="AG240">
        <v>0.14213290000000001</v>
      </c>
      <c r="AH240">
        <v>1.4587349999999999</v>
      </c>
      <c r="AI240">
        <v>0.13822470000000001</v>
      </c>
      <c r="AJ240">
        <v>0.80768289999999998</v>
      </c>
      <c r="AK240">
        <v>0.1223516</v>
      </c>
      <c r="AL240">
        <v>0.81876389999999999</v>
      </c>
      <c r="AM240">
        <v>0.1230595</v>
      </c>
      <c r="AN240">
        <v>1.3722319999999999</v>
      </c>
      <c r="AO240">
        <v>0.13327990000000001</v>
      </c>
    </row>
    <row r="241" spans="2:41" x14ac:dyDescent="0.25">
      <c r="B241">
        <v>-0.77463800000000005</v>
      </c>
      <c r="C241">
        <v>0.1414221</v>
      </c>
      <c r="D241">
        <v>1.0794790000000001</v>
      </c>
      <c r="E241">
        <v>0.12635080000000001</v>
      </c>
      <c r="F241">
        <v>-0.4601017</v>
      </c>
      <c r="G241">
        <v>0.1122377</v>
      </c>
      <c r="H241">
        <v>1.5863130000000001</v>
      </c>
      <c r="I241">
        <v>0.1231386</v>
      </c>
      <c r="J241">
        <v>1.0199499999999999</v>
      </c>
      <c r="K241">
        <v>0.12543950000000001</v>
      </c>
      <c r="L241">
        <v>0.45272380000000001</v>
      </c>
      <c r="M241">
        <v>0.12531909999999999</v>
      </c>
      <c r="N241">
        <v>1.6063190000000001</v>
      </c>
      <c r="O241">
        <v>0.12138790000000001</v>
      </c>
      <c r="P241">
        <v>0.53484379999999998</v>
      </c>
      <c r="Q241">
        <v>0.13689009999999999</v>
      </c>
      <c r="R241">
        <v>-1.657</v>
      </c>
      <c r="S241">
        <v>0.13049830000000001</v>
      </c>
      <c r="T241">
        <v>-2.654976</v>
      </c>
      <c r="U241">
        <v>0.13859250000000001</v>
      </c>
      <c r="V241">
        <v>1.5234190000000001</v>
      </c>
      <c r="W241">
        <v>0.12795229999999999</v>
      </c>
      <c r="X241">
        <v>0.38279469999999999</v>
      </c>
      <c r="Y241">
        <v>0.1211059</v>
      </c>
      <c r="Z241">
        <v>0.98319049999999997</v>
      </c>
      <c r="AA241">
        <v>0.12509300000000001</v>
      </c>
      <c r="AB241">
        <v>1.7357</v>
      </c>
      <c r="AC241">
        <v>0.1147316</v>
      </c>
      <c r="AD241">
        <v>0.82645579999999996</v>
      </c>
      <c r="AE241">
        <v>0.1297354</v>
      </c>
      <c r="AF241">
        <v>0.89019250000000005</v>
      </c>
      <c r="AG241">
        <v>0.1430139</v>
      </c>
      <c r="AH241">
        <v>0.91503999999999996</v>
      </c>
      <c r="AI241">
        <v>0.13602939999999999</v>
      </c>
      <c r="AJ241">
        <v>1.859027</v>
      </c>
      <c r="AK241">
        <v>0.12310459999999999</v>
      </c>
      <c r="AL241">
        <v>0.85088609999999998</v>
      </c>
      <c r="AM241">
        <v>0.13555690000000001</v>
      </c>
      <c r="AN241">
        <v>4.2552939999999997E-2</v>
      </c>
      <c r="AO241">
        <v>0.12818260000000001</v>
      </c>
    </row>
    <row r="242" spans="2:41" x14ac:dyDescent="0.25">
      <c r="B242">
        <v>-7.5927460000000002E-2</v>
      </c>
      <c r="C242">
        <v>0.12725239999999999</v>
      </c>
      <c r="D242">
        <v>1.3381110000000001</v>
      </c>
      <c r="E242">
        <v>0.13360559999999999</v>
      </c>
      <c r="F242">
        <v>-0.32552999999999999</v>
      </c>
      <c r="G242">
        <v>0.1175199</v>
      </c>
      <c r="H242">
        <v>1.015557</v>
      </c>
      <c r="I242">
        <v>0.1311823</v>
      </c>
      <c r="J242">
        <v>1.0840860000000001</v>
      </c>
      <c r="K242">
        <v>0.1123369</v>
      </c>
      <c r="L242">
        <v>0.55971990000000005</v>
      </c>
      <c r="M242">
        <v>0.1246844</v>
      </c>
      <c r="N242">
        <v>1.1623429999999999</v>
      </c>
      <c r="O242">
        <v>0.1179624</v>
      </c>
      <c r="P242">
        <v>0.95064660000000001</v>
      </c>
      <c r="Q242">
        <v>0.12513920000000001</v>
      </c>
      <c r="R242">
        <v>-0.2139548</v>
      </c>
      <c r="S242">
        <v>0.1347168</v>
      </c>
      <c r="T242">
        <v>-1.2917700000000001</v>
      </c>
      <c r="U242">
        <v>0.1363365</v>
      </c>
      <c r="V242">
        <v>-0.5370395</v>
      </c>
      <c r="W242">
        <v>0.1187076</v>
      </c>
      <c r="X242">
        <v>1.461546</v>
      </c>
      <c r="Y242">
        <v>0.1165311</v>
      </c>
      <c r="Z242">
        <v>-1.1310150000000001</v>
      </c>
      <c r="AA242">
        <v>0.1284257</v>
      </c>
      <c r="AB242">
        <v>1.44075</v>
      </c>
      <c r="AC242">
        <v>0.1156549</v>
      </c>
      <c r="AD242">
        <v>-1.302521</v>
      </c>
      <c r="AE242">
        <v>0.1152446</v>
      </c>
      <c r="AF242">
        <v>0.74111660000000001</v>
      </c>
      <c r="AG242">
        <v>0.1318068</v>
      </c>
      <c r="AH242">
        <v>0.72705280000000005</v>
      </c>
      <c r="AI242">
        <v>0.1361889</v>
      </c>
      <c r="AJ242">
        <v>2.0638999999999998</v>
      </c>
      <c r="AK242">
        <v>0.1228296</v>
      </c>
      <c r="AL242">
        <v>0.76527069999999997</v>
      </c>
      <c r="AM242">
        <v>0.13731080000000001</v>
      </c>
      <c r="AN242">
        <v>-2.0404640000000001</v>
      </c>
      <c r="AO242">
        <v>0.1243652</v>
      </c>
    </row>
    <row r="243" spans="2:41" x14ac:dyDescent="0.25">
      <c r="B243">
        <v>0.1904565</v>
      </c>
      <c r="C243">
        <v>0.12112390000000001</v>
      </c>
      <c r="D243">
        <v>1.621821</v>
      </c>
      <c r="E243">
        <v>0.13456399999999999</v>
      </c>
      <c r="F243">
        <v>8.6606489999999994E-2</v>
      </c>
      <c r="G243">
        <v>0.137655</v>
      </c>
      <c r="H243">
        <v>-0.52466740000000001</v>
      </c>
      <c r="I243">
        <v>0.13669020000000001</v>
      </c>
      <c r="J243">
        <v>0.2891785</v>
      </c>
      <c r="K243">
        <v>0.1121008</v>
      </c>
      <c r="L243">
        <v>-0.32675660000000001</v>
      </c>
      <c r="M243">
        <v>0.12934290000000001</v>
      </c>
      <c r="N243">
        <v>0.39366839999999997</v>
      </c>
      <c r="O243">
        <v>0.11021350000000001</v>
      </c>
      <c r="P243">
        <v>0.99860479999999996</v>
      </c>
      <c r="Q243">
        <v>0.1218958</v>
      </c>
      <c r="R243">
        <v>1.1049549999999999</v>
      </c>
      <c r="S243">
        <v>0.1312112</v>
      </c>
      <c r="T243">
        <v>0.55880909999999995</v>
      </c>
      <c r="U243">
        <v>0.1247866</v>
      </c>
      <c r="V243">
        <v>-1.320862</v>
      </c>
      <c r="W243">
        <v>0.12568940000000001</v>
      </c>
      <c r="X243">
        <v>2.0702889999999998</v>
      </c>
      <c r="Y243">
        <v>0.1193969</v>
      </c>
      <c r="Z243">
        <v>-1.177783</v>
      </c>
      <c r="AA243">
        <v>0.13364670000000001</v>
      </c>
      <c r="AB243">
        <v>0.94629560000000001</v>
      </c>
      <c r="AC243">
        <v>0.1227172</v>
      </c>
      <c r="AD243">
        <v>-0.87072229999999995</v>
      </c>
      <c r="AE243">
        <v>0.12685540000000001</v>
      </c>
      <c r="AF243">
        <v>0.341721</v>
      </c>
      <c r="AG243">
        <v>0.12585959999999999</v>
      </c>
      <c r="AH243">
        <v>0.53878349999999997</v>
      </c>
      <c r="AI243">
        <v>0.1325615</v>
      </c>
      <c r="AJ243">
        <v>0.49332999999999999</v>
      </c>
      <c r="AK243">
        <v>0.1155788</v>
      </c>
      <c r="AL243">
        <v>1.264947</v>
      </c>
      <c r="AM243">
        <v>0.1241733</v>
      </c>
      <c r="AN243">
        <v>-3.3556680000000001</v>
      </c>
      <c r="AO243">
        <v>0.125999</v>
      </c>
    </row>
    <row r="244" spans="2:41" x14ac:dyDescent="0.25">
      <c r="B244">
        <v>-0.7964928</v>
      </c>
      <c r="C244">
        <v>0.1239517</v>
      </c>
      <c r="D244">
        <v>1.390612</v>
      </c>
      <c r="E244">
        <v>0.11801399999999999</v>
      </c>
      <c r="F244">
        <v>0.4194078</v>
      </c>
      <c r="G244">
        <v>0.14562849999999999</v>
      </c>
      <c r="H244">
        <v>-1.1226290000000001</v>
      </c>
      <c r="I244">
        <v>0.1364023</v>
      </c>
      <c r="J244">
        <v>7.2802779999999997E-2</v>
      </c>
      <c r="K244">
        <v>0.1227813</v>
      </c>
      <c r="L244">
        <v>-0.19244230000000001</v>
      </c>
      <c r="M244">
        <v>0.135771</v>
      </c>
      <c r="N244">
        <v>-0.27754240000000002</v>
      </c>
      <c r="O244">
        <v>0.1125118</v>
      </c>
      <c r="P244">
        <v>0.81678740000000005</v>
      </c>
      <c r="Q244">
        <v>0.11891359999999999</v>
      </c>
      <c r="R244">
        <v>0.42614299999999999</v>
      </c>
      <c r="S244">
        <v>0.12748590000000001</v>
      </c>
      <c r="T244">
        <v>0.27032279999999997</v>
      </c>
      <c r="U244">
        <v>0.1200596</v>
      </c>
      <c r="V244">
        <v>-0.53962460000000001</v>
      </c>
      <c r="W244">
        <v>0.13901669999999999</v>
      </c>
      <c r="X244">
        <v>1.3666670000000001</v>
      </c>
      <c r="Y244">
        <v>0.1196183</v>
      </c>
      <c r="Z244">
        <v>0.37790820000000003</v>
      </c>
      <c r="AA244">
        <v>0.1305615</v>
      </c>
      <c r="AB244">
        <v>1.012869</v>
      </c>
      <c r="AC244">
        <v>0.12611600000000001</v>
      </c>
      <c r="AD244">
        <v>8.1110000000000002E-2</v>
      </c>
      <c r="AE244">
        <v>0.14169399999999999</v>
      </c>
      <c r="AF244">
        <v>0.79543090000000005</v>
      </c>
      <c r="AG244">
        <v>0.1293928</v>
      </c>
      <c r="AH244">
        <v>-0.60194020000000004</v>
      </c>
      <c r="AI244">
        <v>0.12752340000000001</v>
      </c>
      <c r="AJ244">
        <v>-1.1466130000000001</v>
      </c>
      <c r="AK244">
        <v>0.11938360000000001</v>
      </c>
      <c r="AL244">
        <v>1.237452</v>
      </c>
      <c r="AM244">
        <v>0.112141</v>
      </c>
      <c r="AN244">
        <v>-2.3242720000000001</v>
      </c>
      <c r="AO244">
        <v>0.13465479999999999</v>
      </c>
    </row>
    <row r="245" spans="2:41" x14ac:dyDescent="0.25">
      <c r="B245">
        <v>-1.161035</v>
      </c>
      <c r="C245">
        <v>0.12907379999999999</v>
      </c>
      <c r="D245">
        <v>1.300473</v>
      </c>
      <c r="E245">
        <v>0.10417999999999999</v>
      </c>
      <c r="F245">
        <v>1.5518419999999999</v>
      </c>
      <c r="G245">
        <v>0.13281019999999999</v>
      </c>
      <c r="H245">
        <v>-0.25912160000000001</v>
      </c>
      <c r="I245">
        <v>0.1396078</v>
      </c>
      <c r="J245">
        <v>1.116762</v>
      </c>
      <c r="K245">
        <v>0.1198871</v>
      </c>
      <c r="L245">
        <v>0.4064024</v>
      </c>
      <c r="M245">
        <v>0.13827220000000001</v>
      </c>
      <c r="N245">
        <v>-0.56706429999999997</v>
      </c>
      <c r="O245">
        <v>0.12735179999999999</v>
      </c>
      <c r="P245">
        <v>0.12687470000000001</v>
      </c>
      <c r="Q245">
        <v>0.12528590000000001</v>
      </c>
      <c r="R245">
        <v>-0.93561280000000002</v>
      </c>
      <c r="S245">
        <v>0.13058239999999999</v>
      </c>
      <c r="T245">
        <v>-1.314389</v>
      </c>
      <c r="U245">
        <v>0.1284612</v>
      </c>
      <c r="V245">
        <v>5.013194E-2</v>
      </c>
      <c r="W245">
        <v>0.1393701</v>
      </c>
      <c r="X245">
        <v>0.89892019999999995</v>
      </c>
      <c r="Y245">
        <v>0.1154346</v>
      </c>
      <c r="Z245">
        <v>0.4309694</v>
      </c>
      <c r="AA245">
        <v>0.12859580000000001</v>
      </c>
      <c r="AB245">
        <v>0.66575720000000005</v>
      </c>
      <c r="AC245">
        <v>0.1211742</v>
      </c>
      <c r="AD245">
        <v>-1.168353</v>
      </c>
      <c r="AE245">
        <v>0.13904179999999999</v>
      </c>
      <c r="AF245">
        <v>0.36868069999999997</v>
      </c>
      <c r="AG245">
        <v>0.13699919999999999</v>
      </c>
      <c r="AH245">
        <v>-0.89819110000000002</v>
      </c>
      <c r="AI245">
        <v>0.126634</v>
      </c>
      <c r="AJ245">
        <v>-1.122565</v>
      </c>
      <c r="AK245">
        <v>0.1330858</v>
      </c>
      <c r="AL245">
        <v>0.36154249999999999</v>
      </c>
      <c r="AM245">
        <v>0.1138899</v>
      </c>
      <c r="AN245">
        <v>-9.1966930000000002E-2</v>
      </c>
      <c r="AO245">
        <v>0.13290840000000001</v>
      </c>
    </row>
    <row r="246" spans="2:41" x14ac:dyDescent="0.25">
      <c r="B246">
        <v>6.2586660000000002E-2</v>
      </c>
      <c r="C246">
        <v>0.1350142</v>
      </c>
      <c r="D246">
        <v>1.3020370000000001</v>
      </c>
      <c r="E246">
        <v>0.1047963</v>
      </c>
      <c r="F246">
        <v>2.267814</v>
      </c>
      <c r="G246">
        <v>0.11354450000000001</v>
      </c>
      <c r="H246">
        <v>0.6077939</v>
      </c>
      <c r="I246">
        <v>0.14630099999999999</v>
      </c>
      <c r="J246">
        <v>1.5477810000000001</v>
      </c>
      <c r="K246">
        <v>0.1093321</v>
      </c>
      <c r="L246">
        <v>0.40619810000000001</v>
      </c>
      <c r="M246">
        <v>0.13814000000000001</v>
      </c>
      <c r="N246">
        <v>-0.72438780000000003</v>
      </c>
      <c r="O246">
        <v>0.1325897</v>
      </c>
      <c r="P246">
        <v>-0.41851880000000002</v>
      </c>
      <c r="Q246">
        <v>0.13922200000000001</v>
      </c>
      <c r="R246">
        <v>-1.3098259999999999</v>
      </c>
      <c r="S246">
        <v>0.13396050000000001</v>
      </c>
      <c r="T246">
        <v>-1.7258</v>
      </c>
      <c r="U246">
        <v>0.1355788</v>
      </c>
      <c r="V246">
        <v>-0.50399139999999998</v>
      </c>
      <c r="W246">
        <v>0.12889919999999999</v>
      </c>
      <c r="X246">
        <v>0.9923189</v>
      </c>
      <c r="Y246">
        <v>0.1191589</v>
      </c>
      <c r="Z246">
        <v>-0.97924160000000005</v>
      </c>
      <c r="AA246">
        <v>0.13278239999999999</v>
      </c>
      <c r="AB246">
        <v>-0.30362230000000001</v>
      </c>
      <c r="AC246">
        <v>0.1222818</v>
      </c>
      <c r="AD246">
        <v>-1.740667</v>
      </c>
      <c r="AE246">
        <v>0.13264980000000001</v>
      </c>
      <c r="AF246">
        <v>-0.49743150000000003</v>
      </c>
      <c r="AG246">
        <v>0.1443719</v>
      </c>
      <c r="AH246">
        <v>0.56670430000000005</v>
      </c>
      <c r="AI246">
        <v>0.12273779999999999</v>
      </c>
      <c r="AJ246">
        <v>-0.73685489999999998</v>
      </c>
      <c r="AK246">
        <v>0.1335953</v>
      </c>
      <c r="AL246">
        <v>-0.56869380000000003</v>
      </c>
      <c r="AM246">
        <v>0.1243964</v>
      </c>
      <c r="AN246">
        <v>1.083909</v>
      </c>
      <c r="AO246">
        <v>0.11718820000000001</v>
      </c>
    </row>
    <row r="247" spans="2:41" x14ac:dyDescent="0.25">
      <c r="B247">
        <v>0.7649435</v>
      </c>
      <c r="C247">
        <v>0.133186</v>
      </c>
      <c r="D247">
        <v>0.31268770000000001</v>
      </c>
      <c r="E247">
        <v>0.10994909999999999</v>
      </c>
      <c r="F247">
        <v>1.1918089999999999</v>
      </c>
      <c r="G247">
        <v>0.1067563</v>
      </c>
      <c r="H247">
        <v>2.3387890000000001E-2</v>
      </c>
      <c r="I247">
        <v>0.1454155</v>
      </c>
      <c r="J247">
        <v>0.20264299999999999</v>
      </c>
      <c r="K247">
        <v>0.11423800000000001</v>
      </c>
      <c r="L247">
        <v>0.4931796</v>
      </c>
      <c r="M247">
        <v>0.13274269999999999</v>
      </c>
      <c r="N247">
        <v>-0.80149990000000004</v>
      </c>
      <c r="O247">
        <v>0.12799340000000001</v>
      </c>
      <c r="P247">
        <v>-0.23821829999999999</v>
      </c>
      <c r="Q247">
        <v>0.13271279999999999</v>
      </c>
      <c r="R247">
        <v>2.909816E-3</v>
      </c>
      <c r="S247">
        <v>0.12652189999999999</v>
      </c>
      <c r="T247">
        <v>-0.86218059999999996</v>
      </c>
      <c r="U247">
        <v>0.1344147</v>
      </c>
      <c r="V247">
        <v>-1.9329259999999999</v>
      </c>
      <c r="W247">
        <v>0.1292422</v>
      </c>
      <c r="X247">
        <v>0.54226419999999997</v>
      </c>
      <c r="Y247">
        <v>0.13144620000000001</v>
      </c>
      <c r="Z247">
        <v>-1.6574169999999999</v>
      </c>
      <c r="AA247">
        <v>0.13192999999999999</v>
      </c>
      <c r="AB247">
        <v>-0.6799058</v>
      </c>
      <c r="AC247">
        <v>0.13108719999999999</v>
      </c>
      <c r="AD247">
        <v>-0.83289239999999998</v>
      </c>
      <c r="AE247">
        <v>0.13168289999999999</v>
      </c>
      <c r="AF247">
        <v>-8.1936360000000007E-3</v>
      </c>
      <c r="AG247">
        <v>0.13972390000000001</v>
      </c>
      <c r="AH247">
        <v>1.1759170000000001</v>
      </c>
      <c r="AI247">
        <v>0.115233</v>
      </c>
      <c r="AJ247">
        <v>-0.82319560000000003</v>
      </c>
      <c r="AK247">
        <v>0.1245006</v>
      </c>
      <c r="AL247">
        <v>-0.21699289999999999</v>
      </c>
      <c r="AM247">
        <v>0.13367399999999999</v>
      </c>
      <c r="AN247">
        <v>1.6319539999999999</v>
      </c>
      <c r="AO247">
        <v>0.11172559999999999</v>
      </c>
    </row>
    <row r="248" spans="2:41" x14ac:dyDescent="0.25">
      <c r="B248">
        <v>-0.13201650000000001</v>
      </c>
      <c r="C248">
        <v>0.1198685</v>
      </c>
      <c r="D248">
        <v>-0.57282730000000004</v>
      </c>
      <c r="E248">
        <v>0.114218</v>
      </c>
      <c r="F248">
        <v>0.1061879</v>
      </c>
      <c r="G248">
        <v>0.1226198</v>
      </c>
      <c r="H248">
        <v>0.2244584</v>
      </c>
      <c r="I248">
        <v>0.1396955</v>
      </c>
      <c r="J248">
        <v>-0.57065390000000005</v>
      </c>
      <c r="K248">
        <v>0.12701599999999999</v>
      </c>
      <c r="L248">
        <v>0.31721579999999999</v>
      </c>
      <c r="M248">
        <v>0.1196887</v>
      </c>
      <c r="N248">
        <v>-0.697071</v>
      </c>
      <c r="O248">
        <v>0.1280297</v>
      </c>
      <c r="P248">
        <v>0.1115245</v>
      </c>
      <c r="Q248">
        <v>0.11141710000000001</v>
      </c>
      <c r="R248">
        <v>2.0136720000000001</v>
      </c>
      <c r="S248">
        <v>0.1171591</v>
      </c>
      <c r="T248">
        <v>-0.64817760000000002</v>
      </c>
      <c r="U248">
        <v>0.12950890000000001</v>
      </c>
      <c r="V248">
        <v>-1.3785430000000001</v>
      </c>
      <c r="W248">
        <v>0.13596</v>
      </c>
      <c r="X248">
        <v>-0.37822739999999999</v>
      </c>
      <c r="Y248">
        <v>0.13570260000000001</v>
      </c>
      <c r="Z248">
        <v>-0.75302619999999998</v>
      </c>
      <c r="AA248">
        <v>0.12710080000000001</v>
      </c>
      <c r="AB248">
        <v>-0.63025540000000002</v>
      </c>
      <c r="AC248">
        <v>0.13097539999999999</v>
      </c>
      <c r="AD248">
        <v>-0.32968960000000003</v>
      </c>
      <c r="AE248">
        <v>0.1295511</v>
      </c>
      <c r="AF248">
        <v>1.4841</v>
      </c>
      <c r="AG248">
        <v>0.1245044</v>
      </c>
      <c r="AH248">
        <v>0.16052150000000001</v>
      </c>
      <c r="AI248">
        <v>0.11615789999999999</v>
      </c>
      <c r="AJ248">
        <v>-0.16148270000000001</v>
      </c>
      <c r="AK248">
        <v>0.1157123</v>
      </c>
      <c r="AL248">
        <v>1.263525</v>
      </c>
      <c r="AM248">
        <v>0.13400519999999999</v>
      </c>
      <c r="AN248">
        <v>2.0059309999999999</v>
      </c>
      <c r="AO248">
        <v>0.11915050000000001</v>
      </c>
    </row>
    <row r="249" spans="2:41" x14ac:dyDescent="0.25">
      <c r="B249">
        <v>-0.79439119999999996</v>
      </c>
      <c r="C249">
        <v>0.1121301</v>
      </c>
      <c r="D249">
        <v>6.7494460000000006E-2</v>
      </c>
      <c r="E249">
        <v>0.1227279</v>
      </c>
      <c r="F249">
        <v>0.8921772</v>
      </c>
      <c r="G249">
        <v>0.13584979999999999</v>
      </c>
      <c r="H249">
        <v>1.9682569999999999</v>
      </c>
      <c r="I249">
        <v>0.13056799999999999</v>
      </c>
      <c r="J249">
        <v>0.37366680000000002</v>
      </c>
      <c r="K249">
        <v>0.124255</v>
      </c>
      <c r="L249">
        <v>-0.36437419999999998</v>
      </c>
      <c r="M249">
        <v>0.1165701</v>
      </c>
      <c r="N249">
        <v>0.10368230000000001</v>
      </c>
      <c r="O249">
        <v>0.12956570000000001</v>
      </c>
      <c r="P249">
        <v>9.0601520000000005E-2</v>
      </c>
      <c r="Q249">
        <v>0.1095122</v>
      </c>
      <c r="R249">
        <v>2.3895409999999999</v>
      </c>
      <c r="S249">
        <v>0.1177556</v>
      </c>
      <c r="T249">
        <v>-1.176053</v>
      </c>
      <c r="U249">
        <v>0.11923640000000001</v>
      </c>
      <c r="V249">
        <v>1.134061</v>
      </c>
      <c r="W249">
        <v>0.12167790000000001</v>
      </c>
      <c r="X249">
        <v>-1.102668</v>
      </c>
      <c r="Y249">
        <v>0.12546089999999999</v>
      </c>
      <c r="Z249">
        <v>1.1222369999999999</v>
      </c>
      <c r="AA249">
        <v>0.12801979999999999</v>
      </c>
      <c r="AB249">
        <v>-0.59651770000000004</v>
      </c>
      <c r="AC249">
        <v>0.12431639999999999</v>
      </c>
      <c r="AD249">
        <v>-0.31647160000000002</v>
      </c>
      <c r="AE249">
        <v>0.1208238</v>
      </c>
      <c r="AF249">
        <v>1.875974</v>
      </c>
      <c r="AG249">
        <v>0.11508649999999999</v>
      </c>
      <c r="AH249">
        <v>-0.52909419999999996</v>
      </c>
      <c r="AI249">
        <v>0.122978</v>
      </c>
      <c r="AJ249">
        <v>0.59178229999999998</v>
      </c>
      <c r="AK249">
        <v>0.10528849999999999</v>
      </c>
      <c r="AL249">
        <v>1.718148</v>
      </c>
      <c r="AM249">
        <v>0.1268773</v>
      </c>
      <c r="AN249">
        <v>1.255843</v>
      </c>
      <c r="AO249">
        <v>0.1237475</v>
      </c>
    </row>
    <row r="250" spans="2:41" x14ac:dyDescent="0.25">
      <c r="B250">
        <v>-0.59435420000000005</v>
      </c>
      <c r="C250">
        <v>0.125749</v>
      </c>
      <c r="D250">
        <v>1.1630849999999999</v>
      </c>
      <c r="E250">
        <v>0.13024060000000001</v>
      </c>
      <c r="F250">
        <v>2.103917</v>
      </c>
      <c r="G250">
        <v>0.12032900000000001</v>
      </c>
      <c r="H250">
        <v>1.8108500000000001</v>
      </c>
      <c r="I250">
        <v>0.1187019</v>
      </c>
      <c r="J250">
        <v>1.345502</v>
      </c>
      <c r="K250">
        <v>0.1197081</v>
      </c>
      <c r="L250">
        <v>-6.1778390000000002E-2</v>
      </c>
      <c r="M250">
        <v>0.12728249999999999</v>
      </c>
      <c r="N250">
        <v>1.536049</v>
      </c>
      <c r="O250">
        <v>0.1179871</v>
      </c>
      <c r="P250">
        <v>0.24894359999999999</v>
      </c>
      <c r="Q250">
        <v>0.1221221</v>
      </c>
      <c r="R250">
        <v>1.380023</v>
      </c>
      <c r="S250">
        <v>0.12224450000000001</v>
      </c>
      <c r="T250">
        <v>-0.7333731</v>
      </c>
      <c r="U250">
        <v>0.1118794</v>
      </c>
      <c r="V250">
        <v>1.724227</v>
      </c>
      <c r="W250">
        <v>0.1014914</v>
      </c>
      <c r="X250">
        <v>-1.4861740000000001</v>
      </c>
      <c r="Y250">
        <v>0.1207242</v>
      </c>
      <c r="Z250">
        <v>1.978996</v>
      </c>
      <c r="AA250">
        <v>0.1265811</v>
      </c>
      <c r="AB250">
        <v>-4.1493910000000002E-2</v>
      </c>
      <c r="AC250">
        <v>0.1213476</v>
      </c>
      <c r="AD250">
        <v>-0.31818170000000001</v>
      </c>
      <c r="AE250">
        <v>0.1137682</v>
      </c>
      <c r="AF250">
        <v>0.51685099999999995</v>
      </c>
      <c r="AG250">
        <v>0.1178954</v>
      </c>
      <c r="AH250">
        <v>-3.7212910000000002E-2</v>
      </c>
      <c r="AI250">
        <v>0.1276137</v>
      </c>
      <c r="AJ250">
        <v>-4.4445370000000001E-3</v>
      </c>
      <c r="AK250">
        <v>0.1062183</v>
      </c>
      <c r="AL250">
        <v>1.182796</v>
      </c>
      <c r="AM250">
        <v>0.1234331</v>
      </c>
      <c r="AN250">
        <v>0.51416499999999998</v>
      </c>
      <c r="AO250">
        <v>0.1249324</v>
      </c>
    </row>
    <row r="251" spans="2:41" x14ac:dyDescent="0.25">
      <c r="B251">
        <v>-0.55821759999999998</v>
      </c>
      <c r="C251">
        <v>0.14194399999999999</v>
      </c>
      <c r="D251">
        <v>1.224045</v>
      </c>
      <c r="E251">
        <v>0.1222328</v>
      </c>
      <c r="F251">
        <v>1.682372</v>
      </c>
      <c r="G251">
        <v>0.10277</v>
      </c>
      <c r="H251">
        <v>0.1898772</v>
      </c>
      <c r="I251">
        <v>0.11457390000000001</v>
      </c>
      <c r="J251">
        <v>1.247344</v>
      </c>
      <c r="K251">
        <v>0.12847910000000001</v>
      </c>
      <c r="L251">
        <v>1.4332050000000001</v>
      </c>
      <c r="M251">
        <v>0.12708929999999999</v>
      </c>
      <c r="N251">
        <v>1.4638599999999999</v>
      </c>
      <c r="O251">
        <v>9.5905859999999996E-2</v>
      </c>
      <c r="P251">
        <v>0.45254480000000002</v>
      </c>
      <c r="Q251">
        <v>0.12763849999999999</v>
      </c>
      <c r="R251">
        <v>0.28032269999999998</v>
      </c>
      <c r="S251">
        <v>0.12574669999999999</v>
      </c>
      <c r="T251">
        <v>0.3691701</v>
      </c>
      <c r="U251">
        <v>0.1177854</v>
      </c>
      <c r="V251">
        <v>0.32163649999999999</v>
      </c>
      <c r="W251">
        <v>0.10487779999999999</v>
      </c>
      <c r="X251">
        <v>-1.7242740000000001</v>
      </c>
      <c r="Y251">
        <v>0.13110740000000001</v>
      </c>
      <c r="Z251">
        <v>1.0919909999999999</v>
      </c>
      <c r="AA251">
        <v>0.1171719</v>
      </c>
      <c r="AB251">
        <v>0.62983979999999995</v>
      </c>
      <c r="AC251">
        <v>0.11401</v>
      </c>
      <c r="AD251">
        <v>-8.913828E-2</v>
      </c>
      <c r="AE251">
        <v>0.11323569999999999</v>
      </c>
      <c r="AF251">
        <v>-0.2517839</v>
      </c>
      <c r="AG251">
        <v>0.1227398</v>
      </c>
      <c r="AH251">
        <v>0.65345690000000001</v>
      </c>
      <c r="AI251">
        <v>0.1307429</v>
      </c>
      <c r="AJ251">
        <v>-0.73332330000000001</v>
      </c>
      <c r="AK251">
        <v>0.1207178</v>
      </c>
      <c r="AL251">
        <v>1.255158</v>
      </c>
      <c r="AM251">
        <v>0.1237325</v>
      </c>
      <c r="AN251">
        <v>0.37834390000000001</v>
      </c>
      <c r="AO251">
        <v>0.1248538</v>
      </c>
    </row>
    <row r="252" spans="2:41" x14ac:dyDescent="0.25">
      <c r="B252">
        <v>-0.29047410000000001</v>
      </c>
      <c r="C252">
        <v>0.13497770000000001</v>
      </c>
      <c r="D252">
        <v>0.70276479999999997</v>
      </c>
      <c r="E252">
        <v>0.104225</v>
      </c>
      <c r="F252">
        <v>0.2661193</v>
      </c>
      <c r="G252">
        <v>0.1020006</v>
      </c>
      <c r="H252">
        <v>-0.2050766</v>
      </c>
      <c r="I252">
        <v>0.1199389</v>
      </c>
      <c r="J252">
        <v>0.4314984</v>
      </c>
      <c r="K252">
        <v>0.13197490000000001</v>
      </c>
      <c r="L252">
        <v>2.2936320000000001</v>
      </c>
      <c r="M252">
        <v>0.1103823</v>
      </c>
      <c r="N252">
        <v>-0.57237910000000003</v>
      </c>
      <c r="O252">
        <v>9.3245030000000007E-2</v>
      </c>
      <c r="P252">
        <v>0.55074060000000002</v>
      </c>
      <c r="Q252">
        <v>0.13015769999999999</v>
      </c>
      <c r="R252">
        <v>-0.71113539999999997</v>
      </c>
      <c r="S252">
        <v>0.12842780000000001</v>
      </c>
      <c r="T252">
        <v>0.42497089999999998</v>
      </c>
      <c r="U252">
        <v>0.1210431</v>
      </c>
      <c r="V252">
        <v>-0.1035949</v>
      </c>
      <c r="W252">
        <v>0.11584999999999999</v>
      </c>
      <c r="X252">
        <v>-1.367426</v>
      </c>
      <c r="Y252">
        <v>0.13387499999999999</v>
      </c>
      <c r="Z252">
        <v>0.30436760000000002</v>
      </c>
      <c r="AA252">
        <v>0.1102112</v>
      </c>
      <c r="AB252">
        <v>3.6873209999999997E-2</v>
      </c>
      <c r="AC252">
        <v>0.1018376</v>
      </c>
      <c r="AD252">
        <v>6.3801060000000007E-2</v>
      </c>
      <c r="AE252">
        <v>0.1126978</v>
      </c>
      <c r="AF252">
        <v>4.9123149999999997E-2</v>
      </c>
      <c r="AG252">
        <v>0.1177465</v>
      </c>
      <c r="AH252">
        <v>0.37145210000000001</v>
      </c>
      <c r="AI252">
        <v>0.122504</v>
      </c>
      <c r="AJ252">
        <v>-0.76206050000000003</v>
      </c>
      <c r="AK252">
        <v>0.1273744</v>
      </c>
      <c r="AL252">
        <v>0.86291799999999996</v>
      </c>
      <c r="AM252">
        <v>0.12517800000000001</v>
      </c>
      <c r="AN252">
        <v>-0.3082434</v>
      </c>
      <c r="AO252">
        <v>0.12295200000000001</v>
      </c>
    </row>
    <row r="253" spans="2:41" x14ac:dyDescent="0.25">
      <c r="B253">
        <v>0.8519717</v>
      </c>
      <c r="C253">
        <v>0.1143598</v>
      </c>
      <c r="D253">
        <v>0.61682579999999998</v>
      </c>
      <c r="E253">
        <v>9.7122829999999993E-2</v>
      </c>
      <c r="F253">
        <v>-8.0013580000000001E-2</v>
      </c>
      <c r="G253">
        <v>0.1102202</v>
      </c>
      <c r="H253">
        <v>-3.2994549999999997E-2</v>
      </c>
      <c r="I253">
        <v>0.12387960000000001</v>
      </c>
      <c r="J253">
        <v>0.2144037</v>
      </c>
      <c r="K253">
        <v>0.1219964</v>
      </c>
      <c r="L253">
        <v>2.3376809999999999</v>
      </c>
      <c r="M253">
        <v>0.1041813</v>
      </c>
      <c r="N253">
        <v>-1.1068990000000001</v>
      </c>
      <c r="O253">
        <v>0.11403489999999999</v>
      </c>
      <c r="P253">
        <v>1.143675</v>
      </c>
      <c r="Q253">
        <v>0.12702859999999999</v>
      </c>
      <c r="R253">
        <v>-0.84695940000000003</v>
      </c>
      <c r="S253">
        <v>0.12870509999999999</v>
      </c>
      <c r="T253">
        <v>-0.344636</v>
      </c>
      <c r="U253">
        <v>0.1192593</v>
      </c>
      <c r="V253">
        <v>0.2963113</v>
      </c>
      <c r="W253">
        <v>0.120154</v>
      </c>
      <c r="X253">
        <v>-0.23623659999999999</v>
      </c>
      <c r="Y253">
        <v>0.1215147</v>
      </c>
      <c r="Z253">
        <v>0.32167750000000001</v>
      </c>
      <c r="AA253">
        <v>0.11412219999999999</v>
      </c>
      <c r="AB253">
        <v>-1.607874</v>
      </c>
      <c r="AC253">
        <v>0.1016456</v>
      </c>
      <c r="AD253">
        <v>-0.31949660000000002</v>
      </c>
      <c r="AE253">
        <v>0.11539580000000001</v>
      </c>
      <c r="AF253">
        <v>-0.30602289999999999</v>
      </c>
      <c r="AG253">
        <v>0.1122942</v>
      </c>
      <c r="AH253">
        <v>-0.19093879999999999</v>
      </c>
      <c r="AI253">
        <v>0.107345</v>
      </c>
      <c r="AJ253">
        <v>-1.0144249999999999</v>
      </c>
      <c r="AK253">
        <v>0.1243571</v>
      </c>
      <c r="AL253">
        <v>-0.3872758</v>
      </c>
      <c r="AM253">
        <v>0.1291572</v>
      </c>
      <c r="AN253">
        <v>-0.70534240000000004</v>
      </c>
      <c r="AO253">
        <v>0.1188703</v>
      </c>
    </row>
    <row r="254" spans="2:41" x14ac:dyDescent="0.25">
      <c r="B254">
        <v>1.582735</v>
      </c>
      <c r="C254">
        <v>0.100323</v>
      </c>
      <c r="D254">
        <v>0.27706520000000001</v>
      </c>
      <c r="E254">
        <v>0.10569480000000001</v>
      </c>
      <c r="F254">
        <v>1.6405559999999999</v>
      </c>
      <c r="G254">
        <v>0.12548419999999999</v>
      </c>
      <c r="H254">
        <v>3.0936370000000001E-2</v>
      </c>
      <c r="I254">
        <v>0.1222917</v>
      </c>
      <c r="J254">
        <v>6.5470959999999996E-3</v>
      </c>
      <c r="K254">
        <v>0.1074748</v>
      </c>
      <c r="L254">
        <v>1.7477529999999999</v>
      </c>
      <c r="M254">
        <v>0.1124011</v>
      </c>
      <c r="N254">
        <v>1.001903</v>
      </c>
      <c r="O254">
        <v>0.1213496</v>
      </c>
      <c r="P254">
        <v>1.0622529999999999</v>
      </c>
      <c r="Q254">
        <v>0.1113661</v>
      </c>
      <c r="R254">
        <v>-8.3908209999999997E-2</v>
      </c>
      <c r="S254">
        <v>0.1235646</v>
      </c>
      <c r="T254">
        <v>-0.43049779999999999</v>
      </c>
      <c r="U254">
        <v>0.12385549999999999</v>
      </c>
      <c r="V254">
        <v>-0.2982495</v>
      </c>
      <c r="W254">
        <v>0.12486949999999999</v>
      </c>
      <c r="X254">
        <v>0.25114199999999998</v>
      </c>
      <c r="Y254">
        <v>0.1196796</v>
      </c>
      <c r="Z254">
        <v>-3.9167399999999998E-2</v>
      </c>
      <c r="AA254">
        <v>0.1192761</v>
      </c>
      <c r="AB254">
        <v>-2.5000689999999999</v>
      </c>
      <c r="AC254">
        <v>0.116108</v>
      </c>
      <c r="AD254">
        <v>3.2280830000000003E-2</v>
      </c>
      <c r="AE254">
        <v>0.1205454</v>
      </c>
      <c r="AF254">
        <v>-0.94891289999999995</v>
      </c>
      <c r="AG254">
        <v>0.1169254</v>
      </c>
      <c r="AH254">
        <v>-0.39245940000000001</v>
      </c>
      <c r="AI254">
        <v>0.1067985</v>
      </c>
      <c r="AJ254">
        <v>-1.341307</v>
      </c>
      <c r="AK254">
        <v>0.1256882</v>
      </c>
      <c r="AL254">
        <v>-0.18750120000000001</v>
      </c>
      <c r="AM254">
        <v>0.12619150000000001</v>
      </c>
      <c r="AN254">
        <v>0.1346617</v>
      </c>
      <c r="AO254">
        <v>0.1187491</v>
      </c>
    </row>
    <row r="255" spans="2:41" x14ac:dyDescent="0.25">
      <c r="B255">
        <v>1.05287</v>
      </c>
      <c r="C255">
        <v>9.8039989999999994E-2</v>
      </c>
      <c r="D255">
        <v>-0.56996440000000004</v>
      </c>
      <c r="E255">
        <v>0.1214302</v>
      </c>
      <c r="F255">
        <v>2.9268260000000001</v>
      </c>
      <c r="G255">
        <v>0.12871779999999999</v>
      </c>
      <c r="H255">
        <v>-3.893699E-3</v>
      </c>
      <c r="I255">
        <v>0.11823210000000001</v>
      </c>
      <c r="J255">
        <v>-1.8161769999999999</v>
      </c>
      <c r="K255">
        <v>0.10630439999999999</v>
      </c>
      <c r="L255">
        <v>0.17951880000000001</v>
      </c>
      <c r="M255">
        <v>0.11346349999999999</v>
      </c>
      <c r="N255">
        <v>2.802578</v>
      </c>
      <c r="O255">
        <v>0.109374</v>
      </c>
      <c r="P255">
        <v>-9.2226100000000005E-2</v>
      </c>
      <c r="Q255">
        <v>0.10018299999999999</v>
      </c>
      <c r="R255">
        <v>0.57421219999999995</v>
      </c>
      <c r="S255">
        <v>0.115713</v>
      </c>
      <c r="T255">
        <v>0.1065921</v>
      </c>
      <c r="U255">
        <v>0.1221955</v>
      </c>
      <c r="V255">
        <v>-0.61678569999999999</v>
      </c>
      <c r="W255">
        <v>0.1237804</v>
      </c>
      <c r="X255">
        <v>-5.8018739999999999E-2</v>
      </c>
      <c r="Y255">
        <v>0.1348357</v>
      </c>
      <c r="Z255">
        <v>-1.0983499999999999</v>
      </c>
      <c r="AA255">
        <v>0.1134988</v>
      </c>
      <c r="AB255">
        <v>-2.1503489999999998</v>
      </c>
      <c r="AC255">
        <v>0.1272547</v>
      </c>
      <c r="AD255">
        <v>1.7108049999999999</v>
      </c>
      <c r="AE255">
        <v>0.1193188</v>
      </c>
      <c r="AF255">
        <v>-0.14977969999999999</v>
      </c>
      <c r="AG255">
        <v>0.12117600000000001</v>
      </c>
      <c r="AH255">
        <v>-0.79580059999999997</v>
      </c>
      <c r="AI255">
        <v>0.1195946</v>
      </c>
      <c r="AJ255">
        <v>-0.84528329999999996</v>
      </c>
      <c r="AK255">
        <v>0.12620319999999999</v>
      </c>
      <c r="AL255">
        <v>1.149208</v>
      </c>
      <c r="AM255">
        <v>0.11643199999999999</v>
      </c>
      <c r="AN255">
        <v>1.319369</v>
      </c>
      <c r="AO255">
        <v>0.1229442</v>
      </c>
    </row>
    <row r="256" spans="2:41" x14ac:dyDescent="0.25">
      <c r="B256">
        <v>0.8111389</v>
      </c>
      <c r="C256">
        <v>0.10923190000000001</v>
      </c>
      <c r="D256">
        <v>-0.28064030000000001</v>
      </c>
      <c r="E256">
        <v>0.1340267</v>
      </c>
      <c r="F256">
        <v>1.4457469999999999</v>
      </c>
      <c r="G256">
        <v>0.1210961</v>
      </c>
      <c r="H256">
        <v>-0.86738919999999997</v>
      </c>
      <c r="I256">
        <v>0.1127208</v>
      </c>
      <c r="J256">
        <v>-2.6123880000000002</v>
      </c>
      <c r="K256">
        <v>0.1195341</v>
      </c>
      <c r="L256">
        <v>-0.22561999999999999</v>
      </c>
      <c r="M256">
        <v>0.110212</v>
      </c>
      <c r="N256">
        <v>2.3271839999999999</v>
      </c>
      <c r="O256">
        <v>0.1020404</v>
      </c>
      <c r="P256">
        <v>-0.66762600000000005</v>
      </c>
      <c r="Q256">
        <v>9.9974160000000006E-2</v>
      </c>
      <c r="R256">
        <v>0.74795480000000003</v>
      </c>
      <c r="S256">
        <v>0.1166836</v>
      </c>
      <c r="T256">
        <v>-9.0626780000000004E-2</v>
      </c>
      <c r="U256">
        <v>0.1150437</v>
      </c>
      <c r="V256">
        <v>-3.1278300000000002E-2</v>
      </c>
      <c r="W256">
        <v>0.1077588</v>
      </c>
      <c r="X256">
        <v>0.49769679999999999</v>
      </c>
      <c r="Y256">
        <v>0.14180409999999999</v>
      </c>
      <c r="Z256">
        <v>-1.3875029999999999</v>
      </c>
      <c r="AA256">
        <v>0.10967739999999999</v>
      </c>
      <c r="AB256">
        <v>-1.106954</v>
      </c>
      <c r="AC256">
        <v>0.1251689</v>
      </c>
      <c r="AD256">
        <v>2.2306759999999999</v>
      </c>
      <c r="AE256">
        <v>0.10987379999999999</v>
      </c>
      <c r="AF256">
        <v>1.7976300000000001</v>
      </c>
      <c r="AG256">
        <v>0.11544889999999999</v>
      </c>
      <c r="AH256">
        <v>-0.89467739999999996</v>
      </c>
      <c r="AI256">
        <v>0.13195850000000001</v>
      </c>
      <c r="AJ256">
        <v>0.55781879999999995</v>
      </c>
      <c r="AK256">
        <v>0.115254</v>
      </c>
      <c r="AL256">
        <v>1.9778290000000001</v>
      </c>
      <c r="AM256">
        <v>0.1087765</v>
      </c>
      <c r="AN256">
        <v>1.3907499999999999</v>
      </c>
      <c r="AO256">
        <v>0.1148367</v>
      </c>
    </row>
    <row r="257" spans="2:41" x14ac:dyDescent="0.25">
      <c r="B257">
        <v>1.6056569999999999</v>
      </c>
      <c r="C257">
        <v>0.1213741</v>
      </c>
      <c r="D257">
        <v>0.90277490000000005</v>
      </c>
      <c r="E257">
        <v>0.13583619999999999</v>
      </c>
      <c r="F257">
        <v>-0.35562070000000001</v>
      </c>
      <c r="G257">
        <v>0.12129910000000001</v>
      </c>
      <c r="H257">
        <v>-1.190191</v>
      </c>
      <c r="I257">
        <v>0.1134969</v>
      </c>
      <c r="J257">
        <v>-0.7539458</v>
      </c>
      <c r="K257">
        <v>0.1160767</v>
      </c>
      <c r="L257">
        <v>0.87076640000000005</v>
      </c>
      <c r="M257">
        <v>0.10924689999999999</v>
      </c>
      <c r="N257">
        <v>0.54093449999999998</v>
      </c>
      <c r="O257">
        <v>0.10534930000000001</v>
      </c>
      <c r="P257">
        <v>-0.65000329999999995</v>
      </c>
      <c r="Q257">
        <v>0.1021112</v>
      </c>
      <c r="R257">
        <v>0.41989969999999999</v>
      </c>
      <c r="S257">
        <v>0.1242766</v>
      </c>
      <c r="T257">
        <v>-0.73773219999999995</v>
      </c>
      <c r="U257">
        <v>0.1202917</v>
      </c>
      <c r="V257">
        <v>4.9736009999999997E-2</v>
      </c>
      <c r="W257">
        <v>9.4032350000000001E-2</v>
      </c>
      <c r="X257">
        <v>1.226585</v>
      </c>
      <c r="Y257">
        <v>0.12891330000000001</v>
      </c>
      <c r="Z257">
        <v>-0.50480539999999996</v>
      </c>
      <c r="AA257">
        <v>0.1151399</v>
      </c>
      <c r="AB257">
        <v>0.66562370000000004</v>
      </c>
      <c r="AC257">
        <v>0.1186431</v>
      </c>
      <c r="AD257">
        <v>0.66288979999999997</v>
      </c>
      <c r="AE257">
        <v>0.1012834</v>
      </c>
      <c r="AF257">
        <v>2.0857160000000001</v>
      </c>
      <c r="AG257">
        <v>0.1052878</v>
      </c>
      <c r="AH257">
        <v>8.4334820000000005E-2</v>
      </c>
      <c r="AI257">
        <v>0.13555629999999999</v>
      </c>
      <c r="AJ257">
        <v>1.611802</v>
      </c>
      <c r="AK257">
        <v>0.10668809999999999</v>
      </c>
      <c r="AL257">
        <v>2.0250680000000001</v>
      </c>
      <c r="AM257">
        <v>0.10318819999999999</v>
      </c>
      <c r="AN257">
        <v>8.0520270000000005E-2</v>
      </c>
      <c r="AO257">
        <v>0.1018328</v>
      </c>
    </row>
    <row r="258" spans="2:41" x14ac:dyDescent="0.25">
      <c r="B258">
        <v>2.0226929999999999</v>
      </c>
      <c r="C258">
        <v>0.1198975</v>
      </c>
      <c r="D258">
        <v>0.72770809999999997</v>
      </c>
      <c r="E258">
        <v>0.1350431</v>
      </c>
      <c r="F258">
        <v>-0.70980980000000005</v>
      </c>
      <c r="G258">
        <v>0.118973</v>
      </c>
      <c r="H258">
        <v>-0.1078017</v>
      </c>
      <c r="I258">
        <v>0.1189129</v>
      </c>
      <c r="J258">
        <v>0.24325060000000001</v>
      </c>
      <c r="K258">
        <v>0.1000619</v>
      </c>
      <c r="L258">
        <v>0.99502979999999996</v>
      </c>
      <c r="M258">
        <v>0.1100105</v>
      </c>
      <c r="N258">
        <v>-0.2305092</v>
      </c>
      <c r="O258">
        <v>0.11410389999999999</v>
      </c>
      <c r="P258">
        <v>-0.4423821</v>
      </c>
      <c r="Q258">
        <v>0.1116304</v>
      </c>
      <c r="R258">
        <v>-0.43968390000000002</v>
      </c>
      <c r="S258">
        <v>0.125802</v>
      </c>
      <c r="T258">
        <v>-0.60638800000000004</v>
      </c>
      <c r="U258">
        <v>0.1274633</v>
      </c>
      <c r="V258">
        <v>-0.1281747</v>
      </c>
      <c r="W258">
        <v>0.101782</v>
      </c>
      <c r="X258">
        <v>0.72561319999999996</v>
      </c>
      <c r="Y258">
        <v>0.1142864</v>
      </c>
      <c r="Z258">
        <v>7.5591939999999996E-2</v>
      </c>
      <c r="AA258">
        <v>0.1150042</v>
      </c>
      <c r="AB258">
        <v>1.8863259999999999</v>
      </c>
      <c r="AC258">
        <v>0.1129802</v>
      </c>
      <c r="AD258">
        <v>-0.29370190000000002</v>
      </c>
      <c r="AE258">
        <v>0.10091600000000001</v>
      </c>
      <c r="AF258">
        <v>0.455067</v>
      </c>
      <c r="AG258">
        <v>0.1012696</v>
      </c>
      <c r="AH258">
        <v>1.633537</v>
      </c>
      <c r="AI258">
        <v>0.1276698</v>
      </c>
      <c r="AJ258">
        <v>1.2723789999999999</v>
      </c>
      <c r="AK258">
        <v>0.11730839999999999</v>
      </c>
      <c r="AL258">
        <v>1.1197790000000001</v>
      </c>
      <c r="AM258">
        <v>0.1049552</v>
      </c>
      <c r="AN258">
        <v>-0.75384510000000005</v>
      </c>
      <c r="AO258">
        <v>0.1072664</v>
      </c>
    </row>
    <row r="259" spans="2:41" x14ac:dyDescent="0.25">
      <c r="B259">
        <v>1.2357480000000001</v>
      </c>
      <c r="C259">
        <v>0.1172754</v>
      </c>
      <c r="D259">
        <v>-1.557242</v>
      </c>
      <c r="E259">
        <v>0.13045010000000001</v>
      </c>
      <c r="F259">
        <v>-0.90342140000000004</v>
      </c>
      <c r="G259">
        <v>0.1145147</v>
      </c>
      <c r="H259">
        <v>0.29026099999999999</v>
      </c>
      <c r="I259">
        <v>0.11539439999999999</v>
      </c>
      <c r="J259">
        <v>-0.45493640000000002</v>
      </c>
      <c r="K259">
        <v>0.1015268</v>
      </c>
      <c r="L259">
        <v>0.55745420000000001</v>
      </c>
      <c r="M259">
        <v>0.1166243</v>
      </c>
      <c r="N259">
        <v>-0.16008030000000001</v>
      </c>
      <c r="O259">
        <v>0.1164076</v>
      </c>
      <c r="P259">
        <v>0.83857519999999997</v>
      </c>
      <c r="Q259">
        <v>0.12070069999999999</v>
      </c>
      <c r="R259">
        <v>-1.071232</v>
      </c>
      <c r="S259">
        <v>0.1251331</v>
      </c>
      <c r="T259">
        <v>-0.51328039999999997</v>
      </c>
      <c r="U259">
        <v>0.1231867</v>
      </c>
      <c r="V259">
        <v>-0.6545474</v>
      </c>
      <c r="W259">
        <v>0.1097215</v>
      </c>
      <c r="X259">
        <v>-0.27110580000000001</v>
      </c>
      <c r="Y259">
        <v>0.1136146</v>
      </c>
      <c r="Z259">
        <v>-0.42887979999999998</v>
      </c>
      <c r="AA259">
        <v>0.1100003</v>
      </c>
      <c r="AB259">
        <v>0.80889690000000003</v>
      </c>
      <c r="AC259">
        <v>0.10694720000000001</v>
      </c>
      <c r="AD259">
        <v>0.17954709999999999</v>
      </c>
      <c r="AE259">
        <v>0.1044784</v>
      </c>
      <c r="AF259">
        <v>-0.65955220000000003</v>
      </c>
      <c r="AG259">
        <v>0.1040857</v>
      </c>
      <c r="AH259">
        <v>2.0522809999999998</v>
      </c>
      <c r="AI259">
        <v>0.1108423</v>
      </c>
      <c r="AJ259">
        <v>0.1474859</v>
      </c>
      <c r="AK259">
        <v>0.13019720000000001</v>
      </c>
      <c r="AL259">
        <v>0.52562900000000001</v>
      </c>
      <c r="AM259">
        <v>0.10688830000000001</v>
      </c>
      <c r="AN259">
        <v>-0.43597799999999998</v>
      </c>
      <c r="AO259">
        <v>0.121125</v>
      </c>
    </row>
    <row r="260" spans="2:41" x14ac:dyDescent="0.25">
      <c r="B260">
        <v>0.26501039999999998</v>
      </c>
      <c r="C260">
        <v>0.11977930000000001</v>
      </c>
      <c r="D260">
        <v>-2.8605930000000002</v>
      </c>
      <c r="E260">
        <v>0.1191748</v>
      </c>
      <c r="F260">
        <v>-0.771845</v>
      </c>
      <c r="G260">
        <v>0.11527759999999999</v>
      </c>
      <c r="H260">
        <v>6.3284699999999999E-2</v>
      </c>
      <c r="I260">
        <v>0.1106061</v>
      </c>
      <c r="J260">
        <v>-0.2882827</v>
      </c>
      <c r="K260">
        <v>0.1078621</v>
      </c>
      <c r="L260">
        <v>0.37769999999999998</v>
      </c>
      <c r="M260">
        <v>0.1166828</v>
      </c>
      <c r="N260">
        <v>-0.2093756</v>
      </c>
      <c r="O260">
        <v>0.11195339999999999</v>
      </c>
      <c r="P260">
        <v>1.5118799999999999</v>
      </c>
      <c r="Q260">
        <v>0.10992449999999999</v>
      </c>
      <c r="R260">
        <v>-0.47587859999999998</v>
      </c>
      <c r="S260">
        <v>0.12613469999999999</v>
      </c>
      <c r="T260">
        <v>-1.460073</v>
      </c>
      <c r="U260">
        <v>0.12412280000000001</v>
      </c>
      <c r="V260">
        <v>-0.85050539999999997</v>
      </c>
      <c r="W260">
        <v>0.1048449</v>
      </c>
      <c r="X260">
        <v>-1.0818840000000001</v>
      </c>
      <c r="Y260">
        <v>0.1191947</v>
      </c>
      <c r="Z260">
        <v>-1.4558040000000001</v>
      </c>
      <c r="AA260">
        <v>0.1172193</v>
      </c>
      <c r="AB260">
        <v>-0.64876699999999998</v>
      </c>
      <c r="AC260">
        <v>0.1048404</v>
      </c>
      <c r="AD260">
        <v>0.36419839999999998</v>
      </c>
      <c r="AE260">
        <v>0.1124044</v>
      </c>
      <c r="AF260">
        <v>-0.46426630000000002</v>
      </c>
      <c r="AG260">
        <v>0.1103509</v>
      </c>
      <c r="AH260">
        <v>1.3665210000000001</v>
      </c>
      <c r="AI260">
        <v>9.8152329999999996E-2</v>
      </c>
      <c r="AJ260">
        <v>-0.31682880000000002</v>
      </c>
      <c r="AK260">
        <v>0.1276214</v>
      </c>
      <c r="AL260">
        <v>0.83895869999999995</v>
      </c>
      <c r="AM260">
        <v>9.8612329999999998E-2</v>
      </c>
      <c r="AN260">
        <v>7.7208659999999998E-2</v>
      </c>
      <c r="AO260">
        <v>0.12196220000000001</v>
      </c>
    </row>
    <row r="261" spans="2:41" x14ac:dyDescent="0.25">
      <c r="B261">
        <v>0.1463092</v>
      </c>
      <c r="C261">
        <v>0.1157551</v>
      </c>
      <c r="D261">
        <v>-0.89382490000000003</v>
      </c>
      <c r="E261">
        <v>0.1182922</v>
      </c>
      <c r="F261">
        <v>0.31360759999999999</v>
      </c>
      <c r="G261">
        <v>0.10982749999999999</v>
      </c>
      <c r="H261">
        <v>0.2147781</v>
      </c>
      <c r="I261">
        <v>0.1180018</v>
      </c>
      <c r="J261">
        <v>0.3443174</v>
      </c>
      <c r="K261">
        <v>0.10141509999999999</v>
      </c>
      <c r="L261">
        <v>-0.34554869999999999</v>
      </c>
      <c r="M261">
        <v>0.1097419</v>
      </c>
      <c r="N261">
        <v>0.22275690000000001</v>
      </c>
      <c r="O261">
        <v>0.1139936</v>
      </c>
      <c r="P261">
        <v>0.1369754</v>
      </c>
      <c r="Q261">
        <v>0.1012506</v>
      </c>
      <c r="R261">
        <v>0.82556660000000004</v>
      </c>
      <c r="S261">
        <v>0.1197323</v>
      </c>
      <c r="T261">
        <v>-2.272068</v>
      </c>
      <c r="U261">
        <v>0.13458870000000001</v>
      </c>
      <c r="V261">
        <v>-2.621689E-2</v>
      </c>
      <c r="W261">
        <v>0.1046406</v>
      </c>
      <c r="X261">
        <v>-1.2423439999999999</v>
      </c>
      <c r="Y261">
        <v>0.1215407</v>
      </c>
      <c r="Z261">
        <v>-1.470326</v>
      </c>
      <c r="AA261">
        <v>0.12993779999999999</v>
      </c>
      <c r="AB261">
        <v>0.18643680000000001</v>
      </c>
      <c r="AC261">
        <v>0.1046578</v>
      </c>
      <c r="AD261">
        <v>0.39068150000000001</v>
      </c>
      <c r="AE261">
        <v>0.1196704</v>
      </c>
      <c r="AF261">
        <v>0.76572700000000005</v>
      </c>
      <c r="AG261">
        <v>0.1136112</v>
      </c>
      <c r="AH261">
        <v>1.506043</v>
      </c>
      <c r="AI261">
        <v>9.9639930000000002E-2</v>
      </c>
      <c r="AJ261">
        <v>0.34515390000000001</v>
      </c>
      <c r="AK261">
        <v>0.11761439999999999</v>
      </c>
      <c r="AL261">
        <v>0.49163059999999997</v>
      </c>
      <c r="AM261">
        <v>9.5027929999999997E-2</v>
      </c>
      <c r="AN261">
        <v>1.083566</v>
      </c>
      <c r="AO261">
        <v>0.112599</v>
      </c>
    </row>
    <row r="262" spans="2:41" x14ac:dyDescent="0.25">
      <c r="B262">
        <v>0.37581520000000002</v>
      </c>
      <c r="C262">
        <v>0.1095165</v>
      </c>
      <c r="D262">
        <v>0.80572779999999999</v>
      </c>
      <c r="E262">
        <v>0.12598290000000001</v>
      </c>
      <c r="F262">
        <v>1.0661659999999999</v>
      </c>
      <c r="G262">
        <v>0.1008983</v>
      </c>
      <c r="H262">
        <v>-7.2407830000000006E-2</v>
      </c>
      <c r="I262">
        <v>0.1251758</v>
      </c>
      <c r="J262">
        <v>0.32068370000000002</v>
      </c>
      <c r="K262">
        <v>9.8376130000000006E-2</v>
      </c>
      <c r="L262">
        <v>-0.82269689999999995</v>
      </c>
      <c r="M262">
        <v>0.11523940000000001</v>
      </c>
      <c r="N262">
        <v>0.4096649</v>
      </c>
      <c r="O262">
        <v>0.1167947</v>
      </c>
      <c r="P262">
        <v>-0.69886000000000004</v>
      </c>
      <c r="Q262">
        <v>0.11064069999999999</v>
      </c>
      <c r="R262">
        <v>1.1728430000000001</v>
      </c>
      <c r="S262">
        <v>0.10800800000000001</v>
      </c>
      <c r="T262">
        <v>-1.797938</v>
      </c>
      <c r="U262">
        <v>0.13528499999999999</v>
      </c>
      <c r="V262">
        <v>-6.5648390000000001E-2</v>
      </c>
      <c r="W262">
        <v>0.1075303</v>
      </c>
      <c r="X262">
        <v>-1.0211589999999999</v>
      </c>
      <c r="Y262">
        <v>0.1189692</v>
      </c>
      <c r="Z262">
        <v>-0.52548760000000005</v>
      </c>
      <c r="AA262">
        <v>0.1286379</v>
      </c>
      <c r="AB262">
        <v>1.4663649999999999</v>
      </c>
      <c r="AC262">
        <v>0.1007779</v>
      </c>
      <c r="AD262">
        <v>0.49407699999999999</v>
      </c>
      <c r="AE262">
        <v>0.1218036</v>
      </c>
      <c r="AF262">
        <v>1.354206</v>
      </c>
      <c r="AG262">
        <v>0.1039224</v>
      </c>
      <c r="AH262">
        <v>1.700755</v>
      </c>
      <c r="AI262">
        <v>0.10242370000000001</v>
      </c>
      <c r="AJ262">
        <v>0.71277539999999995</v>
      </c>
      <c r="AK262">
        <v>0.1087095</v>
      </c>
      <c r="AL262">
        <v>-0.62347730000000001</v>
      </c>
      <c r="AM262">
        <v>0.10150389999999999</v>
      </c>
      <c r="AN262">
        <v>1.603145</v>
      </c>
      <c r="AO262">
        <v>0.1033927</v>
      </c>
    </row>
    <row r="263" spans="2:41" x14ac:dyDescent="0.25">
      <c r="B263">
        <v>0.55116489999999996</v>
      </c>
      <c r="C263">
        <v>0.1135525</v>
      </c>
      <c r="D263">
        <v>0.57701780000000003</v>
      </c>
      <c r="E263">
        <v>0.12440420000000001</v>
      </c>
      <c r="F263">
        <v>0.79112950000000004</v>
      </c>
      <c r="G263">
        <v>0.1016807</v>
      </c>
      <c r="H263">
        <v>-0.33271620000000002</v>
      </c>
      <c r="I263">
        <v>0.1178739</v>
      </c>
      <c r="J263">
        <v>0.48609970000000002</v>
      </c>
      <c r="K263">
        <v>0.10537150000000001</v>
      </c>
      <c r="L263">
        <v>-0.50922860000000003</v>
      </c>
      <c r="M263">
        <v>0.1240884</v>
      </c>
      <c r="N263">
        <v>0.2712059</v>
      </c>
      <c r="O263">
        <v>0.1115111</v>
      </c>
      <c r="P263">
        <v>-0.36581180000000002</v>
      </c>
      <c r="Q263">
        <v>0.1100223</v>
      </c>
      <c r="R263">
        <v>5.7473820000000002E-2</v>
      </c>
      <c r="S263">
        <v>0.1016166</v>
      </c>
      <c r="T263">
        <v>-0.37578479999999997</v>
      </c>
      <c r="U263">
        <v>0.1219698</v>
      </c>
      <c r="V263">
        <v>-0.4879558</v>
      </c>
      <c r="W263">
        <v>0.1051049</v>
      </c>
      <c r="X263">
        <v>-1.5072300000000001</v>
      </c>
      <c r="Y263">
        <v>0.1162132</v>
      </c>
      <c r="Z263">
        <v>-0.20173859999999999</v>
      </c>
      <c r="AA263">
        <v>0.11950040000000001</v>
      </c>
      <c r="AB263">
        <v>0.3748129</v>
      </c>
      <c r="AC263">
        <v>9.970714E-2</v>
      </c>
      <c r="AD263">
        <v>0.22341330000000001</v>
      </c>
      <c r="AE263">
        <v>0.1283156</v>
      </c>
      <c r="AF263">
        <v>0.65702850000000002</v>
      </c>
      <c r="AG263">
        <v>9.1923469999999993E-2</v>
      </c>
      <c r="AH263">
        <v>0.87898860000000001</v>
      </c>
      <c r="AI263">
        <v>0.1036125</v>
      </c>
      <c r="AJ263">
        <v>0.66857509999999998</v>
      </c>
      <c r="AK263">
        <v>0.10419340000000001</v>
      </c>
      <c r="AL263">
        <v>-0.53795579999999998</v>
      </c>
      <c r="AM263">
        <v>0.1118107</v>
      </c>
      <c r="AN263">
        <v>0.42472110000000002</v>
      </c>
      <c r="AO263">
        <v>0.10146769999999999</v>
      </c>
    </row>
    <row r="264" spans="2:41" x14ac:dyDescent="0.25">
      <c r="B264">
        <v>0.76310160000000005</v>
      </c>
      <c r="C264">
        <v>0.1210865</v>
      </c>
      <c r="D264">
        <v>0.68624280000000004</v>
      </c>
      <c r="E264">
        <v>0.1075029</v>
      </c>
      <c r="F264">
        <v>0.86430050000000003</v>
      </c>
      <c r="G264">
        <v>0.1083197</v>
      </c>
      <c r="H264">
        <v>5.7664350000000003E-2</v>
      </c>
      <c r="I264">
        <v>0.10782319999999999</v>
      </c>
      <c r="J264">
        <v>0.86579530000000005</v>
      </c>
      <c r="K264">
        <v>0.1034238</v>
      </c>
      <c r="L264">
        <v>-0.1728983</v>
      </c>
      <c r="M264">
        <v>0.1190474</v>
      </c>
      <c r="N264">
        <v>-0.15402099999999999</v>
      </c>
      <c r="O264">
        <v>0.105931</v>
      </c>
      <c r="P264">
        <v>-5.8709890000000001E-2</v>
      </c>
      <c r="Q264">
        <v>0.103007</v>
      </c>
      <c r="R264">
        <v>-1.2325820000000001</v>
      </c>
      <c r="S264">
        <v>0.1026475</v>
      </c>
      <c r="T264">
        <v>0.80951810000000002</v>
      </c>
      <c r="U264">
        <v>0.1126619</v>
      </c>
      <c r="V264">
        <v>0.40968480000000002</v>
      </c>
      <c r="W264">
        <v>0.1012248</v>
      </c>
      <c r="X264">
        <v>-1.8290770000000001</v>
      </c>
      <c r="Y264">
        <v>0.1175421</v>
      </c>
      <c r="Z264">
        <v>0.16339609999999999</v>
      </c>
      <c r="AA264">
        <v>0.1138685</v>
      </c>
      <c r="AB264">
        <v>-1.4652400000000001</v>
      </c>
      <c r="AC264">
        <v>0.10353270000000001</v>
      </c>
      <c r="AD264">
        <v>0.48810579999999998</v>
      </c>
      <c r="AE264">
        <v>0.13215389999999999</v>
      </c>
      <c r="AF264">
        <v>0.46290500000000001</v>
      </c>
      <c r="AG264">
        <v>9.3196299999999996E-2</v>
      </c>
      <c r="AH264">
        <v>0.40977059999999998</v>
      </c>
      <c r="AI264">
        <v>0.1161042</v>
      </c>
      <c r="AJ264">
        <v>1.444477</v>
      </c>
      <c r="AK264">
        <v>9.968428E-2</v>
      </c>
      <c r="AL264">
        <v>0.85771220000000004</v>
      </c>
      <c r="AM264">
        <v>0.1170683</v>
      </c>
      <c r="AN264">
        <v>-0.20253370000000001</v>
      </c>
      <c r="AO264">
        <v>0.10673100000000001</v>
      </c>
    </row>
    <row r="265" spans="2:41" x14ac:dyDescent="0.25">
      <c r="B265">
        <v>1.208469</v>
      </c>
      <c r="C265">
        <v>0.1149666</v>
      </c>
      <c r="D265">
        <v>1.2011940000000001</v>
      </c>
      <c r="E265">
        <v>8.9759510000000001E-2</v>
      </c>
      <c r="F265">
        <v>1.5348489999999999</v>
      </c>
      <c r="G265">
        <v>0.1106288</v>
      </c>
      <c r="H265">
        <v>9.2036429999999992E-3</v>
      </c>
      <c r="I265">
        <v>0.10930620000000001</v>
      </c>
      <c r="J265">
        <v>1.215892</v>
      </c>
      <c r="K265">
        <v>9.1281730000000005E-2</v>
      </c>
      <c r="L265">
        <v>0.4242167</v>
      </c>
      <c r="M265">
        <v>0.1112143</v>
      </c>
      <c r="N265">
        <v>-1.060495</v>
      </c>
      <c r="O265">
        <v>0.10776819999999999</v>
      </c>
      <c r="P265">
        <v>-0.1235446</v>
      </c>
      <c r="Q265">
        <v>0.1072499</v>
      </c>
      <c r="R265">
        <v>-1.615165</v>
      </c>
      <c r="S265">
        <v>0.1063798</v>
      </c>
      <c r="T265">
        <v>0.80047179999999996</v>
      </c>
      <c r="U265">
        <v>0.12157999999999999</v>
      </c>
      <c r="V265">
        <v>1.1426970000000001</v>
      </c>
      <c r="W265">
        <v>9.9802479999999999E-2</v>
      </c>
      <c r="X265">
        <v>-0.5775285</v>
      </c>
      <c r="Y265">
        <v>0.1145823</v>
      </c>
      <c r="Z265">
        <v>1.1130169999999999</v>
      </c>
      <c r="AA265">
        <v>0.1138274</v>
      </c>
      <c r="AB265">
        <v>-1.6776519999999999</v>
      </c>
      <c r="AC265">
        <v>0.10464329999999999</v>
      </c>
      <c r="AD265">
        <v>0.7945702</v>
      </c>
      <c r="AE265">
        <v>0.124735</v>
      </c>
      <c r="AF265">
        <v>0.36634800000000001</v>
      </c>
      <c r="AG265">
        <v>9.9875140000000001E-2</v>
      </c>
      <c r="AH265">
        <v>0.65994900000000001</v>
      </c>
      <c r="AI265">
        <v>0.12627569999999999</v>
      </c>
      <c r="AJ265">
        <v>1.797577</v>
      </c>
      <c r="AK265">
        <v>9.5197000000000004E-2</v>
      </c>
      <c r="AL265">
        <v>0.74259580000000003</v>
      </c>
      <c r="AM265">
        <v>0.1073793</v>
      </c>
      <c r="AN265">
        <v>0.86894700000000002</v>
      </c>
      <c r="AO265">
        <v>0.1032947</v>
      </c>
    </row>
    <row r="266" spans="2:41" x14ac:dyDescent="0.25">
      <c r="B266">
        <v>2.045966</v>
      </c>
      <c r="C266">
        <v>9.6171859999999998E-2</v>
      </c>
      <c r="D266">
        <v>0.82687140000000003</v>
      </c>
      <c r="E266">
        <v>8.9382619999999996E-2</v>
      </c>
      <c r="F266">
        <v>1.1770830000000001</v>
      </c>
      <c r="G266">
        <v>0.1098244</v>
      </c>
      <c r="H266">
        <v>-0.89125480000000001</v>
      </c>
      <c r="I266">
        <v>0.1160735</v>
      </c>
      <c r="J266">
        <v>1.004678</v>
      </c>
      <c r="K266">
        <v>9.0775800000000004E-2</v>
      </c>
      <c r="L266">
        <v>1.3953789999999999</v>
      </c>
      <c r="M266">
        <v>0.1123542</v>
      </c>
      <c r="N266">
        <v>2.254372E-2</v>
      </c>
      <c r="O266">
        <v>0.10761610000000001</v>
      </c>
      <c r="P266">
        <v>-0.89221479999999997</v>
      </c>
      <c r="Q266">
        <v>0.1103928</v>
      </c>
      <c r="R266">
        <v>-0.90284520000000001</v>
      </c>
      <c r="S266">
        <v>0.10686909999999999</v>
      </c>
      <c r="T266">
        <v>0.9027326</v>
      </c>
      <c r="U266">
        <v>0.12907550000000001</v>
      </c>
      <c r="V266">
        <v>0.26621289999999997</v>
      </c>
      <c r="W266">
        <v>9.9761710000000003E-2</v>
      </c>
      <c r="X266">
        <v>1.264364</v>
      </c>
      <c r="Y266">
        <v>0.1041749</v>
      </c>
      <c r="Z266">
        <v>1.23851</v>
      </c>
      <c r="AA266">
        <v>0.1162479</v>
      </c>
      <c r="AB266">
        <v>-1.4798530000000001</v>
      </c>
      <c r="AC266">
        <v>0.1049327</v>
      </c>
      <c r="AD266">
        <v>8.1491430000000004E-2</v>
      </c>
      <c r="AE266">
        <v>0.11824030000000001</v>
      </c>
      <c r="AF266">
        <v>0.21447050000000001</v>
      </c>
      <c r="AG266">
        <v>0.1025277</v>
      </c>
      <c r="AH266">
        <v>0.15276500000000001</v>
      </c>
      <c r="AI266">
        <v>0.1162966</v>
      </c>
      <c r="AJ266">
        <v>0.71857990000000005</v>
      </c>
      <c r="AK266">
        <v>9.9241259999999998E-2</v>
      </c>
      <c r="AL266">
        <v>-0.75481330000000002</v>
      </c>
      <c r="AM266">
        <v>9.9938799999999994E-2</v>
      </c>
      <c r="AN266">
        <v>1.53244</v>
      </c>
      <c r="AO266">
        <v>8.9147870000000004E-2</v>
      </c>
    </row>
    <row r="267" spans="2:41" x14ac:dyDescent="0.25">
      <c r="B267">
        <v>1.4814369999999999</v>
      </c>
      <c r="C267">
        <v>8.4626800000000002E-2</v>
      </c>
      <c r="D267">
        <v>0.2604959</v>
      </c>
      <c r="E267">
        <v>9.687395E-2</v>
      </c>
      <c r="F267">
        <v>-0.58085750000000003</v>
      </c>
      <c r="G267">
        <v>0.1123435</v>
      </c>
      <c r="H267">
        <v>-1.4752970000000001</v>
      </c>
      <c r="I267">
        <v>0.1179214</v>
      </c>
      <c r="J267">
        <v>-0.1189902</v>
      </c>
      <c r="K267">
        <v>0.1036431</v>
      </c>
      <c r="L267">
        <v>1.7642040000000001</v>
      </c>
      <c r="M267">
        <v>0.1072978</v>
      </c>
      <c r="N267">
        <v>2.4881169999999999</v>
      </c>
      <c r="O267">
        <v>0.10169549999999999</v>
      </c>
      <c r="P267">
        <v>-1.234002</v>
      </c>
      <c r="Q267">
        <v>0.1084232</v>
      </c>
      <c r="R267">
        <v>-0.24026829999999999</v>
      </c>
      <c r="S267">
        <v>0.1061135</v>
      </c>
      <c r="T267">
        <v>1.9950220000000001</v>
      </c>
      <c r="U267">
        <v>0.1148426</v>
      </c>
      <c r="V267">
        <v>-1.10402</v>
      </c>
      <c r="W267">
        <v>0.10009179999999999</v>
      </c>
      <c r="X267">
        <v>1.132873</v>
      </c>
      <c r="Y267">
        <v>9.3702179999999996E-2</v>
      </c>
      <c r="Z267">
        <v>0.78764659999999997</v>
      </c>
      <c r="AA267">
        <v>0.11247939999999999</v>
      </c>
      <c r="AB267">
        <v>-1.025463</v>
      </c>
      <c r="AC267">
        <v>0.1107596</v>
      </c>
      <c r="AD267">
        <v>-0.95286009999999999</v>
      </c>
      <c r="AE267">
        <v>0.1188379</v>
      </c>
      <c r="AF267">
        <v>0.96837680000000004</v>
      </c>
      <c r="AG267">
        <v>0.1013139</v>
      </c>
      <c r="AH267">
        <v>-1.3459129999999999</v>
      </c>
      <c r="AI267">
        <v>0.1071236</v>
      </c>
      <c r="AJ267">
        <v>0.22598869999999999</v>
      </c>
      <c r="AK267">
        <v>0.10525329999999999</v>
      </c>
      <c r="AL267">
        <v>-0.33105459999999998</v>
      </c>
      <c r="AM267">
        <v>0.1067046</v>
      </c>
      <c r="AN267">
        <v>0.71406970000000003</v>
      </c>
      <c r="AO267">
        <v>8.3474389999999996E-2</v>
      </c>
    </row>
    <row r="268" spans="2:41" x14ac:dyDescent="0.25">
      <c r="B268">
        <v>-0.62365780000000004</v>
      </c>
      <c r="C268">
        <v>9.0797950000000002E-2</v>
      </c>
      <c r="D268">
        <v>1.0248820000000001</v>
      </c>
      <c r="E268">
        <v>0.10001839999999999</v>
      </c>
      <c r="F268">
        <v>-2.4313250000000002</v>
      </c>
      <c r="G268">
        <v>0.11598890000000001</v>
      </c>
      <c r="H268">
        <v>-0.80594399999999999</v>
      </c>
      <c r="I268">
        <v>0.1112925</v>
      </c>
      <c r="J268">
        <v>-5.2989040000000001E-2</v>
      </c>
      <c r="K268">
        <v>0.1080199</v>
      </c>
      <c r="L268">
        <v>1.655424</v>
      </c>
      <c r="M268">
        <v>9.3253119999999995E-2</v>
      </c>
      <c r="N268">
        <v>2.3332459999999999</v>
      </c>
      <c r="O268">
        <v>0.1004753</v>
      </c>
      <c r="P268">
        <v>-0.13082450000000001</v>
      </c>
      <c r="Q268">
        <v>0.1028797</v>
      </c>
      <c r="R268">
        <v>-0.80527499999999996</v>
      </c>
      <c r="S268">
        <v>0.10369780000000001</v>
      </c>
      <c r="T268">
        <v>1.797874</v>
      </c>
      <c r="U268">
        <v>0.1001872</v>
      </c>
      <c r="V268">
        <v>-1.4003080000000001</v>
      </c>
      <c r="W268">
        <v>0.1039418</v>
      </c>
      <c r="X268">
        <v>-0.50719009999999998</v>
      </c>
      <c r="Y268">
        <v>9.3071619999999994E-2</v>
      </c>
      <c r="Z268">
        <v>0.67434810000000001</v>
      </c>
      <c r="AA268">
        <v>0.1103613</v>
      </c>
      <c r="AB268">
        <v>0.44585439999999998</v>
      </c>
      <c r="AC268">
        <v>0.11475589999999999</v>
      </c>
      <c r="AD268">
        <v>-1.6945859999999999</v>
      </c>
      <c r="AE268">
        <v>0.1208661</v>
      </c>
      <c r="AF268">
        <v>1.2798719999999999</v>
      </c>
      <c r="AG268">
        <v>9.5555399999999999E-2</v>
      </c>
      <c r="AH268">
        <v>-1.880619</v>
      </c>
      <c r="AI268">
        <v>0.109829</v>
      </c>
      <c r="AJ268">
        <v>1.069312</v>
      </c>
      <c r="AK268">
        <v>9.9695539999999999E-2</v>
      </c>
      <c r="AL268">
        <v>1.099213</v>
      </c>
      <c r="AM268">
        <v>0.1096665</v>
      </c>
      <c r="AN268">
        <v>-0.2544304</v>
      </c>
      <c r="AO268">
        <v>9.1203359999999997E-2</v>
      </c>
    </row>
    <row r="269" spans="2:41" x14ac:dyDescent="0.25">
      <c r="B269">
        <v>-1.044432</v>
      </c>
      <c r="C269">
        <v>0.1023584</v>
      </c>
      <c r="D269">
        <v>1.5258849999999999</v>
      </c>
      <c r="E269">
        <v>0.1000817</v>
      </c>
      <c r="F269">
        <v>-2.9672179999999999</v>
      </c>
      <c r="G269">
        <v>0.1118659</v>
      </c>
      <c r="H269">
        <v>0.2386479</v>
      </c>
      <c r="I269">
        <v>0.1003261</v>
      </c>
      <c r="J269">
        <v>1.481495</v>
      </c>
      <c r="K269">
        <v>9.262608E-2</v>
      </c>
      <c r="L269">
        <v>1.9523520000000001</v>
      </c>
      <c r="M269">
        <v>9.5581890000000003E-2</v>
      </c>
      <c r="N269">
        <v>0.4196223</v>
      </c>
      <c r="O269">
        <v>0.1022991</v>
      </c>
      <c r="P269">
        <v>1.277609</v>
      </c>
      <c r="Q269">
        <v>8.9526499999999995E-2</v>
      </c>
      <c r="R269">
        <v>-1.369807</v>
      </c>
      <c r="S269">
        <v>9.7455899999999998E-2</v>
      </c>
      <c r="T269">
        <v>2.9492919999999999E-2</v>
      </c>
      <c r="U269">
        <v>0.1037699</v>
      </c>
      <c r="V269">
        <v>-0.25691649999999999</v>
      </c>
      <c r="W269">
        <v>0.11005429999999999</v>
      </c>
      <c r="X269">
        <v>-0.48890729999999999</v>
      </c>
      <c r="Y269">
        <v>0.1026108</v>
      </c>
      <c r="Z269">
        <v>0.11855930000000001</v>
      </c>
      <c r="AA269">
        <v>0.1163365</v>
      </c>
      <c r="AB269">
        <v>0.56346770000000002</v>
      </c>
      <c r="AC269">
        <v>0.11094270000000001</v>
      </c>
      <c r="AD269">
        <v>-1.2078880000000001</v>
      </c>
      <c r="AE269">
        <v>0.1173963</v>
      </c>
      <c r="AF269">
        <v>0.74029849999999997</v>
      </c>
      <c r="AG269">
        <v>8.8656299999999993E-2</v>
      </c>
      <c r="AH269">
        <v>-0.6397427</v>
      </c>
      <c r="AI269">
        <v>0.10583679999999999</v>
      </c>
      <c r="AJ269">
        <v>1.5451539999999999</v>
      </c>
      <c r="AK269">
        <v>9.2501609999999998E-2</v>
      </c>
      <c r="AL269">
        <v>0.73209429999999998</v>
      </c>
      <c r="AM269">
        <v>0.10869760000000001</v>
      </c>
      <c r="AN269">
        <v>-0.84100620000000004</v>
      </c>
      <c r="AO269">
        <v>0.10020809999999999</v>
      </c>
    </row>
    <row r="270" spans="2:41" x14ac:dyDescent="0.25">
      <c r="B270">
        <v>4.8174689999999999E-2</v>
      </c>
      <c r="C270">
        <v>0.1046504</v>
      </c>
      <c r="D270">
        <v>0.64224990000000004</v>
      </c>
      <c r="E270">
        <v>9.552165E-2</v>
      </c>
      <c r="F270">
        <v>-2.0839340000000002</v>
      </c>
      <c r="G270">
        <v>0.10432959999999999</v>
      </c>
      <c r="H270">
        <v>0.1188322</v>
      </c>
      <c r="I270">
        <v>9.4775139999999994E-2</v>
      </c>
      <c r="J270">
        <v>2.08914</v>
      </c>
      <c r="K270">
        <v>7.714915E-2</v>
      </c>
      <c r="L270">
        <v>1.391723</v>
      </c>
      <c r="M270">
        <v>0.10754909999999999</v>
      </c>
      <c r="N270">
        <v>0.47284540000000003</v>
      </c>
      <c r="O270">
        <v>0.1053123</v>
      </c>
      <c r="P270">
        <v>1.0763419999999999</v>
      </c>
      <c r="Q270">
        <v>8.1942680000000004E-2</v>
      </c>
      <c r="R270">
        <v>-1.177384</v>
      </c>
      <c r="S270">
        <v>0.1012125</v>
      </c>
      <c r="T270">
        <v>-0.78689399999999998</v>
      </c>
      <c r="U270">
        <v>0.1126342</v>
      </c>
      <c r="V270">
        <v>1.058643</v>
      </c>
      <c r="W270">
        <v>0.11298080000000001</v>
      </c>
      <c r="X270">
        <v>0.27747159999999998</v>
      </c>
      <c r="Y270">
        <v>0.1085907</v>
      </c>
      <c r="Z270">
        <v>-0.732321</v>
      </c>
      <c r="AA270">
        <v>0.1169342</v>
      </c>
      <c r="AB270">
        <v>-0.95928800000000003</v>
      </c>
      <c r="AC270">
        <v>0.10588889999999999</v>
      </c>
      <c r="AD270">
        <v>0.393897</v>
      </c>
      <c r="AE270">
        <v>0.1042511</v>
      </c>
      <c r="AF270">
        <v>0.73684539999999998</v>
      </c>
      <c r="AG270">
        <v>9.2624540000000005E-2</v>
      </c>
      <c r="AH270">
        <v>0.96119019999999999</v>
      </c>
      <c r="AI270">
        <v>0.104047</v>
      </c>
      <c r="AJ270">
        <v>1.352026</v>
      </c>
      <c r="AK270">
        <v>0.1036261</v>
      </c>
      <c r="AL270">
        <v>-0.13558539999999999</v>
      </c>
      <c r="AM270">
        <v>0.1114299</v>
      </c>
      <c r="AN270">
        <v>-1.8676489999999999</v>
      </c>
      <c r="AO270">
        <v>0.1040271</v>
      </c>
    </row>
    <row r="271" spans="2:41" x14ac:dyDescent="0.25">
      <c r="B271">
        <v>-0.12899740000000001</v>
      </c>
      <c r="C271">
        <v>0.1045744</v>
      </c>
      <c r="D271">
        <v>0.44326100000000002</v>
      </c>
      <c r="E271">
        <v>9.1541170000000005E-2</v>
      </c>
      <c r="F271">
        <v>-1.07666</v>
      </c>
      <c r="G271">
        <v>0.1058742</v>
      </c>
      <c r="H271">
        <v>-0.46563169999999998</v>
      </c>
      <c r="I271">
        <v>9.5466389999999998E-2</v>
      </c>
      <c r="J271">
        <v>1.1867730000000001</v>
      </c>
      <c r="K271">
        <v>8.6697479999999993E-2</v>
      </c>
      <c r="L271">
        <v>-0.64993979999999996</v>
      </c>
      <c r="M271">
        <v>0.1091587</v>
      </c>
      <c r="N271">
        <v>1.6286499999999999</v>
      </c>
      <c r="O271">
        <v>0.1040338</v>
      </c>
      <c r="P271">
        <v>-1.1742249999999999E-2</v>
      </c>
      <c r="Q271">
        <v>8.7818889999999997E-2</v>
      </c>
      <c r="R271">
        <v>-1.084298</v>
      </c>
      <c r="S271">
        <v>0.1126088</v>
      </c>
      <c r="T271">
        <v>-0.54762089999999997</v>
      </c>
      <c r="U271">
        <v>0.1122398</v>
      </c>
      <c r="V271">
        <v>1.1797010000000001</v>
      </c>
      <c r="W271">
        <v>0.1108003</v>
      </c>
      <c r="X271">
        <v>-0.45420339999999998</v>
      </c>
      <c r="Y271">
        <v>0.1106248</v>
      </c>
      <c r="Z271">
        <v>-0.38283479999999998</v>
      </c>
      <c r="AA271">
        <v>0.1096081</v>
      </c>
      <c r="AB271">
        <v>-1.09009</v>
      </c>
      <c r="AC271">
        <v>0.101259</v>
      </c>
      <c r="AD271">
        <v>0.95445789999999997</v>
      </c>
      <c r="AE271">
        <v>9.0283440000000006E-2</v>
      </c>
      <c r="AF271">
        <v>1.442658</v>
      </c>
      <c r="AG271">
        <v>0.1047824</v>
      </c>
      <c r="AH271">
        <v>1.0315730000000001</v>
      </c>
      <c r="AI271">
        <v>0.1099596</v>
      </c>
      <c r="AJ271">
        <v>1.2184649999999999</v>
      </c>
      <c r="AK271">
        <v>0.1082849</v>
      </c>
      <c r="AL271">
        <v>3.8344369999999999E-4</v>
      </c>
      <c r="AM271">
        <v>0.1071139</v>
      </c>
      <c r="AN271">
        <v>-2.1804709999999998</v>
      </c>
      <c r="AO271">
        <v>0.10811560000000001</v>
      </c>
    </row>
    <row r="272" spans="2:41" x14ac:dyDescent="0.25">
      <c r="B272">
        <v>-1.0421689999999999</v>
      </c>
      <c r="C272">
        <v>0.1127823</v>
      </c>
      <c r="D272">
        <v>1.140487</v>
      </c>
      <c r="E272">
        <v>9.5119510000000004E-2</v>
      </c>
      <c r="F272">
        <v>-0.8852198</v>
      </c>
      <c r="G272">
        <v>0.106002</v>
      </c>
      <c r="H272">
        <v>0.1179808</v>
      </c>
      <c r="I272">
        <v>9.6073770000000003E-2</v>
      </c>
      <c r="J272">
        <v>-0.32984829999999998</v>
      </c>
      <c r="K272">
        <v>0.10804229999999999</v>
      </c>
      <c r="L272">
        <v>-1.4063509999999999</v>
      </c>
      <c r="M272">
        <v>0.1098654</v>
      </c>
      <c r="N272">
        <v>1.1443289999999999</v>
      </c>
      <c r="O272">
        <v>9.5802120000000004E-2</v>
      </c>
      <c r="P272">
        <v>0.84783399999999998</v>
      </c>
      <c r="Q272">
        <v>8.5662589999999997E-2</v>
      </c>
      <c r="R272">
        <v>-0.76216649999999997</v>
      </c>
      <c r="S272">
        <v>0.11424339999999999</v>
      </c>
      <c r="T272">
        <v>-1.0694710000000001</v>
      </c>
      <c r="U272">
        <v>0.1060474</v>
      </c>
      <c r="V272">
        <v>1.169216</v>
      </c>
      <c r="W272">
        <v>0.1045973</v>
      </c>
      <c r="X272">
        <v>-1.267147</v>
      </c>
      <c r="Y272">
        <v>0.112609</v>
      </c>
      <c r="Z272">
        <v>1.174804</v>
      </c>
      <c r="AA272">
        <v>0.10274759999999999</v>
      </c>
      <c r="AB272">
        <v>0.6396039</v>
      </c>
      <c r="AC272">
        <v>9.7365750000000001E-2</v>
      </c>
      <c r="AD272">
        <v>0.80795139999999999</v>
      </c>
      <c r="AE272">
        <v>9.0062600000000007E-2</v>
      </c>
      <c r="AF272">
        <v>1.7063870000000001</v>
      </c>
      <c r="AG272">
        <v>0.10575089999999999</v>
      </c>
      <c r="AH272">
        <v>-0.4492873</v>
      </c>
      <c r="AI272">
        <v>0.10706400000000001</v>
      </c>
      <c r="AJ272">
        <v>0.77443450000000003</v>
      </c>
      <c r="AK272">
        <v>8.4934700000000002E-2</v>
      </c>
      <c r="AL272">
        <v>0.33325250000000001</v>
      </c>
      <c r="AM272">
        <v>9.7161919999999999E-2</v>
      </c>
      <c r="AN272">
        <v>-0.57494350000000005</v>
      </c>
      <c r="AO272">
        <v>0.1108333</v>
      </c>
    </row>
    <row r="273" spans="2:41" x14ac:dyDescent="0.25">
      <c r="B273">
        <v>-0.9125624</v>
      </c>
      <c r="C273">
        <v>0.1174003</v>
      </c>
      <c r="D273">
        <v>1.4094009999999999</v>
      </c>
      <c r="E273">
        <v>9.9006540000000004E-2</v>
      </c>
      <c r="F273">
        <v>-0.76783789999999996</v>
      </c>
      <c r="G273">
        <v>9.6044149999999995E-2</v>
      </c>
      <c r="H273">
        <v>0.28115499999999999</v>
      </c>
      <c r="I273">
        <v>9.3163880000000004E-2</v>
      </c>
      <c r="J273">
        <v>-0.78494390000000003</v>
      </c>
      <c r="K273">
        <v>0.1127417</v>
      </c>
      <c r="L273">
        <v>-0.59334100000000001</v>
      </c>
      <c r="M273">
        <v>0.109649</v>
      </c>
      <c r="N273">
        <v>0.25176280000000001</v>
      </c>
      <c r="O273">
        <v>9.6035380000000004E-2</v>
      </c>
      <c r="P273">
        <v>3.0164879999999998</v>
      </c>
      <c r="Q273">
        <v>7.5868370000000004E-2</v>
      </c>
      <c r="R273">
        <v>0.36599880000000001</v>
      </c>
      <c r="S273">
        <v>0.10884439999999999</v>
      </c>
      <c r="T273">
        <v>-2.054494</v>
      </c>
      <c r="U273">
        <v>0.108694</v>
      </c>
      <c r="V273">
        <v>1.4488639999999999</v>
      </c>
      <c r="W273">
        <v>9.9466479999999996E-2</v>
      </c>
      <c r="X273">
        <v>-0.93481400000000003</v>
      </c>
      <c r="Y273">
        <v>0.1088108</v>
      </c>
      <c r="Z273">
        <v>1.900644</v>
      </c>
      <c r="AA273">
        <v>9.8325819999999994E-2</v>
      </c>
      <c r="AB273">
        <v>1.615483</v>
      </c>
      <c r="AC273">
        <v>9.3940049999999997E-2</v>
      </c>
      <c r="AD273">
        <v>1.060106</v>
      </c>
      <c r="AE273">
        <v>9.5519019999999996E-2</v>
      </c>
      <c r="AF273">
        <v>0.95945139999999995</v>
      </c>
      <c r="AG273">
        <v>0.1000534</v>
      </c>
      <c r="AH273">
        <v>-1.1752119999999999</v>
      </c>
      <c r="AI273">
        <v>0.10381650000000001</v>
      </c>
      <c r="AJ273">
        <v>0.58987769999999995</v>
      </c>
      <c r="AK273">
        <v>7.5395149999999994E-2</v>
      </c>
      <c r="AL273">
        <v>0.53791440000000001</v>
      </c>
      <c r="AM273">
        <v>8.8563279999999994E-2</v>
      </c>
      <c r="AN273">
        <v>0.87686410000000004</v>
      </c>
      <c r="AO273">
        <v>0.1024491</v>
      </c>
    </row>
    <row r="274" spans="2:41" x14ac:dyDescent="0.25">
      <c r="B274">
        <v>-0.23636080000000001</v>
      </c>
      <c r="C274">
        <v>0.1130438</v>
      </c>
      <c r="D274">
        <v>1.228297</v>
      </c>
      <c r="E274">
        <v>9.8441909999999994E-2</v>
      </c>
      <c r="F274">
        <v>2.2451459999999999E-2</v>
      </c>
      <c r="G274">
        <v>9.3691150000000001E-2</v>
      </c>
      <c r="H274">
        <v>-1.287431</v>
      </c>
      <c r="I274">
        <v>9.5700510000000003E-2</v>
      </c>
      <c r="J274">
        <v>0.1443941</v>
      </c>
      <c r="K274">
        <v>0.1021891</v>
      </c>
      <c r="L274">
        <v>-0.54297479999999998</v>
      </c>
      <c r="M274">
        <v>0.1000231</v>
      </c>
      <c r="N274">
        <v>0.98309389999999997</v>
      </c>
      <c r="O274">
        <v>9.826153E-2</v>
      </c>
      <c r="P274">
        <v>3.1967829999999999</v>
      </c>
      <c r="Q274">
        <v>8.1741110000000006E-2</v>
      </c>
      <c r="R274">
        <v>0.95727910000000005</v>
      </c>
      <c r="S274">
        <v>0.10104680000000001</v>
      </c>
      <c r="T274">
        <v>-2.27135</v>
      </c>
      <c r="U274">
        <v>0.1173767</v>
      </c>
      <c r="V274">
        <v>0.65274220000000005</v>
      </c>
      <c r="W274">
        <v>0.1033268</v>
      </c>
      <c r="X274">
        <v>0.3315014</v>
      </c>
      <c r="Y274">
        <v>0.1042901</v>
      </c>
      <c r="Z274">
        <v>0.96310660000000003</v>
      </c>
      <c r="AA274">
        <v>9.8276000000000002E-2</v>
      </c>
      <c r="AB274">
        <v>1.1531629999999999</v>
      </c>
      <c r="AC274">
        <v>9.1264399999999996E-2</v>
      </c>
      <c r="AD274">
        <v>0.43319419999999997</v>
      </c>
      <c r="AE274">
        <v>9.5989019999999994E-2</v>
      </c>
      <c r="AF274">
        <v>-9.8496859999999999E-3</v>
      </c>
      <c r="AG274">
        <v>0.1013739</v>
      </c>
      <c r="AH274">
        <v>-0.4873963</v>
      </c>
      <c r="AI274">
        <v>0.1094291</v>
      </c>
      <c r="AJ274">
        <v>1.2465869999999999</v>
      </c>
      <c r="AK274">
        <v>9.3684539999999997E-2</v>
      </c>
      <c r="AL274">
        <v>0.14371600000000001</v>
      </c>
      <c r="AM274">
        <v>8.6202399999999998E-2</v>
      </c>
      <c r="AN274">
        <v>0.63497820000000005</v>
      </c>
      <c r="AO274">
        <v>9.4247600000000001E-2</v>
      </c>
    </row>
    <row r="275" spans="2:41" x14ac:dyDescent="0.25">
      <c r="B275">
        <v>-0.15091350000000001</v>
      </c>
      <c r="C275">
        <v>0.113839</v>
      </c>
      <c r="D275">
        <v>0.76785490000000001</v>
      </c>
      <c r="E275">
        <v>9.4623540000000006E-2</v>
      </c>
      <c r="F275">
        <v>7.4738949999999998E-2</v>
      </c>
      <c r="G275">
        <v>0.1047155</v>
      </c>
      <c r="H275">
        <v>-1.9276219999999999</v>
      </c>
      <c r="I275">
        <v>0.10842</v>
      </c>
      <c r="J275">
        <v>0.3821871</v>
      </c>
      <c r="K275">
        <v>9.6278210000000003E-2</v>
      </c>
      <c r="L275">
        <v>-0.3244706</v>
      </c>
      <c r="M275">
        <v>8.8368360000000007E-2</v>
      </c>
      <c r="N275">
        <v>1.8389880000000001</v>
      </c>
      <c r="O275">
        <v>9.1179159999999995E-2</v>
      </c>
      <c r="P275">
        <v>1.605737</v>
      </c>
      <c r="Q275">
        <v>0.1011189</v>
      </c>
      <c r="R275">
        <v>0.51902729999999997</v>
      </c>
      <c r="S275">
        <v>9.5582559999999997E-2</v>
      </c>
      <c r="T275">
        <v>-2.425548</v>
      </c>
      <c r="U275">
        <v>0.12001680000000001</v>
      </c>
      <c r="V275">
        <v>0.31089709999999998</v>
      </c>
      <c r="W275">
        <v>0.1083856</v>
      </c>
      <c r="X275">
        <v>2.2558690000000001</v>
      </c>
      <c r="Y275">
        <v>0.1055982</v>
      </c>
      <c r="Z275">
        <v>0.63709009999999999</v>
      </c>
      <c r="AA275">
        <v>0.10071090000000001</v>
      </c>
      <c r="AB275">
        <v>1.0885069999999999</v>
      </c>
      <c r="AC275">
        <v>9.0363990000000005E-2</v>
      </c>
      <c r="AD275">
        <v>-0.13638239999999999</v>
      </c>
      <c r="AE275">
        <v>0.1034769</v>
      </c>
      <c r="AF275">
        <v>-2.1785390000000002E-2</v>
      </c>
      <c r="AG275">
        <v>0.1054312</v>
      </c>
      <c r="AH275">
        <v>-0.1492214</v>
      </c>
      <c r="AI275">
        <v>0.113801</v>
      </c>
      <c r="AJ275">
        <v>1.4586650000000001</v>
      </c>
      <c r="AK275">
        <v>0.1016894</v>
      </c>
      <c r="AL275">
        <v>-1.2542660000000001</v>
      </c>
      <c r="AM275">
        <v>9.5393729999999996E-2</v>
      </c>
      <c r="AN275">
        <v>1.542609E-2</v>
      </c>
      <c r="AO275">
        <v>9.6878679999999995E-2</v>
      </c>
    </row>
    <row r="276" spans="2:41" x14ac:dyDescent="0.25">
      <c r="B276">
        <v>-6.6191990000000006E-2</v>
      </c>
      <c r="C276">
        <v>0.11422359999999999</v>
      </c>
      <c r="D276">
        <v>0.38034489999999999</v>
      </c>
      <c r="E276">
        <v>8.6721909999999999E-2</v>
      </c>
      <c r="F276">
        <v>-0.87515560000000003</v>
      </c>
      <c r="G276">
        <v>0.11271100000000001</v>
      </c>
      <c r="H276">
        <v>-0.29326730000000001</v>
      </c>
      <c r="I276">
        <v>0.1136455</v>
      </c>
      <c r="J276">
        <v>7.0587339999999998E-2</v>
      </c>
      <c r="K276">
        <v>0.100381</v>
      </c>
      <c r="L276">
        <v>1.108541</v>
      </c>
      <c r="M276">
        <v>8.2417030000000002E-2</v>
      </c>
      <c r="N276">
        <v>0.63527339999999999</v>
      </c>
      <c r="O276">
        <v>9.1241130000000004E-2</v>
      </c>
      <c r="P276">
        <v>0.74311539999999998</v>
      </c>
      <c r="Q276">
        <v>0.11141570000000001</v>
      </c>
      <c r="R276">
        <v>0.4888112</v>
      </c>
      <c r="S276">
        <v>9.6849560000000001E-2</v>
      </c>
      <c r="T276">
        <v>-2.473417</v>
      </c>
      <c r="U276">
        <v>0.1184098</v>
      </c>
      <c r="V276">
        <v>1.56589</v>
      </c>
      <c r="W276">
        <v>0.10065979999999999</v>
      </c>
      <c r="X276">
        <v>3.1571229999999999</v>
      </c>
      <c r="Y276">
        <v>0.1035957</v>
      </c>
      <c r="Z276">
        <v>1.5504</v>
      </c>
      <c r="AA276">
        <v>9.8865499999999995E-2</v>
      </c>
      <c r="AB276">
        <v>1.3120609999999999</v>
      </c>
      <c r="AC276">
        <v>8.5684739999999995E-2</v>
      </c>
      <c r="AD276">
        <v>0.35337079999999998</v>
      </c>
      <c r="AE276">
        <v>0.1121902</v>
      </c>
      <c r="AF276">
        <v>0.69057809999999997</v>
      </c>
      <c r="AG276">
        <v>0.10762090000000001</v>
      </c>
      <c r="AH276">
        <v>-0.72839290000000001</v>
      </c>
      <c r="AI276">
        <v>0.1132594</v>
      </c>
      <c r="AJ276">
        <v>1.5776790000000001</v>
      </c>
      <c r="AK276">
        <v>9.0820830000000005E-2</v>
      </c>
      <c r="AL276">
        <v>-1.6325970000000001</v>
      </c>
      <c r="AM276">
        <v>0.10518089999999999</v>
      </c>
      <c r="AN276">
        <v>0.2210144</v>
      </c>
      <c r="AO276">
        <v>0.1005205</v>
      </c>
    </row>
    <row r="277" spans="2:41" x14ac:dyDescent="0.25">
      <c r="B277">
        <v>0.59986030000000001</v>
      </c>
      <c r="C277">
        <v>9.8038829999999993E-2</v>
      </c>
      <c r="D277">
        <v>0.72212520000000002</v>
      </c>
      <c r="E277">
        <v>8.5418530000000006E-2</v>
      </c>
      <c r="F277">
        <v>-0.72560250000000004</v>
      </c>
      <c r="G277">
        <v>0.1054297</v>
      </c>
      <c r="H277">
        <v>1.3016559999999999</v>
      </c>
      <c r="I277">
        <v>0.1072618</v>
      </c>
      <c r="J277">
        <v>0.4905427</v>
      </c>
      <c r="K277">
        <v>0.10180889999999999</v>
      </c>
      <c r="L277">
        <v>1.7592620000000001</v>
      </c>
      <c r="M277">
        <v>8.3170380000000002E-2</v>
      </c>
      <c r="N277">
        <v>-1.295342</v>
      </c>
      <c r="O277">
        <v>0.10231990000000001</v>
      </c>
      <c r="P277">
        <v>0.59447410000000001</v>
      </c>
      <c r="Q277">
        <v>0.1046489</v>
      </c>
      <c r="R277">
        <v>1.1813530000000001</v>
      </c>
      <c r="S277">
        <v>9.7290539999999995E-2</v>
      </c>
      <c r="T277">
        <v>-1.7291529999999999</v>
      </c>
      <c r="U277">
        <v>0.1136819</v>
      </c>
      <c r="V277">
        <v>1.7165820000000001</v>
      </c>
      <c r="W277">
        <v>9.1944319999999996E-2</v>
      </c>
      <c r="X277">
        <v>1.8454189999999999</v>
      </c>
      <c r="Y277">
        <v>9.3358200000000002E-2</v>
      </c>
      <c r="Z277">
        <v>1.568171</v>
      </c>
      <c r="AA277">
        <v>9.6046259999999994E-2</v>
      </c>
      <c r="AB277">
        <v>1.358017</v>
      </c>
      <c r="AC277">
        <v>8.3685019999999999E-2</v>
      </c>
      <c r="AD277">
        <v>-8.1147370000000003E-3</v>
      </c>
      <c r="AE277">
        <v>0.108393</v>
      </c>
      <c r="AF277">
        <v>0.21548349999999999</v>
      </c>
      <c r="AG277">
        <v>0.1087148</v>
      </c>
      <c r="AH277">
        <v>-0.58411270000000004</v>
      </c>
      <c r="AI277">
        <v>0.1124081</v>
      </c>
      <c r="AJ277">
        <v>1.9214990000000001</v>
      </c>
      <c r="AK277">
        <v>8.2348950000000004E-2</v>
      </c>
      <c r="AL277">
        <v>-0.15702969999999999</v>
      </c>
      <c r="AM277">
        <v>0.100747</v>
      </c>
      <c r="AN277">
        <v>1.363464</v>
      </c>
      <c r="AO277">
        <v>0.100674</v>
      </c>
    </row>
    <row r="278" spans="2:41" x14ac:dyDescent="0.25">
      <c r="B278">
        <v>0.73626329999999995</v>
      </c>
      <c r="C278">
        <v>8.1787479999999996E-2</v>
      </c>
      <c r="D278">
        <v>1.242799</v>
      </c>
      <c r="E278">
        <v>9.0383359999999996E-2</v>
      </c>
      <c r="F278">
        <v>0.1029515</v>
      </c>
      <c r="G278">
        <v>8.9661530000000003E-2</v>
      </c>
      <c r="H278">
        <v>0.67700859999999996</v>
      </c>
      <c r="I278">
        <v>0.1025513</v>
      </c>
      <c r="J278">
        <v>1.4739479999999999E-2</v>
      </c>
      <c r="K278">
        <v>9.6208119999999994E-2</v>
      </c>
      <c r="L278">
        <v>0.68894679999999997</v>
      </c>
      <c r="M278">
        <v>8.9365379999999994E-2</v>
      </c>
      <c r="N278">
        <v>-1.3015490000000001</v>
      </c>
      <c r="O278">
        <v>0.10705870000000001</v>
      </c>
      <c r="P278">
        <v>0.44015470000000001</v>
      </c>
      <c r="Q278">
        <v>9.8808229999999997E-2</v>
      </c>
      <c r="R278">
        <v>1.8564670000000001</v>
      </c>
      <c r="S278">
        <v>9.4124990000000006E-2</v>
      </c>
      <c r="T278">
        <v>-1.582036</v>
      </c>
      <c r="U278">
        <v>0.10672810000000001</v>
      </c>
      <c r="V278">
        <v>0.53821079999999999</v>
      </c>
      <c r="W278">
        <v>9.0854859999999996E-2</v>
      </c>
      <c r="X278">
        <v>3.7255440000000001E-2</v>
      </c>
      <c r="Y278">
        <v>8.8726150000000004E-2</v>
      </c>
      <c r="Z278">
        <v>0.3243105</v>
      </c>
      <c r="AA278">
        <v>9.2426880000000003E-2</v>
      </c>
      <c r="AB278">
        <v>1.7388349999999999</v>
      </c>
      <c r="AC278">
        <v>8.8475780000000004E-2</v>
      </c>
      <c r="AD278">
        <v>-1.1634249999999999</v>
      </c>
      <c r="AE278">
        <v>0.1039704</v>
      </c>
      <c r="AF278">
        <v>-1.0993059999999999</v>
      </c>
      <c r="AG278">
        <v>0.1115329</v>
      </c>
      <c r="AH278">
        <v>0.59204579999999996</v>
      </c>
      <c r="AI278">
        <v>0.10783520000000001</v>
      </c>
      <c r="AJ278">
        <v>0.93284049999999996</v>
      </c>
      <c r="AK278">
        <v>8.93042E-2</v>
      </c>
      <c r="AL278">
        <v>0.96054360000000005</v>
      </c>
      <c r="AM278">
        <v>9.0080869999999993E-2</v>
      </c>
      <c r="AN278">
        <v>1.9552590000000001</v>
      </c>
      <c r="AO278">
        <v>9.1556979999999996E-2</v>
      </c>
    </row>
    <row r="279" spans="2:41" x14ac:dyDescent="0.25">
      <c r="B279">
        <v>-7.7444250000000006E-2</v>
      </c>
      <c r="C279">
        <v>8.629481E-2</v>
      </c>
      <c r="D279">
        <v>0.81894990000000001</v>
      </c>
      <c r="E279">
        <v>8.6606409999999995E-2</v>
      </c>
      <c r="F279">
        <v>0.1688009</v>
      </c>
      <c r="G279">
        <v>8.6042709999999994E-2</v>
      </c>
      <c r="H279">
        <v>-0.28094550000000001</v>
      </c>
      <c r="I279">
        <v>0.1020045</v>
      </c>
      <c r="J279">
        <v>-1.506262</v>
      </c>
      <c r="K279">
        <v>9.4159489999999998E-2</v>
      </c>
      <c r="L279">
        <v>7.2705309999999995E-2</v>
      </c>
      <c r="M279">
        <v>9.4661159999999994E-2</v>
      </c>
      <c r="N279">
        <v>-5.1180490000000002E-2</v>
      </c>
      <c r="O279">
        <v>0.1003954</v>
      </c>
      <c r="P279">
        <v>0.42702630000000003</v>
      </c>
      <c r="Q279">
        <v>0.1011407</v>
      </c>
      <c r="R279">
        <v>1.384134</v>
      </c>
      <c r="S279">
        <v>9.0212500000000001E-2</v>
      </c>
      <c r="T279">
        <v>-2.2342529999999998</v>
      </c>
      <c r="U279">
        <v>0.1038926</v>
      </c>
      <c r="V279">
        <v>0.38011319999999998</v>
      </c>
      <c r="W279">
        <v>8.6623649999999996E-2</v>
      </c>
      <c r="X279">
        <v>-0.93101400000000001</v>
      </c>
      <c r="Y279">
        <v>9.4249609999999998E-2</v>
      </c>
      <c r="Z279">
        <v>-0.98504959999999997</v>
      </c>
      <c r="AA279">
        <v>8.1106380000000006E-2</v>
      </c>
      <c r="AB279">
        <v>1.3487640000000001</v>
      </c>
      <c r="AC279">
        <v>9.057954E-2</v>
      </c>
      <c r="AD279">
        <v>-1.5881449999999999</v>
      </c>
      <c r="AE279">
        <v>0.10693080000000001</v>
      </c>
      <c r="AF279">
        <v>-0.20435510000000001</v>
      </c>
      <c r="AG279">
        <v>0.1084741</v>
      </c>
      <c r="AH279">
        <v>0.72808870000000003</v>
      </c>
      <c r="AI279">
        <v>0.1004037</v>
      </c>
      <c r="AJ279">
        <v>-0.6360268</v>
      </c>
      <c r="AK279">
        <v>0.10389760000000001</v>
      </c>
      <c r="AL279">
        <v>1.2057789999999999</v>
      </c>
      <c r="AM279">
        <v>9.0856619999999999E-2</v>
      </c>
      <c r="AN279">
        <v>0.39519870000000001</v>
      </c>
      <c r="AO279">
        <v>7.6997070000000001E-2</v>
      </c>
    </row>
    <row r="280" spans="2:41" x14ac:dyDescent="0.25">
      <c r="B280">
        <v>-0.39159519999999998</v>
      </c>
      <c r="C280">
        <v>9.9702230000000003E-2</v>
      </c>
      <c r="D280">
        <v>-0.1360923</v>
      </c>
      <c r="E280">
        <v>8.6208499999999993E-2</v>
      </c>
      <c r="F280">
        <v>0.15296280000000001</v>
      </c>
      <c r="G280">
        <v>9.2412159999999993E-2</v>
      </c>
      <c r="H280">
        <v>0.86458440000000003</v>
      </c>
      <c r="I280">
        <v>9.8383399999999996E-2</v>
      </c>
      <c r="J280">
        <v>-1.0295460000000001</v>
      </c>
      <c r="K280">
        <v>9.75351E-2</v>
      </c>
      <c r="L280">
        <v>0.94957570000000002</v>
      </c>
      <c r="M280">
        <v>8.7958350000000005E-2</v>
      </c>
      <c r="N280">
        <v>0.1983713</v>
      </c>
      <c r="O280">
        <v>9.4982269999999994E-2</v>
      </c>
      <c r="P280">
        <v>0.2492335</v>
      </c>
      <c r="Q280">
        <v>0.10257810000000001</v>
      </c>
      <c r="R280">
        <v>8.238711E-2</v>
      </c>
      <c r="S280">
        <v>9.3315490000000001E-2</v>
      </c>
      <c r="T280">
        <v>-2.2132309999999999</v>
      </c>
      <c r="U280">
        <v>0.10851719999999999</v>
      </c>
      <c r="V280">
        <v>0.99490719999999999</v>
      </c>
      <c r="W280">
        <v>8.4267869999999995E-2</v>
      </c>
      <c r="X280">
        <v>-1.02119</v>
      </c>
      <c r="Y280">
        <v>9.8801879999999995E-2</v>
      </c>
      <c r="Z280">
        <v>-1.409502</v>
      </c>
      <c r="AA280">
        <v>7.5814149999999997E-2</v>
      </c>
      <c r="AB280">
        <v>2.107883E-2</v>
      </c>
      <c r="AC280">
        <v>9.3580819999999995E-2</v>
      </c>
      <c r="AD280">
        <v>-1.2389520000000001</v>
      </c>
      <c r="AE280">
        <v>0.11529250000000001</v>
      </c>
      <c r="AF280">
        <v>2.471857</v>
      </c>
      <c r="AG280">
        <v>9.5379569999999997E-2</v>
      </c>
      <c r="AH280">
        <v>-0.39803060000000001</v>
      </c>
      <c r="AI280">
        <v>9.8774529999999999E-2</v>
      </c>
      <c r="AJ280">
        <v>-0.92627119999999996</v>
      </c>
      <c r="AK280">
        <v>0.1118138</v>
      </c>
      <c r="AL280">
        <v>0.89154199999999995</v>
      </c>
      <c r="AM280">
        <v>9.593604E-2</v>
      </c>
      <c r="AN280">
        <v>-0.92114980000000002</v>
      </c>
      <c r="AO280">
        <v>7.9441880000000006E-2</v>
      </c>
    </row>
    <row r="281" spans="2:41" x14ac:dyDescent="0.25">
      <c r="B281">
        <v>0.97951500000000002</v>
      </c>
      <c r="C281">
        <v>0.1029119</v>
      </c>
      <c r="D281">
        <v>0.19196350000000001</v>
      </c>
      <c r="E281">
        <v>9.8688890000000001E-2</v>
      </c>
      <c r="F281">
        <v>0.1884884</v>
      </c>
      <c r="G281">
        <v>8.7497500000000006E-2</v>
      </c>
      <c r="H281">
        <v>1.6889810000000001</v>
      </c>
      <c r="I281">
        <v>8.7954539999999998E-2</v>
      </c>
      <c r="J281">
        <v>0.66039139999999996</v>
      </c>
      <c r="K281">
        <v>9.2236799999999994E-2</v>
      </c>
      <c r="L281">
        <v>1.256756</v>
      </c>
      <c r="M281">
        <v>7.5216569999999996E-2</v>
      </c>
      <c r="N281">
        <v>0.253635</v>
      </c>
      <c r="O281">
        <v>9.7622470000000003E-2</v>
      </c>
      <c r="P281">
        <v>4.9992580000000002E-2</v>
      </c>
      <c r="Q281">
        <v>0.1030155</v>
      </c>
      <c r="R281">
        <v>7.241359E-2</v>
      </c>
      <c r="S281">
        <v>0.10417410000000001</v>
      </c>
      <c r="T281">
        <v>-0.99154799999999998</v>
      </c>
      <c r="U281">
        <v>0.11352379999999999</v>
      </c>
      <c r="V281">
        <v>0.81791809999999998</v>
      </c>
      <c r="W281">
        <v>8.8587780000000005E-2</v>
      </c>
      <c r="X281">
        <v>2.931023E-3</v>
      </c>
      <c r="Y281">
        <v>9.6733100000000002E-2</v>
      </c>
      <c r="Z281">
        <v>-1.0657140000000001</v>
      </c>
      <c r="AA281">
        <v>8.8508580000000003E-2</v>
      </c>
      <c r="AB281">
        <v>-0.37712050000000003</v>
      </c>
      <c r="AC281">
        <v>9.9251850000000003E-2</v>
      </c>
      <c r="AD281">
        <v>-0.93488079999999996</v>
      </c>
      <c r="AE281">
        <v>0.1210831</v>
      </c>
      <c r="AF281">
        <v>2.664374</v>
      </c>
      <c r="AG281">
        <v>8.7550310000000006E-2</v>
      </c>
      <c r="AH281">
        <v>-1.4851129999999999</v>
      </c>
      <c r="AI281">
        <v>0.10452599999999999</v>
      </c>
      <c r="AJ281">
        <v>-0.2302276</v>
      </c>
      <c r="AK281">
        <v>0.1077152</v>
      </c>
      <c r="AL281">
        <v>-0.4602733</v>
      </c>
      <c r="AM281">
        <v>0.1007931</v>
      </c>
      <c r="AN281">
        <v>0.66220230000000002</v>
      </c>
      <c r="AO281">
        <v>8.9346389999999998E-2</v>
      </c>
    </row>
    <row r="282" spans="2:41" x14ac:dyDescent="0.25">
      <c r="B282">
        <v>2.004502</v>
      </c>
      <c r="C282">
        <v>8.9291789999999996E-2</v>
      </c>
      <c r="D282">
        <v>1.2275529999999999</v>
      </c>
      <c r="E282">
        <v>0.104653</v>
      </c>
      <c r="F282">
        <v>-0.27082319999999999</v>
      </c>
      <c r="G282">
        <v>8.4816840000000004E-2</v>
      </c>
      <c r="H282">
        <v>0.82395870000000004</v>
      </c>
      <c r="I282">
        <v>8.2590590000000005E-2</v>
      </c>
      <c r="J282">
        <v>0.61515200000000003</v>
      </c>
      <c r="K282">
        <v>7.8038910000000003E-2</v>
      </c>
      <c r="L282">
        <v>-4.8834130000000003E-2</v>
      </c>
      <c r="M282">
        <v>8.1079479999999995E-2</v>
      </c>
      <c r="N282">
        <v>1.684002</v>
      </c>
      <c r="O282">
        <v>9.6870319999999996E-2</v>
      </c>
      <c r="P282">
        <v>-5.7340689999999996E-3</v>
      </c>
      <c r="Q282">
        <v>0.1007921</v>
      </c>
      <c r="R282">
        <v>0.79807309999999998</v>
      </c>
      <c r="S282">
        <v>0.1064732</v>
      </c>
      <c r="T282">
        <v>0.56136600000000003</v>
      </c>
      <c r="U282">
        <v>0.1101077</v>
      </c>
      <c r="V282">
        <v>-0.29318860000000002</v>
      </c>
      <c r="W282">
        <v>9.5600050000000006E-2</v>
      </c>
      <c r="X282">
        <v>0.67804319999999996</v>
      </c>
      <c r="Y282">
        <v>8.8796799999999995E-2</v>
      </c>
      <c r="Z282">
        <v>-0.61399729999999997</v>
      </c>
      <c r="AA282">
        <v>0.10137839999999999</v>
      </c>
      <c r="AB282">
        <v>0.1760977</v>
      </c>
      <c r="AC282">
        <v>0.101031</v>
      </c>
      <c r="AD282">
        <v>-0.84546080000000001</v>
      </c>
      <c r="AE282">
        <v>0.1137379</v>
      </c>
      <c r="AF282">
        <v>0.32983220000000002</v>
      </c>
      <c r="AG282">
        <v>9.3259190000000006E-2</v>
      </c>
      <c r="AH282">
        <v>-2.0247980000000001</v>
      </c>
      <c r="AI282">
        <v>0.1155909</v>
      </c>
      <c r="AJ282">
        <v>0.12954089999999999</v>
      </c>
      <c r="AK282">
        <v>9.5003770000000001E-2</v>
      </c>
      <c r="AL282">
        <v>-1.671119</v>
      </c>
      <c r="AM282">
        <v>0.11227769999999999</v>
      </c>
      <c r="AN282">
        <v>2.4473850000000001</v>
      </c>
      <c r="AO282">
        <v>8.0338480000000004E-2</v>
      </c>
    </row>
    <row r="283" spans="2:41" x14ac:dyDescent="0.25">
      <c r="B283">
        <v>0.72224529999999998</v>
      </c>
      <c r="C283">
        <v>8.1996879999999994E-2</v>
      </c>
      <c r="D283">
        <v>0.45320199999999999</v>
      </c>
      <c r="E283">
        <v>0.101449</v>
      </c>
      <c r="F283">
        <v>-0.76398999999999995</v>
      </c>
      <c r="G283">
        <v>0.1025621</v>
      </c>
      <c r="H283">
        <v>-3.989214E-2</v>
      </c>
      <c r="I283">
        <v>8.8875949999999995E-2</v>
      </c>
      <c r="J283">
        <v>0.1276082</v>
      </c>
      <c r="K283">
        <v>7.9164390000000001E-2</v>
      </c>
      <c r="L283">
        <v>-1.953981</v>
      </c>
      <c r="M283">
        <v>0.10206170000000001</v>
      </c>
      <c r="N283">
        <v>2.4632640000000001</v>
      </c>
      <c r="O283">
        <v>8.3801840000000002E-2</v>
      </c>
      <c r="P283">
        <v>-0.13123080000000001</v>
      </c>
      <c r="Q283">
        <v>9.3975669999999997E-2</v>
      </c>
      <c r="R283">
        <v>0.460179</v>
      </c>
      <c r="S283">
        <v>0.1018406</v>
      </c>
      <c r="T283">
        <v>0.25439099999999998</v>
      </c>
      <c r="U283">
        <v>0.1031401</v>
      </c>
      <c r="V283">
        <v>-0.81394549999999999</v>
      </c>
      <c r="W283">
        <v>0.1053079</v>
      </c>
      <c r="X283">
        <v>-0.49205169999999998</v>
      </c>
      <c r="Y283">
        <v>8.5952509999999996E-2</v>
      </c>
      <c r="Z283">
        <v>1.550578E-2</v>
      </c>
      <c r="AA283">
        <v>9.751108E-2</v>
      </c>
      <c r="AB283">
        <v>0.23122819999999999</v>
      </c>
      <c r="AC283">
        <v>0.1010544</v>
      </c>
      <c r="AD283">
        <v>-0.68751139999999999</v>
      </c>
      <c r="AE283">
        <v>0.104448</v>
      </c>
      <c r="AF283">
        <v>-0.2246649</v>
      </c>
      <c r="AG283">
        <v>0.1046562</v>
      </c>
      <c r="AH283">
        <v>-1.5587489999999999</v>
      </c>
      <c r="AI283">
        <v>0.11929480000000001</v>
      </c>
      <c r="AJ283">
        <v>-0.39874920000000003</v>
      </c>
      <c r="AK283">
        <v>9.0476920000000002E-2</v>
      </c>
      <c r="AL283">
        <v>-1.9446319999999999</v>
      </c>
      <c r="AM283">
        <v>0.11384089999999999</v>
      </c>
      <c r="AN283">
        <v>1.4829349999999999</v>
      </c>
      <c r="AO283">
        <v>7.1897470000000005E-2</v>
      </c>
    </row>
    <row r="284" spans="2:41" x14ac:dyDescent="0.25">
      <c r="B284">
        <v>-0.35515020000000003</v>
      </c>
      <c r="C284">
        <v>9.9942329999999996E-2</v>
      </c>
      <c r="D284">
        <v>-0.90776710000000005</v>
      </c>
      <c r="E284">
        <v>0.1013826</v>
      </c>
      <c r="F284">
        <v>-0.43719140000000001</v>
      </c>
      <c r="G284">
        <v>0.1140988</v>
      </c>
      <c r="H284">
        <v>-0.57907439999999999</v>
      </c>
      <c r="I284">
        <v>9.5278219999999997E-2</v>
      </c>
      <c r="J284">
        <v>0.38586160000000003</v>
      </c>
      <c r="K284">
        <v>9.4838519999999996E-2</v>
      </c>
      <c r="L284">
        <v>-2.3902480000000002</v>
      </c>
      <c r="M284">
        <v>0.10855330000000001</v>
      </c>
      <c r="N284">
        <v>0.9718405</v>
      </c>
      <c r="O284">
        <v>7.4323319999999998E-2</v>
      </c>
      <c r="P284">
        <v>0.2437491</v>
      </c>
      <c r="Q284">
        <v>8.9539789999999994E-2</v>
      </c>
      <c r="R284">
        <v>-0.4089409</v>
      </c>
      <c r="S284">
        <v>0.10146570000000001</v>
      </c>
      <c r="T284">
        <v>-1.4830159999999999</v>
      </c>
      <c r="U284">
        <v>9.6999859999999993E-2</v>
      </c>
      <c r="V284">
        <v>0.24199019999999999</v>
      </c>
      <c r="W284">
        <v>0.10352989999999999</v>
      </c>
      <c r="X284">
        <v>-1.692526</v>
      </c>
      <c r="Y284">
        <v>9.3638579999999999E-2</v>
      </c>
      <c r="Z284">
        <v>0.30481920000000001</v>
      </c>
      <c r="AA284">
        <v>8.4557519999999997E-2</v>
      </c>
      <c r="AB284">
        <v>4.713063E-2</v>
      </c>
      <c r="AC284">
        <v>0.1019347</v>
      </c>
      <c r="AD284">
        <v>-0.78781089999999998</v>
      </c>
      <c r="AE284">
        <v>0.1072936</v>
      </c>
      <c r="AF284">
        <v>1.5104040000000001</v>
      </c>
      <c r="AG284">
        <v>0.1071151</v>
      </c>
      <c r="AH284">
        <v>-0.93077390000000004</v>
      </c>
      <c r="AI284">
        <v>0.111138</v>
      </c>
      <c r="AJ284">
        <v>-1.286807</v>
      </c>
      <c r="AK284">
        <v>0.1008107</v>
      </c>
      <c r="AL284">
        <v>-1.8351770000000001</v>
      </c>
      <c r="AM284">
        <v>9.8450399999999993E-2</v>
      </c>
      <c r="AN284">
        <v>-0.34398699999999999</v>
      </c>
      <c r="AO284">
        <v>8.8824730000000005E-2</v>
      </c>
    </row>
    <row r="285" spans="2:41" x14ac:dyDescent="0.25">
      <c r="B285">
        <v>0.45203179999999998</v>
      </c>
      <c r="C285">
        <v>0.10994279999999999</v>
      </c>
      <c r="D285">
        <v>-0.5162544</v>
      </c>
      <c r="E285">
        <v>9.8719020000000005E-2</v>
      </c>
      <c r="F285">
        <v>0.37036780000000002</v>
      </c>
      <c r="G285">
        <v>0.10042959999999999</v>
      </c>
      <c r="H285">
        <v>-0.43245099999999997</v>
      </c>
      <c r="I285">
        <v>9.6698300000000001E-2</v>
      </c>
      <c r="J285">
        <v>0.1744945</v>
      </c>
      <c r="K285">
        <v>9.953273E-2</v>
      </c>
      <c r="L285">
        <v>-0.91941980000000001</v>
      </c>
      <c r="M285">
        <v>9.95196E-2</v>
      </c>
      <c r="N285">
        <v>-0.52505520000000006</v>
      </c>
      <c r="O285">
        <v>8.504167E-2</v>
      </c>
      <c r="P285">
        <v>1.20157</v>
      </c>
      <c r="Q285">
        <v>8.7706880000000001E-2</v>
      </c>
      <c r="R285">
        <v>-0.79563930000000005</v>
      </c>
      <c r="S285">
        <v>9.8492860000000002E-2</v>
      </c>
      <c r="T285">
        <v>-1.7578849999999999</v>
      </c>
      <c r="U285">
        <v>8.7931990000000002E-2</v>
      </c>
      <c r="V285">
        <v>1.505924</v>
      </c>
      <c r="W285">
        <v>9.0684020000000004E-2</v>
      </c>
      <c r="X285">
        <v>-0.75817259999999997</v>
      </c>
      <c r="Y285">
        <v>9.6212240000000004E-2</v>
      </c>
      <c r="Z285">
        <v>0.21740390000000001</v>
      </c>
      <c r="AA285">
        <v>8.1668420000000005E-2</v>
      </c>
      <c r="AB285">
        <v>0.25266939999999999</v>
      </c>
      <c r="AC285">
        <v>0.1010689</v>
      </c>
      <c r="AD285">
        <v>-1.1507350000000001</v>
      </c>
      <c r="AE285">
        <v>0.1130857</v>
      </c>
      <c r="AF285">
        <v>2.2000959999999998</v>
      </c>
      <c r="AG285">
        <v>9.8486950000000004E-2</v>
      </c>
      <c r="AH285">
        <v>-1.328131</v>
      </c>
      <c r="AI285">
        <v>0.1028821</v>
      </c>
      <c r="AJ285">
        <v>-1.395405</v>
      </c>
      <c r="AK285">
        <v>0.1089504</v>
      </c>
      <c r="AL285">
        <v>-1.413001</v>
      </c>
      <c r="AM285">
        <v>8.8223759999999998E-2</v>
      </c>
      <c r="AN285">
        <v>-0.50461679999999998</v>
      </c>
      <c r="AO285">
        <v>0.10745639999999999</v>
      </c>
    </row>
    <row r="286" spans="2:41" x14ac:dyDescent="0.25">
      <c r="B286">
        <v>1.3029500000000001</v>
      </c>
      <c r="C286">
        <v>9.666566E-2</v>
      </c>
      <c r="D286">
        <v>0.36264770000000002</v>
      </c>
      <c r="E286">
        <v>8.9011939999999998E-2</v>
      </c>
      <c r="F286">
        <v>0.40942869999999998</v>
      </c>
      <c r="G286">
        <v>8.7707530000000006E-2</v>
      </c>
      <c r="H286">
        <v>0.24185580000000001</v>
      </c>
      <c r="I286">
        <v>9.5356239999999995E-2</v>
      </c>
      <c r="J286">
        <v>-0.13008430000000001</v>
      </c>
      <c r="K286">
        <v>9.7303550000000003E-2</v>
      </c>
      <c r="L286">
        <v>-0.1682024</v>
      </c>
      <c r="M286">
        <v>9.3833089999999994E-2</v>
      </c>
      <c r="N286">
        <v>-0.38033129999999998</v>
      </c>
      <c r="O286">
        <v>0.10204009999999999</v>
      </c>
      <c r="P286">
        <v>1.291901</v>
      </c>
      <c r="Q286">
        <v>8.4744630000000001E-2</v>
      </c>
      <c r="R286">
        <v>-0.15964439999999999</v>
      </c>
      <c r="S286">
        <v>9.4382629999999995E-2</v>
      </c>
      <c r="T286">
        <v>-0.83635610000000005</v>
      </c>
      <c r="U286">
        <v>8.292149E-2</v>
      </c>
      <c r="V286">
        <v>1.340271</v>
      </c>
      <c r="W286">
        <v>9.2311489999999996E-2</v>
      </c>
      <c r="X286">
        <v>1.0154829999999999</v>
      </c>
      <c r="Y286">
        <v>8.6750019999999997E-2</v>
      </c>
      <c r="Z286">
        <v>0.75955439999999996</v>
      </c>
      <c r="AA286">
        <v>8.6730989999999994E-2</v>
      </c>
      <c r="AB286">
        <v>0.19268350000000001</v>
      </c>
      <c r="AC286">
        <v>9.5753260000000007E-2</v>
      </c>
      <c r="AD286">
        <v>-1.0950660000000001</v>
      </c>
      <c r="AE286">
        <v>0.1126731</v>
      </c>
      <c r="AF286">
        <v>1.1158380000000001</v>
      </c>
      <c r="AG286">
        <v>8.9487140000000007E-2</v>
      </c>
      <c r="AH286">
        <v>-1.83405</v>
      </c>
      <c r="AI286">
        <v>9.5510339999999999E-2</v>
      </c>
      <c r="AJ286">
        <v>0.2054655</v>
      </c>
      <c r="AK286">
        <v>0.1076776</v>
      </c>
      <c r="AL286">
        <v>-0.78191100000000002</v>
      </c>
      <c r="AM286">
        <v>9.3701880000000001E-2</v>
      </c>
      <c r="AN286">
        <v>-5.4164190000000001E-2</v>
      </c>
      <c r="AO286">
        <v>0.10600560000000001</v>
      </c>
    </row>
    <row r="287" spans="2:41" x14ac:dyDescent="0.25">
      <c r="B287">
        <v>0.83206069999999999</v>
      </c>
      <c r="C287">
        <v>8.5952669999999995E-2</v>
      </c>
      <c r="D287">
        <v>0.4926855</v>
      </c>
      <c r="E287">
        <v>8.2336030000000004E-2</v>
      </c>
      <c r="F287">
        <v>-0.58857280000000001</v>
      </c>
      <c r="G287">
        <v>9.1837589999999997E-2</v>
      </c>
      <c r="H287">
        <v>0.2554128</v>
      </c>
      <c r="I287">
        <v>9.5673739999999993E-2</v>
      </c>
      <c r="J287">
        <v>-0.181146</v>
      </c>
      <c r="K287">
        <v>9.823142E-2</v>
      </c>
      <c r="L287">
        <v>-0.11161749999999999</v>
      </c>
      <c r="M287">
        <v>9.2215729999999996E-2</v>
      </c>
      <c r="N287">
        <v>0.16581399999999999</v>
      </c>
      <c r="O287">
        <v>0.1063959</v>
      </c>
      <c r="P287">
        <v>0.50020319999999996</v>
      </c>
      <c r="Q287">
        <v>8.2080920000000002E-2</v>
      </c>
      <c r="R287">
        <v>0.92854099999999995</v>
      </c>
      <c r="S287">
        <v>9.6180890000000005E-2</v>
      </c>
      <c r="T287">
        <v>-0.71258529999999998</v>
      </c>
      <c r="U287">
        <v>9.2493660000000005E-2</v>
      </c>
      <c r="V287">
        <v>0.38763029999999998</v>
      </c>
      <c r="W287">
        <v>0.102281</v>
      </c>
      <c r="X287">
        <v>1.1679189999999999</v>
      </c>
      <c r="Y287">
        <v>7.9078960000000004E-2</v>
      </c>
      <c r="Z287">
        <v>0.99449489999999996</v>
      </c>
      <c r="AA287">
        <v>8.3710499999999993E-2</v>
      </c>
      <c r="AB287">
        <v>2.3269689999999999E-2</v>
      </c>
      <c r="AC287">
        <v>9.26395E-2</v>
      </c>
      <c r="AD287">
        <v>2.458422E-3</v>
      </c>
      <c r="AE287">
        <v>0.1076903</v>
      </c>
      <c r="AF287">
        <v>0.57525809999999999</v>
      </c>
      <c r="AG287">
        <v>8.3823159999999994E-2</v>
      </c>
      <c r="AH287">
        <v>-1.3266549999999999</v>
      </c>
      <c r="AI287">
        <v>9.5956269999999996E-2</v>
      </c>
      <c r="AJ287">
        <v>2.090398</v>
      </c>
      <c r="AK287">
        <v>0.1005211</v>
      </c>
      <c r="AL287">
        <v>-0.1667911</v>
      </c>
      <c r="AM287">
        <v>0.1015751</v>
      </c>
      <c r="AN287">
        <v>-0.44666280000000003</v>
      </c>
      <c r="AO287">
        <v>0.10263849999999999</v>
      </c>
    </row>
    <row r="288" spans="2:41" x14ac:dyDescent="0.25">
      <c r="B288">
        <v>-0.19830999999999999</v>
      </c>
      <c r="C288">
        <v>8.8709339999999998E-2</v>
      </c>
      <c r="D288">
        <v>8.1206139999999996E-2</v>
      </c>
      <c r="E288">
        <v>8.0533380000000002E-2</v>
      </c>
      <c r="F288">
        <v>-1.303938</v>
      </c>
      <c r="G288">
        <v>9.6957970000000004E-2</v>
      </c>
      <c r="H288">
        <v>-4.4042379999999999E-2</v>
      </c>
      <c r="I288">
        <v>0.1003211</v>
      </c>
      <c r="J288">
        <v>-0.53025549999999999</v>
      </c>
      <c r="K288">
        <v>9.9795120000000001E-2</v>
      </c>
      <c r="L288">
        <v>0.47012930000000003</v>
      </c>
      <c r="M288">
        <v>8.3111879999999999E-2</v>
      </c>
      <c r="N288">
        <v>0.2427405</v>
      </c>
      <c r="O288">
        <v>9.8503480000000004E-2</v>
      </c>
      <c r="P288">
        <v>0.71996320000000003</v>
      </c>
      <c r="Q288">
        <v>7.695594E-2</v>
      </c>
      <c r="R288">
        <v>0.75468599999999997</v>
      </c>
      <c r="S288">
        <v>9.2213840000000005E-2</v>
      </c>
      <c r="T288">
        <v>-0.79885220000000001</v>
      </c>
      <c r="U288">
        <v>0.10661470000000001</v>
      </c>
      <c r="V288">
        <v>0.35598249999999998</v>
      </c>
      <c r="W288">
        <v>9.8698850000000005E-2</v>
      </c>
      <c r="X288">
        <v>4.5011280000000001E-2</v>
      </c>
      <c r="Y288">
        <v>8.4428290000000003E-2</v>
      </c>
      <c r="Z288">
        <v>1.5447310000000001E-2</v>
      </c>
      <c r="AA288">
        <v>8.0537399999999995E-2</v>
      </c>
      <c r="AB288">
        <v>0.22770760000000001</v>
      </c>
      <c r="AC288">
        <v>9.4852880000000001E-2</v>
      </c>
      <c r="AD288">
        <v>0.72440760000000004</v>
      </c>
      <c r="AE288">
        <v>0.1002816</v>
      </c>
      <c r="AF288">
        <v>0.48698249999999998</v>
      </c>
      <c r="AG288">
        <v>8.6149310000000007E-2</v>
      </c>
      <c r="AH288">
        <v>-5.0492179999999998E-2</v>
      </c>
      <c r="AI288">
        <v>0.1033723</v>
      </c>
      <c r="AJ288">
        <v>1.804643</v>
      </c>
      <c r="AK288">
        <v>8.6743429999999996E-2</v>
      </c>
      <c r="AL288">
        <v>0.18271209999999999</v>
      </c>
      <c r="AM288">
        <v>0.1033477</v>
      </c>
      <c r="AN288">
        <v>-9.5462160000000004E-2</v>
      </c>
      <c r="AO288">
        <v>0.10485609999999999</v>
      </c>
    </row>
    <row r="289" spans="2:41" x14ac:dyDescent="0.25">
      <c r="B289">
        <v>-0.70803689999999997</v>
      </c>
      <c r="C289">
        <v>9.5439479999999993E-2</v>
      </c>
      <c r="D289">
        <v>-0.91367719999999997</v>
      </c>
      <c r="E289">
        <v>8.4328529999999999E-2</v>
      </c>
      <c r="F289">
        <v>-0.44350329999999999</v>
      </c>
      <c r="G289">
        <v>9.5147739999999995E-2</v>
      </c>
      <c r="H289">
        <v>0.29410180000000002</v>
      </c>
      <c r="I289">
        <v>9.8260639999999996E-2</v>
      </c>
      <c r="J289">
        <v>-0.18093000000000001</v>
      </c>
      <c r="K289">
        <v>0.10088809999999999</v>
      </c>
      <c r="L289">
        <v>0.25751950000000001</v>
      </c>
      <c r="M289">
        <v>6.9970060000000001E-2</v>
      </c>
      <c r="N289">
        <v>0.43027300000000002</v>
      </c>
      <c r="O289">
        <v>8.9665079999999994E-2</v>
      </c>
      <c r="P289">
        <v>0.92022309999999996</v>
      </c>
      <c r="Q289">
        <v>7.3084949999999996E-2</v>
      </c>
      <c r="R289">
        <v>-0.33912629999999999</v>
      </c>
      <c r="S289">
        <v>8.1568829999999995E-2</v>
      </c>
      <c r="T289">
        <v>0.16709660000000001</v>
      </c>
      <c r="U289">
        <v>0.10648009999999999</v>
      </c>
      <c r="V289">
        <v>0.87248829999999999</v>
      </c>
      <c r="W289">
        <v>8.9312039999999995E-2</v>
      </c>
      <c r="X289">
        <v>-0.1868533</v>
      </c>
      <c r="Y289">
        <v>9.2236700000000005E-2</v>
      </c>
      <c r="Z289">
        <v>-0.4846935</v>
      </c>
      <c r="AA289">
        <v>9.0404650000000003E-2</v>
      </c>
      <c r="AB289">
        <v>0.49757509999999999</v>
      </c>
      <c r="AC289">
        <v>9.3831670000000006E-2</v>
      </c>
      <c r="AD289">
        <v>-0.42392990000000003</v>
      </c>
      <c r="AE289">
        <v>9.8560149999999999E-2</v>
      </c>
      <c r="AF289">
        <v>-0.22895209999999999</v>
      </c>
      <c r="AG289">
        <v>9.8354040000000004E-2</v>
      </c>
      <c r="AH289">
        <v>0.97358330000000004</v>
      </c>
      <c r="AI289">
        <v>9.4109810000000002E-2</v>
      </c>
      <c r="AJ289">
        <v>0.41442469999999998</v>
      </c>
      <c r="AK289">
        <v>7.9158190000000003E-2</v>
      </c>
      <c r="AL289">
        <v>8.8096670000000002E-2</v>
      </c>
      <c r="AM289">
        <v>0.10184989999999999</v>
      </c>
      <c r="AN289">
        <v>1.1902839999999999</v>
      </c>
      <c r="AO289">
        <v>9.1396839999999993E-2</v>
      </c>
    </row>
    <row r="290" spans="2:41" x14ac:dyDescent="0.25">
      <c r="B290">
        <v>-1.384701</v>
      </c>
      <c r="C290">
        <v>9.5194509999999996E-2</v>
      </c>
      <c r="D290">
        <v>-1.25098</v>
      </c>
      <c r="E290">
        <v>9.4208230000000004E-2</v>
      </c>
      <c r="F290">
        <v>0.78650359999999997</v>
      </c>
      <c r="G290">
        <v>9.2493939999999997E-2</v>
      </c>
      <c r="H290">
        <v>1.2748930000000001</v>
      </c>
      <c r="I290">
        <v>9.2135880000000003E-2</v>
      </c>
      <c r="J290">
        <v>1.1430210000000001</v>
      </c>
      <c r="K290">
        <v>9.260235E-2</v>
      </c>
      <c r="L290">
        <v>-0.3667222</v>
      </c>
      <c r="M290">
        <v>7.1327340000000003E-2</v>
      </c>
      <c r="N290">
        <v>0.85177320000000001</v>
      </c>
      <c r="O290">
        <v>8.769333E-2</v>
      </c>
      <c r="P290">
        <v>-0.57655509999999999</v>
      </c>
      <c r="Q290">
        <v>8.2119440000000002E-2</v>
      </c>
      <c r="R290">
        <v>-0.30469629999999998</v>
      </c>
      <c r="S290">
        <v>8.729365E-2</v>
      </c>
      <c r="T290">
        <v>1.073442</v>
      </c>
      <c r="U290">
        <v>8.7300450000000002E-2</v>
      </c>
      <c r="V290">
        <v>0.43533759999999999</v>
      </c>
      <c r="W290">
        <v>8.9051130000000006E-2</v>
      </c>
      <c r="X290">
        <v>0.29935010000000001</v>
      </c>
      <c r="Y290">
        <v>8.6468359999999994E-2</v>
      </c>
      <c r="Z290">
        <v>9.4286640000000005E-2</v>
      </c>
      <c r="AA290">
        <v>0.1000534</v>
      </c>
      <c r="AB290">
        <v>1.0369079999999999</v>
      </c>
      <c r="AC290">
        <v>9.1553019999999999E-2</v>
      </c>
      <c r="AD290">
        <v>-1.3156110000000001</v>
      </c>
      <c r="AE290">
        <v>0.10189280000000001</v>
      </c>
      <c r="AF290">
        <v>-0.3192374</v>
      </c>
      <c r="AG290">
        <v>0.10774209999999999</v>
      </c>
      <c r="AH290">
        <v>1.1213900000000001</v>
      </c>
      <c r="AI290">
        <v>7.9651319999999998E-2</v>
      </c>
      <c r="AJ290">
        <v>0.20627039999999999</v>
      </c>
      <c r="AK290">
        <v>8.7430960000000002E-2</v>
      </c>
      <c r="AL290">
        <v>-0.27372999999999997</v>
      </c>
      <c r="AM290">
        <v>9.3969869999999997E-2</v>
      </c>
      <c r="AN290">
        <v>1.065043</v>
      </c>
      <c r="AO290">
        <v>7.0831210000000006E-2</v>
      </c>
    </row>
    <row r="291" spans="2:41" x14ac:dyDescent="0.25">
      <c r="B291">
        <v>-1.852274</v>
      </c>
      <c r="C291">
        <v>9.3915819999999997E-2</v>
      </c>
      <c r="D291">
        <v>-0.17002690000000001</v>
      </c>
      <c r="E291">
        <v>9.0724840000000001E-2</v>
      </c>
      <c r="F291">
        <v>0.65340719999999997</v>
      </c>
      <c r="G291">
        <v>9.4414310000000001E-2</v>
      </c>
      <c r="H291">
        <v>2.2438310000000001</v>
      </c>
      <c r="I291">
        <v>8.8891860000000003E-2</v>
      </c>
      <c r="J291">
        <v>1.8654010000000001</v>
      </c>
      <c r="K291">
        <v>8.5147749999999994E-2</v>
      </c>
      <c r="L291">
        <v>2.0659790000000001E-2</v>
      </c>
      <c r="M291">
        <v>8.4872139999999999E-2</v>
      </c>
      <c r="N291">
        <v>0.62455510000000003</v>
      </c>
      <c r="O291">
        <v>8.7674950000000001E-2</v>
      </c>
      <c r="P291">
        <v>-1.8046169999999999</v>
      </c>
      <c r="Q291">
        <v>9.5219150000000002E-2</v>
      </c>
      <c r="R291">
        <v>1.1211629999999999</v>
      </c>
      <c r="S291">
        <v>9.9291939999999995E-2</v>
      </c>
      <c r="T291">
        <v>0.78527020000000003</v>
      </c>
      <c r="U291">
        <v>6.7686709999999997E-2</v>
      </c>
      <c r="V291">
        <v>-0.39551950000000002</v>
      </c>
      <c r="W291">
        <v>9.6123330000000007E-2</v>
      </c>
      <c r="X291">
        <v>-0.12419959999999999</v>
      </c>
      <c r="Y291">
        <v>7.9803429999999995E-2</v>
      </c>
      <c r="Z291">
        <v>2.3360619999999999E-2</v>
      </c>
      <c r="AA291">
        <v>8.8964039999999994E-2</v>
      </c>
      <c r="AB291">
        <v>1.0157910000000001</v>
      </c>
      <c r="AC291">
        <v>9.3888219999999994E-2</v>
      </c>
      <c r="AD291">
        <v>-0.60439069999999995</v>
      </c>
      <c r="AE291">
        <v>0.1004616</v>
      </c>
      <c r="AF291">
        <v>-1.150459E-2</v>
      </c>
      <c r="AG291">
        <v>0.1024745</v>
      </c>
      <c r="AH291">
        <v>0.4116976</v>
      </c>
      <c r="AI291">
        <v>8.1481319999999996E-2</v>
      </c>
      <c r="AJ291">
        <v>0.82302359999999997</v>
      </c>
      <c r="AK291">
        <v>9.6455520000000003E-2</v>
      </c>
      <c r="AL291">
        <v>-0.91976789999999997</v>
      </c>
      <c r="AM291">
        <v>8.6095630000000006E-2</v>
      </c>
      <c r="AN291">
        <v>-8.8496459999999999E-2</v>
      </c>
      <c r="AO291">
        <v>7.6213929999999999E-2</v>
      </c>
    </row>
    <row r="292" spans="2:41" x14ac:dyDescent="0.25">
      <c r="B292">
        <v>-0.53435379999999999</v>
      </c>
      <c r="C292">
        <v>9.6040009999999995E-2</v>
      </c>
      <c r="D292">
        <v>0.92030369999999995</v>
      </c>
      <c r="E292">
        <v>7.4632000000000004E-2</v>
      </c>
      <c r="F292">
        <v>-0.43225229999999998</v>
      </c>
      <c r="G292">
        <v>9.3198680000000006E-2</v>
      </c>
      <c r="H292">
        <v>2.3395239999999999</v>
      </c>
      <c r="I292">
        <v>7.5882260000000007E-2</v>
      </c>
      <c r="J292">
        <v>1.016696</v>
      </c>
      <c r="K292">
        <v>8.9644470000000004E-2</v>
      </c>
      <c r="L292">
        <v>0.83068310000000001</v>
      </c>
      <c r="M292">
        <v>8.9157760000000003E-2</v>
      </c>
      <c r="N292">
        <v>-0.69904319999999998</v>
      </c>
      <c r="O292">
        <v>8.6324990000000004E-2</v>
      </c>
      <c r="P292">
        <v>-1.349561</v>
      </c>
      <c r="Q292">
        <v>9.2610910000000005E-2</v>
      </c>
      <c r="R292">
        <v>2.1749939999999999</v>
      </c>
      <c r="S292">
        <v>8.8750049999999997E-2</v>
      </c>
      <c r="T292">
        <v>0.2110378</v>
      </c>
      <c r="U292">
        <v>7.4080010000000002E-2</v>
      </c>
      <c r="V292">
        <v>-0.5482224</v>
      </c>
      <c r="W292">
        <v>9.3372520000000001E-2</v>
      </c>
      <c r="X292">
        <v>-0.1227917</v>
      </c>
      <c r="Y292">
        <v>8.7340139999999997E-2</v>
      </c>
      <c r="Z292">
        <v>-0.74011729999999998</v>
      </c>
      <c r="AA292">
        <v>7.4117920000000004E-2</v>
      </c>
      <c r="AB292">
        <v>-0.14492070000000001</v>
      </c>
      <c r="AC292">
        <v>9.7813590000000006E-2</v>
      </c>
      <c r="AD292">
        <v>0.4206724</v>
      </c>
      <c r="AE292">
        <v>0.1000414</v>
      </c>
      <c r="AF292">
        <v>9.0300539999999999E-2</v>
      </c>
      <c r="AG292">
        <v>8.5516200000000001E-2</v>
      </c>
      <c r="AH292">
        <v>-0.39718330000000002</v>
      </c>
      <c r="AI292">
        <v>8.7137660000000006E-2</v>
      </c>
      <c r="AJ292">
        <v>0.99618119999999999</v>
      </c>
      <c r="AK292">
        <v>9.4081730000000002E-2</v>
      </c>
      <c r="AL292">
        <v>-1.83755</v>
      </c>
      <c r="AM292">
        <v>8.8458590000000004E-2</v>
      </c>
      <c r="AN292">
        <v>-1.8443919999999999E-2</v>
      </c>
      <c r="AO292">
        <v>9.5422690000000004E-2</v>
      </c>
    </row>
    <row r="293" spans="2:41" x14ac:dyDescent="0.25">
      <c r="B293">
        <v>1.2582199999999999</v>
      </c>
      <c r="C293">
        <v>8.7785559999999999E-2</v>
      </c>
      <c r="D293">
        <v>1.1452439999999999</v>
      </c>
      <c r="E293">
        <v>7.0726449999999996E-2</v>
      </c>
      <c r="F293">
        <v>-1.1594660000000001</v>
      </c>
      <c r="G293">
        <v>8.617677E-2</v>
      </c>
      <c r="H293">
        <v>1.4939210000000001</v>
      </c>
      <c r="I293">
        <v>6.3989679999999993E-2</v>
      </c>
      <c r="J293">
        <v>0.16460140000000001</v>
      </c>
      <c r="K293">
        <v>8.7531079999999997E-2</v>
      </c>
      <c r="L293">
        <v>0.80576049999999999</v>
      </c>
      <c r="M293">
        <v>8.0890680000000006E-2</v>
      </c>
      <c r="N293">
        <v>-1.7167790000000001</v>
      </c>
      <c r="O293">
        <v>9.0927830000000001E-2</v>
      </c>
      <c r="P293">
        <v>-0.27311780000000002</v>
      </c>
      <c r="Q293">
        <v>8.0301300000000006E-2</v>
      </c>
      <c r="R293">
        <v>1.4556199999999999</v>
      </c>
      <c r="S293">
        <v>7.7656520000000007E-2</v>
      </c>
      <c r="T293">
        <v>0.1246381</v>
      </c>
      <c r="U293">
        <v>9.3094170000000004E-2</v>
      </c>
      <c r="V293">
        <v>-0.1928098</v>
      </c>
      <c r="W293">
        <v>8.2650619999999994E-2</v>
      </c>
      <c r="X293">
        <v>1.0238830000000001</v>
      </c>
      <c r="Y293">
        <v>8.8663649999999997E-2</v>
      </c>
      <c r="Z293">
        <v>-0.53325599999999995</v>
      </c>
      <c r="AA293">
        <v>8.3894040000000003E-2</v>
      </c>
      <c r="AB293">
        <v>-0.71513280000000001</v>
      </c>
      <c r="AC293">
        <v>0.1003233</v>
      </c>
      <c r="AD293">
        <v>1.270859</v>
      </c>
      <c r="AE293">
        <v>0.10136390000000001</v>
      </c>
      <c r="AF293">
        <v>0.23255210000000001</v>
      </c>
      <c r="AG293">
        <v>7.2224960000000005E-2</v>
      </c>
      <c r="AH293">
        <v>-8.8006600000000004E-2</v>
      </c>
      <c r="AI293">
        <v>9.1409219999999999E-2</v>
      </c>
      <c r="AJ293">
        <v>0.42573050000000001</v>
      </c>
      <c r="AK293">
        <v>8.6709140000000004E-2</v>
      </c>
      <c r="AL293">
        <v>-2.2265969999999999</v>
      </c>
      <c r="AM293">
        <v>9.0500250000000004E-2</v>
      </c>
      <c r="AN293">
        <v>0.99894740000000004</v>
      </c>
      <c r="AO293">
        <v>9.1312760000000007E-2</v>
      </c>
    </row>
    <row r="294" spans="2:41" x14ac:dyDescent="0.25">
      <c r="B294">
        <v>1.450348</v>
      </c>
      <c r="C294">
        <v>7.554495E-2</v>
      </c>
      <c r="D294">
        <v>0.25887690000000002</v>
      </c>
      <c r="E294">
        <v>7.8572530000000002E-2</v>
      </c>
      <c r="F294">
        <v>-0.46531420000000001</v>
      </c>
      <c r="G294">
        <v>8.8289099999999995E-2</v>
      </c>
      <c r="H294">
        <v>0.33738190000000001</v>
      </c>
      <c r="I294">
        <v>7.5414430000000005E-2</v>
      </c>
      <c r="J294">
        <v>1.2420949999999999</v>
      </c>
      <c r="K294">
        <v>7.6521779999999998E-2</v>
      </c>
      <c r="L294">
        <v>-0.25923580000000002</v>
      </c>
      <c r="M294">
        <v>7.7072189999999999E-2</v>
      </c>
      <c r="N294">
        <v>-1.1110409999999999</v>
      </c>
      <c r="O294">
        <v>0.101048</v>
      </c>
      <c r="P294">
        <v>0.4042096</v>
      </c>
      <c r="Q294">
        <v>7.9048460000000001E-2</v>
      </c>
      <c r="R294">
        <v>0.32107730000000001</v>
      </c>
      <c r="S294">
        <v>8.4987400000000005E-2</v>
      </c>
      <c r="T294">
        <v>0.24510299999999999</v>
      </c>
      <c r="U294">
        <v>9.2311560000000001E-2</v>
      </c>
      <c r="V294">
        <v>0.23012779999999999</v>
      </c>
      <c r="W294">
        <v>8.7388080000000007E-2</v>
      </c>
      <c r="X294">
        <v>1.1836979999999999</v>
      </c>
      <c r="Y294">
        <v>7.6282100000000005E-2</v>
      </c>
      <c r="Z294">
        <v>0.211176</v>
      </c>
      <c r="AA294">
        <v>9.6247100000000002E-2</v>
      </c>
      <c r="AB294">
        <v>-0.6943859</v>
      </c>
      <c r="AC294">
        <v>9.7167950000000003E-2</v>
      </c>
      <c r="AD294">
        <v>1.6544509999999999</v>
      </c>
      <c r="AE294">
        <v>9.4696669999999997E-2</v>
      </c>
      <c r="AF294">
        <v>-0.54231359999999995</v>
      </c>
      <c r="AG294">
        <v>7.6077989999999998E-2</v>
      </c>
      <c r="AH294">
        <v>0.33100590000000002</v>
      </c>
      <c r="AI294">
        <v>9.1654680000000002E-2</v>
      </c>
      <c r="AJ294">
        <v>9.2988520000000005E-2</v>
      </c>
      <c r="AK294">
        <v>8.8962239999999998E-2</v>
      </c>
      <c r="AL294">
        <v>-1.534527</v>
      </c>
      <c r="AM294">
        <v>8.6345870000000005E-2</v>
      </c>
      <c r="AN294">
        <v>1.0374719999999999</v>
      </c>
      <c r="AO294">
        <v>7.2260790000000005E-2</v>
      </c>
    </row>
    <row r="295" spans="2:41" x14ac:dyDescent="0.25">
      <c r="B295">
        <v>0.57249079999999997</v>
      </c>
      <c r="C295">
        <v>8.3219100000000004E-2</v>
      </c>
      <c r="D295">
        <v>-0.5284778</v>
      </c>
      <c r="E295">
        <v>8.8870640000000001E-2</v>
      </c>
      <c r="F295">
        <v>0.82530859999999995</v>
      </c>
      <c r="G295">
        <v>9.5168080000000002E-2</v>
      </c>
      <c r="H295">
        <v>-0.54974719999999999</v>
      </c>
      <c r="I295">
        <v>9.3946020000000005E-2</v>
      </c>
      <c r="J295">
        <v>2.2844760000000002</v>
      </c>
      <c r="K295">
        <v>7.2201489999999993E-2</v>
      </c>
      <c r="L295">
        <v>-0.81946799999999997</v>
      </c>
      <c r="M295">
        <v>8.4071279999999998E-2</v>
      </c>
      <c r="N295">
        <v>-0.2307263</v>
      </c>
      <c r="O295">
        <v>0.1040436</v>
      </c>
      <c r="P295">
        <v>0.64956840000000005</v>
      </c>
      <c r="Q295">
        <v>8.7896340000000003E-2</v>
      </c>
      <c r="R295">
        <v>0.56915300000000002</v>
      </c>
      <c r="S295">
        <v>8.9889179999999999E-2</v>
      </c>
      <c r="T295">
        <v>0.53712070000000001</v>
      </c>
      <c r="U295">
        <v>8.3824380000000004E-2</v>
      </c>
      <c r="V295">
        <v>0.28495470000000001</v>
      </c>
      <c r="W295">
        <v>9.9255449999999995E-2</v>
      </c>
      <c r="X295">
        <v>0.49222460000000001</v>
      </c>
      <c r="Y295">
        <v>7.5912679999999996E-2</v>
      </c>
      <c r="Z295">
        <v>1.064082E-2</v>
      </c>
      <c r="AA295">
        <v>8.7908070000000005E-2</v>
      </c>
      <c r="AB295">
        <v>-1.1204339999999999</v>
      </c>
      <c r="AC295">
        <v>8.8617870000000001E-2</v>
      </c>
      <c r="AD295">
        <v>0.68335259999999998</v>
      </c>
      <c r="AE295">
        <v>8.7799859999999993E-2</v>
      </c>
      <c r="AF295">
        <v>-0.81226299999999996</v>
      </c>
      <c r="AG295">
        <v>8.766939E-2</v>
      </c>
      <c r="AH295">
        <v>0.14343539999999999</v>
      </c>
      <c r="AI295">
        <v>8.5598679999999996E-2</v>
      </c>
      <c r="AJ295">
        <v>0.90475340000000004</v>
      </c>
      <c r="AK295">
        <v>9.3324229999999994E-2</v>
      </c>
      <c r="AL295">
        <v>-3.0282090000000001E-2</v>
      </c>
      <c r="AM295">
        <v>8.2308859999999998E-2</v>
      </c>
      <c r="AN295">
        <v>1.4333800000000001E-2</v>
      </c>
      <c r="AO295">
        <v>7.1038009999999999E-2</v>
      </c>
    </row>
    <row r="296" spans="2:41" x14ac:dyDescent="0.25">
      <c r="B296">
        <v>0.28094669999999999</v>
      </c>
      <c r="C296">
        <v>9.6548819999999994E-2</v>
      </c>
      <c r="D296">
        <v>0.32316610000000001</v>
      </c>
      <c r="E296">
        <v>9.4195440000000005E-2</v>
      </c>
      <c r="F296">
        <v>0.8753398</v>
      </c>
      <c r="G296">
        <v>8.9536829999999998E-2</v>
      </c>
      <c r="H296">
        <v>-0.63703829999999995</v>
      </c>
      <c r="I296">
        <v>9.5082910000000007E-2</v>
      </c>
      <c r="J296">
        <v>1.4471179999999999</v>
      </c>
      <c r="K296">
        <v>7.4787939999999997E-2</v>
      </c>
      <c r="L296">
        <v>-7.6089770000000001E-2</v>
      </c>
      <c r="M296">
        <v>8.6309200000000003E-2</v>
      </c>
      <c r="N296">
        <v>-0.2452512</v>
      </c>
      <c r="O296">
        <v>9.8242910000000003E-2</v>
      </c>
      <c r="P296">
        <v>0.37387900000000002</v>
      </c>
      <c r="Q296">
        <v>8.9845919999999996E-2</v>
      </c>
      <c r="R296">
        <v>1.1532610000000001</v>
      </c>
      <c r="S296">
        <v>8.5988209999999995E-2</v>
      </c>
      <c r="T296">
        <v>0.86851140000000004</v>
      </c>
      <c r="U296">
        <v>8.7942140000000002E-2</v>
      </c>
      <c r="V296">
        <v>0.64504309999999998</v>
      </c>
      <c r="W296">
        <v>9.7754229999999998E-2</v>
      </c>
      <c r="X296">
        <v>1.544947E-2</v>
      </c>
      <c r="Y296">
        <v>8.6845279999999997E-2</v>
      </c>
      <c r="Z296">
        <v>-0.2117019</v>
      </c>
      <c r="AA296">
        <v>8.2429069999999993E-2</v>
      </c>
      <c r="AB296">
        <v>-1.435889</v>
      </c>
      <c r="AC296">
        <v>8.7503399999999995E-2</v>
      </c>
      <c r="AD296">
        <v>-0.86262700000000003</v>
      </c>
      <c r="AE296">
        <v>9.2005080000000003E-2</v>
      </c>
      <c r="AF296">
        <v>0.38168220000000003</v>
      </c>
      <c r="AG296">
        <v>8.5433449999999994E-2</v>
      </c>
      <c r="AH296">
        <v>0.79800819999999995</v>
      </c>
      <c r="AI296">
        <v>8.1647499999999998E-2</v>
      </c>
      <c r="AJ296">
        <v>1.87921</v>
      </c>
      <c r="AK296">
        <v>7.6820730000000004E-2</v>
      </c>
      <c r="AL296">
        <v>1.0426789999999999</v>
      </c>
      <c r="AM296">
        <v>8.0254839999999994E-2</v>
      </c>
      <c r="AN296">
        <v>-0.52052560000000003</v>
      </c>
      <c r="AO296">
        <v>8.4809570000000001E-2</v>
      </c>
    </row>
    <row r="297" spans="2:41" x14ac:dyDescent="0.25">
      <c r="B297">
        <v>0.57909200000000005</v>
      </c>
      <c r="C297">
        <v>9.1660039999999998E-2</v>
      </c>
      <c r="D297">
        <v>1.020391</v>
      </c>
      <c r="E297">
        <v>8.6132169999999994E-2</v>
      </c>
      <c r="F297">
        <v>7.1375090000000002E-2</v>
      </c>
      <c r="G297">
        <v>7.6523339999999995E-2</v>
      </c>
      <c r="H297">
        <v>-0.38382110000000003</v>
      </c>
      <c r="I297">
        <v>8.9833159999999995E-2</v>
      </c>
      <c r="J297">
        <v>0.17744799999999999</v>
      </c>
      <c r="K297">
        <v>7.5340370000000004E-2</v>
      </c>
      <c r="L297">
        <v>-2.5760060000000001E-2</v>
      </c>
      <c r="M297">
        <v>7.9814419999999997E-2</v>
      </c>
      <c r="N297">
        <v>8.6619260000000003E-2</v>
      </c>
      <c r="O297">
        <v>8.9232210000000006E-2</v>
      </c>
      <c r="P297">
        <v>-0.17642179999999999</v>
      </c>
      <c r="Q297">
        <v>8.4900779999999995E-2</v>
      </c>
      <c r="R297">
        <v>0.56362369999999995</v>
      </c>
      <c r="S297">
        <v>7.8954150000000001E-2</v>
      </c>
      <c r="T297">
        <v>0.933392</v>
      </c>
      <c r="U297">
        <v>9.2242039999999997E-2</v>
      </c>
      <c r="V297">
        <v>1.685897</v>
      </c>
      <c r="W297">
        <v>8.5020299999999993E-2</v>
      </c>
      <c r="X297">
        <v>-0.30691180000000001</v>
      </c>
      <c r="Y297">
        <v>9.2807180000000003E-2</v>
      </c>
      <c r="Z297">
        <v>0.43195329999999998</v>
      </c>
      <c r="AA297">
        <v>9.0488890000000002E-2</v>
      </c>
      <c r="AB297">
        <v>-1.6159410000000001</v>
      </c>
      <c r="AC297">
        <v>9.2994030000000005E-2</v>
      </c>
      <c r="AD297">
        <v>-1.009395</v>
      </c>
      <c r="AE297">
        <v>9.8747799999999997E-2</v>
      </c>
      <c r="AF297">
        <v>0.51596419999999998</v>
      </c>
      <c r="AG297">
        <v>7.9367199999999999E-2</v>
      </c>
      <c r="AH297">
        <v>1.1237950000000001</v>
      </c>
      <c r="AI297">
        <v>7.7019699999999996E-2</v>
      </c>
      <c r="AJ297">
        <v>1.2894350000000001</v>
      </c>
      <c r="AK297">
        <v>5.9553130000000003E-2</v>
      </c>
      <c r="AL297">
        <v>-0.57032539999999998</v>
      </c>
      <c r="AM297">
        <v>8.1964309999999999E-2</v>
      </c>
      <c r="AN297">
        <v>-0.2467049</v>
      </c>
      <c r="AO297">
        <v>8.9258799999999999E-2</v>
      </c>
    </row>
    <row r="298" spans="2:41" x14ac:dyDescent="0.25">
      <c r="B298">
        <v>0.67787410000000003</v>
      </c>
      <c r="C298">
        <v>8.185075E-2</v>
      </c>
      <c r="D298">
        <v>0.27637390000000001</v>
      </c>
      <c r="E298">
        <v>7.7279390000000003E-2</v>
      </c>
      <c r="F298">
        <v>-0.88857330000000001</v>
      </c>
      <c r="G298">
        <v>6.9503659999999995E-2</v>
      </c>
      <c r="H298">
        <v>-0.64624619999999999</v>
      </c>
      <c r="I298">
        <v>9.1787250000000001E-2</v>
      </c>
      <c r="J298">
        <v>-0.85250119999999996</v>
      </c>
      <c r="K298">
        <v>7.6526289999999997E-2</v>
      </c>
      <c r="L298">
        <v>-0.8096158</v>
      </c>
      <c r="M298">
        <v>7.8388330000000006E-2</v>
      </c>
      <c r="N298">
        <v>0.82989120000000005</v>
      </c>
      <c r="O298">
        <v>7.5289239999999993E-2</v>
      </c>
      <c r="P298">
        <v>-0.32630179999999998</v>
      </c>
      <c r="Q298">
        <v>8.6018769999999994E-2</v>
      </c>
      <c r="R298">
        <v>-0.66462560000000004</v>
      </c>
      <c r="S298">
        <v>7.5565170000000001E-2</v>
      </c>
      <c r="T298">
        <v>0.70882869999999998</v>
      </c>
      <c r="U298">
        <v>8.7583449999999993E-2</v>
      </c>
      <c r="V298">
        <v>1.8353440000000001</v>
      </c>
      <c r="W298">
        <v>7.4799619999999997E-2</v>
      </c>
      <c r="X298">
        <v>-0.20638870000000001</v>
      </c>
      <c r="Y298">
        <v>9.5612130000000004E-2</v>
      </c>
      <c r="Z298">
        <v>0.77324740000000003</v>
      </c>
      <c r="AA298">
        <v>9.2180070000000003E-2</v>
      </c>
      <c r="AB298">
        <v>-0.99557010000000001</v>
      </c>
      <c r="AC298">
        <v>8.9173450000000001E-2</v>
      </c>
      <c r="AD298">
        <v>4.3663460000000001E-2</v>
      </c>
      <c r="AE298">
        <v>9.284742E-2</v>
      </c>
      <c r="AF298">
        <v>-0.12631719999999999</v>
      </c>
      <c r="AG298">
        <v>8.6985629999999994E-2</v>
      </c>
      <c r="AH298">
        <v>0.34379860000000001</v>
      </c>
      <c r="AI298">
        <v>7.7464099999999994E-2</v>
      </c>
      <c r="AJ298">
        <v>-0.36312549999999999</v>
      </c>
      <c r="AK298">
        <v>7.2097159999999993E-2</v>
      </c>
      <c r="AL298">
        <v>-2.778025</v>
      </c>
      <c r="AM298">
        <v>9.1052850000000005E-2</v>
      </c>
      <c r="AN298">
        <v>-0.53992739999999995</v>
      </c>
      <c r="AO298">
        <v>8.1998719999999997E-2</v>
      </c>
    </row>
    <row r="299" spans="2:41" x14ac:dyDescent="0.25">
      <c r="B299">
        <v>0.30020570000000002</v>
      </c>
      <c r="C299">
        <v>7.8204090000000004E-2</v>
      </c>
      <c r="D299">
        <v>-0.46908810000000001</v>
      </c>
      <c r="E299">
        <v>8.1918690000000002E-2</v>
      </c>
      <c r="F299">
        <v>-2.1807650000000001</v>
      </c>
      <c r="G299">
        <v>7.4209800000000006E-2</v>
      </c>
      <c r="H299">
        <v>-1.377875</v>
      </c>
      <c r="I299">
        <v>9.5258949999999995E-2</v>
      </c>
      <c r="J299">
        <v>-1.655316</v>
      </c>
      <c r="K299">
        <v>8.5726700000000003E-2</v>
      </c>
      <c r="L299">
        <v>-8.1593719999999995E-2</v>
      </c>
      <c r="M299">
        <v>7.8353320000000004E-2</v>
      </c>
      <c r="N299">
        <v>0.86192860000000004</v>
      </c>
      <c r="O299">
        <v>6.5876610000000002E-2</v>
      </c>
      <c r="P299">
        <v>-0.32242569999999998</v>
      </c>
      <c r="Q299">
        <v>9.1891180000000003E-2</v>
      </c>
      <c r="R299">
        <v>-1.002075</v>
      </c>
      <c r="S299">
        <v>8.469699E-2</v>
      </c>
      <c r="T299">
        <v>0.1109084</v>
      </c>
      <c r="U299">
        <v>8.3936689999999994E-2</v>
      </c>
      <c r="V299">
        <v>0.65184070000000005</v>
      </c>
      <c r="W299">
        <v>8.0987509999999999E-2</v>
      </c>
      <c r="X299">
        <v>-0.33077240000000002</v>
      </c>
      <c r="Y299">
        <v>9.4394480000000003E-2</v>
      </c>
      <c r="Z299">
        <v>0.69652860000000005</v>
      </c>
      <c r="AA299">
        <v>8.4856200000000007E-2</v>
      </c>
      <c r="AB299">
        <v>1.0852729999999999</v>
      </c>
      <c r="AC299">
        <v>8.1453300000000006E-2</v>
      </c>
      <c r="AD299">
        <v>1.3392550000000001</v>
      </c>
      <c r="AE299">
        <v>8.1259349999999994E-2</v>
      </c>
      <c r="AF299">
        <v>-0.17375260000000001</v>
      </c>
      <c r="AG299">
        <v>8.7665789999999993E-2</v>
      </c>
      <c r="AH299">
        <v>0.24834290000000001</v>
      </c>
      <c r="AI299">
        <v>8.3699289999999996E-2</v>
      </c>
      <c r="AJ299">
        <v>-1.1815580000000001</v>
      </c>
      <c r="AK299">
        <v>9.4666810000000004E-2</v>
      </c>
      <c r="AL299">
        <v>-1.1827319999999999</v>
      </c>
      <c r="AM299">
        <v>0.1034296</v>
      </c>
      <c r="AN299">
        <v>-1.279239</v>
      </c>
      <c r="AO299">
        <v>7.4482199999999998E-2</v>
      </c>
    </row>
    <row r="300" spans="2:41" x14ac:dyDescent="0.25">
      <c r="B300">
        <v>-0.76057200000000003</v>
      </c>
      <c r="C300">
        <v>7.8041719999999995E-2</v>
      </c>
      <c r="D300">
        <v>-0.25196580000000002</v>
      </c>
      <c r="E300">
        <v>8.6816260000000006E-2</v>
      </c>
      <c r="F300">
        <v>-2.256113</v>
      </c>
      <c r="G300">
        <v>8.6224629999999997E-2</v>
      </c>
      <c r="H300">
        <v>-1.870403</v>
      </c>
      <c r="I300">
        <v>0.10112169999999999</v>
      </c>
      <c r="J300">
        <v>-1.4876229999999999</v>
      </c>
      <c r="K300">
        <v>9.4022590000000003E-2</v>
      </c>
      <c r="L300">
        <v>1.1095170000000001</v>
      </c>
      <c r="M300">
        <v>6.9178790000000004E-2</v>
      </c>
      <c r="N300">
        <v>0.85440050000000001</v>
      </c>
      <c r="O300">
        <v>7.3382840000000005E-2</v>
      </c>
      <c r="P300">
        <v>0.44925080000000001</v>
      </c>
      <c r="Q300">
        <v>9.2240680000000005E-2</v>
      </c>
      <c r="R300">
        <v>-4.2082420000000002E-2</v>
      </c>
      <c r="S300">
        <v>9.2958479999999996E-2</v>
      </c>
      <c r="T300">
        <v>-0.20101659999999999</v>
      </c>
      <c r="U300">
        <v>8.8012569999999998E-2</v>
      </c>
      <c r="V300">
        <v>-0.43207479999999998</v>
      </c>
      <c r="W300">
        <v>8.9647690000000002E-2</v>
      </c>
      <c r="X300">
        <v>-1.571842</v>
      </c>
      <c r="Y300">
        <v>8.8310700000000006E-2</v>
      </c>
      <c r="Z300">
        <v>0.4610244</v>
      </c>
      <c r="AA300">
        <v>7.8212980000000001E-2</v>
      </c>
      <c r="AB300">
        <v>2.5048020000000002</v>
      </c>
      <c r="AC300">
        <v>7.9573989999999997E-2</v>
      </c>
      <c r="AD300">
        <v>2.0303100000000001</v>
      </c>
      <c r="AE300">
        <v>7.4785980000000002E-2</v>
      </c>
      <c r="AF300">
        <v>-0.43077270000000001</v>
      </c>
      <c r="AG300">
        <v>7.8178609999999996E-2</v>
      </c>
      <c r="AH300">
        <v>0.30456650000000002</v>
      </c>
      <c r="AI300">
        <v>8.124489E-2</v>
      </c>
      <c r="AJ300">
        <v>-1.385901</v>
      </c>
      <c r="AK300">
        <v>0.1017358</v>
      </c>
      <c r="AL300">
        <v>1.532899</v>
      </c>
      <c r="AM300">
        <v>0.1044474</v>
      </c>
      <c r="AN300">
        <v>-1.0738890000000001</v>
      </c>
      <c r="AO300">
        <v>7.4704359999999997E-2</v>
      </c>
    </row>
    <row r="301" spans="2:41" x14ac:dyDescent="0.25">
      <c r="B301">
        <v>-1.404026</v>
      </c>
      <c r="C301">
        <v>8.4145659999999997E-2</v>
      </c>
      <c r="D301">
        <v>0.5535004</v>
      </c>
      <c r="E301">
        <v>7.8759990000000002E-2</v>
      </c>
      <c r="F301">
        <v>-0.61693580000000003</v>
      </c>
      <c r="G301">
        <v>8.613606E-2</v>
      </c>
      <c r="H301">
        <v>-1.2411449999999999</v>
      </c>
      <c r="I301">
        <v>0.1026922</v>
      </c>
      <c r="J301">
        <v>-0.62012330000000004</v>
      </c>
      <c r="K301">
        <v>9.2725169999999996E-2</v>
      </c>
      <c r="L301">
        <v>0.52299600000000002</v>
      </c>
      <c r="M301">
        <v>6.3005030000000004E-2</v>
      </c>
      <c r="N301">
        <v>0.79081069999999998</v>
      </c>
      <c r="O301">
        <v>8.855267E-2</v>
      </c>
      <c r="P301">
        <v>1.86635</v>
      </c>
      <c r="Q301">
        <v>8.3038520000000005E-2</v>
      </c>
      <c r="R301">
        <v>0.69577049999999996</v>
      </c>
      <c r="S301">
        <v>8.4179160000000003E-2</v>
      </c>
      <c r="T301">
        <v>0.41333809999999999</v>
      </c>
      <c r="U301">
        <v>8.5653030000000005E-2</v>
      </c>
      <c r="V301">
        <v>-0.58330099999999996</v>
      </c>
      <c r="W301">
        <v>8.6417530000000006E-2</v>
      </c>
      <c r="X301">
        <v>-2.745854</v>
      </c>
      <c r="Y301">
        <v>8.6842909999999995E-2</v>
      </c>
      <c r="Z301">
        <v>-0.51853890000000002</v>
      </c>
      <c r="AA301">
        <v>7.9341049999999996E-2</v>
      </c>
      <c r="AB301">
        <v>2.2077939999999998</v>
      </c>
      <c r="AC301">
        <v>7.681644E-2</v>
      </c>
      <c r="AD301">
        <v>0.75293200000000005</v>
      </c>
      <c r="AE301">
        <v>6.6509449999999998E-2</v>
      </c>
      <c r="AF301">
        <v>-0.47580319999999998</v>
      </c>
      <c r="AG301">
        <v>8.1765840000000006E-2</v>
      </c>
      <c r="AH301">
        <v>0.33525460000000001</v>
      </c>
      <c r="AI301">
        <v>8.2469029999999999E-2</v>
      </c>
      <c r="AJ301">
        <v>-1.8140689999999999</v>
      </c>
      <c r="AK301">
        <v>9.7198660000000006E-2</v>
      </c>
      <c r="AL301">
        <v>1.604867</v>
      </c>
      <c r="AM301">
        <v>8.9672039999999995E-2</v>
      </c>
      <c r="AN301">
        <v>-7.9772599999999999E-2</v>
      </c>
      <c r="AO301">
        <v>8.3269949999999995E-2</v>
      </c>
    </row>
    <row r="302" spans="2:41" x14ac:dyDescent="0.25">
      <c r="B302">
        <v>-0.51622889999999999</v>
      </c>
      <c r="C302">
        <v>9.6964720000000004E-2</v>
      </c>
      <c r="D302">
        <v>0.85225550000000005</v>
      </c>
      <c r="E302">
        <v>7.3641590000000007E-2</v>
      </c>
      <c r="F302">
        <v>6.6188289999999997E-2</v>
      </c>
      <c r="G302">
        <v>7.8678789999999998E-2</v>
      </c>
      <c r="H302">
        <v>-0.57672330000000005</v>
      </c>
      <c r="I302">
        <v>9.3661140000000004E-2</v>
      </c>
      <c r="J302">
        <v>-2.7273760000000001E-2</v>
      </c>
      <c r="K302">
        <v>9.1287370000000007E-2</v>
      </c>
      <c r="L302">
        <v>-0.67558379999999996</v>
      </c>
      <c r="M302">
        <v>7.206709E-2</v>
      </c>
      <c r="N302">
        <v>-0.2495193</v>
      </c>
      <c r="O302">
        <v>9.8043909999999998E-2</v>
      </c>
      <c r="P302">
        <v>1.5924160000000001</v>
      </c>
      <c r="Q302">
        <v>7.3292659999999996E-2</v>
      </c>
      <c r="R302">
        <v>0.2628201</v>
      </c>
      <c r="S302">
        <v>7.230201E-2</v>
      </c>
      <c r="T302">
        <v>1.4348380000000001</v>
      </c>
      <c r="U302">
        <v>7.3286420000000005E-2</v>
      </c>
      <c r="V302">
        <v>-0.24375530000000001</v>
      </c>
      <c r="W302">
        <v>8.8688939999999994E-2</v>
      </c>
      <c r="X302">
        <v>-1.668506</v>
      </c>
      <c r="Y302">
        <v>9.3034909999999998E-2</v>
      </c>
      <c r="Z302">
        <v>-1.571531</v>
      </c>
      <c r="AA302">
        <v>8.9294680000000001E-2</v>
      </c>
      <c r="AB302">
        <v>1.7824070000000001</v>
      </c>
      <c r="AC302">
        <v>7.3783130000000002E-2</v>
      </c>
      <c r="AD302">
        <v>-1.07104</v>
      </c>
      <c r="AE302">
        <v>6.3479049999999995E-2</v>
      </c>
      <c r="AF302">
        <v>-0.27013280000000001</v>
      </c>
      <c r="AG302">
        <v>8.8061639999999997E-2</v>
      </c>
      <c r="AH302">
        <v>0.88525039999999999</v>
      </c>
      <c r="AI302">
        <v>8.8756740000000001E-2</v>
      </c>
      <c r="AJ302">
        <v>-1.881667</v>
      </c>
      <c r="AK302">
        <v>9.2075950000000004E-2</v>
      </c>
      <c r="AL302">
        <v>0.8401845</v>
      </c>
      <c r="AM302">
        <v>7.4198600000000003E-2</v>
      </c>
      <c r="AN302">
        <v>0.66368510000000003</v>
      </c>
      <c r="AO302">
        <v>8.55688E-2</v>
      </c>
    </row>
    <row r="303" spans="2:41" x14ac:dyDescent="0.25">
      <c r="B303">
        <v>0.56698999999999999</v>
      </c>
      <c r="C303">
        <v>0.1024557</v>
      </c>
      <c r="D303">
        <v>0.29384640000000001</v>
      </c>
      <c r="E303">
        <v>7.9894179999999995E-2</v>
      </c>
      <c r="F303">
        <v>-0.98600160000000003</v>
      </c>
      <c r="G303">
        <v>8.4123470000000006E-2</v>
      </c>
      <c r="H303">
        <v>-1.427273</v>
      </c>
      <c r="I303">
        <v>8.7164859999999997E-2</v>
      </c>
      <c r="J303">
        <v>0.78819649999999997</v>
      </c>
      <c r="K303">
        <v>9.7003530000000004E-2</v>
      </c>
      <c r="L303">
        <v>-0.73333360000000003</v>
      </c>
      <c r="M303">
        <v>8.1979819999999995E-2</v>
      </c>
      <c r="N303">
        <v>-0.92595329999999998</v>
      </c>
      <c r="O303">
        <v>0.1017188</v>
      </c>
      <c r="P303">
        <v>-0.2193136</v>
      </c>
      <c r="Q303">
        <v>7.68118E-2</v>
      </c>
      <c r="R303">
        <v>0.20427310000000001</v>
      </c>
      <c r="S303">
        <v>6.9248299999999999E-2</v>
      </c>
      <c r="T303">
        <v>1.8150059999999999</v>
      </c>
      <c r="U303">
        <v>7.6906649999999993E-2</v>
      </c>
      <c r="V303">
        <v>0.42237130000000001</v>
      </c>
      <c r="W303">
        <v>9.6750329999999996E-2</v>
      </c>
      <c r="X303">
        <v>0.17685110000000001</v>
      </c>
      <c r="Y303">
        <v>9.9058980000000005E-2</v>
      </c>
      <c r="Z303">
        <v>-1.4639880000000001</v>
      </c>
      <c r="AA303">
        <v>9.1308230000000004E-2</v>
      </c>
      <c r="AB303">
        <v>1.990863</v>
      </c>
      <c r="AC303">
        <v>7.161584E-2</v>
      </c>
      <c r="AD303">
        <v>-0.91522820000000005</v>
      </c>
      <c r="AE303">
        <v>7.4735709999999997E-2</v>
      </c>
      <c r="AF303">
        <v>-0.57847760000000004</v>
      </c>
      <c r="AG303">
        <v>8.5107840000000004E-2</v>
      </c>
      <c r="AH303">
        <v>0.16130749999999999</v>
      </c>
      <c r="AI303">
        <v>8.4440479999999998E-2</v>
      </c>
      <c r="AJ303">
        <v>-1.276308</v>
      </c>
      <c r="AK303">
        <v>9.0362300000000007E-2</v>
      </c>
      <c r="AL303">
        <v>0.40978009999999998</v>
      </c>
      <c r="AM303">
        <v>7.3566839999999994E-2</v>
      </c>
      <c r="AN303">
        <v>0.51680389999999998</v>
      </c>
      <c r="AO303">
        <v>8.0713800000000002E-2</v>
      </c>
    </row>
    <row r="304" spans="2:41" x14ac:dyDescent="0.25">
      <c r="B304">
        <v>-3.5057539999999998E-3</v>
      </c>
      <c r="C304">
        <v>9.1144610000000001E-2</v>
      </c>
      <c r="D304">
        <v>-0.21754019999999999</v>
      </c>
      <c r="E304">
        <v>8.2208050000000005E-2</v>
      </c>
      <c r="F304">
        <v>-1.3476060000000001</v>
      </c>
      <c r="G304">
        <v>8.8254509999999994E-2</v>
      </c>
      <c r="H304">
        <v>-2.3006489999999999</v>
      </c>
      <c r="I304">
        <v>8.7083599999999997E-2</v>
      </c>
      <c r="J304">
        <v>1.7955620000000001</v>
      </c>
      <c r="K304">
        <v>9.2343729999999999E-2</v>
      </c>
      <c r="L304">
        <v>0.46624660000000001</v>
      </c>
      <c r="M304">
        <v>7.6629180000000005E-2</v>
      </c>
      <c r="N304">
        <v>-0.24232919999999999</v>
      </c>
      <c r="O304">
        <v>0.1012916</v>
      </c>
      <c r="P304">
        <v>-0.59612609999999999</v>
      </c>
      <c r="Q304">
        <v>8.9153159999999995E-2</v>
      </c>
      <c r="R304">
        <v>1.0489520000000001</v>
      </c>
      <c r="S304">
        <v>6.5063129999999997E-2</v>
      </c>
      <c r="T304">
        <v>0.68040279999999997</v>
      </c>
      <c r="U304">
        <v>9.5742110000000005E-2</v>
      </c>
      <c r="V304">
        <v>0.8750791</v>
      </c>
      <c r="W304">
        <v>9.105713E-2</v>
      </c>
      <c r="X304">
        <v>-0.60031230000000002</v>
      </c>
      <c r="Y304">
        <v>0.1027892</v>
      </c>
      <c r="Z304">
        <v>-0.26704820000000001</v>
      </c>
      <c r="AA304">
        <v>8.4497160000000002E-2</v>
      </c>
      <c r="AB304">
        <v>2.2529029999999999</v>
      </c>
      <c r="AC304">
        <v>6.6949229999999998E-2</v>
      </c>
      <c r="AD304">
        <v>0.41559699999999999</v>
      </c>
      <c r="AE304">
        <v>8.7180759999999996E-2</v>
      </c>
      <c r="AF304">
        <v>-0.3986903</v>
      </c>
      <c r="AG304">
        <v>8.3629389999999998E-2</v>
      </c>
      <c r="AH304">
        <v>-1.548187</v>
      </c>
      <c r="AI304">
        <v>8.5889049999999995E-2</v>
      </c>
      <c r="AJ304">
        <v>-7.8532779999999996E-2</v>
      </c>
      <c r="AK304">
        <v>8.7393009999999993E-2</v>
      </c>
      <c r="AL304">
        <v>6.0483240000000001E-2</v>
      </c>
      <c r="AM304">
        <v>8.476997E-2</v>
      </c>
      <c r="AN304">
        <v>0.1277644</v>
      </c>
      <c r="AO304">
        <v>7.8203629999999996E-2</v>
      </c>
    </row>
    <row r="305" spans="2:41" x14ac:dyDescent="0.25">
      <c r="B305">
        <v>-0.86684110000000003</v>
      </c>
      <c r="C305">
        <v>8.3121979999999998E-2</v>
      </c>
      <c r="D305">
        <v>-0.19627120000000001</v>
      </c>
      <c r="E305">
        <v>7.7218029999999993E-2</v>
      </c>
      <c r="F305">
        <v>0.1480474</v>
      </c>
      <c r="G305">
        <v>7.8415230000000002E-2</v>
      </c>
      <c r="H305">
        <v>-2.0325859999999998</v>
      </c>
      <c r="I305">
        <v>8.7908020000000003E-2</v>
      </c>
      <c r="J305">
        <v>1.151146</v>
      </c>
      <c r="K305">
        <v>7.3072399999999996E-2</v>
      </c>
      <c r="L305">
        <v>1.730351</v>
      </c>
      <c r="M305">
        <v>6.6521830000000004E-2</v>
      </c>
      <c r="N305">
        <v>0.62387619999999999</v>
      </c>
      <c r="O305">
        <v>9.5620220000000006E-2</v>
      </c>
      <c r="P305">
        <v>0.99208839999999998</v>
      </c>
      <c r="Q305">
        <v>9.4399640000000007E-2</v>
      </c>
      <c r="R305">
        <v>1.546746</v>
      </c>
      <c r="S305">
        <v>6.5388070000000006E-2</v>
      </c>
      <c r="T305">
        <v>-1.4873780000000001</v>
      </c>
      <c r="U305">
        <v>0.1022999</v>
      </c>
      <c r="V305">
        <v>0.34268759999999998</v>
      </c>
      <c r="W305">
        <v>7.7367459999999999E-2</v>
      </c>
      <c r="X305">
        <v>-2.0538729999999998</v>
      </c>
      <c r="Y305">
        <v>0.1018244</v>
      </c>
      <c r="Z305">
        <v>0.72714400000000001</v>
      </c>
      <c r="AA305">
        <v>8.3717299999999994E-2</v>
      </c>
      <c r="AB305">
        <v>2.1167150000000001</v>
      </c>
      <c r="AC305">
        <v>6.8186440000000001E-2</v>
      </c>
      <c r="AD305">
        <v>1.4865569999999999</v>
      </c>
      <c r="AE305">
        <v>8.9916930000000006E-2</v>
      </c>
      <c r="AF305">
        <v>0.36416399999999999</v>
      </c>
      <c r="AG305">
        <v>8.5314399999999999E-2</v>
      </c>
      <c r="AH305">
        <v>-1.4039619999999999</v>
      </c>
      <c r="AI305">
        <v>9.2537590000000003E-2</v>
      </c>
      <c r="AJ305">
        <v>0.37377320000000003</v>
      </c>
      <c r="AK305">
        <v>7.9165139999999995E-2</v>
      </c>
      <c r="AL305">
        <v>-0.1408372</v>
      </c>
      <c r="AM305">
        <v>9.2468690000000006E-2</v>
      </c>
      <c r="AN305">
        <v>-3.9179729999999999E-3</v>
      </c>
      <c r="AO305">
        <v>6.9841500000000001E-2</v>
      </c>
    </row>
    <row r="306" spans="2:41" x14ac:dyDescent="0.25">
      <c r="B306">
        <v>-0.1573803</v>
      </c>
      <c r="C306">
        <v>8.4627190000000005E-2</v>
      </c>
      <c r="D306">
        <v>-0.1958491</v>
      </c>
      <c r="E306">
        <v>7.9586030000000002E-2</v>
      </c>
      <c r="F306">
        <v>1.3272820000000001</v>
      </c>
      <c r="G306">
        <v>6.6576079999999996E-2</v>
      </c>
      <c r="H306">
        <v>-1.3303849999999999</v>
      </c>
      <c r="I306">
        <v>8.5949899999999996E-2</v>
      </c>
      <c r="J306">
        <v>-0.54726280000000005</v>
      </c>
      <c r="K306">
        <v>7.1057110000000007E-2</v>
      </c>
      <c r="L306">
        <v>1.4640139999999999</v>
      </c>
      <c r="M306">
        <v>6.8540539999999997E-2</v>
      </c>
      <c r="N306">
        <v>1.0866769999999999</v>
      </c>
      <c r="O306">
        <v>8.66619E-2</v>
      </c>
      <c r="P306">
        <v>1.6323000000000001</v>
      </c>
      <c r="Q306">
        <v>9.1066949999999994E-2</v>
      </c>
      <c r="R306">
        <v>1.934177</v>
      </c>
      <c r="S306">
        <v>7.9478800000000002E-2</v>
      </c>
      <c r="T306">
        <v>-2.809307</v>
      </c>
      <c r="U306">
        <v>9.5658450000000006E-2</v>
      </c>
      <c r="V306">
        <v>0.20346059999999999</v>
      </c>
      <c r="W306">
        <v>7.1544040000000003E-2</v>
      </c>
      <c r="X306">
        <v>-1.066702</v>
      </c>
      <c r="Y306">
        <v>9.0120649999999997E-2</v>
      </c>
      <c r="Z306">
        <v>0.7290375</v>
      </c>
      <c r="AA306">
        <v>8.3581649999999993E-2</v>
      </c>
      <c r="AB306">
        <v>1.384779</v>
      </c>
      <c r="AC306">
        <v>7.7564460000000002E-2</v>
      </c>
      <c r="AD306">
        <v>2.6013350000000002</v>
      </c>
      <c r="AE306">
        <v>8.2111480000000001E-2</v>
      </c>
      <c r="AF306">
        <v>1.0468059999999999</v>
      </c>
      <c r="AG306">
        <v>8.3037780000000005E-2</v>
      </c>
      <c r="AH306">
        <v>0.54902030000000002</v>
      </c>
      <c r="AI306">
        <v>8.1325499999999995E-2</v>
      </c>
      <c r="AJ306">
        <v>-0.71083470000000004</v>
      </c>
      <c r="AK306">
        <v>7.3524539999999999E-2</v>
      </c>
      <c r="AL306">
        <v>-0.2092647</v>
      </c>
      <c r="AM306">
        <v>9.3088619999999997E-2</v>
      </c>
      <c r="AN306">
        <v>-0.4040608</v>
      </c>
      <c r="AO306">
        <v>6.2565770000000007E-2</v>
      </c>
    </row>
    <row r="307" spans="2:41" x14ac:dyDescent="0.25">
      <c r="B307">
        <v>0.4098039</v>
      </c>
      <c r="C307">
        <v>8.0493239999999994E-2</v>
      </c>
      <c r="D307">
        <v>-0.49546560000000001</v>
      </c>
      <c r="E307">
        <v>9.0378929999999996E-2</v>
      </c>
      <c r="F307">
        <v>0.93929530000000006</v>
      </c>
      <c r="G307">
        <v>6.6584649999999995E-2</v>
      </c>
      <c r="H307">
        <v>-0.66618929999999998</v>
      </c>
      <c r="I307">
        <v>7.9125169999999995E-2</v>
      </c>
      <c r="J307">
        <v>-0.98936329999999995</v>
      </c>
      <c r="K307">
        <v>8.5275080000000003E-2</v>
      </c>
      <c r="L307">
        <v>0.19710739999999999</v>
      </c>
      <c r="M307">
        <v>7.5983800000000004E-2</v>
      </c>
      <c r="N307">
        <v>1.1052489999999999</v>
      </c>
      <c r="O307">
        <v>7.4809879999999995E-2</v>
      </c>
      <c r="P307">
        <v>0.497672</v>
      </c>
      <c r="Q307">
        <v>8.6643349999999994E-2</v>
      </c>
      <c r="R307">
        <v>1.927753</v>
      </c>
      <c r="S307">
        <v>8.471099E-2</v>
      </c>
      <c r="T307">
        <v>-1.594689</v>
      </c>
      <c r="U307">
        <v>8.990389E-2</v>
      </c>
      <c r="V307">
        <v>0.95873920000000001</v>
      </c>
      <c r="W307">
        <v>6.765794E-2</v>
      </c>
      <c r="X307">
        <v>0.64861389999999997</v>
      </c>
      <c r="Y307">
        <v>7.7184429999999998E-2</v>
      </c>
      <c r="Z307">
        <v>0.43264970000000003</v>
      </c>
      <c r="AA307">
        <v>7.6114580000000001E-2</v>
      </c>
      <c r="AB307">
        <v>0.24213570000000001</v>
      </c>
      <c r="AC307">
        <v>8.4830500000000003E-2</v>
      </c>
      <c r="AD307">
        <v>2.832891</v>
      </c>
      <c r="AE307">
        <v>6.9429130000000006E-2</v>
      </c>
      <c r="AF307">
        <v>1.785803</v>
      </c>
      <c r="AG307">
        <v>7.5294410000000006E-2</v>
      </c>
      <c r="AH307">
        <v>1.345118</v>
      </c>
      <c r="AI307">
        <v>6.5556199999999995E-2</v>
      </c>
      <c r="AJ307">
        <v>-0.92065330000000001</v>
      </c>
      <c r="AK307">
        <v>7.5362020000000002E-2</v>
      </c>
      <c r="AL307">
        <v>0.65131090000000003</v>
      </c>
      <c r="AM307">
        <v>8.6957220000000002E-2</v>
      </c>
      <c r="AN307">
        <v>-9.0838630000000004E-2</v>
      </c>
      <c r="AO307">
        <v>6.9748640000000001E-2</v>
      </c>
    </row>
    <row r="308" spans="2:41" x14ac:dyDescent="0.25">
      <c r="B308">
        <v>8.7760149999999999E-3</v>
      </c>
      <c r="C308">
        <v>7.6702149999999997E-2</v>
      </c>
      <c r="D308">
        <v>-0.74181430000000004</v>
      </c>
      <c r="E308">
        <v>9.0965879999999999E-2</v>
      </c>
      <c r="F308">
        <v>0.96285120000000002</v>
      </c>
      <c r="G308">
        <v>7.1786210000000003E-2</v>
      </c>
      <c r="H308">
        <v>-0.67293340000000001</v>
      </c>
      <c r="I308">
        <v>7.1896280000000007E-2</v>
      </c>
      <c r="J308">
        <v>-0.38475340000000002</v>
      </c>
      <c r="K308">
        <v>8.8117810000000005E-2</v>
      </c>
      <c r="L308">
        <v>-0.50050349999999999</v>
      </c>
      <c r="M308">
        <v>7.1435499999999999E-2</v>
      </c>
      <c r="N308">
        <v>0.46957919999999997</v>
      </c>
      <c r="O308">
        <v>6.7875400000000002E-2</v>
      </c>
      <c r="P308">
        <v>4.0040260000000001E-2</v>
      </c>
      <c r="Q308">
        <v>8.1581619999999994E-2</v>
      </c>
      <c r="R308">
        <v>0.76752390000000004</v>
      </c>
      <c r="S308">
        <v>7.1347339999999995E-2</v>
      </c>
      <c r="T308">
        <v>0.52600179999999996</v>
      </c>
      <c r="U308">
        <v>8.6502469999999998E-2</v>
      </c>
      <c r="V308">
        <v>1.325944</v>
      </c>
      <c r="W308">
        <v>5.8851920000000002E-2</v>
      </c>
      <c r="X308">
        <v>1.07426</v>
      </c>
      <c r="Y308">
        <v>7.3255899999999999E-2</v>
      </c>
      <c r="Z308">
        <v>0.2955199</v>
      </c>
      <c r="AA308">
        <v>6.8327159999999998E-2</v>
      </c>
      <c r="AB308">
        <v>-0.16383490000000001</v>
      </c>
      <c r="AC308">
        <v>8.3356379999999994E-2</v>
      </c>
      <c r="AD308">
        <v>1.263174</v>
      </c>
      <c r="AE308">
        <v>6.496913E-2</v>
      </c>
      <c r="AF308">
        <v>1.5885549999999999</v>
      </c>
      <c r="AG308">
        <v>7.1994569999999994E-2</v>
      </c>
      <c r="AH308">
        <v>0.20298550000000001</v>
      </c>
      <c r="AI308">
        <v>6.3335420000000003E-2</v>
      </c>
      <c r="AJ308">
        <v>0.23803769999999999</v>
      </c>
      <c r="AK308">
        <v>7.0497679999999993E-2</v>
      </c>
      <c r="AL308">
        <v>1.410406</v>
      </c>
      <c r="AM308">
        <v>7.3687600000000006E-2</v>
      </c>
      <c r="AN308">
        <v>1.3692869999999999</v>
      </c>
      <c r="AO308">
        <v>7.6069880000000006E-2</v>
      </c>
    </row>
    <row r="309" spans="2:41" x14ac:dyDescent="0.25">
      <c r="B309">
        <v>0.39417570000000002</v>
      </c>
      <c r="C309">
        <v>7.6286140000000002E-2</v>
      </c>
      <c r="D309">
        <v>-0.58986000000000005</v>
      </c>
      <c r="E309">
        <v>8.4605659999999999E-2</v>
      </c>
      <c r="F309">
        <v>1.3960319999999999</v>
      </c>
      <c r="G309">
        <v>5.985E-2</v>
      </c>
      <c r="H309">
        <v>-0.79372520000000002</v>
      </c>
      <c r="I309">
        <v>7.0155529999999994E-2</v>
      </c>
      <c r="J309">
        <v>4.655406E-3</v>
      </c>
      <c r="K309">
        <v>8.173938E-2</v>
      </c>
      <c r="L309">
        <v>-0.77399010000000001</v>
      </c>
      <c r="M309">
        <v>5.7611339999999997E-2</v>
      </c>
      <c r="N309">
        <v>3.5422349999999998E-2</v>
      </c>
      <c r="O309">
        <v>7.7614299999999997E-2</v>
      </c>
      <c r="P309">
        <v>0.98164569999999995</v>
      </c>
      <c r="Q309">
        <v>7.7103809999999995E-2</v>
      </c>
      <c r="R309">
        <v>0.42960890000000002</v>
      </c>
      <c r="S309">
        <v>6.5956580000000001E-2</v>
      </c>
      <c r="T309">
        <v>0.29950009999999999</v>
      </c>
      <c r="U309">
        <v>8.4227540000000004E-2</v>
      </c>
      <c r="V309">
        <v>0.83738409999999996</v>
      </c>
      <c r="W309">
        <v>5.7353349999999997E-2</v>
      </c>
      <c r="X309">
        <v>0.64262149999999996</v>
      </c>
      <c r="Y309">
        <v>7.1816409999999997E-2</v>
      </c>
      <c r="Z309">
        <v>-0.21860750000000001</v>
      </c>
      <c r="AA309">
        <v>7.1204840000000005E-2</v>
      </c>
      <c r="AB309">
        <v>0.2264022</v>
      </c>
      <c r="AC309">
        <v>7.3908840000000003E-2</v>
      </c>
      <c r="AD309">
        <v>-0.22789899999999999</v>
      </c>
      <c r="AE309">
        <v>7.0015499999999994E-2</v>
      </c>
      <c r="AF309">
        <v>0.51166120000000004</v>
      </c>
      <c r="AG309">
        <v>7.8166639999999996E-2</v>
      </c>
      <c r="AH309">
        <v>-0.67861190000000005</v>
      </c>
      <c r="AI309">
        <v>6.873899E-2</v>
      </c>
      <c r="AJ309">
        <v>0.84853880000000004</v>
      </c>
      <c r="AK309">
        <v>5.965206E-2</v>
      </c>
      <c r="AL309">
        <v>0.71619200000000005</v>
      </c>
      <c r="AM309">
        <v>6.748179E-2</v>
      </c>
      <c r="AN309">
        <v>1.863146</v>
      </c>
      <c r="AO309">
        <v>7.0637909999999998E-2</v>
      </c>
    </row>
    <row r="310" spans="2:41" x14ac:dyDescent="0.25">
      <c r="B310">
        <v>1.6683520000000001</v>
      </c>
      <c r="C310">
        <v>7.2155670000000005E-2</v>
      </c>
      <c r="D310">
        <v>-1.406401E-2</v>
      </c>
      <c r="E310">
        <v>8.5748389999999994E-2</v>
      </c>
      <c r="F310">
        <v>0.66646890000000003</v>
      </c>
      <c r="G310">
        <v>4.3668999999999999E-2</v>
      </c>
      <c r="H310">
        <v>-0.26189279999999998</v>
      </c>
      <c r="I310">
        <v>7.3729169999999997E-2</v>
      </c>
      <c r="J310">
        <v>0.26821669999999997</v>
      </c>
      <c r="K310">
        <v>7.7058749999999995E-2</v>
      </c>
      <c r="L310">
        <v>-0.82436120000000002</v>
      </c>
      <c r="M310">
        <v>5.6565579999999997E-2</v>
      </c>
      <c r="N310">
        <v>0.21721190000000001</v>
      </c>
      <c r="O310">
        <v>8.2515989999999997E-2</v>
      </c>
      <c r="P310">
        <v>1.3935679999999999</v>
      </c>
      <c r="Q310">
        <v>7.5917299999999993E-2</v>
      </c>
      <c r="R310">
        <v>1.3939079999999999</v>
      </c>
      <c r="S310">
        <v>7.4900980000000006E-2</v>
      </c>
      <c r="T310">
        <v>-0.48068260000000002</v>
      </c>
      <c r="U310">
        <v>9.0575160000000002E-2</v>
      </c>
      <c r="V310">
        <v>-3.6732399999999998E-2</v>
      </c>
      <c r="W310">
        <v>7.2555350000000005E-2</v>
      </c>
      <c r="X310">
        <v>0.11745700000000001</v>
      </c>
      <c r="Y310">
        <v>7.3671810000000004E-2</v>
      </c>
      <c r="Z310">
        <v>-0.81449380000000005</v>
      </c>
      <c r="AA310">
        <v>8.0269270000000004E-2</v>
      </c>
      <c r="AB310">
        <v>0.43854320000000002</v>
      </c>
      <c r="AC310">
        <v>7.2455980000000003E-2</v>
      </c>
      <c r="AD310">
        <v>-0.14446729999999999</v>
      </c>
      <c r="AE310">
        <v>7.2184180000000001E-2</v>
      </c>
      <c r="AF310">
        <v>0.37936819999999999</v>
      </c>
      <c r="AG310">
        <v>8.4852559999999994E-2</v>
      </c>
      <c r="AH310">
        <v>7.7656269999999999E-2</v>
      </c>
      <c r="AI310">
        <v>7.2946490000000003E-2</v>
      </c>
      <c r="AJ310">
        <v>0.58820039999999996</v>
      </c>
      <c r="AK310">
        <v>6.6039180000000003E-2</v>
      </c>
      <c r="AL310">
        <v>-0.26066089999999997</v>
      </c>
      <c r="AM310">
        <v>6.9667779999999999E-2</v>
      </c>
      <c r="AN310">
        <v>0.78022650000000004</v>
      </c>
      <c r="AO310">
        <v>6.6633020000000001E-2</v>
      </c>
    </row>
    <row r="311" spans="2:41" x14ac:dyDescent="0.25">
      <c r="B311">
        <v>1.2439880000000001</v>
      </c>
      <c r="C311">
        <v>7.2779010000000005E-2</v>
      </c>
      <c r="D311">
        <v>0.64254049999999996</v>
      </c>
      <c r="E311">
        <v>8.2410830000000004E-2</v>
      </c>
      <c r="F311">
        <v>-0.74076489999999995</v>
      </c>
      <c r="G311">
        <v>5.1744190000000002E-2</v>
      </c>
      <c r="H311">
        <v>-0.2338364</v>
      </c>
      <c r="I311">
        <v>7.7073489999999995E-2</v>
      </c>
      <c r="J311">
        <v>0.52261420000000003</v>
      </c>
      <c r="K311">
        <v>7.6777219999999993E-2</v>
      </c>
      <c r="L311">
        <v>-0.25240030000000002</v>
      </c>
      <c r="M311">
        <v>7.2938619999999996E-2</v>
      </c>
      <c r="N311">
        <v>0.37762269999999998</v>
      </c>
      <c r="O311">
        <v>6.9221950000000004E-2</v>
      </c>
      <c r="P311">
        <v>0.24444070000000001</v>
      </c>
      <c r="Q311">
        <v>8.0601220000000001E-2</v>
      </c>
      <c r="R311">
        <v>1.1515040000000001</v>
      </c>
      <c r="S311">
        <v>7.9513020000000004E-2</v>
      </c>
      <c r="T311">
        <v>0.93938359999999999</v>
      </c>
      <c r="U311">
        <v>9.8335510000000001E-2</v>
      </c>
      <c r="V311">
        <v>-1.383506E-2</v>
      </c>
      <c r="W311">
        <v>8.7075639999999996E-2</v>
      </c>
      <c r="X311">
        <v>-0.31047340000000001</v>
      </c>
      <c r="Y311">
        <v>8.4070259999999994E-2</v>
      </c>
      <c r="Z311">
        <v>-0.45127929999999999</v>
      </c>
      <c r="AA311">
        <v>7.98315E-2</v>
      </c>
      <c r="AB311">
        <v>0.93714019999999998</v>
      </c>
      <c r="AC311">
        <v>8.325726E-2</v>
      </c>
      <c r="AD311">
        <v>0.35454639999999998</v>
      </c>
      <c r="AE311">
        <v>7.4823440000000005E-2</v>
      </c>
      <c r="AF311">
        <v>1.2522960000000001</v>
      </c>
      <c r="AG311">
        <v>8.2467460000000006E-2</v>
      </c>
      <c r="AH311">
        <v>1.1090100000000001</v>
      </c>
      <c r="AI311">
        <v>7.4151190000000006E-2</v>
      </c>
      <c r="AJ311">
        <v>-0.31247599999999998</v>
      </c>
      <c r="AK311">
        <v>8.093069E-2</v>
      </c>
      <c r="AL311">
        <v>-0.86278999999999995</v>
      </c>
      <c r="AM311">
        <v>6.7921140000000005E-2</v>
      </c>
      <c r="AN311">
        <v>-0.53869999999999996</v>
      </c>
      <c r="AO311">
        <v>7.4274359999999998E-2</v>
      </c>
    </row>
    <row r="312" spans="2:41" x14ac:dyDescent="0.25">
      <c r="B312">
        <v>-1.3499559999999999</v>
      </c>
      <c r="C312">
        <v>8.0986050000000004E-2</v>
      </c>
      <c r="D312">
        <v>0.46420109999999998</v>
      </c>
      <c r="E312">
        <v>6.9681590000000002E-2</v>
      </c>
      <c r="F312">
        <v>-1.889534</v>
      </c>
      <c r="G312">
        <v>7.3365230000000003E-2</v>
      </c>
      <c r="H312">
        <v>-0.4214465</v>
      </c>
      <c r="I312">
        <v>8.0117649999999999E-2</v>
      </c>
      <c r="J312">
        <v>0.30760140000000002</v>
      </c>
      <c r="K312">
        <v>7.9120570000000001E-2</v>
      </c>
      <c r="L312">
        <v>-3.0230300000000002E-2</v>
      </c>
      <c r="M312">
        <v>8.0129539999999999E-2</v>
      </c>
      <c r="N312">
        <v>0.62814950000000003</v>
      </c>
      <c r="O312">
        <v>7.3438680000000006E-2</v>
      </c>
      <c r="P312">
        <v>-0.77631320000000004</v>
      </c>
      <c r="Q312">
        <v>8.8057170000000004E-2</v>
      </c>
      <c r="R312">
        <v>-0.39430460000000001</v>
      </c>
      <c r="S312">
        <v>7.8984399999999996E-2</v>
      </c>
      <c r="T312">
        <v>1.970585</v>
      </c>
      <c r="U312">
        <v>8.6790939999999997E-2</v>
      </c>
      <c r="V312">
        <v>0.79245650000000001</v>
      </c>
      <c r="W312">
        <v>7.9041490000000006E-2</v>
      </c>
      <c r="X312">
        <v>-0.7165665</v>
      </c>
      <c r="Y312">
        <v>8.9618649999999994E-2</v>
      </c>
      <c r="Z312">
        <v>0.94320360000000003</v>
      </c>
      <c r="AA312">
        <v>7.3684230000000003E-2</v>
      </c>
      <c r="AB312">
        <v>1.2466900000000001</v>
      </c>
      <c r="AC312">
        <v>8.1338610000000006E-2</v>
      </c>
      <c r="AD312">
        <v>-0.1171</v>
      </c>
      <c r="AE312">
        <v>8.8701580000000002E-2</v>
      </c>
      <c r="AF312">
        <v>1.7154069999999999</v>
      </c>
      <c r="AG312">
        <v>6.7752789999999993E-2</v>
      </c>
      <c r="AH312">
        <v>0.87402990000000003</v>
      </c>
      <c r="AI312">
        <v>7.8173740000000005E-2</v>
      </c>
      <c r="AJ312">
        <v>-1.4646479999999999</v>
      </c>
      <c r="AK312">
        <v>7.9329419999999998E-2</v>
      </c>
      <c r="AL312">
        <v>-1.120466</v>
      </c>
      <c r="AM312">
        <v>6.9681170000000001E-2</v>
      </c>
      <c r="AN312">
        <v>-1.3102290000000001</v>
      </c>
      <c r="AO312">
        <v>8.4445149999999997E-2</v>
      </c>
    </row>
    <row r="313" spans="2:41" x14ac:dyDescent="0.25">
      <c r="B313">
        <v>-1.7781979999999999</v>
      </c>
      <c r="C313">
        <v>8.3167779999999997E-2</v>
      </c>
      <c r="D313">
        <v>-0.7376606</v>
      </c>
      <c r="E313">
        <v>6.7121760000000003E-2</v>
      </c>
      <c r="F313">
        <v>-1.8023199999999999</v>
      </c>
      <c r="G313">
        <v>8.1753489999999998E-2</v>
      </c>
      <c r="H313">
        <v>0.1788129</v>
      </c>
      <c r="I313">
        <v>8.1619419999999998E-2</v>
      </c>
      <c r="J313">
        <v>0.5526124</v>
      </c>
      <c r="K313">
        <v>7.9559069999999996E-2</v>
      </c>
      <c r="L313">
        <v>-0.56405689999999997</v>
      </c>
      <c r="M313">
        <v>7.2399030000000003E-2</v>
      </c>
      <c r="N313">
        <v>0.75308079999999999</v>
      </c>
      <c r="O313">
        <v>9.3728480000000003E-2</v>
      </c>
      <c r="P313">
        <v>0.4107113</v>
      </c>
      <c r="Q313">
        <v>8.5157849999999993E-2</v>
      </c>
      <c r="R313">
        <v>-0.84248679999999998</v>
      </c>
      <c r="S313">
        <v>8.4846409999999997E-2</v>
      </c>
      <c r="T313">
        <v>1.152833</v>
      </c>
      <c r="U313">
        <v>6.8048570000000003E-2</v>
      </c>
      <c r="V313">
        <v>0.95226820000000001</v>
      </c>
      <c r="W313">
        <v>6.0467890000000003E-2</v>
      </c>
      <c r="X313">
        <v>-0.51734369999999996</v>
      </c>
      <c r="Y313">
        <v>8.3292489999999997E-2</v>
      </c>
      <c r="Z313">
        <v>1.540853</v>
      </c>
      <c r="AA313">
        <v>7.2696979999999994E-2</v>
      </c>
      <c r="AB313">
        <v>0.65052279999999996</v>
      </c>
      <c r="AC313">
        <v>6.4847849999999999E-2</v>
      </c>
      <c r="AD313">
        <v>-1.0214510000000001</v>
      </c>
      <c r="AE313">
        <v>0.1033968</v>
      </c>
      <c r="AF313">
        <v>1.3096350000000001</v>
      </c>
      <c r="AG313">
        <v>5.9057119999999998E-2</v>
      </c>
      <c r="AH313">
        <v>0.533196</v>
      </c>
      <c r="AI313">
        <v>8.1099379999999999E-2</v>
      </c>
      <c r="AJ313">
        <v>-1.95807</v>
      </c>
      <c r="AK313">
        <v>7.5844910000000001E-2</v>
      </c>
      <c r="AL313">
        <v>-0.81195010000000001</v>
      </c>
      <c r="AM313">
        <v>7.7047229999999994E-2</v>
      </c>
      <c r="AN313">
        <v>-1.43706</v>
      </c>
      <c r="AO313">
        <v>8.2285910000000004E-2</v>
      </c>
    </row>
    <row r="314" spans="2:41" x14ac:dyDescent="0.25">
      <c r="B314">
        <v>0.52698730000000005</v>
      </c>
      <c r="C314">
        <v>7.6152659999999997E-2</v>
      </c>
      <c r="D314">
        <v>-1.200183</v>
      </c>
      <c r="E314">
        <v>7.8786250000000002E-2</v>
      </c>
      <c r="F314">
        <v>-0.35466120000000001</v>
      </c>
      <c r="G314">
        <v>7.3588340000000002E-2</v>
      </c>
      <c r="H314">
        <v>0.2457657</v>
      </c>
      <c r="I314">
        <v>7.8533530000000004E-2</v>
      </c>
      <c r="J314">
        <v>1.1943699999999999</v>
      </c>
      <c r="K314">
        <v>6.9293519999999997E-2</v>
      </c>
      <c r="L314">
        <v>-0.80847290000000005</v>
      </c>
      <c r="M314">
        <v>7.4639689999999995E-2</v>
      </c>
      <c r="N314">
        <v>0.45483620000000002</v>
      </c>
      <c r="O314">
        <v>8.9436840000000004E-2</v>
      </c>
      <c r="P314">
        <v>2.0707429999999998</v>
      </c>
      <c r="Q314">
        <v>7.5893290000000002E-2</v>
      </c>
      <c r="R314">
        <v>0.55659970000000003</v>
      </c>
      <c r="S314">
        <v>9.3053360000000002E-2</v>
      </c>
      <c r="T314">
        <v>0.76590899999999995</v>
      </c>
      <c r="U314">
        <v>6.5147730000000001E-2</v>
      </c>
      <c r="V314">
        <v>0.36064089999999999</v>
      </c>
      <c r="W314">
        <v>5.7582809999999998E-2</v>
      </c>
      <c r="X314">
        <v>0.38058140000000001</v>
      </c>
      <c r="Y314">
        <v>7.5409939999999995E-2</v>
      </c>
      <c r="Z314">
        <v>0.31214890000000001</v>
      </c>
      <c r="AA314">
        <v>7.3919609999999997E-2</v>
      </c>
      <c r="AB314">
        <v>0.81610210000000005</v>
      </c>
      <c r="AC314">
        <v>5.5418340000000003E-2</v>
      </c>
      <c r="AD314">
        <v>-1.2166220000000001</v>
      </c>
      <c r="AE314">
        <v>9.7293000000000004E-2</v>
      </c>
      <c r="AF314">
        <v>0.96980200000000005</v>
      </c>
      <c r="AG314">
        <v>7.3753369999999999E-2</v>
      </c>
      <c r="AH314">
        <v>1.1164099999999999</v>
      </c>
      <c r="AI314">
        <v>7.7069070000000003E-2</v>
      </c>
      <c r="AJ314">
        <v>-1.5916980000000001</v>
      </c>
      <c r="AK314">
        <v>9.1430559999999994E-2</v>
      </c>
      <c r="AL314">
        <v>-6.107609E-2</v>
      </c>
      <c r="AM314">
        <v>7.8349290000000002E-2</v>
      </c>
      <c r="AN314">
        <v>-0.99955680000000002</v>
      </c>
      <c r="AO314">
        <v>7.1650859999999997E-2</v>
      </c>
    </row>
    <row r="315" spans="2:41" x14ac:dyDescent="0.25">
      <c r="B315">
        <v>1.059844</v>
      </c>
      <c r="C315">
        <v>7.2530310000000001E-2</v>
      </c>
      <c r="D315">
        <v>-0.19078700000000001</v>
      </c>
      <c r="E315">
        <v>8.4498149999999994E-2</v>
      </c>
      <c r="F315">
        <v>0.15764310000000001</v>
      </c>
      <c r="G315">
        <v>6.8048239999999996E-2</v>
      </c>
      <c r="H315">
        <v>-0.68840140000000005</v>
      </c>
      <c r="I315">
        <v>8.0830959999999993E-2</v>
      </c>
      <c r="J315">
        <v>0.49818620000000002</v>
      </c>
      <c r="K315">
        <v>5.6165600000000003E-2</v>
      </c>
      <c r="L315">
        <v>-0.75279779999999996</v>
      </c>
      <c r="M315">
        <v>8.4361259999999993E-2</v>
      </c>
      <c r="N315">
        <v>0.44935029999999998</v>
      </c>
      <c r="O315">
        <v>6.5490960000000001E-2</v>
      </c>
      <c r="P315">
        <v>1.4332050000000001</v>
      </c>
      <c r="Q315">
        <v>7.4616979999999999E-2</v>
      </c>
      <c r="R315">
        <v>1.5834090000000001</v>
      </c>
      <c r="S315">
        <v>8.9750549999999998E-2</v>
      </c>
      <c r="T315">
        <v>0.72585889999999997</v>
      </c>
      <c r="U315">
        <v>7.2013980000000005E-2</v>
      </c>
      <c r="V315">
        <v>0.70957210000000004</v>
      </c>
      <c r="W315">
        <v>6.9638220000000001E-2</v>
      </c>
      <c r="X315">
        <v>0.34309339999999999</v>
      </c>
      <c r="Y315">
        <v>7.2491319999999998E-2</v>
      </c>
      <c r="Z315">
        <v>-0.41755789999999998</v>
      </c>
      <c r="AA315">
        <v>7.2731530000000003E-2</v>
      </c>
      <c r="AB315">
        <v>1.2657</v>
      </c>
      <c r="AC315">
        <v>5.6730330000000002E-2</v>
      </c>
      <c r="AD315">
        <v>-0.32975579999999999</v>
      </c>
      <c r="AE315">
        <v>7.8265979999999999E-2</v>
      </c>
      <c r="AF315">
        <v>1.1605589999999999</v>
      </c>
      <c r="AG315">
        <v>8.943972E-2</v>
      </c>
      <c r="AH315">
        <v>1.30854</v>
      </c>
      <c r="AI315">
        <v>7.3237910000000003E-2</v>
      </c>
      <c r="AJ315">
        <v>-0.93769349999999996</v>
      </c>
      <c r="AK315">
        <v>0.10373060000000001</v>
      </c>
      <c r="AL315">
        <v>0.60559940000000001</v>
      </c>
      <c r="AM315">
        <v>7.1395669999999994E-2</v>
      </c>
      <c r="AN315">
        <v>-0.3463041</v>
      </c>
      <c r="AO315">
        <v>6.0878080000000001E-2</v>
      </c>
    </row>
    <row r="316" spans="2:41" x14ac:dyDescent="0.25">
      <c r="B316">
        <v>0.1063432</v>
      </c>
      <c r="C316">
        <v>7.9344830000000005E-2</v>
      </c>
      <c r="D316">
        <v>0.65681869999999998</v>
      </c>
      <c r="E316">
        <v>7.3096270000000005E-2</v>
      </c>
      <c r="F316">
        <v>-1.092692</v>
      </c>
      <c r="G316">
        <v>7.5974299999999995E-2</v>
      </c>
      <c r="H316">
        <v>-1.138703</v>
      </c>
      <c r="I316">
        <v>8.9682059999999994E-2</v>
      </c>
      <c r="J316">
        <v>-0.40599469999999999</v>
      </c>
      <c r="K316">
        <v>5.9053359999999999E-2</v>
      </c>
      <c r="L316">
        <v>-0.10120419999999999</v>
      </c>
      <c r="M316">
        <v>7.9900260000000001E-2</v>
      </c>
      <c r="N316">
        <v>0.51611240000000003</v>
      </c>
      <c r="O316">
        <v>4.9375330000000002E-2</v>
      </c>
      <c r="P316">
        <v>0.331011</v>
      </c>
      <c r="Q316">
        <v>7.6657970000000006E-2</v>
      </c>
      <c r="R316">
        <v>0.54908170000000001</v>
      </c>
      <c r="S316">
        <v>7.4788350000000003E-2</v>
      </c>
      <c r="T316">
        <v>-5.246021E-2</v>
      </c>
      <c r="U316">
        <v>7.8845990000000005E-2</v>
      </c>
      <c r="V316">
        <v>2.5857770000000002</v>
      </c>
      <c r="W316">
        <v>7.3446849999999994E-2</v>
      </c>
      <c r="X316">
        <v>-1.125389</v>
      </c>
      <c r="Y316">
        <v>7.8738619999999995E-2</v>
      </c>
      <c r="Z316">
        <v>-0.112321</v>
      </c>
      <c r="AA316">
        <v>6.5224799999999999E-2</v>
      </c>
      <c r="AB316">
        <v>0.46001730000000002</v>
      </c>
      <c r="AC316">
        <v>6.503101E-2</v>
      </c>
      <c r="AD316">
        <v>0.9325599</v>
      </c>
      <c r="AE316">
        <v>7.6590480000000002E-2</v>
      </c>
      <c r="AF316">
        <v>1.167287</v>
      </c>
      <c r="AG316">
        <v>8.7696579999999996E-2</v>
      </c>
      <c r="AH316">
        <v>-4.0748970000000002E-2</v>
      </c>
      <c r="AI316">
        <v>7.5692079999999995E-2</v>
      </c>
      <c r="AJ316">
        <v>-0.15766340000000001</v>
      </c>
      <c r="AK316">
        <v>9.0538939999999998E-2</v>
      </c>
      <c r="AL316">
        <v>-8.1226759999999995E-2</v>
      </c>
      <c r="AM316">
        <v>6.0046839999999997E-2</v>
      </c>
      <c r="AN316">
        <v>5.603959E-2</v>
      </c>
      <c r="AO316">
        <v>5.1237779999999997E-2</v>
      </c>
    </row>
    <row r="317" spans="2:41" x14ac:dyDescent="0.25">
      <c r="B317">
        <v>0.19497400000000001</v>
      </c>
      <c r="C317">
        <v>8.4063680000000002E-2</v>
      </c>
      <c r="D317">
        <v>0.29368650000000002</v>
      </c>
      <c r="E317">
        <v>5.8078539999999998E-2</v>
      </c>
      <c r="F317">
        <v>-1.259115</v>
      </c>
      <c r="G317">
        <v>8.2749009999999998E-2</v>
      </c>
      <c r="H317">
        <v>-0.39380110000000002</v>
      </c>
      <c r="I317">
        <v>8.7313420000000003E-2</v>
      </c>
      <c r="J317">
        <v>-0.49995620000000002</v>
      </c>
      <c r="K317">
        <v>6.6613400000000003E-2</v>
      </c>
      <c r="L317">
        <v>0.98389740000000003</v>
      </c>
      <c r="M317">
        <v>6.7044969999999995E-2</v>
      </c>
      <c r="N317">
        <v>0.25148219999999999</v>
      </c>
      <c r="O317">
        <v>5.3827119999999999E-2</v>
      </c>
      <c r="P317">
        <v>0.60385239999999996</v>
      </c>
      <c r="Q317">
        <v>7.4153689999999994E-2</v>
      </c>
      <c r="R317">
        <v>-0.79212139999999998</v>
      </c>
      <c r="S317">
        <v>6.4505699999999999E-2</v>
      </c>
      <c r="T317">
        <v>-0.27443669999999998</v>
      </c>
      <c r="U317">
        <v>7.9823839999999993E-2</v>
      </c>
      <c r="V317">
        <v>2.6511770000000001</v>
      </c>
      <c r="W317">
        <v>6.4974470000000006E-2</v>
      </c>
      <c r="X317">
        <v>-2.4107620000000001</v>
      </c>
      <c r="Y317">
        <v>9.0637460000000003E-2</v>
      </c>
      <c r="Z317">
        <v>-0.37768020000000002</v>
      </c>
      <c r="AA317">
        <v>6.2813090000000002E-2</v>
      </c>
      <c r="AB317">
        <v>-2.6527470000000001E-2</v>
      </c>
      <c r="AC317">
        <v>7.1758630000000004E-2</v>
      </c>
      <c r="AD317">
        <v>1.28383</v>
      </c>
      <c r="AE317">
        <v>8.464969E-2</v>
      </c>
      <c r="AF317">
        <v>0.47160800000000003</v>
      </c>
      <c r="AG317">
        <v>8.3961720000000004E-2</v>
      </c>
      <c r="AH317">
        <v>-1.367704</v>
      </c>
      <c r="AI317">
        <v>8.3302790000000002E-2</v>
      </c>
      <c r="AJ317">
        <v>0.66960679999999995</v>
      </c>
      <c r="AK317">
        <v>7.5655420000000001E-2</v>
      </c>
      <c r="AL317">
        <v>-1.144307</v>
      </c>
      <c r="AM317">
        <v>5.8795149999999997E-2</v>
      </c>
      <c r="AN317">
        <v>0.34102559999999998</v>
      </c>
      <c r="AO317">
        <v>4.9706439999999998E-2</v>
      </c>
    </row>
    <row r="318" spans="2:41" x14ac:dyDescent="0.25">
      <c r="B318">
        <v>0.57482129999999998</v>
      </c>
      <c r="C318">
        <v>7.6164460000000003E-2</v>
      </c>
      <c r="D318">
        <v>-8.6524099999999993E-3</v>
      </c>
      <c r="E318">
        <v>5.6438769999999999E-2</v>
      </c>
      <c r="F318">
        <v>-9.5909069999999999E-2</v>
      </c>
      <c r="G318">
        <v>7.4269769999999999E-2</v>
      </c>
      <c r="H318">
        <v>0.15833220000000001</v>
      </c>
      <c r="I318">
        <v>7.5165049999999997E-2</v>
      </c>
      <c r="J318">
        <v>-0.80678819999999996</v>
      </c>
      <c r="K318">
        <v>6.9869650000000005E-2</v>
      </c>
      <c r="L318">
        <v>0.92698440000000004</v>
      </c>
      <c r="M318">
        <v>6.8002060000000003E-2</v>
      </c>
      <c r="N318">
        <v>0.34993479999999999</v>
      </c>
      <c r="O318">
        <v>6.8986049999999993E-2</v>
      </c>
      <c r="P318">
        <v>0.77484549999999996</v>
      </c>
      <c r="Q318">
        <v>7.2282550000000001E-2</v>
      </c>
      <c r="R318">
        <v>-0.38686999999999999</v>
      </c>
      <c r="S318">
        <v>7.5220969999999998E-2</v>
      </c>
      <c r="T318">
        <v>0.27618920000000002</v>
      </c>
      <c r="U318">
        <v>7.3349049999999999E-2</v>
      </c>
      <c r="V318">
        <v>-9.2793970000000003E-2</v>
      </c>
      <c r="W318">
        <v>6.3775380000000007E-2</v>
      </c>
      <c r="X318">
        <v>-1.4717480000000001</v>
      </c>
      <c r="Y318">
        <v>9.2145959999999999E-2</v>
      </c>
      <c r="Z318">
        <v>-0.72518769999999999</v>
      </c>
      <c r="AA318">
        <v>7.4148900000000004E-2</v>
      </c>
      <c r="AB318">
        <v>0.3809495</v>
      </c>
      <c r="AC318">
        <v>6.9924959999999994E-2</v>
      </c>
      <c r="AD318">
        <v>0.80534589999999995</v>
      </c>
      <c r="AE318">
        <v>7.8213119999999997E-2</v>
      </c>
      <c r="AF318">
        <v>-0.61753769999999997</v>
      </c>
      <c r="AG318">
        <v>8.5692989999999997E-2</v>
      </c>
      <c r="AH318">
        <v>-1.1218220000000001</v>
      </c>
      <c r="AI318">
        <v>8.3727709999999997E-2</v>
      </c>
      <c r="AJ318">
        <v>0.82474150000000002</v>
      </c>
      <c r="AK318">
        <v>7.6251059999999996E-2</v>
      </c>
      <c r="AL318">
        <v>-0.59451370000000003</v>
      </c>
      <c r="AM318">
        <v>7.2806490000000001E-2</v>
      </c>
      <c r="AN318">
        <v>0.41438170000000002</v>
      </c>
      <c r="AO318">
        <v>5.6402960000000002E-2</v>
      </c>
    </row>
    <row r="319" spans="2:41" x14ac:dyDescent="0.25">
      <c r="B319">
        <v>0.2706923</v>
      </c>
      <c r="C319">
        <v>7.2127380000000005E-2</v>
      </c>
      <c r="D319">
        <v>0.61428749999999999</v>
      </c>
      <c r="E319">
        <v>6.4218209999999998E-2</v>
      </c>
      <c r="F319">
        <v>-0.119343</v>
      </c>
      <c r="G319">
        <v>6.2531160000000002E-2</v>
      </c>
      <c r="H319">
        <v>-0.2064454</v>
      </c>
      <c r="I319">
        <v>7.2572109999999995E-2</v>
      </c>
      <c r="J319">
        <v>-0.62724069999999998</v>
      </c>
      <c r="K319">
        <v>7.4374590000000004E-2</v>
      </c>
      <c r="L319">
        <v>0.19676669999999999</v>
      </c>
      <c r="M319">
        <v>7.762579E-2</v>
      </c>
      <c r="N319">
        <v>0.49181039999999998</v>
      </c>
      <c r="O319">
        <v>6.9893159999999996E-2</v>
      </c>
      <c r="P319">
        <v>0.35268769999999999</v>
      </c>
      <c r="Q319">
        <v>7.4067569999999999E-2</v>
      </c>
      <c r="R319">
        <v>0.55312859999999997</v>
      </c>
      <c r="S319">
        <v>9.0617779999999995E-2</v>
      </c>
      <c r="T319">
        <v>0.37594260000000002</v>
      </c>
      <c r="U319">
        <v>7.2929910000000001E-2</v>
      </c>
      <c r="V319">
        <v>-2.022548</v>
      </c>
      <c r="W319">
        <v>6.996049E-2</v>
      </c>
      <c r="X319">
        <v>1.085156</v>
      </c>
      <c r="Y319">
        <v>7.7717759999999997E-2</v>
      </c>
      <c r="Z319">
        <v>-0.12374499999999999</v>
      </c>
      <c r="AA319">
        <v>7.5255719999999998E-2</v>
      </c>
      <c r="AB319">
        <v>0.67025179999999995</v>
      </c>
      <c r="AC319">
        <v>6.9027630000000006E-2</v>
      </c>
      <c r="AD319">
        <v>0.53266820000000004</v>
      </c>
      <c r="AE319">
        <v>6.9832019999999995E-2</v>
      </c>
      <c r="AF319">
        <v>-1.0361320000000001</v>
      </c>
      <c r="AG319">
        <v>8.0076750000000002E-2</v>
      </c>
      <c r="AH319">
        <v>-0.88160110000000003</v>
      </c>
      <c r="AI319">
        <v>7.3794830000000006E-2</v>
      </c>
      <c r="AJ319">
        <v>0.31040180000000001</v>
      </c>
      <c r="AK319">
        <v>7.4040850000000005E-2</v>
      </c>
      <c r="AL319">
        <v>0.40531739999999999</v>
      </c>
      <c r="AM319">
        <v>8.4115809999999999E-2</v>
      </c>
      <c r="AN319">
        <v>0.58193879999999998</v>
      </c>
      <c r="AO319">
        <v>6.6718310000000003E-2</v>
      </c>
    </row>
    <row r="320" spans="2:41" x14ac:dyDescent="0.25">
      <c r="B320">
        <v>-0.54271930000000002</v>
      </c>
      <c r="C320">
        <v>8.1402340000000004E-2</v>
      </c>
      <c r="D320">
        <v>0.57568350000000001</v>
      </c>
      <c r="E320">
        <v>7.1387060000000002E-2</v>
      </c>
      <c r="F320">
        <v>-0.58714259999999996</v>
      </c>
      <c r="G320">
        <v>6.1812939999999997E-2</v>
      </c>
      <c r="H320">
        <v>0.1581814</v>
      </c>
      <c r="I320">
        <v>7.4854740000000003E-2</v>
      </c>
      <c r="J320">
        <v>0.41582560000000002</v>
      </c>
      <c r="K320">
        <v>7.2520879999999996E-2</v>
      </c>
      <c r="L320">
        <v>-6.9495360000000006E-2</v>
      </c>
      <c r="M320">
        <v>7.2051489999999996E-2</v>
      </c>
      <c r="N320">
        <v>0.21112610000000001</v>
      </c>
      <c r="O320">
        <v>6.1457709999999999E-2</v>
      </c>
      <c r="P320">
        <v>0.48192309999999999</v>
      </c>
      <c r="Q320">
        <v>7.1026539999999999E-2</v>
      </c>
      <c r="R320">
        <v>0.2752889</v>
      </c>
      <c r="S320">
        <v>8.3205989999999994E-2</v>
      </c>
      <c r="T320">
        <v>0.31190050000000002</v>
      </c>
      <c r="U320">
        <v>8.0770549999999997E-2</v>
      </c>
      <c r="V320">
        <v>-1.844738</v>
      </c>
      <c r="W320">
        <v>6.993386E-2</v>
      </c>
      <c r="X320">
        <v>1.345316</v>
      </c>
      <c r="Y320">
        <v>6.2814330000000002E-2</v>
      </c>
      <c r="Z320">
        <v>1.088705</v>
      </c>
      <c r="AA320">
        <v>6.075291E-2</v>
      </c>
      <c r="AB320">
        <v>0.39454090000000003</v>
      </c>
      <c r="AC320">
        <v>6.8606020000000004E-2</v>
      </c>
      <c r="AD320">
        <v>0.75319720000000001</v>
      </c>
      <c r="AE320">
        <v>6.879014E-2</v>
      </c>
      <c r="AF320">
        <v>-0.4564781</v>
      </c>
      <c r="AG320">
        <v>6.6372730000000005E-2</v>
      </c>
      <c r="AH320">
        <v>-1.2814399999999999</v>
      </c>
      <c r="AI320">
        <v>6.6431420000000005E-2</v>
      </c>
      <c r="AJ320">
        <v>0.2785396</v>
      </c>
      <c r="AK320">
        <v>6.2971719999999995E-2</v>
      </c>
      <c r="AL320">
        <v>1.2348760000000001</v>
      </c>
      <c r="AM320">
        <v>8.3168179999999994E-2</v>
      </c>
      <c r="AN320">
        <v>1.484667</v>
      </c>
      <c r="AO320">
        <v>7.458555E-2</v>
      </c>
    </row>
    <row r="321" spans="2:41" x14ac:dyDescent="0.25">
      <c r="B321">
        <v>-0.69377160000000004</v>
      </c>
      <c r="C321">
        <v>8.1792519999999994E-2</v>
      </c>
      <c r="D321">
        <v>-0.20646329999999999</v>
      </c>
      <c r="E321">
        <v>7.7720250000000005E-2</v>
      </c>
      <c r="F321">
        <v>-0.30610860000000001</v>
      </c>
      <c r="G321">
        <v>6.5784770000000006E-2</v>
      </c>
      <c r="H321">
        <v>1.0221899999999999</v>
      </c>
      <c r="I321">
        <v>7.1729559999999998E-2</v>
      </c>
      <c r="J321">
        <v>0.94530250000000005</v>
      </c>
      <c r="K321">
        <v>6.4068570000000005E-2</v>
      </c>
      <c r="L321">
        <v>5.8987379999999999E-2</v>
      </c>
      <c r="M321">
        <v>6.30159E-2</v>
      </c>
      <c r="N321">
        <v>4.0136959999999999E-2</v>
      </c>
      <c r="O321">
        <v>6.2114519999999999E-2</v>
      </c>
      <c r="P321">
        <v>0.61670259999999999</v>
      </c>
      <c r="Q321">
        <v>6.0791329999999998E-2</v>
      </c>
      <c r="R321">
        <v>-0.44076199999999999</v>
      </c>
      <c r="S321">
        <v>6.8819640000000001E-2</v>
      </c>
      <c r="T321">
        <v>0.39925270000000002</v>
      </c>
      <c r="U321">
        <v>8.1774890000000003E-2</v>
      </c>
      <c r="V321">
        <v>-0.71520799999999995</v>
      </c>
      <c r="W321">
        <v>6.7131440000000001E-2</v>
      </c>
      <c r="X321">
        <v>-0.6647516</v>
      </c>
      <c r="Y321">
        <v>5.9450080000000002E-2</v>
      </c>
      <c r="Z321">
        <v>1.1954359999999999</v>
      </c>
      <c r="AA321">
        <v>5.9331910000000002E-2</v>
      </c>
      <c r="AB321">
        <v>-0.72460919999999995</v>
      </c>
      <c r="AC321">
        <v>7.0253990000000002E-2</v>
      </c>
      <c r="AD321">
        <v>1.1626650000000001</v>
      </c>
      <c r="AE321">
        <v>6.0895009999999999E-2</v>
      </c>
      <c r="AF321">
        <v>0.11908820000000001</v>
      </c>
      <c r="AG321">
        <v>6.4153950000000001E-2</v>
      </c>
      <c r="AH321">
        <v>-1.3088960000000001</v>
      </c>
      <c r="AI321">
        <v>6.7172590000000004E-2</v>
      </c>
      <c r="AJ321">
        <v>0.4453763</v>
      </c>
      <c r="AK321">
        <v>5.6526109999999997E-2</v>
      </c>
      <c r="AL321">
        <v>1.589604</v>
      </c>
      <c r="AM321">
        <v>7.7123819999999996E-2</v>
      </c>
      <c r="AN321">
        <v>1.924992</v>
      </c>
      <c r="AO321">
        <v>7.143186E-2</v>
      </c>
    </row>
    <row r="322" spans="2:41" x14ac:dyDescent="0.25">
      <c r="B322">
        <v>0.2035488</v>
      </c>
      <c r="C322">
        <v>6.8188470000000001E-2</v>
      </c>
      <c r="D322">
        <v>-0.41376780000000002</v>
      </c>
      <c r="E322">
        <v>7.8688289999999994E-2</v>
      </c>
      <c r="F322">
        <v>-0.41722189999999998</v>
      </c>
      <c r="G322">
        <v>6.2971289999999999E-2</v>
      </c>
      <c r="H322">
        <v>0.76744109999999999</v>
      </c>
      <c r="I322">
        <v>6.8883330000000006E-2</v>
      </c>
      <c r="J322">
        <v>0.88915440000000001</v>
      </c>
      <c r="K322">
        <v>5.642254E-2</v>
      </c>
      <c r="L322">
        <v>0.37276969999999998</v>
      </c>
      <c r="M322">
        <v>7.3876170000000005E-2</v>
      </c>
      <c r="N322">
        <v>7.3114860000000004E-2</v>
      </c>
      <c r="O322">
        <v>6.4035170000000002E-2</v>
      </c>
      <c r="P322">
        <v>-0.1053159</v>
      </c>
      <c r="Q322">
        <v>5.8532050000000002E-2</v>
      </c>
      <c r="R322">
        <v>-0.72343139999999995</v>
      </c>
      <c r="S322">
        <v>7.2375709999999996E-2</v>
      </c>
      <c r="T322">
        <v>7.0133539999999994E-2</v>
      </c>
      <c r="U322">
        <v>7.7899529999999995E-2</v>
      </c>
      <c r="V322">
        <v>0.2912033</v>
      </c>
      <c r="W322">
        <v>6.6158149999999999E-2</v>
      </c>
      <c r="X322">
        <v>-1.3445240000000001</v>
      </c>
      <c r="Y322">
        <v>6.171008E-2</v>
      </c>
      <c r="Z322">
        <v>0.25433349999999999</v>
      </c>
      <c r="AA322">
        <v>7.280702E-2</v>
      </c>
      <c r="AB322">
        <v>-1.6502669999999999</v>
      </c>
      <c r="AC322">
        <v>8.4203890000000003E-2</v>
      </c>
      <c r="AD322">
        <v>1.7619800000000001</v>
      </c>
      <c r="AE322">
        <v>5.387517E-2</v>
      </c>
      <c r="AF322">
        <v>0.40599869999999999</v>
      </c>
      <c r="AG322">
        <v>7.2311139999999996E-2</v>
      </c>
      <c r="AH322">
        <v>-1.1891080000000001</v>
      </c>
      <c r="AI322">
        <v>7.4749780000000002E-2</v>
      </c>
      <c r="AJ322">
        <v>-0.47621200000000002</v>
      </c>
      <c r="AK322">
        <v>6.7547070000000001E-2</v>
      </c>
      <c r="AL322">
        <v>0.23499970000000001</v>
      </c>
      <c r="AM322">
        <v>7.7843910000000002E-2</v>
      </c>
      <c r="AN322">
        <v>1.124479</v>
      </c>
      <c r="AO322">
        <v>6.6426499999999999E-2</v>
      </c>
    </row>
    <row r="323" spans="2:41" x14ac:dyDescent="0.25">
      <c r="B323">
        <v>0.61639659999999996</v>
      </c>
      <c r="C323">
        <v>6.4772850000000007E-2</v>
      </c>
      <c r="D323">
        <v>-0.4439322</v>
      </c>
      <c r="E323">
        <v>7.0922990000000005E-2</v>
      </c>
      <c r="F323">
        <v>-1.01329</v>
      </c>
      <c r="G323">
        <v>5.8133740000000003E-2</v>
      </c>
      <c r="H323">
        <v>3.7447149999999998E-2</v>
      </c>
      <c r="I323">
        <v>6.6948250000000001E-2</v>
      </c>
      <c r="J323">
        <v>0.83944569999999996</v>
      </c>
      <c r="K323">
        <v>5.6817100000000002E-2</v>
      </c>
      <c r="L323">
        <v>0.48063430000000001</v>
      </c>
      <c r="M323">
        <v>8.5607849999999999E-2</v>
      </c>
      <c r="N323">
        <v>0.38422030000000001</v>
      </c>
      <c r="O323">
        <v>6.0694289999999998E-2</v>
      </c>
      <c r="P323">
        <v>-0.51613399999999998</v>
      </c>
      <c r="Q323">
        <v>6.7991259999999998E-2</v>
      </c>
      <c r="R323">
        <v>-0.62235249999999998</v>
      </c>
      <c r="S323">
        <v>8.438445E-2</v>
      </c>
      <c r="T323">
        <v>-0.25254759999999998</v>
      </c>
      <c r="U323">
        <v>7.872962E-2</v>
      </c>
      <c r="V323">
        <v>0.40201310000000001</v>
      </c>
      <c r="W323">
        <v>6.2705170000000005E-2</v>
      </c>
      <c r="X323">
        <v>-0.70865330000000004</v>
      </c>
      <c r="Y323">
        <v>6.7007520000000001E-2</v>
      </c>
      <c r="Z323">
        <v>-0.21106249999999999</v>
      </c>
      <c r="AA323">
        <v>7.4869599999999994E-2</v>
      </c>
      <c r="AB323">
        <v>-1.2922849999999999</v>
      </c>
      <c r="AC323">
        <v>9.1683470000000003E-2</v>
      </c>
      <c r="AD323">
        <v>2.2967360000000001</v>
      </c>
      <c r="AE323">
        <v>5.7305670000000003E-2</v>
      </c>
      <c r="AF323">
        <v>0.42412349999999999</v>
      </c>
      <c r="AG323">
        <v>7.0412199999999994E-2</v>
      </c>
      <c r="AH323">
        <v>-0.90585590000000005</v>
      </c>
      <c r="AI323">
        <v>7.9654900000000001E-2</v>
      </c>
      <c r="AJ323">
        <v>-1.235684</v>
      </c>
      <c r="AK323">
        <v>9.0668310000000002E-2</v>
      </c>
      <c r="AL323">
        <v>-1.4066259999999999</v>
      </c>
      <c r="AM323">
        <v>7.9932740000000002E-2</v>
      </c>
      <c r="AN323">
        <v>0.45134649999999998</v>
      </c>
      <c r="AO323">
        <v>6.9336629999999996E-2</v>
      </c>
    </row>
    <row r="324" spans="2:41" x14ac:dyDescent="0.25">
      <c r="B324">
        <v>1.067996E-2</v>
      </c>
      <c r="C324">
        <v>7.6604259999999993E-2</v>
      </c>
      <c r="D324">
        <v>-0.55979100000000004</v>
      </c>
      <c r="E324">
        <v>6.6241659999999994E-2</v>
      </c>
      <c r="F324">
        <v>-0.41760399999999998</v>
      </c>
      <c r="G324">
        <v>6.5981780000000004E-2</v>
      </c>
      <c r="H324">
        <v>-6.642286E-2</v>
      </c>
      <c r="I324">
        <v>6.3861210000000002E-2</v>
      </c>
      <c r="J324">
        <v>0.3633286</v>
      </c>
      <c r="K324">
        <v>6.8165989999999996E-2</v>
      </c>
      <c r="L324">
        <v>-0.26848460000000002</v>
      </c>
      <c r="M324">
        <v>7.4105089999999998E-2</v>
      </c>
      <c r="N324">
        <v>0.76816689999999999</v>
      </c>
      <c r="O324">
        <v>6.1292399999999997E-2</v>
      </c>
      <c r="P324">
        <v>-0.66372310000000001</v>
      </c>
      <c r="Q324">
        <v>7.2786110000000001E-2</v>
      </c>
      <c r="R324">
        <v>-8.1106940000000002E-2</v>
      </c>
      <c r="S324">
        <v>8.0927260000000001E-2</v>
      </c>
      <c r="T324">
        <v>-0.39522679999999999</v>
      </c>
      <c r="U324">
        <v>7.8561259999999994E-2</v>
      </c>
      <c r="V324">
        <v>-0.3902525</v>
      </c>
      <c r="W324">
        <v>6.2151480000000002E-2</v>
      </c>
      <c r="X324">
        <v>-0.14767810000000001</v>
      </c>
      <c r="Y324">
        <v>7.2616420000000001E-2</v>
      </c>
      <c r="Z324">
        <v>-0.47785909999999998</v>
      </c>
      <c r="AA324">
        <v>6.4359840000000001E-2</v>
      </c>
      <c r="AB324">
        <v>0.10960789999999999</v>
      </c>
      <c r="AC324">
        <v>8.1534830000000003E-2</v>
      </c>
      <c r="AD324">
        <v>1.5601929999999999</v>
      </c>
      <c r="AE324">
        <v>5.8694330000000003E-2</v>
      </c>
      <c r="AF324">
        <v>-0.8290341</v>
      </c>
      <c r="AG324">
        <v>6.3712000000000005E-2</v>
      </c>
      <c r="AH324">
        <v>-0.38030140000000001</v>
      </c>
      <c r="AI324">
        <v>7.7342079999999994E-2</v>
      </c>
      <c r="AJ324">
        <v>-0.57743390000000006</v>
      </c>
      <c r="AK324">
        <v>9.5412289999999997E-2</v>
      </c>
      <c r="AL324">
        <v>-1.7446630000000001</v>
      </c>
      <c r="AM324">
        <v>7.296416E-2</v>
      </c>
      <c r="AN324">
        <v>0.56128889999999998</v>
      </c>
      <c r="AO324">
        <v>7.0438559999999997E-2</v>
      </c>
    </row>
    <row r="325" spans="2:41" x14ac:dyDescent="0.25">
      <c r="B325">
        <v>-0.74173809999999996</v>
      </c>
      <c r="C325">
        <v>8.6791590000000002E-2</v>
      </c>
      <c r="D325">
        <v>-0.98293019999999998</v>
      </c>
      <c r="E325">
        <v>7.346714E-2</v>
      </c>
      <c r="F325">
        <v>0.92655109999999996</v>
      </c>
      <c r="G325">
        <v>7.6283089999999998E-2</v>
      </c>
      <c r="H325">
        <v>0.12874269999999999</v>
      </c>
      <c r="I325">
        <v>6.4152210000000001E-2</v>
      </c>
      <c r="J325">
        <v>0.19202169999999999</v>
      </c>
      <c r="K325">
        <v>7.2068480000000004E-2</v>
      </c>
      <c r="L325">
        <v>-1.61226</v>
      </c>
      <c r="M325">
        <v>5.7818590000000003E-2</v>
      </c>
      <c r="N325">
        <v>0.79015009999999997</v>
      </c>
      <c r="O325">
        <v>6.3462000000000005E-2</v>
      </c>
      <c r="P325">
        <v>-0.28774509999999998</v>
      </c>
      <c r="Q325">
        <v>7.1003789999999997E-2</v>
      </c>
      <c r="R325">
        <v>5.5306510000000003E-2</v>
      </c>
      <c r="S325">
        <v>6.5851939999999998E-2</v>
      </c>
      <c r="T325">
        <v>-0.81656550000000006</v>
      </c>
      <c r="U325">
        <v>7.7544109999999999E-2</v>
      </c>
      <c r="V325">
        <v>-1.721061</v>
      </c>
      <c r="W325">
        <v>7.5113929999999995E-2</v>
      </c>
      <c r="X325">
        <v>0.4145102</v>
      </c>
      <c r="Y325">
        <v>7.138978E-2</v>
      </c>
      <c r="Z325">
        <v>-1.04158</v>
      </c>
      <c r="AA325">
        <v>6.046319E-2</v>
      </c>
      <c r="AB325">
        <v>1.626131</v>
      </c>
      <c r="AC325">
        <v>7.2148970000000007E-2</v>
      </c>
      <c r="AD325">
        <v>0.4351158</v>
      </c>
      <c r="AE325">
        <v>6.034084E-2</v>
      </c>
      <c r="AF325">
        <v>-2.462863</v>
      </c>
      <c r="AG325">
        <v>6.9861670000000001E-2</v>
      </c>
      <c r="AH325">
        <v>-0.33405040000000003</v>
      </c>
      <c r="AI325">
        <v>7.6067979999999993E-2</v>
      </c>
      <c r="AJ325">
        <v>0.17593320000000001</v>
      </c>
      <c r="AK325">
        <v>7.9917100000000005E-2</v>
      </c>
      <c r="AL325">
        <v>-1.34402</v>
      </c>
      <c r="AM325">
        <v>7.1530200000000002E-2</v>
      </c>
      <c r="AN325">
        <v>0.61982769999999998</v>
      </c>
      <c r="AO325">
        <v>6.3519930000000002E-2</v>
      </c>
    </row>
    <row r="326" spans="2:41" x14ac:dyDescent="0.25">
      <c r="B326">
        <v>-1.3826780000000001</v>
      </c>
      <c r="C326">
        <v>8.2502539999999999E-2</v>
      </c>
      <c r="D326">
        <v>-1.7020109999999999</v>
      </c>
      <c r="E326">
        <v>8.3850270000000005E-2</v>
      </c>
      <c r="F326">
        <v>0.89539340000000001</v>
      </c>
      <c r="G326">
        <v>6.9603739999999997E-2</v>
      </c>
      <c r="H326">
        <v>0.10350819999999999</v>
      </c>
      <c r="I326">
        <v>7.0810890000000001E-2</v>
      </c>
      <c r="J326">
        <v>0.38271680000000002</v>
      </c>
      <c r="K326">
        <v>5.8647879999999999E-2</v>
      </c>
      <c r="L326">
        <v>-1.325801</v>
      </c>
      <c r="M326">
        <v>6.2323389999999999E-2</v>
      </c>
      <c r="N326">
        <v>1.104714</v>
      </c>
      <c r="O326">
        <v>5.7080239999999997E-2</v>
      </c>
      <c r="P326">
        <v>0.95455849999999998</v>
      </c>
      <c r="Q326">
        <v>6.6102149999999998E-2</v>
      </c>
      <c r="R326">
        <v>-0.87184309999999998</v>
      </c>
      <c r="S326">
        <v>6.7249680000000006E-2</v>
      </c>
      <c r="T326">
        <v>-0.33964060000000001</v>
      </c>
      <c r="U326">
        <v>7.7508400000000005E-2</v>
      </c>
      <c r="V326">
        <v>-2.75963</v>
      </c>
      <c r="W326">
        <v>8.8469249999999999E-2</v>
      </c>
      <c r="X326">
        <v>0.88279510000000005</v>
      </c>
      <c r="Y326">
        <v>7.2215989999999994E-2</v>
      </c>
      <c r="Z326">
        <v>-1.27813</v>
      </c>
      <c r="AA326">
        <v>6.8787870000000001E-2</v>
      </c>
      <c r="AB326">
        <v>1.7119059999999999</v>
      </c>
      <c r="AC326">
        <v>6.8190429999999996E-2</v>
      </c>
      <c r="AD326">
        <v>1.0786450000000001</v>
      </c>
      <c r="AE326">
        <v>6.1500579999999999E-2</v>
      </c>
      <c r="AF326">
        <v>-2.1484800000000002</v>
      </c>
      <c r="AG326">
        <v>8.0911780000000003E-2</v>
      </c>
      <c r="AH326">
        <v>-1.0166249999999999</v>
      </c>
      <c r="AI326">
        <v>7.4844179999999996E-2</v>
      </c>
      <c r="AJ326">
        <v>0.27970699999999998</v>
      </c>
      <c r="AK326">
        <v>7.4222620000000003E-2</v>
      </c>
      <c r="AL326">
        <v>-1.106687</v>
      </c>
      <c r="AM326">
        <v>8.0152950000000001E-2</v>
      </c>
      <c r="AN326">
        <v>0.2020969</v>
      </c>
      <c r="AO326">
        <v>5.8579279999999997E-2</v>
      </c>
    </row>
    <row r="327" spans="2:41" x14ac:dyDescent="0.25">
      <c r="B327">
        <v>-1.4745839999999999</v>
      </c>
      <c r="C327">
        <v>7.4061290000000002E-2</v>
      </c>
      <c r="D327">
        <v>-1.5492950000000001</v>
      </c>
      <c r="E327">
        <v>8.5049130000000001E-2</v>
      </c>
      <c r="F327">
        <v>5.8341400000000002E-2</v>
      </c>
      <c r="G327">
        <v>5.6379940000000003E-2</v>
      </c>
      <c r="H327">
        <v>0.17163049999999999</v>
      </c>
      <c r="I327">
        <v>7.2998350000000004E-2</v>
      </c>
      <c r="J327">
        <v>-0.86198509999999995</v>
      </c>
      <c r="K327">
        <v>5.2013810000000001E-2</v>
      </c>
      <c r="L327">
        <v>0.60188730000000001</v>
      </c>
      <c r="M327">
        <v>6.8397490000000005E-2</v>
      </c>
      <c r="N327">
        <v>1.437716</v>
      </c>
      <c r="O327">
        <v>5.0162770000000002E-2</v>
      </c>
      <c r="P327">
        <v>0.90752509999999997</v>
      </c>
      <c r="Q327">
        <v>5.6183820000000002E-2</v>
      </c>
      <c r="R327">
        <v>-1.4225989999999999</v>
      </c>
      <c r="S327">
        <v>8.2614209999999993E-2</v>
      </c>
      <c r="T327">
        <v>0.84256880000000001</v>
      </c>
      <c r="U327">
        <v>7.2696440000000001E-2</v>
      </c>
      <c r="V327">
        <v>-2.3242530000000001</v>
      </c>
      <c r="W327">
        <v>8.4241759999999999E-2</v>
      </c>
      <c r="X327">
        <v>0.60024569999999999</v>
      </c>
      <c r="Y327">
        <v>7.8347689999999998E-2</v>
      </c>
      <c r="Z327">
        <v>-0.80490289999999998</v>
      </c>
      <c r="AA327">
        <v>7.5970209999999996E-2</v>
      </c>
      <c r="AB327">
        <v>0.30688399999999999</v>
      </c>
      <c r="AC327">
        <v>6.5762210000000001E-2</v>
      </c>
      <c r="AD327">
        <v>1.664552</v>
      </c>
      <c r="AE327">
        <v>5.1969359999999999E-2</v>
      </c>
      <c r="AF327">
        <v>-1.00969</v>
      </c>
      <c r="AG327">
        <v>7.3940110000000003E-2</v>
      </c>
      <c r="AH327">
        <v>-1.757477</v>
      </c>
      <c r="AI327">
        <v>7.4884530000000005E-2</v>
      </c>
      <c r="AJ327">
        <v>-0.29144779999999998</v>
      </c>
      <c r="AK327">
        <v>8.0490850000000003E-2</v>
      </c>
      <c r="AL327">
        <v>-1.120649</v>
      </c>
      <c r="AM327">
        <v>8.2907330000000001E-2</v>
      </c>
      <c r="AN327">
        <v>-0.29031499999999999</v>
      </c>
      <c r="AO327">
        <v>6.620877E-2</v>
      </c>
    </row>
    <row r="328" spans="2:41" x14ac:dyDescent="0.25">
      <c r="B328">
        <v>-0.40413110000000002</v>
      </c>
      <c r="C328">
        <v>7.50609E-2</v>
      </c>
      <c r="D328">
        <v>-0.80098919999999996</v>
      </c>
      <c r="E328">
        <v>6.9551559999999998E-2</v>
      </c>
      <c r="F328">
        <v>-0.39683099999999999</v>
      </c>
      <c r="G328">
        <v>5.3661689999999998E-2</v>
      </c>
      <c r="H328">
        <v>0.94986800000000005</v>
      </c>
      <c r="I328">
        <v>6.2939430000000005E-2</v>
      </c>
      <c r="J328">
        <v>-1.9178679999999999</v>
      </c>
      <c r="K328">
        <v>6.7402909999999996E-2</v>
      </c>
      <c r="L328">
        <v>1.5253159999999999</v>
      </c>
      <c r="M328">
        <v>5.8871050000000001E-2</v>
      </c>
      <c r="N328">
        <v>0.68360670000000001</v>
      </c>
      <c r="O328">
        <v>5.4953399999999999E-2</v>
      </c>
      <c r="P328">
        <v>0.54002930000000005</v>
      </c>
      <c r="Q328">
        <v>5.1849550000000001E-2</v>
      </c>
      <c r="R328">
        <v>-0.114303</v>
      </c>
      <c r="S328">
        <v>8.7318870000000007E-2</v>
      </c>
      <c r="T328">
        <v>0.4728658</v>
      </c>
      <c r="U328">
        <v>7.2457499999999994E-2</v>
      </c>
      <c r="V328">
        <v>-0.44027139999999998</v>
      </c>
      <c r="W328">
        <v>7.2910719999999998E-2</v>
      </c>
      <c r="X328">
        <v>-0.3270631</v>
      </c>
      <c r="Y328">
        <v>7.8787560000000006E-2</v>
      </c>
      <c r="Z328">
        <v>-0.53536740000000005</v>
      </c>
      <c r="AA328">
        <v>7.0871160000000002E-2</v>
      </c>
      <c r="AB328">
        <v>-0.14487929999999999</v>
      </c>
      <c r="AC328">
        <v>6.988925E-2</v>
      </c>
      <c r="AD328">
        <v>0.66986239999999997</v>
      </c>
      <c r="AE328">
        <v>5.1246100000000003E-2</v>
      </c>
      <c r="AF328">
        <v>-0.69952400000000003</v>
      </c>
      <c r="AG328">
        <v>6.1170229999999999E-2</v>
      </c>
      <c r="AH328">
        <v>-1.6839090000000001</v>
      </c>
      <c r="AI328">
        <v>7.9030939999999994E-2</v>
      </c>
      <c r="AJ328">
        <v>-0.71703159999999999</v>
      </c>
      <c r="AK328">
        <v>8.4716109999999997E-2</v>
      </c>
      <c r="AL328">
        <v>-0.51543799999999995</v>
      </c>
      <c r="AM328">
        <v>7.5904620000000006E-2</v>
      </c>
      <c r="AN328">
        <v>-0.1916108</v>
      </c>
      <c r="AO328">
        <v>7.5813640000000002E-2</v>
      </c>
    </row>
    <row r="329" spans="2:41" x14ac:dyDescent="0.25">
      <c r="B329">
        <v>0.67178000000000004</v>
      </c>
      <c r="C329">
        <v>6.9081589999999998E-2</v>
      </c>
      <c r="D329">
        <v>-0.22678110000000001</v>
      </c>
      <c r="E329">
        <v>5.1515760000000001E-2</v>
      </c>
      <c r="F329">
        <v>-0.53386009999999995</v>
      </c>
      <c r="G329">
        <v>5.855163E-2</v>
      </c>
      <c r="H329">
        <v>1.9128430000000001</v>
      </c>
      <c r="I329">
        <v>5.4154580000000001E-2</v>
      </c>
      <c r="J329">
        <v>-1.23933</v>
      </c>
      <c r="K329">
        <v>7.7193910000000004E-2</v>
      </c>
      <c r="L329">
        <v>1.231986</v>
      </c>
      <c r="M329">
        <v>5.6092210000000003E-2</v>
      </c>
      <c r="N329">
        <v>-0.1259064</v>
      </c>
      <c r="O329">
        <v>6.727168E-2</v>
      </c>
      <c r="P329">
        <v>1.404401</v>
      </c>
      <c r="Q329">
        <v>5.6010280000000003E-2</v>
      </c>
      <c r="R329">
        <v>1.6487480000000001</v>
      </c>
      <c r="S329">
        <v>7.5738680000000003E-2</v>
      </c>
      <c r="T329">
        <v>-0.27771439999999997</v>
      </c>
      <c r="U329">
        <v>7.7942300000000006E-2</v>
      </c>
      <c r="V329">
        <v>0.3669674</v>
      </c>
      <c r="W329">
        <v>6.7095580000000002E-2</v>
      </c>
      <c r="X329">
        <v>-0.79100060000000005</v>
      </c>
      <c r="Y329">
        <v>7.1965970000000004E-2</v>
      </c>
      <c r="Z329">
        <v>-0.71745619999999999</v>
      </c>
      <c r="AA329">
        <v>6.5126680000000006E-2</v>
      </c>
      <c r="AB329">
        <v>1.208833</v>
      </c>
      <c r="AC329">
        <v>7.0012640000000001E-2</v>
      </c>
      <c r="AD329">
        <v>0.45062180000000002</v>
      </c>
      <c r="AE329">
        <v>6.6376920000000006E-2</v>
      </c>
      <c r="AF329">
        <v>0.123248</v>
      </c>
      <c r="AG329">
        <v>6.8320820000000004E-2</v>
      </c>
      <c r="AH329">
        <v>-1.257004</v>
      </c>
      <c r="AI329">
        <v>7.6248640000000006E-2</v>
      </c>
      <c r="AJ329">
        <v>-0.34287570000000001</v>
      </c>
      <c r="AK329">
        <v>8.0651929999999997E-2</v>
      </c>
      <c r="AL329">
        <v>0.67835920000000005</v>
      </c>
      <c r="AM329">
        <v>6.2551560000000006E-2</v>
      </c>
      <c r="AN329">
        <v>0.21950449999999999</v>
      </c>
      <c r="AO329">
        <v>6.9201789999999999E-2</v>
      </c>
    </row>
    <row r="330" spans="2:41" x14ac:dyDescent="0.25">
      <c r="B330">
        <v>0.46129720000000002</v>
      </c>
      <c r="C330">
        <v>5.558014E-2</v>
      </c>
      <c r="D330">
        <v>0.31762790000000002</v>
      </c>
      <c r="E330">
        <v>5.6187979999999998E-2</v>
      </c>
      <c r="F330">
        <v>-0.29892829999999998</v>
      </c>
      <c r="G330">
        <v>5.9872460000000002E-2</v>
      </c>
      <c r="H330">
        <v>1.552986</v>
      </c>
      <c r="I330">
        <v>6.1735850000000002E-2</v>
      </c>
      <c r="J330">
        <v>-1.2503059999999999</v>
      </c>
      <c r="K330">
        <v>6.4093629999999999E-2</v>
      </c>
      <c r="L330">
        <v>0.66051170000000003</v>
      </c>
      <c r="M330">
        <v>6.6288239999999998E-2</v>
      </c>
      <c r="N330">
        <v>-0.50309040000000005</v>
      </c>
      <c r="O330">
        <v>7.3033070000000005E-2</v>
      </c>
      <c r="P330">
        <v>1.152612</v>
      </c>
      <c r="Q330">
        <v>5.7864270000000002E-2</v>
      </c>
      <c r="R330">
        <v>1.596041</v>
      </c>
      <c r="S330">
        <v>5.9484290000000002E-2</v>
      </c>
      <c r="T330">
        <v>0.48953930000000001</v>
      </c>
      <c r="U330">
        <v>7.4555750000000004E-2</v>
      </c>
      <c r="V330">
        <v>-1.415872</v>
      </c>
      <c r="W330">
        <v>6.8726620000000002E-2</v>
      </c>
      <c r="X330">
        <v>-0.75427869999999997</v>
      </c>
      <c r="Y330">
        <v>6.4938389999999999E-2</v>
      </c>
      <c r="Z330">
        <v>-0.35252220000000001</v>
      </c>
      <c r="AA330">
        <v>7.012227E-2</v>
      </c>
      <c r="AB330">
        <v>1.8912659999999999</v>
      </c>
      <c r="AC330">
        <v>5.2746719999999997E-2</v>
      </c>
      <c r="AD330">
        <v>1.209023</v>
      </c>
      <c r="AE330">
        <v>6.8285890000000002E-2</v>
      </c>
      <c r="AF330">
        <v>1.3526860000000001</v>
      </c>
      <c r="AG330">
        <v>7.9557160000000002E-2</v>
      </c>
      <c r="AH330">
        <v>-0.89631419999999995</v>
      </c>
      <c r="AI330">
        <v>7.0780789999999996E-2</v>
      </c>
      <c r="AJ330">
        <v>-0.95757340000000002</v>
      </c>
      <c r="AK330">
        <v>7.2327440000000007E-2</v>
      </c>
      <c r="AL330">
        <v>1.15892</v>
      </c>
      <c r="AM330">
        <v>4.8609149999999997E-2</v>
      </c>
      <c r="AN330">
        <v>-0.24663669999999999</v>
      </c>
      <c r="AO330">
        <v>5.711695E-2</v>
      </c>
    </row>
    <row r="331" spans="2:41" x14ac:dyDescent="0.25">
      <c r="B331">
        <v>-0.51699450000000002</v>
      </c>
      <c r="C331">
        <v>5.9263179999999999E-2</v>
      </c>
      <c r="D331">
        <v>8.4971669999999999E-2</v>
      </c>
      <c r="E331">
        <v>7.3674530000000002E-2</v>
      </c>
      <c r="F331">
        <v>-8.0867620000000001E-2</v>
      </c>
      <c r="G331">
        <v>5.8182360000000002E-2</v>
      </c>
      <c r="H331">
        <v>0.32218980000000003</v>
      </c>
      <c r="I331">
        <v>7.8028089999999994E-2</v>
      </c>
      <c r="J331">
        <v>-1.940334</v>
      </c>
      <c r="K331">
        <v>5.7065650000000002E-2</v>
      </c>
      <c r="L331">
        <v>-0.26900750000000001</v>
      </c>
      <c r="M331">
        <v>7.4510670000000001E-2</v>
      </c>
      <c r="N331">
        <v>-0.70272369999999995</v>
      </c>
      <c r="O331">
        <v>6.5973879999999999E-2</v>
      </c>
      <c r="P331">
        <v>-9.9312869999999998E-2</v>
      </c>
      <c r="Q331">
        <v>5.4929230000000002E-2</v>
      </c>
      <c r="R331">
        <v>0.1759049</v>
      </c>
      <c r="S331">
        <v>5.4893490000000003E-2</v>
      </c>
      <c r="T331">
        <v>1.347129</v>
      </c>
      <c r="U331">
        <v>6.6410200000000003E-2</v>
      </c>
      <c r="V331">
        <v>-2.6602030000000001</v>
      </c>
      <c r="W331">
        <v>7.3788220000000002E-2</v>
      </c>
      <c r="X331">
        <v>-0.59422889999999995</v>
      </c>
      <c r="Y331">
        <v>6.6902450000000002E-2</v>
      </c>
      <c r="Z331">
        <v>0.69728089999999998</v>
      </c>
      <c r="AA331">
        <v>7.462626E-2</v>
      </c>
      <c r="AB331">
        <v>1.095242</v>
      </c>
      <c r="AC331">
        <v>4.6872089999999998E-2</v>
      </c>
      <c r="AD331">
        <v>1.047617</v>
      </c>
      <c r="AE331">
        <v>5.2466529999999997E-2</v>
      </c>
      <c r="AF331">
        <v>1.4330069999999999</v>
      </c>
      <c r="AG331">
        <v>7.3863070000000003E-2</v>
      </c>
      <c r="AH331">
        <v>-0.27279629999999999</v>
      </c>
      <c r="AI331">
        <v>7.3275919999999994E-2</v>
      </c>
      <c r="AJ331">
        <v>-2.121677</v>
      </c>
      <c r="AK331">
        <v>7.0147769999999998E-2</v>
      </c>
      <c r="AL331">
        <v>0.22153700000000001</v>
      </c>
      <c r="AM331">
        <v>4.173354E-2</v>
      </c>
      <c r="AN331">
        <v>-0.72945470000000001</v>
      </c>
      <c r="AO331">
        <v>5.989978E-2</v>
      </c>
    </row>
    <row r="332" spans="2:41" x14ac:dyDescent="0.25">
      <c r="B332">
        <v>-0.88502789999999998</v>
      </c>
      <c r="C332">
        <v>7.3478890000000005E-2</v>
      </c>
      <c r="D332">
        <v>-0.7976647</v>
      </c>
      <c r="E332">
        <v>7.8807150000000006E-2</v>
      </c>
      <c r="F332">
        <v>-3.2682410000000001E-4</v>
      </c>
      <c r="G332">
        <v>5.5942499999999999E-2</v>
      </c>
      <c r="H332">
        <v>-0.36325429999999997</v>
      </c>
      <c r="I332">
        <v>7.9355919999999996E-2</v>
      </c>
      <c r="J332">
        <v>-1.593297</v>
      </c>
      <c r="K332">
        <v>6.8313879999999993E-2</v>
      </c>
      <c r="L332">
        <v>-1.1793199999999999</v>
      </c>
      <c r="M332">
        <v>7.2383829999999996E-2</v>
      </c>
      <c r="N332">
        <v>1.19367E-2</v>
      </c>
      <c r="O332">
        <v>5.8008079999999997E-2</v>
      </c>
      <c r="P332">
        <v>-0.22908429999999999</v>
      </c>
      <c r="Q332">
        <v>4.6290949999999997E-2</v>
      </c>
      <c r="R332">
        <v>-1.367675</v>
      </c>
      <c r="S332">
        <v>6.1758899999999999E-2</v>
      </c>
      <c r="T332">
        <v>1.03369</v>
      </c>
      <c r="U332">
        <v>6.2768649999999995E-2</v>
      </c>
      <c r="V332">
        <v>-1.2197709999999999</v>
      </c>
      <c r="W332">
        <v>7.0695590000000003E-2</v>
      </c>
      <c r="X332">
        <v>-0.163577</v>
      </c>
      <c r="Y332">
        <v>7.2855710000000004E-2</v>
      </c>
      <c r="Z332">
        <v>1.0380339999999999</v>
      </c>
      <c r="AA332">
        <v>6.6188579999999997E-2</v>
      </c>
      <c r="AB332">
        <v>0.45285760000000003</v>
      </c>
      <c r="AC332">
        <v>6.5574649999999998E-2</v>
      </c>
      <c r="AD332">
        <v>0.2175223</v>
      </c>
      <c r="AE332">
        <v>4.5655300000000003E-2</v>
      </c>
      <c r="AF332">
        <v>0.60300509999999996</v>
      </c>
      <c r="AG332">
        <v>5.5826710000000002E-2</v>
      </c>
      <c r="AH332">
        <v>-0.28415990000000002</v>
      </c>
      <c r="AI332">
        <v>7.1713860000000004E-2</v>
      </c>
      <c r="AJ332">
        <v>-1.3902570000000001</v>
      </c>
      <c r="AK332">
        <v>6.8388160000000003E-2</v>
      </c>
      <c r="AL332">
        <v>-0.6622479</v>
      </c>
      <c r="AM332">
        <v>4.4200150000000001E-2</v>
      </c>
      <c r="AN332">
        <v>0.24801049999999999</v>
      </c>
      <c r="AO332">
        <v>6.6645449999999995E-2</v>
      </c>
    </row>
    <row r="333" spans="2:41" x14ac:dyDescent="0.25">
      <c r="B333">
        <v>0.119465</v>
      </c>
      <c r="C333">
        <v>7.5462130000000002E-2</v>
      </c>
      <c r="D333">
        <v>-1.3726689999999999</v>
      </c>
      <c r="E333">
        <v>6.7072939999999998E-2</v>
      </c>
      <c r="F333">
        <v>0.1503477</v>
      </c>
      <c r="G333">
        <v>5.0004260000000002E-2</v>
      </c>
      <c r="H333">
        <v>-0.44769009999999998</v>
      </c>
      <c r="I333">
        <v>6.4018530000000004E-2</v>
      </c>
      <c r="J333">
        <v>-0.68924980000000002</v>
      </c>
      <c r="K333">
        <v>7.7023010000000003E-2</v>
      </c>
      <c r="L333">
        <v>-0.93448560000000003</v>
      </c>
      <c r="M333">
        <v>6.2383920000000002E-2</v>
      </c>
      <c r="N333">
        <v>0.67228580000000004</v>
      </c>
      <c r="O333">
        <v>5.6298250000000001E-2</v>
      </c>
      <c r="P333">
        <v>-0.1323626</v>
      </c>
      <c r="Q333">
        <v>3.7570390000000002E-2</v>
      </c>
      <c r="R333">
        <v>-2.6521720000000002</v>
      </c>
      <c r="S333">
        <v>6.8886989999999995E-2</v>
      </c>
      <c r="T333">
        <v>-0.1860841</v>
      </c>
      <c r="U333">
        <v>6.4266370000000003E-2</v>
      </c>
      <c r="V333">
        <v>0.18555559999999999</v>
      </c>
      <c r="W333">
        <v>6.1207860000000003E-2</v>
      </c>
      <c r="X333">
        <v>0.34188649999999998</v>
      </c>
      <c r="Y333">
        <v>6.7579749999999994E-2</v>
      </c>
      <c r="Z333">
        <v>-0.2115331</v>
      </c>
      <c r="AA333">
        <v>5.9090080000000003E-2</v>
      </c>
      <c r="AB333">
        <v>0.24505669999999999</v>
      </c>
      <c r="AC333">
        <v>7.0995080000000002E-2</v>
      </c>
      <c r="AD333">
        <v>-3.9873640000000002E-2</v>
      </c>
      <c r="AE333">
        <v>5.9509880000000001E-2</v>
      </c>
      <c r="AF333">
        <v>-0.2145939</v>
      </c>
      <c r="AG333">
        <v>4.7533980000000003E-2</v>
      </c>
      <c r="AH333">
        <v>-1.0082629999999999</v>
      </c>
      <c r="AI333">
        <v>6.0931899999999997E-2</v>
      </c>
      <c r="AJ333">
        <v>0.43985229999999997</v>
      </c>
      <c r="AK333">
        <v>6.1002540000000001E-2</v>
      </c>
      <c r="AL333">
        <v>0.35342899999999999</v>
      </c>
      <c r="AM333">
        <v>5.1912689999999997E-2</v>
      </c>
      <c r="AN333">
        <v>0.88887850000000002</v>
      </c>
      <c r="AO333">
        <v>6.0674819999999997E-2</v>
      </c>
    </row>
    <row r="334" spans="2:41" x14ac:dyDescent="0.25">
      <c r="B334">
        <v>1.228192</v>
      </c>
      <c r="C334">
        <v>6.6434170000000001E-2</v>
      </c>
      <c r="D334">
        <v>-2.0425230000000001</v>
      </c>
      <c r="E334">
        <v>5.7913729999999997E-2</v>
      </c>
      <c r="F334">
        <v>0.91737069999999998</v>
      </c>
      <c r="G334">
        <v>5.3765830000000001E-2</v>
      </c>
      <c r="H334">
        <v>-0.44297049999999999</v>
      </c>
      <c r="I334">
        <v>5.3457379999999999E-2</v>
      </c>
      <c r="J334">
        <v>-0.18616289999999999</v>
      </c>
      <c r="K334">
        <v>7.0392499999999997E-2</v>
      </c>
      <c r="L334">
        <v>1.0927030000000001E-2</v>
      </c>
      <c r="M334">
        <v>5.7073520000000003E-2</v>
      </c>
      <c r="N334">
        <v>0.89306459999999999</v>
      </c>
      <c r="O334">
        <v>5.5869969999999998E-2</v>
      </c>
      <c r="P334">
        <v>-0.48720799999999997</v>
      </c>
      <c r="Q334">
        <v>4.5479400000000003E-2</v>
      </c>
      <c r="R334">
        <v>-2.5628609999999998</v>
      </c>
      <c r="S334">
        <v>7.8791890000000003E-2</v>
      </c>
      <c r="T334">
        <v>-1.331073</v>
      </c>
      <c r="U334">
        <v>6.7597370000000004E-2</v>
      </c>
      <c r="V334">
        <v>2.0947070000000002E-2</v>
      </c>
      <c r="W334">
        <v>5.5439219999999997E-2</v>
      </c>
      <c r="X334">
        <v>1.014356</v>
      </c>
      <c r="Y334">
        <v>5.7598620000000003E-2</v>
      </c>
      <c r="Z334">
        <v>-1.0989199999999999</v>
      </c>
      <c r="AA334">
        <v>6.8446199999999999E-2</v>
      </c>
      <c r="AB334">
        <v>0.60583209999999998</v>
      </c>
      <c r="AC334">
        <v>5.6861080000000001E-2</v>
      </c>
      <c r="AD334">
        <v>0.42442269999999999</v>
      </c>
      <c r="AE334">
        <v>7.3964740000000001E-2</v>
      </c>
      <c r="AF334">
        <v>-0.8253123</v>
      </c>
      <c r="AG334">
        <v>5.780449E-2</v>
      </c>
      <c r="AH334">
        <v>-1.186229</v>
      </c>
      <c r="AI334">
        <v>5.3146520000000003E-2</v>
      </c>
      <c r="AJ334">
        <v>0.8211041</v>
      </c>
      <c r="AK334">
        <v>5.5484150000000003E-2</v>
      </c>
      <c r="AL334">
        <v>1.1110910000000001</v>
      </c>
      <c r="AM334">
        <v>5.2061950000000003E-2</v>
      </c>
      <c r="AN334">
        <v>-0.18447340000000001</v>
      </c>
      <c r="AO334">
        <v>5.4672430000000001E-2</v>
      </c>
    </row>
    <row r="335" spans="2:41" x14ac:dyDescent="0.25">
      <c r="B335">
        <v>0.56131629999999999</v>
      </c>
      <c r="C335">
        <v>6.0657570000000001E-2</v>
      </c>
      <c r="D335">
        <v>-1.640198</v>
      </c>
      <c r="E335">
        <v>6.7594580000000001E-2</v>
      </c>
      <c r="F335">
        <v>2.2046290000000002</v>
      </c>
      <c r="G335">
        <v>6.6545380000000001E-2</v>
      </c>
      <c r="H335">
        <v>-1.6877930000000001</v>
      </c>
      <c r="I335">
        <v>5.7071539999999997E-2</v>
      </c>
      <c r="J335">
        <v>-0.46634969999999998</v>
      </c>
      <c r="K335">
        <v>5.7985050000000003E-2</v>
      </c>
      <c r="L335">
        <v>-1.2857550000000001E-2</v>
      </c>
      <c r="M335">
        <v>5.7561609999999999E-2</v>
      </c>
      <c r="N335">
        <v>1.5023580000000001</v>
      </c>
      <c r="O335">
        <v>5.3914070000000001E-2</v>
      </c>
      <c r="P335">
        <v>-0.11288049999999999</v>
      </c>
      <c r="Q335">
        <v>6.0540030000000002E-2</v>
      </c>
      <c r="R335">
        <v>-0.9408145</v>
      </c>
      <c r="S335">
        <v>8.3462400000000006E-2</v>
      </c>
      <c r="T335">
        <v>-0.99302420000000002</v>
      </c>
      <c r="U335">
        <v>7.0187879999999994E-2</v>
      </c>
      <c r="V335">
        <v>-0.44999489999999998</v>
      </c>
      <c r="W335">
        <v>5.6209660000000002E-2</v>
      </c>
      <c r="X335">
        <v>1.345448</v>
      </c>
      <c r="Y335">
        <v>5.7953270000000001E-2</v>
      </c>
      <c r="Z335">
        <v>-0.79915139999999996</v>
      </c>
      <c r="AA335">
        <v>7.6498629999999998E-2</v>
      </c>
      <c r="AB335">
        <v>1.306432</v>
      </c>
      <c r="AC335">
        <v>4.6551210000000003E-2</v>
      </c>
      <c r="AD335">
        <v>0.55192039999999998</v>
      </c>
      <c r="AE335">
        <v>6.7891569999999998E-2</v>
      </c>
      <c r="AF335">
        <v>-1.41334</v>
      </c>
      <c r="AG335">
        <v>6.236001E-2</v>
      </c>
      <c r="AH335">
        <v>-0.91379719999999998</v>
      </c>
      <c r="AI335">
        <v>5.7619240000000002E-2</v>
      </c>
      <c r="AJ335">
        <v>-0.65771769999999996</v>
      </c>
      <c r="AK335">
        <v>5.7721040000000001E-2</v>
      </c>
      <c r="AL335">
        <v>0.25361539999999999</v>
      </c>
      <c r="AM335">
        <v>4.8566110000000003E-2</v>
      </c>
      <c r="AN335">
        <v>-0.51470280000000002</v>
      </c>
      <c r="AO335">
        <v>6.0494230000000003E-2</v>
      </c>
    </row>
    <row r="336" spans="2:41" x14ac:dyDescent="0.25">
      <c r="B336">
        <v>-0.78073409999999999</v>
      </c>
      <c r="C336">
        <v>6.1953790000000002E-2</v>
      </c>
      <c r="D336">
        <v>0.67699600000000004</v>
      </c>
      <c r="E336">
        <v>7.2648340000000006E-2</v>
      </c>
      <c r="F336">
        <v>1.952518</v>
      </c>
      <c r="G336">
        <v>6.9465369999999999E-2</v>
      </c>
      <c r="H336">
        <v>-3.283884</v>
      </c>
      <c r="I336">
        <v>6.691416E-2</v>
      </c>
      <c r="J336">
        <v>-0.34604750000000001</v>
      </c>
      <c r="K336">
        <v>5.9880999999999997E-2</v>
      </c>
      <c r="L336">
        <v>-0.1648597</v>
      </c>
      <c r="M336">
        <v>4.9917870000000003E-2</v>
      </c>
      <c r="N336">
        <v>1.6309499999999999</v>
      </c>
      <c r="O336">
        <v>5.0586279999999997E-2</v>
      </c>
      <c r="P336">
        <v>0.33805610000000003</v>
      </c>
      <c r="Q336">
        <v>6.005539E-2</v>
      </c>
      <c r="R336">
        <v>0.38094869999999997</v>
      </c>
      <c r="S336">
        <v>6.8319199999999997E-2</v>
      </c>
      <c r="T336">
        <v>0.79642760000000001</v>
      </c>
      <c r="U336">
        <v>7.363604E-2</v>
      </c>
      <c r="V336">
        <v>-0.83206840000000004</v>
      </c>
      <c r="W336">
        <v>6.2901689999999996E-2</v>
      </c>
      <c r="X336">
        <v>0.79717479999999996</v>
      </c>
      <c r="Y336">
        <v>6.0668680000000003E-2</v>
      </c>
      <c r="Z336">
        <v>-0.98891580000000001</v>
      </c>
      <c r="AA336">
        <v>6.8337060000000005E-2</v>
      </c>
      <c r="AB336">
        <v>0.78905899999999995</v>
      </c>
      <c r="AC336">
        <v>4.8658590000000002E-2</v>
      </c>
      <c r="AD336">
        <v>-0.17286219999999999</v>
      </c>
      <c r="AE336">
        <v>5.5197900000000001E-2</v>
      </c>
      <c r="AF336">
        <v>-1.367383</v>
      </c>
      <c r="AG336">
        <v>5.5776270000000003E-2</v>
      </c>
      <c r="AH336">
        <v>-0.52824099999999996</v>
      </c>
      <c r="AI336">
        <v>7.0591409999999993E-2</v>
      </c>
      <c r="AJ336">
        <v>-1.6485209999999999</v>
      </c>
      <c r="AK336">
        <v>6.4143839999999994E-2</v>
      </c>
      <c r="AL336">
        <v>0.25036150000000001</v>
      </c>
      <c r="AM336">
        <v>5.5084880000000003E-2</v>
      </c>
      <c r="AN336">
        <v>1.120576</v>
      </c>
      <c r="AO336">
        <v>6.4218830000000005E-2</v>
      </c>
    </row>
    <row r="337" spans="2:41" x14ac:dyDescent="0.25">
      <c r="B337">
        <v>-0.86019809999999997</v>
      </c>
      <c r="C337">
        <v>5.9645629999999998E-2</v>
      </c>
      <c r="D337">
        <v>1.7083520000000001</v>
      </c>
      <c r="E337">
        <v>5.6658180000000002E-2</v>
      </c>
      <c r="F337">
        <v>0.20067070000000001</v>
      </c>
      <c r="G337">
        <v>6.4692050000000001E-2</v>
      </c>
      <c r="H337">
        <v>-1.94543</v>
      </c>
      <c r="I337">
        <v>7.6820340000000001E-2</v>
      </c>
      <c r="J337">
        <v>0.89070320000000003</v>
      </c>
      <c r="K337">
        <v>6.6793130000000006E-2</v>
      </c>
      <c r="L337">
        <v>0.91346349999999998</v>
      </c>
      <c r="M337">
        <v>4.0421369999999998E-2</v>
      </c>
      <c r="N337">
        <v>1.033406</v>
      </c>
      <c r="O337">
        <v>5.409506E-2</v>
      </c>
      <c r="P337">
        <v>-0.77683720000000001</v>
      </c>
      <c r="Q337">
        <v>5.622767E-2</v>
      </c>
      <c r="R337">
        <v>0.1127422</v>
      </c>
      <c r="S337">
        <v>5.4566089999999998E-2</v>
      </c>
      <c r="T337">
        <v>2.072101</v>
      </c>
      <c r="U337">
        <v>7.0188840000000002E-2</v>
      </c>
      <c r="V337">
        <v>-0.60023079999999995</v>
      </c>
      <c r="W337">
        <v>6.7981890000000003E-2</v>
      </c>
      <c r="X337">
        <v>6.4167459999999996E-2</v>
      </c>
      <c r="Y337">
        <v>5.3877080000000001E-2</v>
      </c>
      <c r="Z337">
        <v>-1.1838340000000001</v>
      </c>
      <c r="AA337">
        <v>6.0387740000000002E-2</v>
      </c>
      <c r="AB337">
        <v>-0.49550899999999998</v>
      </c>
      <c r="AC337">
        <v>5.6951309999999998E-2</v>
      </c>
      <c r="AD337">
        <v>-0.3256735</v>
      </c>
      <c r="AE337">
        <v>5.8988520000000003E-2</v>
      </c>
      <c r="AF337">
        <v>-0.86139650000000001</v>
      </c>
      <c r="AG337">
        <v>5.9557699999999998E-2</v>
      </c>
      <c r="AH337">
        <v>0.21777460000000001</v>
      </c>
      <c r="AI337">
        <v>7.2204009999999999E-2</v>
      </c>
      <c r="AJ337">
        <v>-0.76563060000000005</v>
      </c>
      <c r="AK337">
        <v>6.7677039999999994E-2</v>
      </c>
      <c r="AL337">
        <v>0.40689750000000002</v>
      </c>
      <c r="AM337">
        <v>5.8766039999999999E-2</v>
      </c>
      <c r="AN337">
        <v>2.1669260000000001</v>
      </c>
      <c r="AO337">
        <v>5.8935540000000002E-2</v>
      </c>
    </row>
    <row r="338" spans="2:41" x14ac:dyDescent="0.25">
      <c r="B338">
        <v>-0.47231299999999998</v>
      </c>
      <c r="C338">
        <v>5.1016550000000001E-2</v>
      </c>
      <c r="D338">
        <v>0.82905340000000005</v>
      </c>
      <c r="E338">
        <v>4.9473820000000002E-2</v>
      </c>
      <c r="F338">
        <v>-0.59073600000000004</v>
      </c>
      <c r="G338">
        <v>5.8148470000000001E-2</v>
      </c>
      <c r="H338">
        <v>0.61821040000000005</v>
      </c>
      <c r="I338">
        <v>8.3033620000000002E-2</v>
      </c>
      <c r="J338">
        <v>1.630903</v>
      </c>
      <c r="K338">
        <v>6.2122219999999999E-2</v>
      </c>
      <c r="L338">
        <v>1.998319</v>
      </c>
      <c r="M338">
        <v>5.2599060000000003E-2</v>
      </c>
      <c r="N338">
        <v>0.9402568</v>
      </c>
      <c r="O338">
        <v>5.905121E-2</v>
      </c>
      <c r="P338">
        <v>-2.3642120000000002</v>
      </c>
      <c r="Q338">
        <v>6.571101E-2</v>
      </c>
      <c r="R338">
        <v>-0.75761230000000002</v>
      </c>
      <c r="S338">
        <v>6.1656959999999997E-2</v>
      </c>
      <c r="T338">
        <v>1.513088</v>
      </c>
      <c r="U338">
        <v>5.9135050000000002E-2</v>
      </c>
      <c r="V338">
        <v>0.51385610000000004</v>
      </c>
      <c r="W338">
        <v>6.5992159999999994E-2</v>
      </c>
      <c r="X338">
        <v>-0.58689089999999999</v>
      </c>
      <c r="Y338">
        <v>4.9797950000000001E-2</v>
      </c>
      <c r="Z338">
        <v>-0.52966179999999996</v>
      </c>
      <c r="AA338">
        <v>6.2718650000000001E-2</v>
      </c>
      <c r="AB338">
        <v>-0.46088430000000002</v>
      </c>
      <c r="AC338">
        <v>5.8230230000000001E-2</v>
      </c>
      <c r="AD338">
        <v>0.86284159999999999</v>
      </c>
      <c r="AE338">
        <v>6.9057450000000006E-2</v>
      </c>
      <c r="AF338">
        <v>-0.60102160000000004</v>
      </c>
      <c r="AG338">
        <v>7.7012520000000001E-2</v>
      </c>
      <c r="AH338">
        <v>0.25125910000000001</v>
      </c>
      <c r="AI338">
        <v>6.1207299999999999E-2</v>
      </c>
      <c r="AJ338">
        <v>0.45871020000000001</v>
      </c>
      <c r="AK338">
        <v>7.3907860000000006E-2</v>
      </c>
      <c r="AL338">
        <v>-0.44994529999999999</v>
      </c>
      <c r="AM338">
        <v>5.3730649999999998E-2</v>
      </c>
      <c r="AN338">
        <v>1.520575</v>
      </c>
      <c r="AO338">
        <v>5.6417370000000001E-2</v>
      </c>
    </row>
    <row r="339" spans="2:41" x14ac:dyDescent="0.25">
      <c r="B339">
        <v>-0.21658150000000001</v>
      </c>
      <c r="C339">
        <v>5.3656469999999998E-2</v>
      </c>
      <c r="D339">
        <v>0.71625030000000001</v>
      </c>
      <c r="E339">
        <v>6.064895E-2</v>
      </c>
      <c r="F339">
        <v>-9.7149369999999999E-2</v>
      </c>
      <c r="G339">
        <v>6.0306249999999999E-2</v>
      </c>
      <c r="H339">
        <v>0.73655919999999997</v>
      </c>
      <c r="I339">
        <v>7.8044100000000005E-2</v>
      </c>
      <c r="J339">
        <v>0.97197979999999995</v>
      </c>
      <c r="K339">
        <v>5.6243349999999998E-2</v>
      </c>
      <c r="L339">
        <v>1.797393</v>
      </c>
      <c r="M339">
        <v>7.0377129999999996E-2</v>
      </c>
      <c r="N339">
        <v>1.3184480000000001</v>
      </c>
      <c r="O339">
        <v>4.7957840000000002E-2</v>
      </c>
      <c r="P339">
        <v>-1.785755</v>
      </c>
      <c r="Q339">
        <v>6.9481039999999994E-2</v>
      </c>
      <c r="R339">
        <v>-0.42511549999999998</v>
      </c>
      <c r="S339">
        <v>6.6700519999999999E-2</v>
      </c>
      <c r="T339">
        <v>-0.28118140000000003</v>
      </c>
      <c r="U339">
        <v>5.7273480000000002E-2</v>
      </c>
      <c r="V339">
        <v>1.152604</v>
      </c>
      <c r="W339">
        <v>5.9487180000000001E-2</v>
      </c>
      <c r="X339">
        <v>-0.85525289999999998</v>
      </c>
      <c r="Y339">
        <v>6.055551E-2</v>
      </c>
      <c r="Z339">
        <v>-0.1248112</v>
      </c>
      <c r="AA339">
        <v>6.4455899999999997E-2</v>
      </c>
      <c r="AB339">
        <v>1.0458270000000001</v>
      </c>
      <c r="AC339">
        <v>5.4044010000000003E-2</v>
      </c>
      <c r="AD339">
        <v>1.7342169999999999</v>
      </c>
      <c r="AE339">
        <v>6.7080490000000007E-2</v>
      </c>
      <c r="AF339">
        <v>0.46623179999999997</v>
      </c>
      <c r="AG339">
        <v>8.5125430000000002E-2</v>
      </c>
      <c r="AH339">
        <v>-0.62664419999999998</v>
      </c>
      <c r="AI339">
        <v>6.2378179999999998E-2</v>
      </c>
      <c r="AJ339">
        <v>0.31391390000000002</v>
      </c>
      <c r="AK339">
        <v>7.9484819999999998E-2</v>
      </c>
      <c r="AL339">
        <v>-0.64692309999999997</v>
      </c>
      <c r="AM339">
        <v>4.7264639999999997E-2</v>
      </c>
      <c r="AN339">
        <v>0.63933039999999997</v>
      </c>
      <c r="AO339">
        <v>5.7212800000000001E-2</v>
      </c>
    </row>
    <row r="340" spans="2:41" x14ac:dyDescent="0.25">
      <c r="B340">
        <v>0.2383479</v>
      </c>
      <c r="C340">
        <v>6.629372E-2</v>
      </c>
      <c r="D340">
        <v>1.144307</v>
      </c>
      <c r="E340">
        <v>6.2542570000000006E-2</v>
      </c>
      <c r="F340">
        <v>-0.22594539999999999</v>
      </c>
      <c r="G340">
        <v>7.0167510000000002E-2</v>
      </c>
      <c r="H340">
        <v>-2.7723279999999999E-2</v>
      </c>
      <c r="I340">
        <v>6.4533579999999993E-2</v>
      </c>
      <c r="J340">
        <v>0.24094099999999999</v>
      </c>
      <c r="K340">
        <v>5.5646599999999997E-2</v>
      </c>
      <c r="L340">
        <v>0.86976290000000001</v>
      </c>
      <c r="M340">
        <v>6.6072560000000002E-2</v>
      </c>
      <c r="N340">
        <v>1.1149960000000001</v>
      </c>
      <c r="O340">
        <v>3.9653750000000001E-2</v>
      </c>
      <c r="P340">
        <v>0.50595579999999996</v>
      </c>
      <c r="Q340">
        <v>5.7790580000000001E-2</v>
      </c>
      <c r="R340">
        <v>0.40601680000000001</v>
      </c>
      <c r="S340">
        <v>5.9692250000000002E-2</v>
      </c>
      <c r="T340">
        <v>-1.313205</v>
      </c>
      <c r="U340">
        <v>6.6234299999999996E-2</v>
      </c>
      <c r="V340">
        <v>0.69684590000000002</v>
      </c>
      <c r="W340">
        <v>5.0740639999999997E-2</v>
      </c>
      <c r="X340">
        <v>-0.4165082</v>
      </c>
      <c r="Y340">
        <v>7.3760000000000006E-2</v>
      </c>
      <c r="Z340">
        <v>-0.19731499999999999</v>
      </c>
      <c r="AA340">
        <v>6.4005629999999994E-2</v>
      </c>
      <c r="AB340">
        <v>1.8571070000000001</v>
      </c>
      <c r="AC340">
        <v>4.714898E-2</v>
      </c>
      <c r="AD340">
        <v>1.047682</v>
      </c>
      <c r="AE340">
        <v>5.9938569999999997E-2</v>
      </c>
      <c r="AF340">
        <v>2.1518229999999998</v>
      </c>
      <c r="AG340">
        <v>7.0741280000000004E-2</v>
      </c>
      <c r="AH340">
        <v>-0.76457189999999997</v>
      </c>
      <c r="AI340">
        <v>7.1952059999999998E-2</v>
      </c>
      <c r="AJ340">
        <v>-0.71105320000000005</v>
      </c>
      <c r="AK340">
        <v>6.9762190000000002E-2</v>
      </c>
      <c r="AL340">
        <v>-0.61863000000000001</v>
      </c>
      <c r="AM340">
        <v>4.1386569999999998E-2</v>
      </c>
      <c r="AN340">
        <v>-0.1952132</v>
      </c>
      <c r="AO340">
        <v>5.2138070000000002E-2</v>
      </c>
    </row>
    <row r="341" spans="2:41" x14ac:dyDescent="0.25">
      <c r="B341">
        <v>0.56208380000000002</v>
      </c>
      <c r="C341">
        <v>6.6016179999999994E-2</v>
      </c>
      <c r="D341">
        <v>1.5315049999999999</v>
      </c>
      <c r="E341">
        <v>5.8601060000000003E-2</v>
      </c>
      <c r="F341">
        <v>-0.9798694</v>
      </c>
      <c r="G341">
        <v>6.6495109999999996E-2</v>
      </c>
      <c r="H341">
        <v>0.16111449999999999</v>
      </c>
      <c r="I341">
        <v>4.9826330000000002E-2</v>
      </c>
      <c r="J341">
        <v>0.71065500000000004</v>
      </c>
      <c r="K341">
        <v>5.3964829999999998E-2</v>
      </c>
      <c r="L341">
        <v>0.12682879999999999</v>
      </c>
      <c r="M341">
        <v>5.9560210000000002E-2</v>
      </c>
      <c r="N341">
        <v>-0.18932679999999999</v>
      </c>
      <c r="O341">
        <v>4.9560130000000001E-2</v>
      </c>
      <c r="P341">
        <v>1.0629649999999999</v>
      </c>
      <c r="Q341">
        <v>5.4472590000000001E-2</v>
      </c>
      <c r="R341">
        <v>0.46437850000000003</v>
      </c>
      <c r="S341">
        <v>5.842348E-2</v>
      </c>
      <c r="T341">
        <v>-0.60386490000000004</v>
      </c>
      <c r="U341">
        <v>7.1000129999999995E-2</v>
      </c>
      <c r="V341">
        <v>5.0902240000000001E-2</v>
      </c>
      <c r="W341">
        <v>4.5672450000000003E-2</v>
      </c>
      <c r="X341">
        <v>-0.6042478</v>
      </c>
      <c r="Y341">
        <v>7.4131760000000005E-2</v>
      </c>
      <c r="Z341">
        <v>-0.1178995</v>
      </c>
      <c r="AA341">
        <v>6.9104700000000005E-2</v>
      </c>
      <c r="AB341">
        <v>0.66866769999999998</v>
      </c>
      <c r="AC341">
        <v>3.9557299999999997E-2</v>
      </c>
      <c r="AD341">
        <v>5.3195180000000002E-2</v>
      </c>
      <c r="AE341">
        <v>5.857863E-2</v>
      </c>
      <c r="AF341">
        <v>2.1979289999999998</v>
      </c>
      <c r="AG341">
        <v>6.0102280000000001E-2</v>
      </c>
      <c r="AH341">
        <v>-0.5924488</v>
      </c>
      <c r="AI341">
        <v>6.7926260000000002E-2</v>
      </c>
      <c r="AJ341">
        <v>-0.62995219999999996</v>
      </c>
      <c r="AK341">
        <v>5.5705709999999999E-2</v>
      </c>
      <c r="AL341">
        <v>-1.051166</v>
      </c>
      <c r="AM341">
        <v>4.6360499999999999E-2</v>
      </c>
      <c r="AN341">
        <v>-0.935747</v>
      </c>
      <c r="AO341">
        <v>4.262763E-2</v>
      </c>
    </row>
    <row r="342" spans="2:41" x14ac:dyDescent="0.25">
      <c r="B342">
        <v>0.73306130000000003</v>
      </c>
      <c r="C342">
        <v>5.6804609999999998E-2</v>
      </c>
      <c r="D342">
        <v>1.9115249999999999</v>
      </c>
      <c r="E342">
        <v>6.4740820000000004E-2</v>
      </c>
      <c r="F342">
        <v>-0.68031269999999999</v>
      </c>
      <c r="G342">
        <v>5.50719E-2</v>
      </c>
      <c r="H342">
        <v>0.46976129999999999</v>
      </c>
      <c r="I342">
        <v>4.005653E-2</v>
      </c>
      <c r="J342">
        <v>1.036559</v>
      </c>
      <c r="K342">
        <v>5.0944830000000003E-2</v>
      </c>
      <c r="L342">
        <v>-0.1746297</v>
      </c>
      <c r="M342">
        <v>7.1720939999999997E-2</v>
      </c>
      <c r="N342">
        <v>-1.6524300000000001</v>
      </c>
      <c r="O342">
        <v>5.824766E-2</v>
      </c>
      <c r="P342">
        <v>-0.12794649999999999</v>
      </c>
      <c r="Q342">
        <v>6.7206429999999998E-2</v>
      </c>
      <c r="R342">
        <v>0.46107609999999999</v>
      </c>
      <c r="S342">
        <v>5.6650640000000002E-2</v>
      </c>
      <c r="T342">
        <v>0.1882596</v>
      </c>
      <c r="U342">
        <v>6.225961E-2</v>
      </c>
      <c r="V342">
        <v>0.17605399999999999</v>
      </c>
      <c r="W342">
        <v>4.6172860000000003E-2</v>
      </c>
      <c r="X342">
        <v>-1.675478</v>
      </c>
      <c r="Y342">
        <v>6.7726030000000007E-2</v>
      </c>
      <c r="Z342">
        <v>0.34488859999999999</v>
      </c>
      <c r="AA342">
        <v>7.3348040000000003E-2</v>
      </c>
      <c r="AB342">
        <v>-0.78720880000000004</v>
      </c>
      <c r="AC342">
        <v>4.3631830000000003E-2</v>
      </c>
      <c r="AD342">
        <v>0.24858430000000001</v>
      </c>
      <c r="AE342">
        <v>6.1404069999999998E-2</v>
      </c>
      <c r="AF342">
        <v>0.65177260000000004</v>
      </c>
      <c r="AG342">
        <v>6.7891859999999998E-2</v>
      </c>
      <c r="AH342">
        <v>-1.195899</v>
      </c>
      <c r="AI342">
        <v>5.6021599999999998E-2</v>
      </c>
      <c r="AJ342">
        <v>7.3812820000000001E-2</v>
      </c>
      <c r="AK342">
        <v>5.2469010000000003E-2</v>
      </c>
      <c r="AL342">
        <v>-0.81271130000000003</v>
      </c>
      <c r="AM342">
        <v>5.9900780000000001E-2</v>
      </c>
      <c r="AN342">
        <v>-1.083852</v>
      </c>
      <c r="AO342">
        <v>4.0327590000000003E-2</v>
      </c>
    </row>
    <row r="343" spans="2:41" x14ac:dyDescent="0.25">
      <c r="B343">
        <v>3.6094080000000001E-3</v>
      </c>
      <c r="C343">
        <v>5.5326939999999998E-2</v>
      </c>
      <c r="D343">
        <v>1.347259</v>
      </c>
      <c r="E343">
        <v>6.7264359999999995E-2</v>
      </c>
      <c r="F343">
        <v>0.23023879999999999</v>
      </c>
      <c r="G343">
        <v>5.5707600000000003E-2</v>
      </c>
      <c r="H343">
        <v>0.50133090000000002</v>
      </c>
      <c r="I343">
        <v>4.9283029999999999E-2</v>
      </c>
      <c r="J343">
        <v>-0.19191250000000001</v>
      </c>
      <c r="K343">
        <v>5.7974270000000001E-2</v>
      </c>
      <c r="L343">
        <v>0.2309089</v>
      </c>
      <c r="M343">
        <v>8.1269900000000006E-2</v>
      </c>
      <c r="N343">
        <v>-0.6080122</v>
      </c>
      <c r="O343">
        <v>6.1701499999999999E-2</v>
      </c>
      <c r="P343">
        <v>0.21302599999999999</v>
      </c>
      <c r="Q343">
        <v>7.4830339999999995E-2</v>
      </c>
      <c r="R343">
        <v>0.23600950000000001</v>
      </c>
      <c r="S343">
        <v>4.7737599999999998E-2</v>
      </c>
      <c r="T343">
        <v>-9.3501730000000005E-2</v>
      </c>
      <c r="U343">
        <v>5.0081599999999997E-2</v>
      </c>
      <c r="V343">
        <v>5.1424940000000002E-2</v>
      </c>
      <c r="W343">
        <v>4.9595210000000001E-2</v>
      </c>
      <c r="X343">
        <v>-1.5855950000000001</v>
      </c>
      <c r="Y343">
        <v>7.1264380000000002E-2</v>
      </c>
      <c r="Z343">
        <v>1.134538</v>
      </c>
      <c r="AA343">
        <v>6.0719410000000001E-2</v>
      </c>
      <c r="AB343">
        <v>-0.36244739999999998</v>
      </c>
      <c r="AC343">
        <v>5.7356900000000002E-2</v>
      </c>
      <c r="AD343">
        <v>0.62672000000000005</v>
      </c>
      <c r="AE343">
        <v>6.3802310000000001E-2</v>
      </c>
      <c r="AF343">
        <v>0.26478429999999997</v>
      </c>
      <c r="AG343">
        <v>6.3675460000000003E-2</v>
      </c>
      <c r="AH343">
        <v>-1.8653169999999999</v>
      </c>
      <c r="AI343">
        <v>5.5613879999999997E-2</v>
      </c>
      <c r="AJ343">
        <v>-0.19315640000000001</v>
      </c>
      <c r="AK343">
        <v>5.5772160000000001E-2</v>
      </c>
      <c r="AL343">
        <v>-0.44845550000000001</v>
      </c>
      <c r="AM343">
        <v>6.7600060000000003E-2</v>
      </c>
      <c r="AN343">
        <v>-1.4679629999999999</v>
      </c>
      <c r="AO343">
        <v>5.1820520000000002E-2</v>
      </c>
    </row>
    <row r="344" spans="2:41" x14ac:dyDescent="0.25">
      <c r="B344">
        <v>-1.6994180000000001</v>
      </c>
      <c r="C344">
        <v>6.0492360000000002E-2</v>
      </c>
      <c r="D344">
        <v>-0.56317200000000001</v>
      </c>
      <c r="E344">
        <v>6.0799909999999999E-2</v>
      </c>
      <c r="F344">
        <v>0.88839349999999995</v>
      </c>
      <c r="G344">
        <v>6.3590350000000004E-2</v>
      </c>
      <c r="H344">
        <v>0.87695579999999995</v>
      </c>
      <c r="I344">
        <v>6.6661289999999998E-2</v>
      </c>
      <c r="J344">
        <v>-1.66743</v>
      </c>
      <c r="K344">
        <v>6.4996189999999995E-2</v>
      </c>
      <c r="L344">
        <v>0.55637930000000002</v>
      </c>
      <c r="M344">
        <v>6.8148600000000004E-2</v>
      </c>
      <c r="N344">
        <v>1.739743</v>
      </c>
      <c r="O344">
        <v>5.8244770000000001E-2</v>
      </c>
      <c r="P344">
        <v>1.7914410000000001</v>
      </c>
      <c r="Q344">
        <v>5.9514650000000002E-2</v>
      </c>
      <c r="R344">
        <v>-0.80199849999999995</v>
      </c>
      <c r="S344">
        <v>4.8773700000000003E-2</v>
      </c>
      <c r="T344">
        <v>-0.58206219999999997</v>
      </c>
      <c r="U344">
        <v>5.5314450000000001E-2</v>
      </c>
      <c r="V344">
        <v>-1.15164</v>
      </c>
      <c r="W344">
        <v>5.9144229999999999E-2</v>
      </c>
      <c r="X344">
        <v>-0.44600380000000001</v>
      </c>
      <c r="Y344">
        <v>8.0989050000000007E-2</v>
      </c>
      <c r="Z344">
        <v>1.560686</v>
      </c>
      <c r="AA344">
        <v>4.4298360000000002E-2</v>
      </c>
      <c r="AB344">
        <v>0.79202989999999995</v>
      </c>
      <c r="AC344">
        <v>6.2530790000000003E-2</v>
      </c>
      <c r="AD344">
        <v>-0.11098429999999999</v>
      </c>
      <c r="AE344">
        <v>6.7126359999999996E-2</v>
      </c>
      <c r="AF344">
        <v>1.289703</v>
      </c>
      <c r="AG344">
        <v>4.097808E-2</v>
      </c>
      <c r="AH344">
        <v>-1.751592</v>
      </c>
      <c r="AI344">
        <v>6.8226599999999998E-2</v>
      </c>
      <c r="AJ344">
        <v>-0.18226139999999999</v>
      </c>
      <c r="AK344">
        <v>5.8148900000000003E-2</v>
      </c>
      <c r="AL344">
        <v>-1.485859</v>
      </c>
      <c r="AM344">
        <v>6.7610320000000002E-2</v>
      </c>
      <c r="AN344">
        <v>-1.7066429999999999</v>
      </c>
      <c r="AO344">
        <v>6.3302010000000006E-2</v>
      </c>
    </row>
    <row r="345" spans="2:41" x14ac:dyDescent="0.25">
      <c r="B345">
        <v>-2.1180789999999998</v>
      </c>
      <c r="C345">
        <v>6.6434099999999996E-2</v>
      </c>
      <c r="D345">
        <v>-2.5819899999999998</v>
      </c>
      <c r="E345">
        <v>6.3277659999999999E-2</v>
      </c>
      <c r="F345">
        <v>1.1788350000000001</v>
      </c>
      <c r="G345">
        <v>5.9758899999999997E-2</v>
      </c>
      <c r="H345">
        <v>1.722019</v>
      </c>
      <c r="I345">
        <v>6.0999329999999997E-2</v>
      </c>
      <c r="J345">
        <v>-1.987873</v>
      </c>
      <c r="K345">
        <v>5.0033899999999999E-2</v>
      </c>
      <c r="L345">
        <v>-0.14707419999999999</v>
      </c>
      <c r="M345">
        <v>5.5026899999999997E-2</v>
      </c>
      <c r="N345">
        <v>1.4386479999999999</v>
      </c>
      <c r="O345">
        <v>5.193735E-2</v>
      </c>
      <c r="P345">
        <v>1.5388569999999999</v>
      </c>
      <c r="Q345">
        <v>3.7715039999999998E-2</v>
      </c>
      <c r="R345">
        <v>-1.270113</v>
      </c>
      <c r="S345">
        <v>5.8908309999999998E-2</v>
      </c>
      <c r="T345">
        <v>-0.33325179999999999</v>
      </c>
      <c r="U345">
        <v>7.0857530000000002E-2</v>
      </c>
      <c r="V345">
        <v>-1.468874</v>
      </c>
      <c r="W345">
        <v>7.3236670000000004E-2</v>
      </c>
      <c r="X345">
        <v>4.1288360000000003E-2</v>
      </c>
      <c r="Y345">
        <v>7.7606690000000006E-2</v>
      </c>
      <c r="Z345">
        <v>0.95498450000000001</v>
      </c>
      <c r="AA345">
        <v>5.0664639999999997E-2</v>
      </c>
      <c r="AB345">
        <v>0.52142659999999996</v>
      </c>
      <c r="AC345">
        <v>5.5425490000000001E-2</v>
      </c>
      <c r="AD345">
        <v>-0.83083830000000003</v>
      </c>
      <c r="AE345">
        <v>6.9441500000000003E-2</v>
      </c>
      <c r="AF345">
        <v>1.2668779999999999</v>
      </c>
      <c r="AG345">
        <v>3.5944080000000003E-2</v>
      </c>
      <c r="AH345">
        <v>-1.281601</v>
      </c>
      <c r="AI345">
        <v>7.3781609999999997E-2</v>
      </c>
      <c r="AJ345">
        <v>3.9822059999999999E-2</v>
      </c>
      <c r="AK345">
        <v>5.5928930000000002E-2</v>
      </c>
      <c r="AL345">
        <v>-3.2776839999999998</v>
      </c>
      <c r="AM345">
        <v>6.8278210000000006E-2</v>
      </c>
      <c r="AN345">
        <v>-8.2975049999999995E-2</v>
      </c>
      <c r="AO345">
        <v>6.0275700000000001E-2</v>
      </c>
    </row>
    <row r="346" spans="2:41" x14ac:dyDescent="0.25">
      <c r="B346">
        <v>-0.87362850000000003</v>
      </c>
      <c r="C346">
        <v>6.6841280000000003E-2</v>
      </c>
      <c r="D346">
        <v>-2.2350880000000002</v>
      </c>
      <c r="E346">
        <v>7.4443140000000005E-2</v>
      </c>
      <c r="F346">
        <v>0.71181910000000004</v>
      </c>
      <c r="G346">
        <v>4.877277E-2</v>
      </c>
      <c r="H346">
        <v>1.1333530000000001</v>
      </c>
      <c r="I346">
        <v>4.7347420000000001E-2</v>
      </c>
      <c r="J346">
        <v>-1.231344</v>
      </c>
      <c r="K346">
        <v>3.3608680000000002E-2</v>
      </c>
      <c r="L346">
        <v>-0.65406070000000005</v>
      </c>
      <c r="M346">
        <v>5.956852E-2</v>
      </c>
      <c r="N346">
        <v>-5.1927760000000003E-2</v>
      </c>
      <c r="O346">
        <v>5.6967080000000003E-2</v>
      </c>
      <c r="P346">
        <v>0.1238904</v>
      </c>
      <c r="Q346">
        <v>4.6098130000000001E-2</v>
      </c>
      <c r="R346">
        <v>-0.3836001</v>
      </c>
      <c r="S346">
        <v>6.4269119999999999E-2</v>
      </c>
      <c r="T346">
        <v>-3.6747410000000001E-2</v>
      </c>
      <c r="U346">
        <v>7.2629650000000004E-2</v>
      </c>
      <c r="V346">
        <v>-0.63711410000000002</v>
      </c>
      <c r="W346">
        <v>8.0437170000000002E-2</v>
      </c>
      <c r="X346">
        <v>0.20272409999999999</v>
      </c>
      <c r="Y346">
        <v>6.2358650000000002E-2</v>
      </c>
      <c r="Z346">
        <v>-0.63509260000000001</v>
      </c>
      <c r="AA346">
        <v>6.4227010000000001E-2</v>
      </c>
      <c r="AB346">
        <v>-4.5038279999999997E-3</v>
      </c>
      <c r="AC346">
        <v>4.9636720000000002E-2</v>
      </c>
      <c r="AD346">
        <v>-0.1768951</v>
      </c>
      <c r="AE346">
        <v>5.9582780000000002E-2</v>
      </c>
      <c r="AF346">
        <v>0.59008729999999998</v>
      </c>
      <c r="AG346">
        <v>5.3403649999999997E-2</v>
      </c>
      <c r="AH346">
        <v>-1.3037300000000001</v>
      </c>
      <c r="AI346">
        <v>6.7016290000000006E-2</v>
      </c>
      <c r="AJ346">
        <v>-0.75444060000000002</v>
      </c>
      <c r="AK346">
        <v>5.2982840000000003E-2</v>
      </c>
      <c r="AL346">
        <v>-3.3809130000000001</v>
      </c>
      <c r="AM346">
        <v>7.1798559999999997E-2</v>
      </c>
      <c r="AN346">
        <v>1.7069049999999999</v>
      </c>
      <c r="AO346">
        <v>5.2498059999999999E-2</v>
      </c>
    </row>
    <row r="347" spans="2:41" x14ac:dyDescent="0.25">
      <c r="B347">
        <v>0.45994819999999997</v>
      </c>
      <c r="C347">
        <v>5.9518370000000001E-2</v>
      </c>
      <c r="D347">
        <v>-0.20133670000000001</v>
      </c>
      <c r="E347">
        <v>6.9976189999999994E-2</v>
      </c>
      <c r="F347">
        <v>0.14784140000000001</v>
      </c>
      <c r="G347">
        <v>5.3331219999999999E-2</v>
      </c>
      <c r="H347">
        <v>-0.78899359999999996</v>
      </c>
      <c r="I347">
        <v>5.7465700000000002E-2</v>
      </c>
      <c r="J347">
        <v>1.6091069999999999E-2</v>
      </c>
      <c r="K347">
        <v>4.0942770000000003E-2</v>
      </c>
      <c r="L347">
        <v>-0.15624389999999999</v>
      </c>
      <c r="M347">
        <v>5.5735100000000003E-2</v>
      </c>
      <c r="N347">
        <v>0.23436209999999999</v>
      </c>
      <c r="O347">
        <v>6.0746229999999998E-2</v>
      </c>
      <c r="P347">
        <v>0.52535080000000001</v>
      </c>
      <c r="Q347">
        <v>7.0799929999999997E-2</v>
      </c>
      <c r="R347">
        <v>0.37074370000000001</v>
      </c>
      <c r="S347">
        <v>6.3733139999999994E-2</v>
      </c>
      <c r="T347">
        <v>-0.69569349999999996</v>
      </c>
      <c r="U347">
        <v>6.2601779999999996E-2</v>
      </c>
      <c r="V347">
        <v>-0.25032379999999999</v>
      </c>
      <c r="W347">
        <v>6.9811780000000004E-2</v>
      </c>
      <c r="X347">
        <v>0.72385310000000003</v>
      </c>
      <c r="Y347">
        <v>5.0168259999999999E-2</v>
      </c>
      <c r="Z347">
        <v>-2.0885410000000002</v>
      </c>
      <c r="AA347">
        <v>6.4820059999999999E-2</v>
      </c>
      <c r="AB347">
        <v>0.458175</v>
      </c>
      <c r="AC347">
        <v>4.9121249999999998E-2</v>
      </c>
      <c r="AD347">
        <v>0.92942499999999995</v>
      </c>
      <c r="AE347">
        <v>4.6611439999999997E-2</v>
      </c>
      <c r="AF347">
        <v>1.3169630000000001</v>
      </c>
      <c r="AG347">
        <v>6.6872210000000001E-2</v>
      </c>
      <c r="AH347">
        <v>-1.033037</v>
      </c>
      <c r="AI347">
        <v>6.3376119999999994E-2</v>
      </c>
      <c r="AJ347">
        <v>-1.060575</v>
      </c>
      <c r="AK347">
        <v>5.3426290000000001E-2</v>
      </c>
      <c r="AL347">
        <v>-1.2587649999999999</v>
      </c>
      <c r="AM347">
        <v>6.8122329999999995E-2</v>
      </c>
      <c r="AN347">
        <v>1.5287299999999999</v>
      </c>
      <c r="AO347">
        <v>5.4418809999999998E-2</v>
      </c>
    </row>
    <row r="348" spans="2:41" x14ac:dyDescent="0.25">
      <c r="B348">
        <v>1.067461</v>
      </c>
      <c r="C348">
        <v>5.4938239999999999E-2</v>
      </c>
      <c r="D348">
        <v>0.6086049</v>
      </c>
      <c r="E348">
        <v>5.5665890000000003E-2</v>
      </c>
      <c r="F348">
        <v>0.90414720000000004</v>
      </c>
      <c r="G348">
        <v>6.3370659999999995E-2</v>
      </c>
      <c r="H348">
        <v>-0.87299780000000005</v>
      </c>
      <c r="I348">
        <v>7.0674920000000002E-2</v>
      </c>
      <c r="J348">
        <v>0.75817710000000005</v>
      </c>
      <c r="K348">
        <v>5.4329450000000001E-2</v>
      </c>
      <c r="L348">
        <v>-6.4823439999999996E-2</v>
      </c>
      <c r="M348">
        <v>3.7087179999999997E-2</v>
      </c>
      <c r="N348">
        <v>1.5517030000000001</v>
      </c>
      <c r="O348">
        <v>5.8813749999999998E-2</v>
      </c>
      <c r="P348">
        <v>0.98031120000000005</v>
      </c>
      <c r="Q348">
        <v>6.7177509999999996E-2</v>
      </c>
      <c r="R348">
        <v>6.7339019999999999E-2</v>
      </c>
      <c r="S348">
        <v>5.7861320000000001E-2</v>
      </c>
      <c r="T348">
        <v>-1.1728339999999999</v>
      </c>
      <c r="U348">
        <v>5.5105889999999998E-2</v>
      </c>
      <c r="V348">
        <v>-0.42136839999999998</v>
      </c>
      <c r="W348">
        <v>5.1007749999999998E-2</v>
      </c>
      <c r="X348">
        <v>0.81056439999999996</v>
      </c>
      <c r="Y348">
        <v>4.5568480000000001E-2</v>
      </c>
      <c r="Z348">
        <v>-1.744739</v>
      </c>
      <c r="AA348">
        <v>6.6555110000000001E-2</v>
      </c>
      <c r="AB348">
        <v>1.1084179999999999</v>
      </c>
      <c r="AC348">
        <v>5.318142E-2</v>
      </c>
      <c r="AD348">
        <v>0.57108170000000003</v>
      </c>
      <c r="AE348">
        <v>5.310666E-2</v>
      </c>
      <c r="AF348">
        <v>2.1310889999999998</v>
      </c>
      <c r="AG348">
        <v>6.8594749999999996E-2</v>
      </c>
      <c r="AH348">
        <v>-0.1168396</v>
      </c>
      <c r="AI348">
        <v>6.097938E-2</v>
      </c>
      <c r="AJ348">
        <v>-0.35486610000000002</v>
      </c>
      <c r="AK348">
        <v>5.4518459999999998E-2</v>
      </c>
      <c r="AL348">
        <v>0.61047839999999998</v>
      </c>
      <c r="AM348">
        <v>5.6133330000000002E-2</v>
      </c>
      <c r="AN348">
        <v>1.0129269999999999</v>
      </c>
      <c r="AO348">
        <v>6.1958079999999999E-2</v>
      </c>
    </row>
    <row r="349" spans="2:41" x14ac:dyDescent="0.25">
      <c r="B349">
        <v>0.76492400000000005</v>
      </c>
      <c r="C349">
        <v>5.8525319999999999E-2</v>
      </c>
      <c r="D349">
        <v>0.76946219999999999</v>
      </c>
      <c r="E349">
        <v>5.6134940000000001E-2</v>
      </c>
      <c r="F349">
        <v>2.0666519999999999</v>
      </c>
      <c r="G349">
        <v>5.1538920000000002E-2</v>
      </c>
      <c r="H349">
        <v>0.79508469999999998</v>
      </c>
      <c r="I349">
        <v>6.2613520000000006E-2</v>
      </c>
      <c r="J349">
        <v>0.23020940000000001</v>
      </c>
      <c r="K349">
        <v>5.8133329999999997E-2</v>
      </c>
      <c r="L349">
        <v>-0.94215020000000005</v>
      </c>
      <c r="M349">
        <v>3.5551409999999999E-2</v>
      </c>
      <c r="N349">
        <v>1.6813</v>
      </c>
      <c r="O349">
        <v>5.724257E-2</v>
      </c>
      <c r="P349">
        <v>-0.29832419999999998</v>
      </c>
      <c r="Q349">
        <v>4.9099879999999999E-2</v>
      </c>
      <c r="R349">
        <v>-0.24451719999999999</v>
      </c>
      <c r="S349">
        <v>5.1766359999999997E-2</v>
      </c>
      <c r="T349">
        <v>-0.53164880000000003</v>
      </c>
      <c r="U349">
        <v>5.2327650000000003E-2</v>
      </c>
      <c r="V349">
        <v>-0.83546569999999998</v>
      </c>
      <c r="W349">
        <v>4.9063229999999999E-2</v>
      </c>
      <c r="X349">
        <v>-0.2700919</v>
      </c>
      <c r="Y349">
        <v>5.0664189999999998E-2</v>
      </c>
      <c r="Z349">
        <v>9.2008370000000006E-2</v>
      </c>
      <c r="AA349">
        <v>7.4089580000000002E-2</v>
      </c>
      <c r="AB349">
        <v>1.973352</v>
      </c>
      <c r="AC349">
        <v>5.6273839999999999E-2</v>
      </c>
      <c r="AD349">
        <v>-0.74326919999999996</v>
      </c>
      <c r="AE349">
        <v>6.9782040000000004E-2</v>
      </c>
      <c r="AF349">
        <v>1.3576349999999999</v>
      </c>
      <c r="AG349">
        <v>6.4506659999999993E-2</v>
      </c>
      <c r="AH349">
        <v>0.95677670000000004</v>
      </c>
      <c r="AI349">
        <v>4.9380479999999997E-2</v>
      </c>
      <c r="AJ349">
        <v>-0.1307642</v>
      </c>
      <c r="AK349">
        <v>5.4808309999999999E-2</v>
      </c>
      <c r="AL349">
        <v>0.25646289999999999</v>
      </c>
      <c r="AM349">
        <v>4.6303419999999998E-2</v>
      </c>
      <c r="AN349">
        <v>0.97742260000000003</v>
      </c>
      <c r="AO349">
        <v>5.8896419999999998E-2</v>
      </c>
    </row>
    <row r="350" spans="2:41" x14ac:dyDescent="0.25">
      <c r="B350">
        <v>0.2731016</v>
      </c>
      <c r="C350">
        <v>6.1916310000000002E-2</v>
      </c>
      <c r="D350">
        <v>1.545512</v>
      </c>
      <c r="E350">
        <v>6.2218040000000002E-2</v>
      </c>
      <c r="F350">
        <v>1.7410920000000001</v>
      </c>
      <c r="G350">
        <v>3.4200639999999997E-2</v>
      </c>
      <c r="H350">
        <v>1.1711389999999999</v>
      </c>
      <c r="I350">
        <v>5.5586539999999997E-2</v>
      </c>
      <c r="J350">
        <v>-0.36970209999999998</v>
      </c>
      <c r="K350">
        <v>6.1123200000000003E-2</v>
      </c>
      <c r="L350">
        <v>-1.312486</v>
      </c>
      <c r="M350">
        <v>5.277954E-2</v>
      </c>
      <c r="N350">
        <v>7.3101319999999997E-2</v>
      </c>
      <c r="O350">
        <v>5.3796389999999999E-2</v>
      </c>
      <c r="P350">
        <v>-0.61251580000000005</v>
      </c>
      <c r="Q350">
        <v>5.190587E-2</v>
      </c>
      <c r="R350">
        <v>0.56403619999999999</v>
      </c>
      <c r="S350">
        <v>5.7283679999999997E-2</v>
      </c>
      <c r="T350">
        <v>0.15494550000000001</v>
      </c>
      <c r="U350">
        <v>5.326645E-2</v>
      </c>
      <c r="V350">
        <v>-0.45613340000000002</v>
      </c>
      <c r="W350">
        <v>6.6092200000000004E-2</v>
      </c>
      <c r="X350">
        <v>-1.5855999999999999</v>
      </c>
      <c r="Y350">
        <v>6.3107499999999997E-2</v>
      </c>
      <c r="Z350">
        <v>0.82990609999999998</v>
      </c>
      <c r="AA350">
        <v>7.4198340000000002E-2</v>
      </c>
      <c r="AB350">
        <v>2.3353869999999999</v>
      </c>
      <c r="AC350">
        <v>4.6039940000000001E-2</v>
      </c>
      <c r="AD350">
        <v>-1.1220159999999999</v>
      </c>
      <c r="AE350">
        <v>7.2579060000000001E-2</v>
      </c>
      <c r="AF350">
        <v>0.55721270000000001</v>
      </c>
      <c r="AG350">
        <v>6.1330629999999997E-2</v>
      </c>
      <c r="AH350">
        <v>1.7894289999999999</v>
      </c>
      <c r="AI350">
        <v>3.6558849999999997E-2</v>
      </c>
      <c r="AJ350">
        <v>-0.5188644</v>
      </c>
      <c r="AK350">
        <v>5.3461519999999998E-2</v>
      </c>
      <c r="AL350">
        <v>-1.229457</v>
      </c>
      <c r="AM350">
        <v>4.426103E-2</v>
      </c>
      <c r="AN350">
        <v>0.25174859999999999</v>
      </c>
      <c r="AO350">
        <v>3.916911E-2</v>
      </c>
    </row>
    <row r="351" spans="2:41" x14ac:dyDescent="0.25">
      <c r="B351">
        <v>-6.4404959999999997E-2</v>
      </c>
      <c r="C351">
        <v>6.305587E-2</v>
      </c>
      <c r="D351">
        <v>1.415788</v>
      </c>
      <c r="E351">
        <v>5.9734549999999997E-2</v>
      </c>
      <c r="F351">
        <v>0.6283841</v>
      </c>
      <c r="G351">
        <v>4.1724690000000002E-2</v>
      </c>
      <c r="H351">
        <v>-9.0511320000000006E-2</v>
      </c>
      <c r="I351">
        <v>6.5113829999999998E-2</v>
      </c>
      <c r="J351">
        <v>5.7677640000000002E-2</v>
      </c>
      <c r="K351">
        <v>6.4261449999999998E-2</v>
      </c>
      <c r="L351">
        <v>-1.080938</v>
      </c>
      <c r="M351">
        <v>6.4706760000000002E-2</v>
      </c>
      <c r="N351">
        <v>-0.99660309999999996</v>
      </c>
      <c r="O351">
        <v>5.3370679999999997E-2</v>
      </c>
      <c r="P351">
        <v>-0.196634</v>
      </c>
      <c r="Q351">
        <v>6.2104430000000002E-2</v>
      </c>
      <c r="R351">
        <v>1.426685</v>
      </c>
      <c r="S351">
        <v>6.6028489999999995E-2</v>
      </c>
      <c r="T351">
        <v>0.46042329999999998</v>
      </c>
      <c r="U351">
        <v>5.6985149999999998E-2</v>
      </c>
      <c r="V351">
        <v>0.6123518</v>
      </c>
      <c r="W351">
        <v>7.3681330000000003E-2</v>
      </c>
      <c r="X351">
        <v>-1.476224</v>
      </c>
      <c r="Y351">
        <v>7.1004120000000004E-2</v>
      </c>
      <c r="Z351">
        <v>0.2939985</v>
      </c>
      <c r="AA351">
        <v>6.6851460000000001E-2</v>
      </c>
      <c r="AB351">
        <v>1.15045</v>
      </c>
      <c r="AC351">
        <v>3.6313989999999997E-2</v>
      </c>
      <c r="AD351">
        <v>-0.84462579999999998</v>
      </c>
      <c r="AE351">
        <v>6.7056030000000003E-2</v>
      </c>
      <c r="AF351">
        <v>0.66429419999999995</v>
      </c>
      <c r="AG351">
        <v>5.8906010000000002E-2</v>
      </c>
      <c r="AH351">
        <v>0.73819179999999995</v>
      </c>
      <c r="AI351">
        <v>3.9510339999999998E-2</v>
      </c>
      <c r="AJ351">
        <v>-0.83424089999999995</v>
      </c>
      <c r="AK351">
        <v>5.4002620000000001E-2</v>
      </c>
      <c r="AL351">
        <v>-1.0371790000000001</v>
      </c>
      <c r="AM351">
        <v>4.4629809999999999E-2</v>
      </c>
      <c r="AN351">
        <v>-0.66958859999999998</v>
      </c>
      <c r="AO351">
        <v>2.5324490000000002E-2</v>
      </c>
    </row>
    <row r="352" spans="2:41" x14ac:dyDescent="0.25">
      <c r="B352">
        <v>-0.24165919999999999</v>
      </c>
      <c r="C352">
        <v>6.5926689999999996E-2</v>
      </c>
      <c r="D352">
        <v>2.6199090000000001E-2</v>
      </c>
      <c r="E352">
        <v>5.7502919999999999E-2</v>
      </c>
      <c r="F352">
        <v>-5.2307619999999999E-2</v>
      </c>
      <c r="G352">
        <v>5.826021E-2</v>
      </c>
      <c r="H352">
        <v>-0.40976760000000001</v>
      </c>
      <c r="I352">
        <v>7.1404289999999995E-2</v>
      </c>
      <c r="J352">
        <v>0.31373309999999999</v>
      </c>
      <c r="K352">
        <v>6.7230419999999999E-2</v>
      </c>
      <c r="L352">
        <v>-0.64125489999999996</v>
      </c>
      <c r="M352">
        <v>6.6764160000000003E-2</v>
      </c>
      <c r="N352">
        <v>0.14367820000000001</v>
      </c>
      <c r="O352">
        <v>5.4058500000000002E-2</v>
      </c>
      <c r="P352">
        <v>-0.6432949</v>
      </c>
      <c r="Q352">
        <v>6.1108269999999999E-2</v>
      </c>
      <c r="R352">
        <v>1.0971329999999999</v>
      </c>
      <c r="S352">
        <v>6.085658E-2</v>
      </c>
      <c r="T352">
        <v>0.38186360000000003</v>
      </c>
      <c r="U352">
        <v>6.0178719999999998E-2</v>
      </c>
      <c r="V352">
        <v>0.60566330000000002</v>
      </c>
      <c r="W352">
        <v>5.8724680000000001E-2</v>
      </c>
      <c r="X352">
        <v>-0.30143769999999998</v>
      </c>
      <c r="Y352">
        <v>6.727988E-2</v>
      </c>
      <c r="Z352">
        <v>1.07986</v>
      </c>
      <c r="AA352">
        <v>5.8117630000000003E-2</v>
      </c>
      <c r="AB352">
        <v>-0.13239500000000001</v>
      </c>
      <c r="AC352">
        <v>4.5450629999999999E-2</v>
      </c>
      <c r="AD352">
        <v>-0.54202620000000001</v>
      </c>
      <c r="AE352">
        <v>6.8232390000000004E-2</v>
      </c>
      <c r="AF352">
        <v>0.28763929999999999</v>
      </c>
      <c r="AG352">
        <v>5.0711899999999997E-2</v>
      </c>
      <c r="AH352">
        <v>-1.0017210000000001</v>
      </c>
      <c r="AI352">
        <v>5.3911519999999997E-2</v>
      </c>
      <c r="AJ352">
        <v>-1.007312</v>
      </c>
      <c r="AK352">
        <v>5.8620520000000002E-2</v>
      </c>
      <c r="AL352">
        <v>0.44690740000000001</v>
      </c>
      <c r="AM352">
        <v>4.2738119999999998E-2</v>
      </c>
      <c r="AN352">
        <v>-0.43909799999999999</v>
      </c>
      <c r="AO352">
        <v>3.604044E-2</v>
      </c>
    </row>
    <row r="353" spans="2:41" x14ac:dyDescent="0.25">
      <c r="B353">
        <v>0.25521660000000002</v>
      </c>
      <c r="C353">
        <v>6.5387470000000003E-2</v>
      </c>
      <c r="D353">
        <v>-0.93495779999999995</v>
      </c>
      <c r="E353">
        <v>5.8134140000000001E-2</v>
      </c>
      <c r="F353">
        <v>-9.5055979999999998E-2</v>
      </c>
      <c r="G353">
        <v>5.5843030000000002E-2</v>
      </c>
      <c r="H353">
        <v>0.87718510000000005</v>
      </c>
      <c r="I353">
        <v>6.0594250000000002E-2</v>
      </c>
      <c r="J353">
        <v>-0.107047</v>
      </c>
      <c r="K353">
        <v>7.1915770000000004E-2</v>
      </c>
      <c r="L353">
        <v>0.52977200000000002</v>
      </c>
      <c r="M353">
        <v>5.9529110000000003E-2</v>
      </c>
      <c r="N353">
        <v>1.946291</v>
      </c>
      <c r="O353">
        <v>5.0942330000000001E-2</v>
      </c>
      <c r="P353">
        <v>-0.84610870000000005</v>
      </c>
      <c r="Q353">
        <v>5.5449489999999997E-2</v>
      </c>
      <c r="R353">
        <v>0.76557839999999999</v>
      </c>
      <c r="S353">
        <v>5.1691620000000001E-2</v>
      </c>
      <c r="T353">
        <v>6.4825110000000005E-2</v>
      </c>
      <c r="U353">
        <v>6.4080680000000001E-2</v>
      </c>
      <c r="V353">
        <v>0.17615729999999999</v>
      </c>
      <c r="W353">
        <v>4.4968859999999999E-2</v>
      </c>
      <c r="X353">
        <v>0.3083515</v>
      </c>
      <c r="Y353">
        <v>5.5611029999999999E-2</v>
      </c>
      <c r="Z353">
        <v>1.9282490000000001</v>
      </c>
      <c r="AA353">
        <v>4.8229800000000003E-2</v>
      </c>
      <c r="AB353">
        <v>-0.1971842</v>
      </c>
      <c r="AC353">
        <v>5.9104400000000001E-2</v>
      </c>
      <c r="AD353">
        <v>-0.1802919</v>
      </c>
      <c r="AE353">
        <v>6.6323649999999998E-2</v>
      </c>
      <c r="AF353">
        <v>-1.1636709999999999</v>
      </c>
      <c r="AG353">
        <v>4.6932550000000003E-2</v>
      </c>
      <c r="AH353">
        <v>-0.69115970000000004</v>
      </c>
      <c r="AI353">
        <v>5.2752540000000001E-2</v>
      </c>
      <c r="AJ353">
        <v>-0.96814999999999996</v>
      </c>
      <c r="AK353">
        <v>5.6134009999999998E-2</v>
      </c>
      <c r="AL353">
        <v>0.57091389999999997</v>
      </c>
      <c r="AM353">
        <v>4.790937E-2</v>
      </c>
      <c r="AN353">
        <v>0.32287260000000001</v>
      </c>
      <c r="AO353">
        <v>4.805885E-2</v>
      </c>
    </row>
    <row r="354" spans="2:41" x14ac:dyDescent="0.25">
      <c r="B354">
        <v>1.0901289999999999</v>
      </c>
      <c r="C354">
        <v>5.9299310000000001E-2</v>
      </c>
      <c r="D354">
        <v>-0.49970189999999998</v>
      </c>
      <c r="E354">
        <v>5.3548869999999998E-2</v>
      </c>
      <c r="F354">
        <v>-6.8875179999999996E-3</v>
      </c>
      <c r="G354">
        <v>4.582572E-2</v>
      </c>
      <c r="H354">
        <v>1.146099</v>
      </c>
      <c r="I354">
        <v>4.4008020000000002E-2</v>
      </c>
      <c r="J354">
        <v>-8.3808729999999998E-2</v>
      </c>
      <c r="K354">
        <v>7.0328879999999996E-2</v>
      </c>
      <c r="L354">
        <v>0.82711469999999998</v>
      </c>
      <c r="M354">
        <v>4.8195580000000002E-2</v>
      </c>
      <c r="N354">
        <v>2.0582470000000002</v>
      </c>
      <c r="O354">
        <v>4.2939970000000001E-2</v>
      </c>
      <c r="P354">
        <v>-0.83587020000000001</v>
      </c>
      <c r="Q354">
        <v>5.0965339999999998E-2</v>
      </c>
      <c r="R354">
        <v>1.1864589999999999</v>
      </c>
      <c r="S354">
        <v>5.5476379999999999E-2</v>
      </c>
      <c r="T354">
        <v>0.33453060000000001</v>
      </c>
      <c r="U354">
        <v>6.222109E-2</v>
      </c>
      <c r="V354">
        <v>0.15632289999999999</v>
      </c>
      <c r="W354">
        <v>4.5713280000000002E-2</v>
      </c>
      <c r="X354">
        <v>0.68016220000000005</v>
      </c>
      <c r="Y354">
        <v>4.8136209999999999E-2</v>
      </c>
      <c r="Z354">
        <v>0.61107029999999996</v>
      </c>
      <c r="AA354">
        <v>4.572027E-2</v>
      </c>
      <c r="AB354">
        <v>0.50470859999999995</v>
      </c>
      <c r="AC354">
        <v>5.7225570000000003E-2</v>
      </c>
      <c r="AD354">
        <v>0.35542990000000002</v>
      </c>
      <c r="AE354">
        <v>5.1937799999999999E-2</v>
      </c>
      <c r="AF354">
        <v>-1.8356380000000001</v>
      </c>
      <c r="AG354">
        <v>5.7969920000000001E-2</v>
      </c>
      <c r="AH354">
        <v>4.8850079999999997E-2</v>
      </c>
      <c r="AI354">
        <v>3.8258880000000002E-2</v>
      </c>
      <c r="AJ354">
        <v>-0.42520210000000003</v>
      </c>
      <c r="AK354">
        <v>4.8770099999999997E-2</v>
      </c>
      <c r="AL354">
        <v>-0.1241839</v>
      </c>
      <c r="AM354">
        <v>5.7094369999999998E-2</v>
      </c>
      <c r="AN354">
        <v>0.1148696</v>
      </c>
      <c r="AO354">
        <v>4.727145E-2</v>
      </c>
    </row>
    <row r="355" spans="2:41" x14ac:dyDescent="0.25">
      <c r="B355">
        <v>1.5048189999999999</v>
      </c>
      <c r="C355">
        <v>5.5760179999999999E-2</v>
      </c>
      <c r="D355">
        <v>0.41247410000000001</v>
      </c>
      <c r="E355">
        <v>4.3254809999999998E-2</v>
      </c>
      <c r="F355">
        <v>1.654311E-2</v>
      </c>
      <c r="G355">
        <v>4.8606450000000002E-2</v>
      </c>
      <c r="H355">
        <v>-0.85639750000000003</v>
      </c>
      <c r="I355">
        <v>4.4033410000000002E-2</v>
      </c>
      <c r="J355">
        <v>0.52615749999999994</v>
      </c>
      <c r="K355">
        <v>6.0016680000000003E-2</v>
      </c>
      <c r="L355">
        <v>0.18044360000000001</v>
      </c>
      <c r="M355">
        <v>4.5386030000000001E-2</v>
      </c>
      <c r="N355">
        <v>0.72913260000000002</v>
      </c>
      <c r="O355">
        <v>3.8457360000000003E-2</v>
      </c>
      <c r="P355">
        <v>-0.86745170000000005</v>
      </c>
      <c r="Q355">
        <v>5.6011360000000003E-2</v>
      </c>
      <c r="R355">
        <v>1.6052169999999999</v>
      </c>
      <c r="S355">
        <v>6.2994170000000002E-2</v>
      </c>
      <c r="T355">
        <v>0.1033901</v>
      </c>
      <c r="U355">
        <v>5.0512399999999999E-2</v>
      </c>
      <c r="V355">
        <v>-0.33038479999999998</v>
      </c>
      <c r="W355">
        <v>4.7518810000000002E-2</v>
      </c>
      <c r="X355">
        <v>1.0240100000000001</v>
      </c>
      <c r="Y355">
        <v>5.5301650000000001E-2</v>
      </c>
      <c r="Z355">
        <v>-0.61900350000000004</v>
      </c>
      <c r="AA355">
        <v>5.0035400000000001E-2</v>
      </c>
      <c r="AB355">
        <v>0.96423519999999996</v>
      </c>
      <c r="AC355">
        <v>4.3885140000000003E-2</v>
      </c>
      <c r="AD355">
        <v>1.268705</v>
      </c>
      <c r="AE355">
        <v>4.079882E-2</v>
      </c>
      <c r="AF355">
        <v>-1.012561</v>
      </c>
      <c r="AG355">
        <v>6.1868600000000003E-2</v>
      </c>
      <c r="AH355">
        <v>-0.3954358</v>
      </c>
      <c r="AI355">
        <v>4.2797540000000002E-2</v>
      </c>
      <c r="AJ355">
        <v>-8.2150340000000002E-2</v>
      </c>
      <c r="AK355">
        <v>4.5495550000000003E-2</v>
      </c>
      <c r="AL355">
        <v>-0.4392548</v>
      </c>
      <c r="AM355">
        <v>5.5700569999999998E-2</v>
      </c>
      <c r="AN355">
        <v>-0.62245499999999998</v>
      </c>
      <c r="AO355">
        <v>4.8346430000000003E-2</v>
      </c>
    </row>
    <row r="356" spans="2:41" x14ac:dyDescent="0.25">
      <c r="B356">
        <v>1.4192750000000001</v>
      </c>
      <c r="C356">
        <v>5.5831520000000003E-2</v>
      </c>
      <c r="D356">
        <v>1.407597E-3</v>
      </c>
      <c r="E356">
        <v>3.4275399999999998E-2</v>
      </c>
      <c r="F356">
        <v>0.78328989999999998</v>
      </c>
      <c r="G356">
        <v>5.3541020000000002E-2</v>
      </c>
      <c r="H356">
        <v>-2.3041390000000002</v>
      </c>
      <c r="I356">
        <v>5.9982710000000002E-2</v>
      </c>
      <c r="J356">
        <v>0.82961890000000005</v>
      </c>
      <c r="K356">
        <v>4.5491650000000002E-2</v>
      </c>
      <c r="L356">
        <v>0.79802550000000005</v>
      </c>
      <c r="M356">
        <v>4.4402499999999998E-2</v>
      </c>
      <c r="N356">
        <v>0.37463809999999997</v>
      </c>
      <c r="O356">
        <v>5.0776969999999998E-2</v>
      </c>
      <c r="P356">
        <v>-0.98375599999999996</v>
      </c>
      <c r="Q356">
        <v>6.4281489999999997E-2</v>
      </c>
      <c r="R356">
        <v>1.241714</v>
      </c>
      <c r="S356">
        <v>5.794556E-2</v>
      </c>
      <c r="T356">
        <v>-0.72524529999999998</v>
      </c>
      <c r="U356">
        <v>5.2625249999999998E-2</v>
      </c>
      <c r="V356">
        <v>-0.65703339999999999</v>
      </c>
      <c r="W356">
        <v>4.6984159999999997E-2</v>
      </c>
      <c r="X356">
        <v>0.2091054</v>
      </c>
      <c r="Y356">
        <v>6.4399940000000003E-2</v>
      </c>
      <c r="Z356">
        <v>-0.34827279999999999</v>
      </c>
      <c r="AA356">
        <v>4.7626439999999999E-2</v>
      </c>
      <c r="AB356">
        <v>0.99887490000000001</v>
      </c>
      <c r="AC356">
        <v>4.1311199999999999E-2</v>
      </c>
      <c r="AD356">
        <v>0.92309799999999997</v>
      </c>
      <c r="AE356">
        <v>4.4464070000000001E-2</v>
      </c>
      <c r="AF356">
        <v>-0.48667870000000002</v>
      </c>
      <c r="AG356">
        <v>5.2411109999999997E-2</v>
      </c>
      <c r="AH356">
        <v>-0.62472609999999995</v>
      </c>
      <c r="AI356">
        <v>5.8379420000000001E-2</v>
      </c>
      <c r="AJ356">
        <v>-0.95010850000000002</v>
      </c>
      <c r="AK356">
        <v>4.0599669999999997E-2</v>
      </c>
      <c r="AL356">
        <v>-0.2026645</v>
      </c>
      <c r="AM356">
        <v>5.1439980000000003E-2</v>
      </c>
      <c r="AN356">
        <v>-0.33768890000000001</v>
      </c>
      <c r="AO356">
        <v>4.6329700000000001E-2</v>
      </c>
    </row>
    <row r="357" spans="2:41" x14ac:dyDescent="0.25">
      <c r="B357">
        <v>1.0543</v>
      </c>
      <c r="C357">
        <v>5.712805E-2</v>
      </c>
      <c r="D357">
        <v>-0.47379900000000003</v>
      </c>
      <c r="E357">
        <v>3.7481399999999998E-2</v>
      </c>
      <c r="F357">
        <v>1.525927</v>
      </c>
      <c r="G357">
        <v>5.2305980000000002E-2</v>
      </c>
      <c r="H357">
        <v>-0.60901740000000004</v>
      </c>
      <c r="I357">
        <v>6.6594550000000002E-2</v>
      </c>
      <c r="J357">
        <v>1.0609390000000001</v>
      </c>
      <c r="K357">
        <v>3.4849869999999998E-2</v>
      </c>
      <c r="L357">
        <v>1.4320710000000001</v>
      </c>
      <c r="M357">
        <v>4.1267440000000002E-2</v>
      </c>
      <c r="N357">
        <v>1.621275</v>
      </c>
      <c r="O357">
        <v>5.9352960000000003E-2</v>
      </c>
      <c r="P357">
        <v>-1.6135120000000001</v>
      </c>
      <c r="Q357">
        <v>5.8069919999999997E-2</v>
      </c>
      <c r="R357">
        <v>0.76518180000000002</v>
      </c>
      <c r="S357">
        <v>4.6199329999999997E-2</v>
      </c>
      <c r="T357">
        <v>-0.14963009999999999</v>
      </c>
      <c r="U357">
        <v>7.0031839999999998E-2</v>
      </c>
      <c r="V357">
        <v>-0.1147294</v>
      </c>
      <c r="W357">
        <v>4.9393039999999999E-2</v>
      </c>
      <c r="X357">
        <v>-0.86956869999999997</v>
      </c>
      <c r="Y357">
        <v>5.5868620000000001E-2</v>
      </c>
      <c r="Z357">
        <v>-2.420156E-2</v>
      </c>
      <c r="AA357">
        <v>4.8877360000000002E-2</v>
      </c>
      <c r="AB357">
        <v>1.177735</v>
      </c>
      <c r="AC357">
        <v>5.4073700000000002E-2</v>
      </c>
      <c r="AD357">
        <v>-0.95782809999999996</v>
      </c>
      <c r="AE357">
        <v>5.2057369999999999E-2</v>
      </c>
      <c r="AF357">
        <v>-0.28006300000000001</v>
      </c>
      <c r="AG357">
        <v>5.6736740000000001E-2</v>
      </c>
      <c r="AH357">
        <v>-8.5141419999999995E-2</v>
      </c>
      <c r="AI357">
        <v>5.2723260000000001E-2</v>
      </c>
      <c r="AJ357">
        <v>-1.078889</v>
      </c>
      <c r="AK357">
        <v>4.2594559999999997E-2</v>
      </c>
      <c r="AL357">
        <v>0.87062360000000005</v>
      </c>
      <c r="AM357">
        <v>5.7196799999999999E-2</v>
      </c>
      <c r="AN357">
        <v>0.95477259999999997</v>
      </c>
      <c r="AO357">
        <v>4.0235880000000002E-2</v>
      </c>
    </row>
    <row r="358" spans="2:41" x14ac:dyDescent="0.25">
      <c r="B358">
        <v>0.1223443</v>
      </c>
      <c r="C358">
        <v>6.188718E-2</v>
      </c>
      <c r="D358">
        <v>0.54127479999999994</v>
      </c>
      <c r="E358">
        <v>4.857032E-2</v>
      </c>
      <c r="F358">
        <v>1.074317</v>
      </c>
      <c r="G358">
        <v>5.1603660000000003E-2</v>
      </c>
      <c r="H358">
        <v>1.879192</v>
      </c>
      <c r="I358">
        <v>6.0651910000000003E-2</v>
      </c>
      <c r="J358">
        <v>0.94363680000000005</v>
      </c>
      <c r="K358">
        <v>3.4824679999999997E-2</v>
      </c>
      <c r="L358">
        <v>0.87149980000000005</v>
      </c>
      <c r="M358">
        <v>4.5523090000000002E-2</v>
      </c>
      <c r="N358">
        <v>2.3383889999999998</v>
      </c>
      <c r="O358">
        <v>4.5368829999999999E-2</v>
      </c>
      <c r="P358">
        <v>-1.2935620000000001</v>
      </c>
      <c r="Q358">
        <v>5.1171019999999998E-2</v>
      </c>
      <c r="R358">
        <v>1.56531</v>
      </c>
      <c r="S358">
        <v>4.0133290000000002E-2</v>
      </c>
      <c r="T358">
        <v>0.48290719999999998</v>
      </c>
      <c r="U358">
        <v>6.618404E-2</v>
      </c>
      <c r="V358">
        <v>0.14203540000000001</v>
      </c>
      <c r="W358">
        <v>5.1055669999999997E-2</v>
      </c>
      <c r="X358">
        <v>-0.64765110000000004</v>
      </c>
      <c r="Y358">
        <v>4.687786E-2</v>
      </c>
      <c r="Z358">
        <v>-0.2465291</v>
      </c>
      <c r="AA358">
        <v>5.789979E-2</v>
      </c>
      <c r="AB358">
        <v>0.84181790000000001</v>
      </c>
      <c r="AC358">
        <v>5.8927689999999998E-2</v>
      </c>
      <c r="AD358">
        <v>-2.131237</v>
      </c>
      <c r="AE358">
        <v>5.692759E-2</v>
      </c>
      <c r="AF358">
        <v>0.24872949999999999</v>
      </c>
      <c r="AG358">
        <v>6.8233009999999997E-2</v>
      </c>
      <c r="AH358">
        <v>0.6390806</v>
      </c>
      <c r="AI358">
        <v>3.4045150000000003E-2</v>
      </c>
      <c r="AJ358">
        <v>1.331388</v>
      </c>
      <c r="AK358">
        <v>5.2693589999999998E-2</v>
      </c>
      <c r="AL358">
        <v>1.729498</v>
      </c>
      <c r="AM358">
        <v>6.6654530000000003E-2</v>
      </c>
      <c r="AN358">
        <v>1.5683260000000001</v>
      </c>
      <c r="AO358">
        <v>4.1445610000000001E-2</v>
      </c>
    </row>
    <row r="359" spans="2:41" x14ac:dyDescent="0.25">
      <c r="B359">
        <v>-1.4638169999999999</v>
      </c>
      <c r="C359">
        <v>6.1310990000000003E-2</v>
      </c>
      <c r="D359">
        <v>1.235304</v>
      </c>
      <c r="E359">
        <v>5.2199479999999999E-2</v>
      </c>
      <c r="F359">
        <v>0.33380399999999999</v>
      </c>
      <c r="G359">
        <v>5.0224419999999999E-2</v>
      </c>
      <c r="H359">
        <v>1.4176500000000001</v>
      </c>
      <c r="I359">
        <v>5.1592310000000002E-2</v>
      </c>
      <c r="J359">
        <v>-0.78233730000000001</v>
      </c>
      <c r="K359">
        <v>3.9109919999999999E-2</v>
      </c>
      <c r="L359">
        <v>0.68545929999999999</v>
      </c>
      <c r="M359">
        <v>5.0796220000000003E-2</v>
      </c>
      <c r="N359">
        <v>1.1641999999999999</v>
      </c>
      <c r="O359">
        <v>3.704735E-2</v>
      </c>
      <c r="P359">
        <v>0.17269470000000001</v>
      </c>
      <c r="Q359">
        <v>5.3395350000000001E-2</v>
      </c>
      <c r="R359">
        <v>2.5129959999999998</v>
      </c>
      <c r="S359">
        <v>4.3442429999999997E-2</v>
      </c>
      <c r="T359">
        <v>-0.59149459999999998</v>
      </c>
      <c r="U359">
        <v>4.5750060000000002E-2</v>
      </c>
      <c r="V359">
        <v>6.8657419999999997E-2</v>
      </c>
      <c r="W359">
        <v>5.2490210000000002E-2</v>
      </c>
      <c r="X359">
        <v>1.414077E-2</v>
      </c>
      <c r="Y359">
        <v>6.09028E-2</v>
      </c>
      <c r="Z359">
        <v>-0.1569014</v>
      </c>
      <c r="AA359">
        <v>5.32795E-2</v>
      </c>
      <c r="AB359">
        <v>-0.31318230000000002</v>
      </c>
      <c r="AC359">
        <v>5.1291980000000001E-2</v>
      </c>
      <c r="AD359">
        <v>-2.291693</v>
      </c>
      <c r="AE359">
        <v>6.2816640000000007E-2</v>
      </c>
      <c r="AF359">
        <v>9.5847119999999994E-2</v>
      </c>
      <c r="AG359">
        <v>6.4673460000000002E-2</v>
      </c>
      <c r="AH359">
        <v>0.98620940000000001</v>
      </c>
      <c r="AI359">
        <v>2.927832E-2</v>
      </c>
      <c r="AJ359">
        <v>3.2373859999999999</v>
      </c>
      <c r="AK359">
        <v>4.9611089999999997E-2</v>
      </c>
      <c r="AL359">
        <v>2.170585</v>
      </c>
      <c r="AM359">
        <v>6.3887949999999999E-2</v>
      </c>
      <c r="AN359">
        <v>0.81882580000000005</v>
      </c>
      <c r="AO359">
        <v>4.2067729999999998E-2</v>
      </c>
    </row>
    <row r="360" spans="2:41" x14ac:dyDescent="0.25">
      <c r="B360">
        <v>-1.779072</v>
      </c>
      <c r="C360">
        <v>5.1698599999999997E-2</v>
      </c>
      <c r="D360">
        <v>1.149446</v>
      </c>
      <c r="E360">
        <v>4.911952E-2</v>
      </c>
      <c r="F360">
        <v>0.1038476</v>
      </c>
      <c r="G360">
        <v>5.1285480000000001E-2</v>
      </c>
      <c r="H360">
        <v>-0.99324009999999996</v>
      </c>
      <c r="I360">
        <v>3.973542E-2</v>
      </c>
      <c r="J360">
        <v>-2.0750820000000001</v>
      </c>
      <c r="K360">
        <v>4.0868580000000002E-2</v>
      </c>
      <c r="L360">
        <v>0.76352229999999999</v>
      </c>
      <c r="M360">
        <v>5.0272669999999998E-2</v>
      </c>
      <c r="N360">
        <v>-0.85588260000000005</v>
      </c>
      <c r="O360">
        <v>5.1994119999999998E-2</v>
      </c>
      <c r="P360">
        <v>0.43410330000000003</v>
      </c>
      <c r="Q360">
        <v>5.0250660000000003E-2</v>
      </c>
      <c r="R360">
        <v>2.1979060000000001</v>
      </c>
      <c r="S360">
        <v>4.9395359999999999E-2</v>
      </c>
      <c r="T360">
        <v>-1.3939859999999999</v>
      </c>
      <c r="U360">
        <v>4.5480270000000003E-2</v>
      </c>
      <c r="V360">
        <v>0.73179150000000004</v>
      </c>
      <c r="W360">
        <v>5.019552E-2</v>
      </c>
      <c r="X360">
        <v>4.189619E-2</v>
      </c>
      <c r="Y360">
        <v>7.6445990000000005E-2</v>
      </c>
      <c r="Z360">
        <v>0.53599750000000002</v>
      </c>
      <c r="AA360">
        <v>4.2953440000000002E-2</v>
      </c>
      <c r="AB360">
        <v>-0.9734294</v>
      </c>
      <c r="AC360">
        <v>5.2271369999999998E-2</v>
      </c>
      <c r="AD360">
        <v>-2.1190449999999998</v>
      </c>
      <c r="AE360">
        <v>6.9311429999999993E-2</v>
      </c>
      <c r="AF360">
        <v>-0.45814300000000002</v>
      </c>
      <c r="AG360">
        <v>5.7981810000000002E-2</v>
      </c>
      <c r="AH360">
        <v>6.1839360000000003E-2</v>
      </c>
      <c r="AI360">
        <v>4.2300329999999997E-2</v>
      </c>
      <c r="AJ360">
        <v>1.920064</v>
      </c>
      <c r="AK360">
        <v>3.6028810000000001E-2</v>
      </c>
      <c r="AL360">
        <v>2.3868079999999998</v>
      </c>
      <c r="AM360">
        <v>4.4506289999999997E-2</v>
      </c>
      <c r="AN360">
        <v>0.1840735</v>
      </c>
      <c r="AO360">
        <v>4.0238059999999999E-2</v>
      </c>
    </row>
    <row r="361" spans="2:41" x14ac:dyDescent="0.25">
      <c r="B361">
        <v>0.32386169999999997</v>
      </c>
      <c r="C361">
        <v>4.5576360000000003E-2</v>
      </c>
      <c r="D361">
        <v>1.0365180000000001</v>
      </c>
      <c r="E361">
        <v>4.904352E-2</v>
      </c>
      <c r="F361">
        <v>0.2377049</v>
      </c>
      <c r="G361">
        <v>5.4107299999999997E-2</v>
      </c>
      <c r="H361">
        <v>-1.849674</v>
      </c>
      <c r="I361">
        <v>4.0036009999999997E-2</v>
      </c>
      <c r="J361">
        <v>-0.8808608</v>
      </c>
      <c r="K361">
        <v>4.4239279999999999E-2</v>
      </c>
      <c r="L361">
        <v>0.5012394</v>
      </c>
      <c r="M361">
        <v>4.3872609999999999E-2</v>
      </c>
      <c r="N361">
        <v>-1.75908</v>
      </c>
      <c r="O361">
        <v>6.9334530000000005E-2</v>
      </c>
      <c r="P361">
        <v>-0.57156240000000003</v>
      </c>
      <c r="Q361">
        <v>4.772941E-2</v>
      </c>
      <c r="R361">
        <v>1.3469139999999999</v>
      </c>
      <c r="S361">
        <v>5.0084139999999999E-2</v>
      </c>
      <c r="T361">
        <v>-1.1792309999999999</v>
      </c>
      <c r="U361">
        <v>5.7969550000000002E-2</v>
      </c>
      <c r="V361">
        <v>1.557625</v>
      </c>
      <c r="W361">
        <v>3.992412E-2</v>
      </c>
      <c r="X361">
        <v>8.4623489999999996E-2</v>
      </c>
      <c r="Y361">
        <v>6.7807359999999997E-2</v>
      </c>
      <c r="Z361">
        <v>0.96514949999999999</v>
      </c>
      <c r="AA361">
        <v>4.706929E-2</v>
      </c>
      <c r="AB361">
        <v>-0.74310889999999996</v>
      </c>
      <c r="AC361">
        <v>6.2700339999999993E-2</v>
      </c>
      <c r="AD361">
        <v>-1.617221</v>
      </c>
      <c r="AE361">
        <v>7.2587139999999994E-2</v>
      </c>
      <c r="AF361">
        <v>0.31040309999999999</v>
      </c>
      <c r="AG361">
        <v>6.054652E-2</v>
      </c>
      <c r="AH361">
        <v>-0.87493200000000004</v>
      </c>
      <c r="AI361">
        <v>5.5020029999999998E-2</v>
      </c>
      <c r="AJ361">
        <v>-9.2240260000000004E-2</v>
      </c>
      <c r="AK361">
        <v>3.6038819999999999E-2</v>
      </c>
      <c r="AL361">
        <v>1.304324</v>
      </c>
      <c r="AM361">
        <v>2.5856000000000001E-2</v>
      </c>
      <c r="AN361">
        <v>0.64242849999999996</v>
      </c>
      <c r="AO361">
        <v>3.8731019999999998E-2</v>
      </c>
    </row>
    <row r="362" spans="2:41" x14ac:dyDescent="0.25">
      <c r="B362">
        <v>1.6200920000000001</v>
      </c>
      <c r="C362">
        <v>4.6696250000000002E-2</v>
      </c>
      <c r="D362">
        <v>0.33860440000000003</v>
      </c>
      <c r="E362">
        <v>5.4983039999999997E-2</v>
      </c>
      <c r="F362">
        <v>0.1350963</v>
      </c>
      <c r="G362">
        <v>4.815556E-2</v>
      </c>
      <c r="H362">
        <v>-0.22677700000000001</v>
      </c>
      <c r="I362">
        <v>5.7904690000000002E-2</v>
      </c>
      <c r="J362">
        <v>1.048902</v>
      </c>
      <c r="K362">
        <v>4.4125520000000001E-2</v>
      </c>
      <c r="L362">
        <v>0.42574879999999998</v>
      </c>
      <c r="M362">
        <v>3.7783839999999999E-2</v>
      </c>
      <c r="N362">
        <v>-0.3224612</v>
      </c>
      <c r="O362">
        <v>6.7996630000000002E-2</v>
      </c>
      <c r="P362">
        <v>-1.191845</v>
      </c>
      <c r="Q362">
        <v>5.857134E-2</v>
      </c>
      <c r="R362">
        <v>0.83552999999999999</v>
      </c>
      <c r="S362">
        <v>5.6001389999999998E-2</v>
      </c>
      <c r="T362">
        <v>-1.480423</v>
      </c>
      <c r="U362">
        <v>5.5901800000000001E-2</v>
      </c>
      <c r="V362">
        <v>1.186607</v>
      </c>
      <c r="W362">
        <v>3.6960100000000003E-2</v>
      </c>
      <c r="X362">
        <v>0.80024550000000005</v>
      </c>
      <c r="Y362">
        <v>4.9780100000000001E-2</v>
      </c>
      <c r="Z362">
        <v>1.0622830000000001</v>
      </c>
      <c r="AA362">
        <v>4.88151E-2</v>
      </c>
      <c r="AB362">
        <v>-0.1973017</v>
      </c>
      <c r="AC362">
        <v>6.3030760000000005E-2</v>
      </c>
      <c r="AD362">
        <v>-0.5086349</v>
      </c>
      <c r="AE362">
        <v>6.7601330000000001E-2</v>
      </c>
      <c r="AF362">
        <v>1.7220009999999999</v>
      </c>
      <c r="AG362">
        <v>6.008931E-2</v>
      </c>
      <c r="AH362">
        <v>0.1065175</v>
      </c>
      <c r="AI362">
        <v>5.5850160000000003E-2</v>
      </c>
      <c r="AJ362">
        <v>5.5491909999999998E-2</v>
      </c>
      <c r="AK362">
        <v>5.3523420000000002E-2</v>
      </c>
      <c r="AL362">
        <v>-0.50457050000000003</v>
      </c>
      <c r="AM362">
        <v>2.5425759999999999E-2</v>
      </c>
      <c r="AN362">
        <v>0.86097950000000001</v>
      </c>
      <c r="AO362">
        <v>3.3161059999999999E-2</v>
      </c>
    </row>
    <row r="363" spans="2:41" x14ac:dyDescent="0.25">
      <c r="B363">
        <v>-7.5399809999999998E-2</v>
      </c>
      <c r="C363">
        <v>5.5265670000000003E-2</v>
      </c>
      <c r="D363">
        <v>-0.85058149999999999</v>
      </c>
      <c r="E363">
        <v>5.588837E-2</v>
      </c>
      <c r="F363">
        <v>-0.83685679999999996</v>
      </c>
      <c r="G363">
        <v>4.3793159999999998E-2</v>
      </c>
      <c r="H363">
        <v>1.625669</v>
      </c>
      <c r="I363">
        <v>6.1786889999999997E-2</v>
      </c>
      <c r="J363">
        <v>1.8075000000000001</v>
      </c>
      <c r="K363">
        <v>3.4216669999999998E-2</v>
      </c>
      <c r="L363">
        <v>0.30910120000000002</v>
      </c>
      <c r="M363">
        <v>4.2551690000000003E-2</v>
      </c>
      <c r="N363">
        <v>1.6232599999999999</v>
      </c>
      <c r="O363">
        <v>5.0568349999999998E-2</v>
      </c>
      <c r="P363">
        <v>-1.251873</v>
      </c>
      <c r="Q363">
        <v>6.7784990000000003E-2</v>
      </c>
      <c r="R363">
        <v>0.97339129999999996</v>
      </c>
      <c r="S363">
        <v>6.5130510000000003E-2</v>
      </c>
      <c r="T363">
        <v>-1.44276</v>
      </c>
      <c r="U363">
        <v>4.8596550000000002E-2</v>
      </c>
      <c r="V363">
        <v>-0.46352989999999999</v>
      </c>
      <c r="W363">
        <v>4.6628040000000003E-2</v>
      </c>
      <c r="X363">
        <v>1.5425899999999999</v>
      </c>
      <c r="Y363">
        <v>4.2416769999999999E-2</v>
      </c>
      <c r="Z363">
        <v>1.656976</v>
      </c>
      <c r="AA363">
        <v>3.6671460000000003E-2</v>
      </c>
      <c r="AB363">
        <v>9.9652240000000003E-2</v>
      </c>
      <c r="AC363">
        <v>5.287936E-2</v>
      </c>
      <c r="AD363">
        <v>0.91612280000000001</v>
      </c>
      <c r="AE363">
        <v>6.1359499999999997E-2</v>
      </c>
      <c r="AF363">
        <v>1.6950609999999999</v>
      </c>
      <c r="AG363">
        <v>4.9446839999999999E-2</v>
      </c>
      <c r="AH363">
        <v>1.4488369999999999</v>
      </c>
      <c r="AI363">
        <v>5.176161E-2</v>
      </c>
      <c r="AJ363">
        <v>1.5947610000000001</v>
      </c>
      <c r="AK363">
        <v>6.65964E-2</v>
      </c>
      <c r="AL363">
        <v>-1.3849290000000001</v>
      </c>
      <c r="AM363">
        <v>3.8375220000000002E-2</v>
      </c>
      <c r="AN363">
        <v>-0.22050230000000001</v>
      </c>
      <c r="AO363">
        <v>3.4603410000000001E-2</v>
      </c>
    </row>
    <row r="364" spans="2:41" x14ac:dyDescent="0.25">
      <c r="B364">
        <v>-2.0443929999999999</v>
      </c>
      <c r="C364">
        <v>6.3554189999999997E-2</v>
      </c>
      <c r="D364">
        <v>-1.587655</v>
      </c>
      <c r="E364">
        <v>4.7988910000000003E-2</v>
      </c>
      <c r="F364">
        <v>-1.422865</v>
      </c>
      <c r="G364">
        <v>5.1624789999999997E-2</v>
      </c>
      <c r="H364">
        <v>1.4139060000000001</v>
      </c>
      <c r="I364">
        <v>4.369982E-2</v>
      </c>
      <c r="J364">
        <v>1.342911</v>
      </c>
      <c r="K364">
        <v>2.8912029999999998E-2</v>
      </c>
      <c r="L364">
        <v>0.22953950000000001</v>
      </c>
      <c r="M364">
        <v>4.5035539999999999E-2</v>
      </c>
      <c r="N364">
        <v>1.663862</v>
      </c>
      <c r="O364">
        <v>4.0708729999999999E-2</v>
      </c>
      <c r="P364">
        <v>-0.81472960000000005</v>
      </c>
      <c r="Q364">
        <v>5.9938400000000003E-2</v>
      </c>
      <c r="R364">
        <v>1.363577</v>
      </c>
      <c r="S364">
        <v>5.619615E-2</v>
      </c>
      <c r="T364">
        <v>-0.56540579999999996</v>
      </c>
      <c r="U364">
        <v>5.349864E-2</v>
      </c>
      <c r="V364">
        <v>-1.3327580000000001</v>
      </c>
      <c r="W364">
        <v>5.9464099999999999E-2</v>
      </c>
      <c r="X364">
        <v>1.052144</v>
      </c>
      <c r="Y364">
        <v>4.0615850000000002E-2</v>
      </c>
      <c r="Z364">
        <v>2.1834880000000001</v>
      </c>
      <c r="AA364">
        <v>3.057559E-2</v>
      </c>
      <c r="AB364">
        <v>-0.42546030000000001</v>
      </c>
      <c r="AC364">
        <v>4.98486E-2</v>
      </c>
      <c r="AD364">
        <v>1.625202</v>
      </c>
      <c r="AE364">
        <v>6.1308519999999998E-2</v>
      </c>
      <c r="AF364">
        <v>0.41628409999999999</v>
      </c>
      <c r="AG364">
        <v>4.2023530000000003E-2</v>
      </c>
      <c r="AH364">
        <v>0.80733719999999998</v>
      </c>
      <c r="AI364">
        <v>4.7225759999999999E-2</v>
      </c>
      <c r="AJ364">
        <v>2.6615899999999999</v>
      </c>
      <c r="AK364">
        <v>5.9575929999999999E-2</v>
      </c>
      <c r="AL364">
        <v>-1.3066800000000001</v>
      </c>
      <c r="AM364">
        <v>4.9696369999999997E-2</v>
      </c>
      <c r="AN364">
        <v>-0.79588250000000005</v>
      </c>
      <c r="AO364">
        <v>4.5327279999999998E-2</v>
      </c>
    </row>
    <row r="365" spans="2:41" x14ac:dyDescent="0.25">
      <c r="B365">
        <v>-2.1389279999999999</v>
      </c>
      <c r="C365">
        <v>5.5885209999999998E-2</v>
      </c>
      <c r="D365">
        <v>-1.063064</v>
      </c>
      <c r="E365">
        <v>4.8039940000000003E-2</v>
      </c>
      <c r="F365">
        <v>-0.92756879999999997</v>
      </c>
      <c r="G365">
        <v>5.1528339999999999E-2</v>
      </c>
      <c r="H365">
        <v>0.33250439999999998</v>
      </c>
      <c r="I365">
        <v>3.5665509999999997E-2</v>
      </c>
      <c r="J365">
        <v>0.80633999999999995</v>
      </c>
      <c r="K365">
        <v>3.318086E-2</v>
      </c>
      <c r="L365">
        <v>-8.476554E-2</v>
      </c>
      <c r="M365">
        <v>3.7769049999999998E-2</v>
      </c>
      <c r="N365">
        <v>1.4664360000000001</v>
      </c>
      <c r="O365">
        <v>4.3115420000000002E-2</v>
      </c>
      <c r="P365">
        <v>-7.2234430000000002E-2</v>
      </c>
      <c r="Q365">
        <v>4.1910990000000002E-2</v>
      </c>
      <c r="R365">
        <v>0.66643569999999996</v>
      </c>
      <c r="S365">
        <v>4.1713699999999999E-2</v>
      </c>
      <c r="T365">
        <v>-0.26235180000000002</v>
      </c>
      <c r="U365">
        <v>5.9463729999999999E-2</v>
      </c>
      <c r="V365">
        <v>-0.32950659999999998</v>
      </c>
      <c r="W365">
        <v>6.5251279999999995E-2</v>
      </c>
      <c r="X365">
        <v>-0.28073120000000001</v>
      </c>
      <c r="Y365">
        <v>3.8658150000000002E-2</v>
      </c>
      <c r="Z365">
        <v>1.459201</v>
      </c>
      <c r="AA365">
        <v>4.1558299999999999E-2</v>
      </c>
      <c r="AB365">
        <v>-0.77995619999999999</v>
      </c>
      <c r="AC365">
        <v>5.1891340000000001E-2</v>
      </c>
      <c r="AD365">
        <v>1.71173</v>
      </c>
      <c r="AE365">
        <v>5.6465269999999998E-2</v>
      </c>
      <c r="AF365">
        <v>-0.75152770000000002</v>
      </c>
      <c r="AG365">
        <v>4.7171709999999999E-2</v>
      </c>
      <c r="AH365">
        <v>-1.0879749999999999</v>
      </c>
      <c r="AI365">
        <v>4.3299999999999998E-2</v>
      </c>
      <c r="AJ365">
        <v>1.9273089999999999</v>
      </c>
      <c r="AK365">
        <v>4.0380069999999997E-2</v>
      </c>
      <c r="AL365">
        <v>-1.080017</v>
      </c>
      <c r="AM365">
        <v>5.3157980000000001E-2</v>
      </c>
      <c r="AN365">
        <v>0.34213120000000002</v>
      </c>
      <c r="AO365">
        <v>4.6337919999999998E-2</v>
      </c>
    </row>
    <row r="366" spans="2:41" x14ac:dyDescent="0.25">
      <c r="B366">
        <v>-1.203279</v>
      </c>
      <c r="C366">
        <v>4.1138139999999997E-2</v>
      </c>
      <c r="D366">
        <v>3.2234539999999999E-2</v>
      </c>
      <c r="E366">
        <v>5.7001330000000003E-2</v>
      </c>
      <c r="F366">
        <v>-0.74769529999999995</v>
      </c>
      <c r="G366">
        <v>3.9547369999999998E-2</v>
      </c>
      <c r="H366">
        <v>0.42797760000000001</v>
      </c>
      <c r="I366">
        <v>4.5032490000000001E-2</v>
      </c>
      <c r="J366">
        <v>0.4780587</v>
      </c>
      <c r="K366">
        <v>3.8344379999999997E-2</v>
      </c>
      <c r="L366">
        <v>-0.716777</v>
      </c>
      <c r="M366">
        <v>4.1152300000000003E-2</v>
      </c>
      <c r="N366">
        <v>1.616179</v>
      </c>
      <c r="O366">
        <v>3.8180779999999997E-2</v>
      </c>
      <c r="P366">
        <v>9.7134880000000007E-2</v>
      </c>
      <c r="Q366">
        <v>2.8008959999999999E-2</v>
      </c>
      <c r="R366">
        <v>-0.48014570000000001</v>
      </c>
      <c r="S366">
        <v>4.9961199999999997E-2</v>
      </c>
      <c r="T366">
        <v>0.2492664</v>
      </c>
      <c r="U366">
        <v>5.4526570000000003E-2</v>
      </c>
      <c r="V366">
        <v>2.1585010000000002E-2</v>
      </c>
      <c r="W366">
        <v>6.2896140000000003E-2</v>
      </c>
      <c r="X366">
        <v>-0.67519850000000003</v>
      </c>
      <c r="Y366">
        <v>4.3423660000000003E-2</v>
      </c>
      <c r="Z366">
        <v>0.13545309999999999</v>
      </c>
      <c r="AA366">
        <v>5.4697759999999998E-2</v>
      </c>
      <c r="AB366">
        <v>0.2170135</v>
      </c>
      <c r="AC366">
        <v>4.8394619999999999E-2</v>
      </c>
      <c r="AD366">
        <v>1.366635</v>
      </c>
      <c r="AE366">
        <v>4.5126909999999999E-2</v>
      </c>
      <c r="AF366">
        <v>-0.85862260000000001</v>
      </c>
      <c r="AG366">
        <v>5.7708620000000002E-2</v>
      </c>
      <c r="AH366">
        <v>-1.211697</v>
      </c>
      <c r="AI366">
        <v>4.2322930000000002E-2</v>
      </c>
      <c r="AJ366">
        <v>0.1049614</v>
      </c>
      <c r="AK366">
        <v>3.2681750000000002E-2</v>
      </c>
      <c r="AL366">
        <v>-0.42867470000000002</v>
      </c>
      <c r="AM366">
        <v>5.1258940000000003E-2</v>
      </c>
      <c r="AN366">
        <v>0.46430539999999998</v>
      </c>
      <c r="AO366">
        <v>3.7799949999999999E-2</v>
      </c>
    </row>
    <row r="367" spans="2:41" x14ac:dyDescent="0.25">
      <c r="B367">
        <v>-0.53371880000000005</v>
      </c>
      <c r="C367">
        <v>4.1012119999999999E-2</v>
      </c>
      <c r="D367">
        <v>0.60654079999999999</v>
      </c>
      <c r="E367">
        <v>5.479581E-2</v>
      </c>
      <c r="F367">
        <v>-0.36019770000000001</v>
      </c>
      <c r="G367">
        <v>3.9581650000000003E-2</v>
      </c>
      <c r="H367">
        <v>1.3507750000000001</v>
      </c>
      <c r="I367">
        <v>5.2255910000000003E-2</v>
      </c>
      <c r="J367">
        <v>0.29892429999999998</v>
      </c>
      <c r="K367">
        <v>4.2199750000000001E-2</v>
      </c>
      <c r="L367">
        <v>-0.46944540000000001</v>
      </c>
      <c r="M367">
        <v>5.4173939999999997E-2</v>
      </c>
      <c r="N367">
        <v>0.58699199999999996</v>
      </c>
      <c r="O367">
        <v>3.683753E-2</v>
      </c>
      <c r="P367">
        <v>0.20582410000000001</v>
      </c>
      <c r="Q367">
        <v>3.2394869999999999E-2</v>
      </c>
      <c r="R367">
        <v>-1.254079E-3</v>
      </c>
      <c r="S367">
        <v>6.529538E-2</v>
      </c>
      <c r="T367">
        <v>1.3609560000000001</v>
      </c>
      <c r="U367">
        <v>4.3201150000000001E-2</v>
      </c>
      <c r="V367">
        <v>-0.93440109999999998</v>
      </c>
      <c r="W367">
        <v>6.3982739999999996E-2</v>
      </c>
      <c r="X367">
        <v>0.17157059999999999</v>
      </c>
      <c r="Y367">
        <v>5.4393980000000001E-2</v>
      </c>
      <c r="Z367">
        <v>-0.21848319999999999</v>
      </c>
      <c r="AA367">
        <v>5.2289370000000002E-2</v>
      </c>
      <c r="AB367">
        <v>1.017039</v>
      </c>
      <c r="AC367">
        <v>4.8112790000000002E-2</v>
      </c>
      <c r="AD367">
        <v>0.36192940000000001</v>
      </c>
      <c r="AE367">
        <v>4.0054819999999998E-2</v>
      </c>
      <c r="AF367">
        <v>-0.52140229999999999</v>
      </c>
      <c r="AG367">
        <v>6.1555640000000002E-2</v>
      </c>
      <c r="AH367">
        <v>0.12108439999999999</v>
      </c>
      <c r="AI367">
        <v>4.3445850000000001E-2</v>
      </c>
      <c r="AJ367">
        <v>-0.86438139999999997</v>
      </c>
      <c r="AK367">
        <v>4.4308680000000003E-2</v>
      </c>
      <c r="AL367">
        <v>0.26237850000000001</v>
      </c>
      <c r="AM367">
        <v>4.6676519999999999E-2</v>
      </c>
      <c r="AN367">
        <v>-1.2911729999999999</v>
      </c>
      <c r="AO367">
        <v>3.7399019999999998E-2</v>
      </c>
    </row>
    <row r="368" spans="2:41" x14ac:dyDescent="0.25">
      <c r="B368">
        <v>-0.59894309999999995</v>
      </c>
      <c r="C368">
        <v>5.3052620000000002E-2</v>
      </c>
      <c r="D368">
        <v>0.74983489999999997</v>
      </c>
      <c r="E368">
        <v>3.8857120000000002E-2</v>
      </c>
      <c r="F368">
        <v>0.79970779999999997</v>
      </c>
      <c r="G368">
        <v>4.7902019999999997E-2</v>
      </c>
      <c r="H368">
        <v>1.2708440000000001</v>
      </c>
      <c r="I368">
        <v>4.6443489999999997E-2</v>
      </c>
      <c r="J368">
        <v>0.57942340000000003</v>
      </c>
      <c r="K368">
        <v>4.1385449999999997E-2</v>
      </c>
      <c r="L368">
        <v>0.34430870000000002</v>
      </c>
      <c r="M368">
        <v>5.2867629999999999E-2</v>
      </c>
      <c r="N368">
        <v>0.18931909999999999</v>
      </c>
      <c r="O368">
        <v>5.2991690000000001E-2</v>
      </c>
      <c r="P368">
        <v>0.56953549999999997</v>
      </c>
      <c r="Q368">
        <v>4.4322859999999999E-2</v>
      </c>
      <c r="R368">
        <v>1.4091800000000001</v>
      </c>
      <c r="S368">
        <v>5.9560950000000001E-2</v>
      </c>
      <c r="T368">
        <v>1.3570089999999999</v>
      </c>
      <c r="U368">
        <v>3.6635859999999999E-2</v>
      </c>
      <c r="V368">
        <v>-1.020627</v>
      </c>
      <c r="W368">
        <v>5.678453E-2</v>
      </c>
      <c r="X368">
        <v>1.4290860000000001</v>
      </c>
      <c r="Y368">
        <v>5.6303810000000003E-2</v>
      </c>
      <c r="Z368">
        <v>0.63863539999999996</v>
      </c>
      <c r="AA368">
        <v>4.3103589999999997E-2</v>
      </c>
      <c r="AB368">
        <v>0.43604599999999999</v>
      </c>
      <c r="AC368">
        <v>5.4226389999999999E-2</v>
      </c>
      <c r="AD368">
        <v>-0.3602185</v>
      </c>
      <c r="AE368">
        <v>4.3984170000000003E-2</v>
      </c>
      <c r="AF368">
        <v>-0.77767229999999998</v>
      </c>
      <c r="AG368">
        <v>5.868723E-2</v>
      </c>
      <c r="AH368">
        <v>0.4254098</v>
      </c>
      <c r="AI368">
        <v>4.7120000000000002E-2</v>
      </c>
      <c r="AJ368">
        <v>-0.35403630000000003</v>
      </c>
      <c r="AK368">
        <v>5.1722200000000003E-2</v>
      </c>
      <c r="AL368">
        <v>-0.13880129999999999</v>
      </c>
      <c r="AM368">
        <v>4.2599249999999998E-2</v>
      </c>
      <c r="AN368">
        <v>-1.407049</v>
      </c>
      <c r="AO368">
        <v>4.5628630000000003E-2</v>
      </c>
    </row>
    <row r="369" spans="2:41" x14ac:dyDescent="0.25">
      <c r="B369">
        <v>-1.1535789999999999</v>
      </c>
      <c r="C369">
        <v>5.6776689999999998E-2</v>
      </c>
      <c r="D369">
        <v>9.3033249999999998E-2</v>
      </c>
      <c r="E369">
        <v>2.8992029999999998E-2</v>
      </c>
      <c r="F369">
        <v>0.90153539999999999</v>
      </c>
      <c r="G369">
        <v>4.403746E-2</v>
      </c>
      <c r="H369">
        <v>6.4396060000000005E-2</v>
      </c>
      <c r="I369">
        <v>4.1249279999999999E-2</v>
      </c>
      <c r="J369">
        <v>0.84752749999999999</v>
      </c>
      <c r="K369">
        <v>3.894951E-2</v>
      </c>
      <c r="L369">
        <v>0.54396639999999996</v>
      </c>
      <c r="M369">
        <v>3.752283E-2</v>
      </c>
      <c r="N369">
        <v>1.022227</v>
      </c>
      <c r="O369">
        <v>6.0643620000000002E-2</v>
      </c>
      <c r="P369">
        <v>8.5191050000000004E-2</v>
      </c>
      <c r="Q369">
        <v>4.168496E-2</v>
      </c>
      <c r="R369">
        <v>1.699425</v>
      </c>
      <c r="S369">
        <v>4.3800070000000003E-2</v>
      </c>
      <c r="T369">
        <v>9.8480869999999998E-2</v>
      </c>
      <c r="U369">
        <v>4.2870680000000001E-2</v>
      </c>
      <c r="V369">
        <v>-0.65822210000000003</v>
      </c>
      <c r="W369">
        <v>3.9546699999999997E-2</v>
      </c>
      <c r="X369">
        <v>2.0908890000000002</v>
      </c>
      <c r="Y369">
        <v>4.425991E-2</v>
      </c>
      <c r="Z369">
        <v>0.8815577</v>
      </c>
      <c r="AA369">
        <v>4.1617550000000003E-2</v>
      </c>
      <c r="AB369">
        <v>-3.470053E-2</v>
      </c>
      <c r="AC369">
        <v>5.6181519999999999E-2</v>
      </c>
      <c r="AD369">
        <v>-0.1887663</v>
      </c>
      <c r="AE369">
        <v>4.7612990000000001E-2</v>
      </c>
      <c r="AF369">
        <v>-0.76351880000000005</v>
      </c>
      <c r="AG369">
        <v>6.0027709999999998E-2</v>
      </c>
      <c r="AH369">
        <v>0.34904659999999998</v>
      </c>
      <c r="AI369">
        <v>4.8217790000000003E-2</v>
      </c>
      <c r="AJ369">
        <v>0.77373740000000002</v>
      </c>
      <c r="AK369">
        <v>4.5285249999999999E-2</v>
      </c>
      <c r="AL369">
        <v>-1.211694</v>
      </c>
      <c r="AM369">
        <v>4.2093709999999999E-2</v>
      </c>
      <c r="AN369">
        <v>5.3572590000000003E-2</v>
      </c>
      <c r="AO369">
        <v>4.7977029999999997E-2</v>
      </c>
    </row>
    <row r="370" spans="2:41" x14ac:dyDescent="0.25">
      <c r="B370">
        <v>-1.263477</v>
      </c>
      <c r="C370">
        <v>5.4940709999999997E-2</v>
      </c>
      <c r="D370">
        <v>-0.46918349999999998</v>
      </c>
      <c r="E370">
        <v>3.9029029999999999E-2</v>
      </c>
      <c r="F370">
        <v>-0.4064276</v>
      </c>
      <c r="G370">
        <v>3.9423340000000001E-2</v>
      </c>
      <c r="H370">
        <v>0.27017570000000002</v>
      </c>
      <c r="I370">
        <v>4.7389630000000002E-2</v>
      </c>
      <c r="J370">
        <v>0.92355489999999996</v>
      </c>
      <c r="K370">
        <v>4.3360709999999997E-2</v>
      </c>
      <c r="L370">
        <v>2.5301790000000001E-2</v>
      </c>
      <c r="M370">
        <v>3.1657690000000002E-2</v>
      </c>
      <c r="N370">
        <v>0.98251390000000005</v>
      </c>
      <c r="O370">
        <v>5.1557739999999998E-2</v>
      </c>
      <c r="P370">
        <v>-0.68374840000000003</v>
      </c>
      <c r="Q370">
        <v>4.1173120000000001E-2</v>
      </c>
      <c r="R370">
        <v>5.3617070000000003E-2</v>
      </c>
      <c r="S370">
        <v>4.3656630000000002E-2</v>
      </c>
      <c r="T370">
        <v>-0.84701859999999995</v>
      </c>
      <c r="U370">
        <v>5.3390600000000003E-2</v>
      </c>
      <c r="V370">
        <v>-0.2150745</v>
      </c>
      <c r="W370">
        <v>3.7204300000000003E-2</v>
      </c>
      <c r="X370">
        <v>1.5665560000000001</v>
      </c>
      <c r="Y370">
        <v>4.314925E-2</v>
      </c>
      <c r="Z370">
        <v>2.8510569999999999E-2</v>
      </c>
      <c r="AA370">
        <v>4.1796939999999998E-2</v>
      </c>
      <c r="AB370">
        <v>0.25880239999999999</v>
      </c>
      <c r="AC370">
        <v>5.0280869999999998E-2</v>
      </c>
      <c r="AD370">
        <v>0.58322660000000004</v>
      </c>
      <c r="AE370">
        <v>4.8480879999999997E-2</v>
      </c>
      <c r="AF370">
        <v>-0.48162149999999998</v>
      </c>
      <c r="AG370">
        <v>6.4412159999999996E-2</v>
      </c>
      <c r="AH370">
        <v>0.67531419999999998</v>
      </c>
      <c r="AI370">
        <v>4.4746840000000003E-2</v>
      </c>
      <c r="AJ370">
        <v>0.69841209999999998</v>
      </c>
      <c r="AK370">
        <v>4.4870199999999999E-2</v>
      </c>
      <c r="AL370">
        <v>-2.2137159999999998</v>
      </c>
      <c r="AM370">
        <v>4.4848079999999999E-2</v>
      </c>
      <c r="AN370">
        <v>-0.23489860000000001</v>
      </c>
      <c r="AO370">
        <v>4.5314390000000003E-2</v>
      </c>
    </row>
    <row r="371" spans="2:41" x14ac:dyDescent="0.25">
      <c r="B371">
        <v>-0.53435449999999995</v>
      </c>
      <c r="C371">
        <v>5.5464930000000003E-2</v>
      </c>
      <c r="D371">
        <v>0.6131297</v>
      </c>
      <c r="E371">
        <v>5.5864320000000002E-2</v>
      </c>
      <c r="F371">
        <v>-1.2792269999999999</v>
      </c>
      <c r="G371">
        <v>5.2984879999999998E-2</v>
      </c>
      <c r="H371">
        <v>1.743204</v>
      </c>
      <c r="I371">
        <v>4.8681259999999997E-2</v>
      </c>
      <c r="J371">
        <v>0.389903</v>
      </c>
      <c r="K371">
        <v>5.1229919999999998E-2</v>
      </c>
      <c r="L371">
        <v>-0.1422091</v>
      </c>
      <c r="M371">
        <v>4.1720010000000002E-2</v>
      </c>
      <c r="N371">
        <v>6.1492829999999998E-2</v>
      </c>
      <c r="O371">
        <v>4.319804E-2</v>
      </c>
      <c r="P371">
        <v>-0.58104509999999998</v>
      </c>
      <c r="Q371">
        <v>5.2706259999999998E-2</v>
      </c>
      <c r="R371">
        <v>-1.544446</v>
      </c>
      <c r="S371">
        <v>6.2099509999999997E-2</v>
      </c>
      <c r="T371">
        <v>-0.65602590000000005</v>
      </c>
      <c r="U371">
        <v>5.4706619999999997E-2</v>
      </c>
      <c r="V371">
        <v>0.76406499999999999</v>
      </c>
      <c r="W371">
        <v>4.2462739999999999E-2</v>
      </c>
      <c r="X371">
        <v>0.77039239999999998</v>
      </c>
      <c r="Y371">
        <v>6.2598749999999995E-2</v>
      </c>
      <c r="Z371">
        <v>-0.38269449999999999</v>
      </c>
      <c r="AA371">
        <v>3.9933259999999998E-2</v>
      </c>
      <c r="AB371">
        <v>0.50612449999999998</v>
      </c>
      <c r="AC371">
        <v>4.4750430000000001E-2</v>
      </c>
      <c r="AD371">
        <v>1.7751710000000001</v>
      </c>
      <c r="AE371">
        <v>5.1453770000000003E-2</v>
      </c>
      <c r="AF371">
        <v>-0.62547900000000001</v>
      </c>
      <c r="AG371">
        <v>6.2791120000000006E-2</v>
      </c>
      <c r="AH371">
        <v>1.2039820000000001</v>
      </c>
      <c r="AI371">
        <v>4.3345639999999998E-2</v>
      </c>
      <c r="AJ371">
        <v>0.1472919</v>
      </c>
      <c r="AK371">
        <v>5.0472120000000002E-2</v>
      </c>
      <c r="AL371">
        <v>-2.256453</v>
      </c>
      <c r="AM371">
        <v>5.0812749999999997E-2</v>
      </c>
      <c r="AN371">
        <v>-1.1414059999999999</v>
      </c>
      <c r="AO371">
        <v>4.8567449999999998E-2</v>
      </c>
    </row>
    <row r="372" spans="2:41" x14ac:dyDescent="0.25">
      <c r="B372">
        <v>7.632506E-2</v>
      </c>
      <c r="C372">
        <v>4.5141889999999997E-2</v>
      </c>
      <c r="D372">
        <v>1.883402</v>
      </c>
      <c r="E372">
        <v>5.1689180000000001E-2</v>
      </c>
      <c r="F372">
        <v>-0.78741220000000001</v>
      </c>
      <c r="G372">
        <v>6.6746689999999997E-2</v>
      </c>
      <c r="H372">
        <v>2.0153310000000002</v>
      </c>
      <c r="I372">
        <v>4.64976E-2</v>
      </c>
      <c r="J372">
        <v>-0.29429529999999998</v>
      </c>
      <c r="K372">
        <v>5.9867860000000002E-2</v>
      </c>
      <c r="L372">
        <v>1.2226539999999999E-2</v>
      </c>
      <c r="M372">
        <v>4.8327580000000002E-2</v>
      </c>
      <c r="N372">
        <v>-0.37759470000000001</v>
      </c>
      <c r="O372">
        <v>4.5786899999999998E-2</v>
      </c>
      <c r="P372">
        <v>-0.17558080000000001</v>
      </c>
      <c r="Q372">
        <v>5.0962420000000001E-2</v>
      </c>
      <c r="R372">
        <v>-1.12358</v>
      </c>
      <c r="S372">
        <v>7.451054E-2</v>
      </c>
      <c r="T372">
        <v>-0.27413120000000002</v>
      </c>
      <c r="U372">
        <v>5.3543889999999997E-2</v>
      </c>
      <c r="V372">
        <v>0.43491069999999998</v>
      </c>
      <c r="W372">
        <v>4.040933E-2</v>
      </c>
      <c r="X372">
        <v>0.1948406</v>
      </c>
      <c r="Y372">
        <v>7.1384199999999995E-2</v>
      </c>
      <c r="Z372">
        <v>-0.6721201</v>
      </c>
      <c r="AA372">
        <v>3.8379110000000001E-2</v>
      </c>
      <c r="AB372">
        <v>0.34897869999999998</v>
      </c>
      <c r="AC372">
        <v>4.5818020000000001E-2</v>
      </c>
      <c r="AD372">
        <v>2.4042439999999998</v>
      </c>
      <c r="AE372">
        <v>5.6910339999999997E-2</v>
      </c>
      <c r="AF372">
        <v>-0.57404270000000002</v>
      </c>
      <c r="AG372">
        <v>5.7373E-2</v>
      </c>
      <c r="AH372">
        <v>1.17014</v>
      </c>
      <c r="AI372">
        <v>4.2694129999999997E-2</v>
      </c>
      <c r="AJ372">
        <v>0.63785550000000002</v>
      </c>
      <c r="AK372">
        <v>4.5550119999999999E-2</v>
      </c>
      <c r="AL372">
        <v>-0.67277050000000005</v>
      </c>
      <c r="AM372">
        <v>5.3095719999999999E-2</v>
      </c>
      <c r="AN372">
        <v>-0.29165849999999999</v>
      </c>
      <c r="AO372">
        <v>4.8399789999999998E-2</v>
      </c>
    </row>
    <row r="373" spans="2:41" x14ac:dyDescent="0.25">
      <c r="B373">
        <v>-8.127384E-2</v>
      </c>
      <c r="C373">
        <v>3.1848649999999999E-2</v>
      </c>
      <c r="D373">
        <v>1.493028</v>
      </c>
      <c r="E373">
        <v>3.3888689999999999E-2</v>
      </c>
      <c r="F373">
        <v>-0.19221869999999999</v>
      </c>
      <c r="G373">
        <v>5.7485050000000003E-2</v>
      </c>
      <c r="H373">
        <v>1.003979</v>
      </c>
      <c r="I373">
        <v>5.1265989999999997E-2</v>
      </c>
      <c r="J373">
        <v>0.77110489999999998</v>
      </c>
      <c r="K373">
        <v>6.2730800000000003E-2</v>
      </c>
      <c r="L373">
        <v>-0.99747909999999995</v>
      </c>
      <c r="M373">
        <v>4.8219949999999998E-2</v>
      </c>
      <c r="N373">
        <v>-0.3037704</v>
      </c>
      <c r="O373">
        <v>5.7082380000000002E-2</v>
      </c>
      <c r="P373">
        <v>-1.8780560000000002E-2</v>
      </c>
      <c r="Q373">
        <v>3.6810240000000001E-2</v>
      </c>
      <c r="R373">
        <v>1.4777139999999999E-2</v>
      </c>
      <c r="S373">
        <v>6.4657619999999999E-2</v>
      </c>
      <c r="T373">
        <v>-0.1884632</v>
      </c>
      <c r="U373">
        <v>5.8641550000000001E-2</v>
      </c>
      <c r="V373">
        <v>-1.030362</v>
      </c>
      <c r="W373">
        <v>3.7802799999999998E-2</v>
      </c>
      <c r="X373">
        <v>-0.36137320000000001</v>
      </c>
      <c r="Y373">
        <v>5.7631620000000001E-2</v>
      </c>
      <c r="Z373">
        <v>-1.2012119999999999</v>
      </c>
      <c r="AA373">
        <v>3.8973729999999998E-2</v>
      </c>
      <c r="AB373">
        <v>-0.69488899999999998</v>
      </c>
      <c r="AC373">
        <v>4.2204430000000001E-2</v>
      </c>
      <c r="AD373">
        <v>1.5640670000000001</v>
      </c>
      <c r="AE373">
        <v>5.8808880000000001E-2</v>
      </c>
      <c r="AF373">
        <v>-0.2227362</v>
      </c>
      <c r="AG373">
        <v>5.5052570000000002E-2</v>
      </c>
      <c r="AH373">
        <v>-0.48006290000000001</v>
      </c>
      <c r="AI373">
        <v>3.8506609999999997E-2</v>
      </c>
      <c r="AJ373">
        <v>0.41021150000000001</v>
      </c>
      <c r="AK373">
        <v>4.0582239999999999E-2</v>
      </c>
      <c r="AL373">
        <v>0.80661240000000001</v>
      </c>
      <c r="AM373">
        <v>4.2987589999999999E-2</v>
      </c>
      <c r="AN373">
        <v>0.97590659999999996</v>
      </c>
      <c r="AO373">
        <v>3.8551450000000001E-2</v>
      </c>
    </row>
    <row r="374" spans="2:41" x14ac:dyDescent="0.25">
      <c r="B374">
        <v>-0.74300569999999999</v>
      </c>
      <c r="C374">
        <v>3.4704449999999998E-2</v>
      </c>
      <c r="D374">
        <v>-4.8419950000000003E-2</v>
      </c>
      <c r="E374">
        <v>3.3095510000000002E-2</v>
      </c>
      <c r="F374">
        <v>-0.26933950000000001</v>
      </c>
      <c r="G374">
        <v>4.2505349999999997E-2</v>
      </c>
      <c r="H374">
        <v>7.097879E-2</v>
      </c>
      <c r="I374">
        <v>5.3583489999999998E-2</v>
      </c>
      <c r="J374">
        <v>1.7613540000000001</v>
      </c>
      <c r="K374">
        <v>4.7073459999999998E-2</v>
      </c>
      <c r="L374">
        <v>-1.6982919999999999</v>
      </c>
      <c r="M374">
        <v>5.2130660000000002E-2</v>
      </c>
      <c r="N374">
        <v>-0.2167018</v>
      </c>
      <c r="O374">
        <v>5.5601690000000002E-2</v>
      </c>
      <c r="P374">
        <v>0.39810889999999999</v>
      </c>
      <c r="Q374">
        <v>3.1251069999999999E-2</v>
      </c>
      <c r="R374">
        <v>1.2479070000000001</v>
      </c>
      <c r="S374">
        <v>5.300125E-2</v>
      </c>
      <c r="T374">
        <v>0.54101379999999999</v>
      </c>
      <c r="U374">
        <v>5.1600380000000001E-2</v>
      </c>
      <c r="V374">
        <v>-1.310165</v>
      </c>
      <c r="W374">
        <v>4.0687010000000003E-2</v>
      </c>
      <c r="X374">
        <v>-0.68180010000000002</v>
      </c>
      <c r="Y374">
        <v>4.1999269999999998E-2</v>
      </c>
      <c r="Z374">
        <v>-1.283671</v>
      </c>
      <c r="AA374">
        <v>4.6645859999999997E-2</v>
      </c>
      <c r="AB374">
        <v>-1.806392</v>
      </c>
      <c r="AC374">
        <v>3.3041569999999999E-2</v>
      </c>
      <c r="AD374">
        <v>0.4625937</v>
      </c>
      <c r="AE374">
        <v>4.8301480000000001E-2</v>
      </c>
      <c r="AF374">
        <v>0.2939157</v>
      </c>
      <c r="AG374">
        <v>5.7589910000000001E-2</v>
      </c>
      <c r="AH374">
        <v>-2.112365</v>
      </c>
      <c r="AI374">
        <v>3.4205039999999999E-2</v>
      </c>
      <c r="AJ374">
        <v>-0.48732239999999999</v>
      </c>
      <c r="AK374">
        <v>4.8242710000000001E-2</v>
      </c>
      <c r="AL374">
        <v>0.74487530000000002</v>
      </c>
      <c r="AM374">
        <v>3.374191E-2</v>
      </c>
      <c r="AN374">
        <v>1.2637039999999999</v>
      </c>
      <c r="AO374">
        <v>3.4322499999999999E-2</v>
      </c>
    </row>
    <row r="375" spans="2:41" x14ac:dyDescent="0.25">
      <c r="B375">
        <v>-0.64516989999999996</v>
      </c>
      <c r="C375">
        <v>4.9374069999999999E-2</v>
      </c>
      <c r="D375">
        <v>-1.10537</v>
      </c>
      <c r="E375">
        <v>4.6351379999999998E-2</v>
      </c>
      <c r="F375">
        <v>-0.53352370000000005</v>
      </c>
      <c r="G375">
        <v>4.4465339999999999E-2</v>
      </c>
      <c r="H375">
        <v>0.25646720000000001</v>
      </c>
      <c r="I375">
        <v>4.587567E-2</v>
      </c>
      <c r="J375">
        <v>8.7802580000000009E-3</v>
      </c>
      <c r="K375">
        <v>3.2130989999999998E-2</v>
      </c>
      <c r="L375">
        <v>-0.50477419999999995</v>
      </c>
      <c r="M375">
        <v>5.1426260000000001E-2</v>
      </c>
      <c r="N375">
        <v>0.2360525</v>
      </c>
      <c r="O375">
        <v>3.8872570000000002E-2</v>
      </c>
      <c r="P375">
        <v>0.94513760000000002</v>
      </c>
      <c r="Q375">
        <v>2.840057E-2</v>
      </c>
      <c r="R375">
        <v>2.3116240000000001</v>
      </c>
      <c r="S375">
        <v>5.281632E-2</v>
      </c>
      <c r="T375">
        <v>0.96103749999999999</v>
      </c>
      <c r="U375">
        <v>2.7375090000000001E-2</v>
      </c>
      <c r="V375">
        <v>-0.69284699999999999</v>
      </c>
      <c r="W375">
        <v>4.7753999999999998E-2</v>
      </c>
      <c r="X375">
        <v>-0.70971740000000005</v>
      </c>
      <c r="Y375">
        <v>3.9552669999999998E-2</v>
      </c>
      <c r="Z375">
        <v>-0.71307019999999999</v>
      </c>
      <c r="AA375">
        <v>5.1873240000000001E-2</v>
      </c>
      <c r="AB375">
        <v>-1.2736179999999999</v>
      </c>
      <c r="AC375">
        <v>3.43532E-2</v>
      </c>
      <c r="AD375">
        <v>0.61845669999999997</v>
      </c>
      <c r="AE375">
        <v>3.3812010000000003E-2</v>
      </c>
      <c r="AF375">
        <v>1.0698099999999999</v>
      </c>
      <c r="AG375">
        <v>5.9608510000000003E-2</v>
      </c>
      <c r="AH375">
        <v>-2.1363620000000001</v>
      </c>
      <c r="AI375">
        <v>3.776682E-2</v>
      </c>
      <c r="AJ375">
        <v>0.1224261</v>
      </c>
      <c r="AK375">
        <v>5.6046260000000001E-2</v>
      </c>
      <c r="AL375">
        <v>0.6606168</v>
      </c>
      <c r="AM375">
        <v>3.7769249999999997E-2</v>
      </c>
      <c r="AN375">
        <v>1.1720759999999999</v>
      </c>
      <c r="AO375">
        <v>3.9523049999999997E-2</v>
      </c>
    </row>
    <row r="376" spans="2:41" x14ac:dyDescent="0.25">
      <c r="B376">
        <v>0.69317799999999996</v>
      </c>
      <c r="C376">
        <v>6.1202359999999997E-2</v>
      </c>
      <c r="D376">
        <v>-1.23167</v>
      </c>
      <c r="E376">
        <v>5.6582920000000002E-2</v>
      </c>
      <c r="F376">
        <v>-0.77629409999999999</v>
      </c>
      <c r="G376">
        <v>4.9115249999999999E-2</v>
      </c>
      <c r="H376">
        <v>1.602859</v>
      </c>
      <c r="I376">
        <v>3.3641259999999999E-2</v>
      </c>
      <c r="J376">
        <v>-2.035209</v>
      </c>
      <c r="K376">
        <v>4.0103220000000002E-2</v>
      </c>
      <c r="L376">
        <v>0.49435970000000001</v>
      </c>
      <c r="M376">
        <v>4.3524750000000001E-2</v>
      </c>
      <c r="N376">
        <v>0.47279260000000001</v>
      </c>
      <c r="O376">
        <v>3.4111219999999998E-2</v>
      </c>
      <c r="P376">
        <v>0.51308220000000004</v>
      </c>
      <c r="Q376">
        <v>2.067921E-2</v>
      </c>
      <c r="R376">
        <v>2.32511</v>
      </c>
      <c r="S376">
        <v>4.9951780000000001E-2</v>
      </c>
      <c r="T376">
        <v>0.37547770000000003</v>
      </c>
      <c r="U376">
        <v>1.921834E-2</v>
      </c>
      <c r="V376">
        <v>-6.0945060000000002E-2</v>
      </c>
      <c r="W376">
        <v>5.014619E-2</v>
      </c>
      <c r="X376">
        <v>0.15635070000000001</v>
      </c>
      <c r="Y376">
        <v>4.9772860000000002E-2</v>
      </c>
      <c r="Z376">
        <v>0.12832379999999999</v>
      </c>
      <c r="AA376">
        <v>4.1846599999999998E-2</v>
      </c>
      <c r="AB376">
        <v>4.4825999999999998E-2</v>
      </c>
      <c r="AC376">
        <v>3.8836559999999999E-2</v>
      </c>
      <c r="AD376">
        <v>1.0937760000000001</v>
      </c>
      <c r="AE376">
        <v>3.0469630000000001E-2</v>
      </c>
      <c r="AF376">
        <v>1.5665230000000001</v>
      </c>
      <c r="AG376">
        <v>5.3120090000000002E-2</v>
      </c>
      <c r="AH376">
        <v>-1.9864740000000001</v>
      </c>
      <c r="AI376">
        <v>4.7372690000000002E-2</v>
      </c>
      <c r="AJ376">
        <v>0.70511279999999998</v>
      </c>
      <c r="AK376">
        <v>5.1462229999999998E-2</v>
      </c>
      <c r="AL376">
        <v>0.83946030000000005</v>
      </c>
      <c r="AM376">
        <v>3.5533139999999998E-2</v>
      </c>
      <c r="AN376">
        <v>1.283981</v>
      </c>
      <c r="AO376">
        <v>4.4263660000000003E-2</v>
      </c>
    </row>
    <row r="377" spans="2:41" x14ac:dyDescent="0.25">
      <c r="B377">
        <v>1.6927350000000001</v>
      </c>
      <c r="C377">
        <v>5.9589789999999997E-2</v>
      </c>
      <c r="D377">
        <v>-1.1645350000000001</v>
      </c>
      <c r="E377">
        <v>5.6611969999999998E-2</v>
      </c>
      <c r="F377">
        <v>-0.4071864</v>
      </c>
      <c r="G377">
        <v>3.8638409999999998E-2</v>
      </c>
      <c r="H377">
        <v>2.5576840000000001</v>
      </c>
      <c r="I377">
        <v>3.2060529999999997E-2</v>
      </c>
      <c r="J377">
        <v>-2.0437439999999998</v>
      </c>
      <c r="K377">
        <v>4.8319319999999999E-2</v>
      </c>
      <c r="L377">
        <v>0.48770960000000002</v>
      </c>
      <c r="M377">
        <v>4.1214979999999998E-2</v>
      </c>
      <c r="N377">
        <v>0.1036757</v>
      </c>
      <c r="O377">
        <v>4.4303809999999999E-2</v>
      </c>
      <c r="P377">
        <v>-0.94784389999999996</v>
      </c>
      <c r="Q377">
        <v>2.4959450000000001E-2</v>
      </c>
      <c r="R377">
        <v>2.4141659999999998</v>
      </c>
      <c r="S377">
        <v>4.4654949999999999E-2</v>
      </c>
      <c r="T377">
        <v>0.85788549999999997</v>
      </c>
      <c r="U377">
        <v>3.5536659999999998E-2</v>
      </c>
      <c r="V377">
        <v>0.58122249999999998</v>
      </c>
      <c r="W377">
        <v>4.5610379999999999E-2</v>
      </c>
      <c r="X377">
        <v>1.267304</v>
      </c>
      <c r="Y377">
        <v>5.647837E-2</v>
      </c>
      <c r="Z377">
        <v>0.2812212</v>
      </c>
      <c r="AA377">
        <v>3.4636689999999998E-2</v>
      </c>
      <c r="AB377">
        <v>0.68079279999999998</v>
      </c>
      <c r="AC377">
        <v>3.3870240000000003E-2</v>
      </c>
      <c r="AD377">
        <v>0.45921240000000002</v>
      </c>
      <c r="AE377">
        <v>3.760575E-2</v>
      </c>
      <c r="AF377">
        <v>0.86982320000000002</v>
      </c>
      <c r="AG377">
        <v>4.1103319999999999E-2</v>
      </c>
      <c r="AH377">
        <v>-2.0124629999999999</v>
      </c>
      <c r="AI377">
        <v>5.2726530000000001E-2</v>
      </c>
      <c r="AJ377">
        <v>-0.44876769999999999</v>
      </c>
      <c r="AK377">
        <v>4.3044480000000003E-2</v>
      </c>
      <c r="AL377">
        <v>0.2279651</v>
      </c>
      <c r="AM377">
        <v>2.6573099999999999E-2</v>
      </c>
      <c r="AN377">
        <v>1.1269769999999999</v>
      </c>
      <c r="AO377">
        <v>3.8433509999999997E-2</v>
      </c>
    </row>
    <row r="378" spans="2:41" x14ac:dyDescent="0.25">
      <c r="B378">
        <v>1.41476</v>
      </c>
      <c r="C378">
        <v>4.7197059999999999E-2</v>
      </c>
      <c r="D378">
        <v>-0.50210650000000001</v>
      </c>
      <c r="E378">
        <v>4.4968319999999999E-2</v>
      </c>
      <c r="F378">
        <v>-0.17727860000000001</v>
      </c>
      <c r="G378">
        <v>2.752464E-2</v>
      </c>
      <c r="H378">
        <v>1.6464080000000001</v>
      </c>
      <c r="I378">
        <v>4.2826110000000001E-2</v>
      </c>
      <c r="J378">
        <v>-1.1848080000000001</v>
      </c>
      <c r="K378">
        <v>3.8455969999999999E-2</v>
      </c>
      <c r="L378">
        <v>0.42058000000000001</v>
      </c>
      <c r="M378">
        <v>4.6390010000000002E-2</v>
      </c>
      <c r="N378">
        <v>0.33308529999999997</v>
      </c>
      <c r="O378">
        <v>4.3942179999999997E-2</v>
      </c>
      <c r="P378">
        <v>-1.7187140000000001</v>
      </c>
      <c r="Q378">
        <v>4.4077119999999997E-2</v>
      </c>
      <c r="R378">
        <v>2.5463089999999999</v>
      </c>
      <c r="S378">
        <v>4.7519260000000001E-2</v>
      </c>
      <c r="T378">
        <v>1.870787</v>
      </c>
      <c r="U378">
        <v>4.4884979999999998E-2</v>
      </c>
      <c r="V378">
        <v>0.30341610000000002</v>
      </c>
      <c r="W378">
        <v>4.203722E-2</v>
      </c>
      <c r="X378">
        <v>0.89431000000000005</v>
      </c>
      <c r="Y378">
        <v>4.9476760000000002E-2</v>
      </c>
      <c r="Z378">
        <v>-2.867492E-2</v>
      </c>
      <c r="AA378">
        <v>4.3117919999999997E-2</v>
      </c>
      <c r="AB378">
        <v>0.53254089999999998</v>
      </c>
      <c r="AC378">
        <v>2.7621199999999999E-2</v>
      </c>
      <c r="AD378">
        <v>-0.80077259999999995</v>
      </c>
      <c r="AE378">
        <v>4.6695929999999997E-2</v>
      </c>
      <c r="AF378">
        <v>-0.78114819999999996</v>
      </c>
      <c r="AG378">
        <v>4.0830329999999998E-2</v>
      </c>
      <c r="AH378">
        <v>-1.249871</v>
      </c>
      <c r="AI378">
        <v>4.7857869999999997E-2</v>
      </c>
      <c r="AJ378">
        <v>-0.91484069999999995</v>
      </c>
      <c r="AK378">
        <v>4.2806719999999999E-2</v>
      </c>
      <c r="AL378">
        <v>-0.88040929999999995</v>
      </c>
      <c r="AM378">
        <v>3.4078909999999997E-2</v>
      </c>
      <c r="AN378">
        <v>0.47176170000000001</v>
      </c>
      <c r="AO378">
        <v>2.7419969999999998E-2</v>
      </c>
    </row>
    <row r="379" spans="2:41" x14ac:dyDescent="0.25">
      <c r="B379">
        <v>0.89290250000000004</v>
      </c>
      <c r="C379">
        <v>3.8179150000000002E-2</v>
      </c>
      <c r="D379">
        <v>0.84612509999999996</v>
      </c>
      <c r="E379">
        <v>3.3370909999999997E-2</v>
      </c>
      <c r="F379">
        <v>-0.61395809999999995</v>
      </c>
      <c r="G379">
        <v>3.8811640000000001E-2</v>
      </c>
      <c r="H379">
        <v>0.39188849999999997</v>
      </c>
      <c r="I379">
        <v>5.3632270000000003E-2</v>
      </c>
      <c r="J379">
        <v>-0.79741439999999997</v>
      </c>
      <c r="K379">
        <v>3.1172330000000002E-2</v>
      </c>
      <c r="L379">
        <v>7.8758129999999996E-2</v>
      </c>
      <c r="M379">
        <v>5.2199660000000002E-2</v>
      </c>
      <c r="N379">
        <v>1.155999</v>
      </c>
      <c r="O379">
        <v>3.2205350000000001E-2</v>
      </c>
      <c r="P379">
        <v>-0.6908398</v>
      </c>
      <c r="Q379">
        <v>5.3883149999999998E-2</v>
      </c>
      <c r="R379">
        <v>1.032767</v>
      </c>
      <c r="S379">
        <v>5.2809170000000002E-2</v>
      </c>
      <c r="T379">
        <v>1.0606359999999999</v>
      </c>
      <c r="U379">
        <v>3.9086080000000002E-2</v>
      </c>
      <c r="V379">
        <v>-0.48709770000000002</v>
      </c>
      <c r="W379">
        <v>4.512828E-2</v>
      </c>
      <c r="X379">
        <v>1.3501910000000001E-2</v>
      </c>
      <c r="Y379">
        <v>4.4784570000000003E-2</v>
      </c>
      <c r="Z379">
        <v>-0.43121680000000001</v>
      </c>
      <c r="AA379">
        <v>4.5781280000000001E-2</v>
      </c>
      <c r="AB379">
        <v>-0.12880610000000001</v>
      </c>
      <c r="AC379">
        <v>3.021882E-2</v>
      </c>
      <c r="AD379">
        <v>-1.1238349999999999</v>
      </c>
      <c r="AE379">
        <v>5.0826040000000003E-2</v>
      </c>
      <c r="AF379">
        <v>-1.4478740000000001</v>
      </c>
      <c r="AG379">
        <v>5.4819479999999997E-2</v>
      </c>
      <c r="AH379">
        <v>-0.50248079999999995</v>
      </c>
      <c r="AI379">
        <v>3.9995370000000002E-2</v>
      </c>
      <c r="AJ379">
        <v>0.42385970000000001</v>
      </c>
      <c r="AK379">
        <v>4.506425E-2</v>
      </c>
      <c r="AL379">
        <v>-2.014173</v>
      </c>
      <c r="AM379">
        <v>4.21109E-2</v>
      </c>
      <c r="AN379">
        <v>-8.8289090000000001E-2</v>
      </c>
      <c r="AO379">
        <v>3.6717479999999997E-2</v>
      </c>
    </row>
    <row r="380" spans="2:41" x14ac:dyDescent="0.25">
      <c r="B380">
        <v>0.99105350000000003</v>
      </c>
      <c r="C380">
        <v>4.4501730000000003E-2</v>
      </c>
      <c r="D380">
        <v>1.2778449999999999</v>
      </c>
      <c r="E380">
        <v>2.807838E-2</v>
      </c>
      <c r="F380">
        <v>-0.26542460000000001</v>
      </c>
      <c r="G380">
        <v>5.9437480000000001E-2</v>
      </c>
      <c r="H380">
        <v>1.124546</v>
      </c>
      <c r="I380">
        <v>5.3078460000000001E-2</v>
      </c>
      <c r="J380">
        <v>-0.68310289999999996</v>
      </c>
      <c r="K380">
        <v>3.4524029999999997E-2</v>
      </c>
      <c r="L380">
        <v>-0.18967049999999999</v>
      </c>
      <c r="M380">
        <v>5.5297140000000002E-2</v>
      </c>
      <c r="N380">
        <v>1.2797149999999999</v>
      </c>
      <c r="O380">
        <v>3.1141640000000002E-2</v>
      </c>
      <c r="P380">
        <v>1.004081</v>
      </c>
      <c r="Q380">
        <v>4.6759460000000003E-2</v>
      </c>
      <c r="R380">
        <v>-0.89472790000000002</v>
      </c>
      <c r="S380">
        <v>4.7862740000000001E-2</v>
      </c>
      <c r="T380">
        <v>-0.17200180000000001</v>
      </c>
      <c r="U380">
        <v>3.810409E-2</v>
      </c>
      <c r="V380">
        <v>8.7762510000000002E-2</v>
      </c>
      <c r="W380">
        <v>5.2262129999999997E-2</v>
      </c>
      <c r="X380">
        <v>0.2363287</v>
      </c>
      <c r="Y380">
        <v>4.9949470000000003E-2</v>
      </c>
      <c r="Z380">
        <v>-0.80931900000000001</v>
      </c>
      <c r="AA380">
        <v>3.4268E-2</v>
      </c>
      <c r="AB380">
        <v>-0.68964429999999999</v>
      </c>
      <c r="AC380">
        <v>4.5179039999999997E-2</v>
      </c>
      <c r="AD380">
        <v>0.1540649</v>
      </c>
      <c r="AE380">
        <v>4.780483E-2</v>
      </c>
      <c r="AF380">
        <v>-0.44026759999999998</v>
      </c>
      <c r="AG380">
        <v>5.8330159999999999E-2</v>
      </c>
      <c r="AH380">
        <v>-0.4845874</v>
      </c>
      <c r="AI380">
        <v>4.2720210000000002E-2</v>
      </c>
      <c r="AJ380">
        <v>1.2484139999999999</v>
      </c>
      <c r="AK380">
        <v>3.9869219999999997E-2</v>
      </c>
      <c r="AL380">
        <v>-2.1031749999999998</v>
      </c>
      <c r="AM380">
        <v>3.7894539999999997E-2</v>
      </c>
      <c r="AN380">
        <v>-0.30846810000000002</v>
      </c>
      <c r="AO380">
        <v>5.7404110000000001E-2</v>
      </c>
    </row>
    <row r="381" spans="2:41" x14ac:dyDescent="0.25">
      <c r="B381">
        <v>0.70336929999999998</v>
      </c>
      <c r="C381">
        <v>5.6536469999999998E-2</v>
      </c>
      <c r="D381">
        <v>0.58062879999999994</v>
      </c>
      <c r="E381">
        <v>2.3973629999999999E-2</v>
      </c>
      <c r="F381">
        <v>0.37557560000000001</v>
      </c>
      <c r="G381">
        <v>5.717415E-2</v>
      </c>
      <c r="H381">
        <v>2.7971979999999999</v>
      </c>
      <c r="I381">
        <v>3.9941070000000002E-2</v>
      </c>
      <c r="J381">
        <v>-4.9289119999999999E-2</v>
      </c>
      <c r="K381">
        <v>3.1654519999999998E-2</v>
      </c>
      <c r="L381">
        <v>0.48933520000000003</v>
      </c>
      <c r="M381">
        <v>5.011169E-2</v>
      </c>
      <c r="N381">
        <v>0.77920880000000003</v>
      </c>
      <c r="O381">
        <v>3.8314090000000002E-2</v>
      </c>
      <c r="P381">
        <v>1.8126439999999999</v>
      </c>
      <c r="Q381">
        <v>3.444506E-2</v>
      </c>
      <c r="R381">
        <v>-1.2432890000000001</v>
      </c>
      <c r="S381">
        <v>3.6955830000000002E-2</v>
      </c>
      <c r="T381">
        <v>0.1235139</v>
      </c>
      <c r="U381">
        <v>4.7301669999999997E-2</v>
      </c>
      <c r="V381">
        <v>1.482901</v>
      </c>
      <c r="W381">
        <v>4.9374210000000002E-2</v>
      </c>
      <c r="X381">
        <v>0.63077150000000004</v>
      </c>
      <c r="Y381">
        <v>5.0181719999999999E-2</v>
      </c>
      <c r="Z381">
        <v>-5.0502020000000002E-2</v>
      </c>
      <c r="AA381">
        <v>2.9043030000000001E-2</v>
      </c>
      <c r="AB381">
        <v>-1.1371450000000001</v>
      </c>
      <c r="AC381">
        <v>5.9453510000000001E-2</v>
      </c>
      <c r="AD381">
        <v>1.2464999999999999</v>
      </c>
      <c r="AE381">
        <v>4.2114850000000002E-2</v>
      </c>
      <c r="AF381">
        <v>0.57176260000000001</v>
      </c>
      <c r="AG381">
        <v>4.633528E-2</v>
      </c>
      <c r="AH381">
        <v>-0.9175411</v>
      </c>
      <c r="AI381">
        <v>4.6787660000000002E-2</v>
      </c>
      <c r="AJ381">
        <v>0.38386870000000001</v>
      </c>
      <c r="AK381">
        <v>2.8980559999999999E-2</v>
      </c>
      <c r="AL381">
        <v>-0.97541350000000004</v>
      </c>
      <c r="AM381">
        <v>4.4982290000000001E-2</v>
      </c>
      <c r="AN381">
        <v>5.6239919999999999E-2</v>
      </c>
      <c r="AO381">
        <v>5.8923129999999997E-2</v>
      </c>
    </row>
    <row r="382" spans="2:41" x14ac:dyDescent="0.25">
      <c r="B382">
        <v>0.2998615</v>
      </c>
      <c r="C382">
        <v>5.2479919999999999E-2</v>
      </c>
      <c r="D382">
        <v>0.34194099999999999</v>
      </c>
      <c r="E382">
        <v>2.618123E-2</v>
      </c>
      <c r="F382">
        <v>0.73511199999999999</v>
      </c>
      <c r="G382">
        <v>4.0015660000000002E-2</v>
      </c>
      <c r="H382">
        <v>2.8081489999999998</v>
      </c>
      <c r="I382">
        <v>3.0758489999999999E-2</v>
      </c>
      <c r="J382">
        <v>0.50793160000000004</v>
      </c>
      <c r="K382">
        <v>2.3678910000000001E-2</v>
      </c>
      <c r="L382">
        <v>1.075321</v>
      </c>
      <c r="M382">
        <v>3.5052739999999999E-2</v>
      </c>
      <c r="N382">
        <v>0.60651359999999999</v>
      </c>
      <c r="O382">
        <v>3.8061820000000003E-2</v>
      </c>
      <c r="P382">
        <v>1.1828650000000001</v>
      </c>
      <c r="Q382">
        <v>2.5022659999999999E-2</v>
      </c>
      <c r="R382">
        <v>-0.45813670000000001</v>
      </c>
      <c r="S382">
        <v>4.0958000000000001E-2</v>
      </c>
      <c r="T382">
        <v>0.47922100000000001</v>
      </c>
      <c r="U382">
        <v>5.654841E-2</v>
      </c>
      <c r="V382">
        <v>2.3076469999999998</v>
      </c>
      <c r="W382">
        <v>3.3569540000000002E-2</v>
      </c>
      <c r="X382">
        <v>0.11015220000000001</v>
      </c>
      <c r="Y382">
        <v>4.6591859999999999E-2</v>
      </c>
      <c r="Z382">
        <v>1.464105</v>
      </c>
      <c r="AA382">
        <v>3.8433019999999998E-2</v>
      </c>
      <c r="AB382">
        <v>-1.4209909999999999</v>
      </c>
      <c r="AC382">
        <v>5.7478019999999998E-2</v>
      </c>
      <c r="AD382">
        <v>0.58951480000000001</v>
      </c>
      <c r="AE382">
        <v>4.3428540000000002E-2</v>
      </c>
      <c r="AF382">
        <v>0.1480359</v>
      </c>
      <c r="AG382">
        <v>4.1151559999999997E-2</v>
      </c>
      <c r="AH382">
        <v>-0.63593109999999997</v>
      </c>
      <c r="AI382">
        <v>4.177703E-2</v>
      </c>
      <c r="AJ382">
        <v>-1.0590619999999999</v>
      </c>
      <c r="AK382">
        <v>2.647381E-2</v>
      </c>
      <c r="AL382">
        <v>-0.19433230000000001</v>
      </c>
      <c r="AM382">
        <v>5.8158950000000001E-2</v>
      </c>
      <c r="AN382">
        <v>1.2182379999999999</v>
      </c>
      <c r="AO382">
        <v>4.713063E-2</v>
      </c>
    </row>
    <row r="383" spans="2:41" x14ac:dyDescent="0.25">
      <c r="B383">
        <v>0.15489510000000001</v>
      </c>
      <c r="C383">
        <v>3.6550939999999997E-2</v>
      </c>
      <c r="D383">
        <v>0.72004089999999998</v>
      </c>
      <c r="E383">
        <v>3.5660989999999997E-2</v>
      </c>
      <c r="F383">
        <v>1.2821640000000001</v>
      </c>
      <c r="G383">
        <v>3.4308310000000002E-2</v>
      </c>
      <c r="H383">
        <v>1.132063</v>
      </c>
      <c r="I383">
        <v>3.2658800000000002E-2</v>
      </c>
      <c r="J383">
        <v>0.106113</v>
      </c>
      <c r="K383">
        <v>2.7101110000000001E-2</v>
      </c>
      <c r="L383">
        <v>0.61779499999999998</v>
      </c>
      <c r="M383">
        <v>2.668102E-2</v>
      </c>
      <c r="N383">
        <v>0.70567959999999996</v>
      </c>
      <c r="O383">
        <v>3.1680239999999998E-2</v>
      </c>
      <c r="P383">
        <v>0.57191389999999998</v>
      </c>
      <c r="Q383">
        <v>2.5787529999999999E-2</v>
      </c>
      <c r="R383">
        <v>0.40761360000000002</v>
      </c>
      <c r="S383">
        <v>5.1800550000000001E-2</v>
      </c>
      <c r="T383">
        <v>-0.1318472</v>
      </c>
      <c r="U383">
        <v>5.8892239999999998E-2</v>
      </c>
      <c r="V383">
        <v>2.4488629999999998</v>
      </c>
      <c r="W383">
        <v>2.1059310000000001E-2</v>
      </c>
      <c r="X383">
        <v>-0.79998429999999998</v>
      </c>
      <c r="Y383">
        <v>4.4534560000000001E-2</v>
      </c>
      <c r="Z383">
        <v>1.5738540000000001</v>
      </c>
      <c r="AA383">
        <v>4.0093749999999997E-2</v>
      </c>
      <c r="AB383">
        <v>-0.82339229999999997</v>
      </c>
      <c r="AC383">
        <v>4.9069019999999998E-2</v>
      </c>
      <c r="AD383">
        <v>-0.79338070000000005</v>
      </c>
      <c r="AE383">
        <v>4.7974129999999997E-2</v>
      </c>
      <c r="AF383">
        <v>-0.96674689999999996</v>
      </c>
      <c r="AG383">
        <v>4.5360379999999999E-2</v>
      </c>
      <c r="AH383">
        <v>1.1006530000000001</v>
      </c>
      <c r="AI383">
        <v>3.9595970000000001E-2</v>
      </c>
      <c r="AJ383">
        <v>-1.1129659999999999</v>
      </c>
      <c r="AK383">
        <v>3.5143670000000002E-2</v>
      </c>
      <c r="AL383">
        <v>-0.3306577</v>
      </c>
      <c r="AM383">
        <v>5.2505040000000003E-2</v>
      </c>
      <c r="AN383">
        <v>1.869402</v>
      </c>
      <c r="AO383">
        <v>3.8923149999999997E-2</v>
      </c>
    </row>
    <row r="384" spans="2:41" x14ac:dyDescent="0.25">
      <c r="B384">
        <v>-1.038659</v>
      </c>
      <c r="C384">
        <v>3.2080169999999998E-2</v>
      </c>
      <c r="D384">
        <v>0.5014305</v>
      </c>
      <c r="E384">
        <v>4.0409069999999998E-2</v>
      </c>
      <c r="F384">
        <v>1.145926</v>
      </c>
      <c r="G384">
        <v>3.5851059999999997E-2</v>
      </c>
      <c r="H384">
        <v>-0.34246169999999998</v>
      </c>
      <c r="I384">
        <v>3.446838E-2</v>
      </c>
      <c r="J384">
        <v>-0.48787750000000002</v>
      </c>
      <c r="K384">
        <v>4.0686600000000003E-2</v>
      </c>
      <c r="L384">
        <v>0.1653268</v>
      </c>
      <c r="M384">
        <v>3.3850600000000002E-2</v>
      </c>
      <c r="N384">
        <v>0.52224890000000002</v>
      </c>
      <c r="O384">
        <v>3.1087670000000001E-2</v>
      </c>
      <c r="P384">
        <v>1.1694100000000001</v>
      </c>
      <c r="Q384">
        <v>3.2546800000000001E-2</v>
      </c>
      <c r="R384">
        <v>0.92472279999999996</v>
      </c>
      <c r="S384">
        <v>4.8701790000000002E-2</v>
      </c>
      <c r="T384">
        <v>-0.75920279999999996</v>
      </c>
      <c r="U384">
        <v>5.3716319999999998E-2</v>
      </c>
      <c r="V384">
        <v>1.7921940000000001</v>
      </c>
      <c r="W384">
        <v>2.0246940000000001E-2</v>
      </c>
      <c r="X384">
        <v>-1.4804729999999999</v>
      </c>
      <c r="Y384">
        <v>3.9800879999999997E-2</v>
      </c>
      <c r="Z384">
        <v>-0.24273359999999999</v>
      </c>
      <c r="AA384">
        <v>3.101431E-2</v>
      </c>
      <c r="AB384">
        <v>-0.2189941</v>
      </c>
      <c r="AC384">
        <v>4.6336929999999998E-2</v>
      </c>
      <c r="AD384">
        <v>-1.221516</v>
      </c>
      <c r="AE384">
        <v>5.1236820000000002E-2</v>
      </c>
      <c r="AF384">
        <v>-0.56530999999999998</v>
      </c>
      <c r="AG384">
        <v>4.8285929999999998E-2</v>
      </c>
      <c r="AH384">
        <v>2.3847800000000001</v>
      </c>
      <c r="AI384">
        <v>3.8793960000000002E-2</v>
      </c>
      <c r="AJ384">
        <v>0.42285410000000001</v>
      </c>
      <c r="AK384">
        <v>3.742765E-2</v>
      </c>
      <c r="AL384">
        <v>-0.59489650000000005</v>
      </c>
      <c r="AM384">
        <v>4.1997859999999998E-2</v>
      </c>
      <c r="AN384">
        <v>0.76229800000000003</v>
      </c>
      <c r="AO384">
        <v>4.0816499999999999E-2</v>
      </c>
    </row>
    <row r="385" spans="2:41" x14ac:dyDescent="0.25">
      <c r="B385">
        <v>-1.3498760000000001</v>
      </c>
      <c r="C385">
        <v>4.177575E-2</v>
      </c>
      <c r="D385">
        <v>-2.662691E-3</v>
      </c>
      <c r="E385">
        <v>4.1239339999999999E-2</v>
      </c>
      <c r="F385">
        <v>0.63176089999999996</v>
      </c>
      <c r="G385">
        <v>3.2773099999999999E-2</v>
      </c>
      <c r="H385">
        <v>-0.99450989999999995</v>
      </c>
      <c r="I385">
        <v>3.400251E-2</v>
      </c>
      <c r="J385">
        <v>-0.80262789999999995</v>
      </c>
      <c r="K385">
        <v>4.5317499999999997E-2</v>
      </c>
      <c r="L385">
        <v>6.0051399999999998E-2</v>
      </c>
      <c r="M385">
        <v>4.5283570000000002E-2</v>
      </c>
      <c r="N385">
        <v>3.618352E-3</v>
      </c>
      <c r="O385">
        <v>4.2800869999999998E-2</v>
      </c>
      <c r="P385">
        <v>1.175708</v>
      </c>
      <c r="Q385">
        <v>3.5850529999999999E-2</v>
      </c>
      <c r="R385">
        <v>1.436822</v>
      </c>
      <c r="S385">
        <v>4.4596940000000002E-2</v>
      </c>
      <c r="T385">
        <v>-0.88143870000000002</v>
      </c>
      <c r="U385">
        <v>4.5272939999999998E-2</v>
      </c>
      <c r="V385">
        <v>0.53475660000000003</v>
      </c>
      <c r="W385">
        <v>2.247557E-2</v>
      </c>
      <c r="X385">
        <v>-0.91003350000000005</v>
      </c>
      <c r="Y385">
        <v>3.5702270000000001E-2</v>
      </c>
      <c r="Z385">
        <v>-1.214334</v>
      </c>
      <c r="AA385">
        <v>3.874971E-2</v>
      </c>
      <c r="AB385">
        <v>-0.98843820000000004</v>
      </c>
      <c r="AC385">
        <v>4.3100840000000001E-2</v>
      </c>
      <c r="AD385">
        <v>-0.98910799999999999</v>
      </c>
      <c r="AE385">
        <v>6.2526499999999999E-2</v>
      </c>
      <c r="AF385">
        <v>1.1570499999999999</v>
      </c>
      <c r="AG385">
        <v>5.0414920000000002E-2</v>
      </c>
      <c r="AH385">
        <v>1.806433</v>
      </c>
      <c r="AI385">
        <v>3.2371289999999997E-2</v>
      </c>
      <c r="AJ385">
        <v>1.3931100000000001</v>
      </c>
      <c r="AK385">
        <v>3.0202050000000001E-2</v>
      </c>
      <c r="AL385">
        <v>-0.90318330000000002</v>
      </c>
      <c r="AM385">
        <v>4.3744320000000003E-2</v>
      </c>
      <c r="AN385">
        <v>-0.36330380000000001</v>
      </c>
      <c r="AO385">
        <v>4.617421E-2</v>
      </c>
    </row>
    <row r="386" spans="2:41" x14ac:dyDescent="0.25">
      <c r="B386">
        <v>3.8919750000000003E-2</v>
      </c>
      <c r="C386">
        <v>4.7210509999999997E-2</v>
      </c>
      <c r="D386">
        <v>0.15131800000000001</v>
      </c>
      <c r="E386">
        <v>4.5457009999999999E-2</v>
      </c>
      <c r="F386">
        <v>0.61270780000000002</v>
      </c>
      <c r="G386">
        <v>3.053237E-2</v>
      </c>
      <c r="H386">
        <v>-1.3561700000000001</v>
      </c>
      <c r="I386">
        <v>3.8303339999999998E-2</v>
      </c>
      <c r="J386">
        <v>-0.63550870000000004</v>
      </c>
      <c r="K386">
        <v>4.2601269999999997E-2</v>
      </c>
      <c r="L386">
        <v>0.7931125</v>
      </c>
      <c r="M386">
        <v>5.0813740000000003E-2</v>
      </c>
      <c r="N386">
        <v>0.14413690000000001</v>
      </c>
      <c r="O386">
        <v>5.333558E-2</v>
      </c>
      <c r="P386">
        <v>0.35793399999999997</v>
      </c>
      <c r="Q386">
        <v>4.4078649999999997E-2</v>
      </c>
      <c r="R386">
        <v>2.0612590000000002</v>
      </c>
      <c r="S386">
        <v>4.6107410000000001E-2</v>
      </c>
      <c r="T386">
        <v>-0.34814250000000002</v>
      </c>
      <c r="U386">
        <v>3.766365E-2</v>
      </c>
      <c r="V386">
        <v>-0.39416220000000002</v>
      </c>
      <c r="W386">
        <v>2.4101850000000001E-2</v>
      </c>
      <c r="X386">
        <v>0.78937219999999997</v>
      </c>
      <c r="Y386">
        <v>3.7211389999999997E-2</v>
      </c>
      <c r="Z386">
        <v>-9.0022550000000007E-2</v>
      </c>
      <c r="AA386">
        <v>5.5276029999999997E-2</v>
      </c>
      <c r="AB386">
        <v>-2.136009</v>
      </c>
      <c r="AC386">
        <v>4.2171449999999999E-2</v>
      </c>
      <c r="AD386">
        <v>-1.4446330000000001</v>
      </c>
      <c r="AE386">
        <v>7.2024160000000004E-2</v>
      </c>
      <c r="AF386">
        <v>1.9233899999999999</v>
      </c>
      <c r="AG386">
        <v>4.7974969999999999E-2</v>
      </c>
      <c r="AH386">
        <v>0.37873180000000001</v>
      </c>
      <c r="AI386">
        <v>3.0093089999999999E-2</v>
      </c>
      <c r="AJ386">
        <v>1.0551740000000001</v>
      </c>
      <c r="AK386">
        <v>2.9026300000000001E-2</v>
      </c>
      <c r="AL386">
        <v>-1.4802310000000001</v>
      </c>
      <c r="AM386">
        <v>4.8422229999999997E-2</v>
      </c>
      <c r="AN386">
        <v>7.0629280000000003E-2</v>
      </c>
      <c r="AO386">
        <v>3.9309169999999997E-2</v>
      </c>
    </row>
    <row r="387" spans="2:41" x14ac:dyDescent="0.25">
      <c r="B387">
        <v>-0.27166099999999999</v>
      </c>
      <c r="C387">
        <v>5.0982439999999997E-2</v>
      </c>
      <c r="D387">
        <v>0.23653469999999999</v>
      </c>
      <c r="E387">
        <v>4.9948739999999998E-2</v>
      </c>
      <c r="F387">
        <v>0.24590390000000001</v>
      </c>
      <c r="G387">
        <v>3.65814E-2</v>
      </c>
      <c r="H387">
        <v>-1.4710110000000001</v>
      </c>
      <c r="I387">
        <v>4.5840400000000003E-2</v>
      </c>
      <c r="J387">
        <v>0.72103669999999997</v>
      </c>
      <c r="K387">
        <v>4.3918949999999998E-2</v>
      </c>
      <c r="L387">
        <v>2.1441759999999999</v>
      </c>
      <c r="M387">
        <v>4.4528199999999997E-2</v>
      </c>
      <c r="N387">
        <v>1.081153</v>
      </c>
      <c r="O387">
        <v>4.6822870000000003E-2</v>
      </c>
      <c r="P387">
        <v>8.8281269999999995E-2</v>
      </c>
      <c r="Q387">
        <v>5.8075870000000002E-2</v>
      </c>
      <c r="R387">
        <v>2.417357</v>
      </c>
      <c r="S387">
        <v>4.0886190000000003E-2</v>
      </c>
      <c r="T387">
        <v>-0.3160404</v>
      </c>
      <c r="U387">
        <v>3.043968E-2</v>
      </c>
      <c r="V387">
        <v>1.1996079999999999E-2</v>
      </c>
      <c r="W387">
        <v>3.1542180000000003E-2</v>
      </c>
      <c r="X387">
        <v>1.0832269999999999</v>
      </c>
      <c r="Y387">
        <v>4.3904029999999997E-2</v>
      </c>
      <c r="Z387">
        <v>0.25318810000000003</v>
      </c>
      <c r="AA387">
        <v>5.2305030000000002E-2</v>
      </c>
      <c r="AB387">
        <v>-2.0890900000000001</v>
      </c>
      <c r="AC387">
        <v>5.4307250000000001E-2</v>
      </c>
      <c r="AD387">
        <v>-1.745325</v>
      </c>
      <c r="AE387">
        <v>6.7995260000000002E-2</v>
      </c>
      <c r="AF387">
        <v>1.896239</v>
      </c>
      <c r="AG387">
        <v>3.6855159999999998E-2</v>
      </c>
      <c r="AH387">
        <v>-0.68449260000000001</v>
      </c>
      <c r="AI387">
        <v>3.5550150000000003E-2</v>
      </c>
      <c r="AJ387">
        <v>2.196333E-2</v>
      </c>
      <c r="AK387">
        <v>3.5822100000000003E-2</v>
      </c>
      <c r="AL387">
        <v>-1.3311360000000001</v>
      </c>
      <c r="AM387">
        <v>4.9342070000000002E-2</v>
      </c>
      <c r="AN387">
        <v>0.91563910000000004</v>
      </c>
      <c r="AO387">
        <v>3.012987E-2</v>
      </c>
    </row>
    <row r="388" spans="2:41" x14ac:dyDescent="0.25">
      <c r="B388">
        <v>-1.926186</v>
      </c>
      <c r="C388">
        <v>6.3906190000000002E-2</v>
      </c>
      <c r="D388">
        <v>-0.285472</v>
      </c>
      <c r="E388">
        <v>4.7388380000000001E-2</v>
      </c>
      <c r="F388">
        <v>-0.21615760000000001</v>
      </c>
      <c r="G388">
        <v>4.3213340000000003E-2</v>
      </c>
      <c r="H388">
        <v>-0.76271520000000004</v>
      </c>
      <c r="I388">
        <v>5.1132469999999999E-2</v>
      </c>
      <c r="J388">
        <v>1.8137129999999999</v>
      </c>
      <c r="K388">
        <v>4.0525020000000002E-2</v>
      </c>
      <c r="L388">
        <v>2.0552679999999999</v>
      </c>
      <c r="M388">
        <v>3.1785470000000003E-2</v>
      </c>
      <c r="N388">
        <v>1.3133919999999999</v>
      </c>
      <c r="O388">
        <v>4.0093999999999998E-2</v>
      </c>
      <c r="P388">
        <v>0.51132109999999997</v>
      </c>
      <c r="Q388">
        <v>6.0279359999999997E-2</v>
      </c>
      <c r="R388">
        <v>2.1127699999999998</v>
      </c>
      <c r="S388">
        <v>3.080184E-2</v>
      </c>
      <c r="T388">
        <v>-1.50448</v>
      </c>
      <c r="U388">
        <v>2.9666970000000001E-2</v>
      </c>
      <c r="V388">
        <v>1.1517770000000001</v>
      </c>
      <c r="W388">
        <v>3.4121579999999999E-2</v>
      </c>
      <c r="X388">
        <v>-7.097175E-2</v>
      </c>
      <c r="Y388">
        <v>4.342095E-2</v>
      </c>
      <c r="Z388">
        <v>-0.53666449999999999</v>
      </c>
      <c r="AA388">
        <v>4.3413930000000003E-2</v>
      </c>
      <c r="AB388">
        <v>-1.7025060000000001</v>
      </c>
      <c r="AC388">
        <v>6.2466109999999998E-2</v>
      </c>
      <c r="AD388">
        <v>-0.57507989999999998</v>
      </c>
      <c r="AE388">
        <v>6.2972390000000003E-2</v>
      </c>
      <c r="AF388">
        <v>2.0106169999999999</v>
      </c>
      <c r="AG388">
        <v>3.3731230000000001E-2</v>
      </c>
      <c r="AH388">
        <v>-0.89479249999999999</v>
      </c>
      <c r="AI388">
        <v>4.3999139999999999E-2</v>
      </c>
      <c r="AJ388">
        <v>-1.2233499999999999</v>
      </c>
      <c r="AK388">
        <v>3.9567190000000002E-2</v>
      </c>
      <c r="AL388">
        <v>-0.63286710000000002</v>
      </c>
      <c r="AM388">
        <v>4.4282189999999999E-2</v>
      </c>
      <c r="AN388">
        <v>1.326692</v>
      </c>
      <c r="AO388">
        <v>3.5459930000000001E-2</v>
      </c>
    </row>
    <row r="389" spans="2:41" x14ac:dyDescent="0.25">
      <c r="B389">
        <v>-1.421975</v>
      </c>
      <c r="C389">
        <v>6.4440910000000004E-2</v>
      </c>
      <c r="D389">
        <v>-0.55042190000000002</v>
      </c>
      <c r="E389">
        <v>3.43129E-2</v>
      </c>
      <c r="F389">
        <v>0.30222539999999998</v>
      </c>
      <c r="G389">
        <v>4.3270860000000001E-2</v>
      </c>
      <c r="H389">
        <v>0.80887600000000004</v>
      </c>
      <c r="I389">
        <v>4.4528430000000001E-2</v>
      </c>
      <c r="J389">
        <v>0.9744505</v>
      </c>
      <c r="K389">
        <v>3.4735269999999999E-2</v>
      </c>
      <c r="L389">
        <v>1.347302</v>
      </c>
      <c r="M389">
        <v>2.5016969999999999E-2</v>
      </c>
      <c r="N389">
        <v>0.79946280000000003</v>
      </c>
      <c r="O389">
        <v>4.4671080000000002E-2</v>
      </c>
      <c r="P389">
        <v>1.2289490000000001</v>
      </c>
      <c r="Q389">
        <v>4.607493E-2</v>
      </c>
      <c r="R389">
        <v>0.63334749999999995</v>
      </c>
      <c r="S389">
        <v>2.6045550000000001E-2</v>
      </c>
      <c r="T389">
        <v>-1.5491600000000001</v>
      </c>
      <c r="U389">
        <v>3.9860670000000001E-2</v>
      </c>
      <c r="V389">
        <v>1.598725</v>
      </c>
      <c r="W389">
        <v>2.799979E-2</v>
      </c>
      <c r="X389">
        <v>-0.33603040000000001</v>
      </c>
      <c r="Y389">
        <v>3.4013519999999998E-2</v>
      </c>
      <c r="Z389">
        <v>-0.51120310000000002</v>
      </c>
      <c r="AA389">
        <v>4.7198869999999997E-2</v>
      </c>
      <c r="AB389">
        <v>-1.8054429999999999</v>
      </c>
      <c r="AC389">
        <v>5.4383830000000001E-2</v>
      </c>
      <c r="AD389">
        <v>0.64349259999999997</v>
      </c>
      <c r="AE389">
        <v>5.7305689999999999E-2</v>
      </c>
      <c r="AF389">
        <v>1.3635060000000001</v>
      </c>
      <c r="AG389">
        <v>4.6319560000000003E-2</v>
      </c>
      <c r="AH389">
        <v>-0.4438589</v>
      </c>
      <c r="AI389">
        <v>4.6588089999999999E-2</v>
      </c>
      <c r="AJ389">
        <v>-1.486051</v>
      </c>
      <c r="AK389">
        <v>4.2145340000000003E-2</v>
      </c>
      <c r="AL389">
        <v>-0.75755939999999999</v>
      </c>
      <c r="AM389">
        <v>4.18445E-2</v>
      </c>
      <c r="AN389">
        <v>1.1329130000000001</v>
      </c>
      <c r="AO389">
        <v>3.9627830000000003E-2</v>
      </c>
    </row>
    <row r="390" spans="2:41" x14ac:dyDescent="0.25">
      <c r="B390">
        <v>0.2147435</v>
      </c>
      <c r="C390">
        <v>4.4257709999999999E-2</v>
      </c>
      <c r="D390">
        <v>-0.35588429999999999</v>
      </c>
      <c r="E390">
        <v>2.4218219999999999E-2</v>
      </c>
      <c r="F390">
        <v>0.70049430000000001</v>
      </c>
      <c r="G390">
        <v>4.3581519999999999E-2</v>
      </c>
      <c r="H390">
        <v>1.975789</v>
      </c>
      <c r="I390">
        <v>2.530029E-2</v>
      </c>
      <c r="J390">
        <v>-0.11341030000000001</v>
      </c>
      <c r="K390">
        <v>3.7660249999999999E-2</v>
      </c>
      <c r="L390">
        <v>0.99843550000000003</v>
      </c>
      <c r="M390">
        <v>2.7310310000000001E-2</v>
      </c>
      <c r="N390">
        <v>0.54447579999999995</v>
      </c>
      <c r="O390">
        <v>4.2378510000000001E-2</v>
      </c>
      <c r="P390">
        <v>0.91627700000000001</v>
      </c>
      <c r="Q390">
        <v>3.2722920000000003E-2</v>
      </c>
      <c r="R390">
        <v>-0.59232830000000003</v>
      </c>
      <c r="S390">
        <v>3.2026100000000002E-2</v>
      </c>
      <c r="T390">
        <v>0.15746840000000001</v>
      </c>
      <c r="U390">
        <v>4.884264E-2</v>
      </c>
      <c r="V390">
        <v>1.354727</v>
      </c>
      <c r="W390">
        <v>3.0851E-2</v>
      </c>
      <c r="X390">
        <v>5.6450960000000001E-2</v>
      </c>
      <c r="Y390">
        <v>3.651066E-2</v>
      </c>
      <c r="Z390">
        <v>-0.47073350000000003</v>
      </c>
      <c r="AA390">
        <v>4.3486030000000002E-2</v>
      </c>
      <c r="AB390">
        <v>-1.1467320000000001</v>
      </c>
      <c r="AC390">
        <v>4.5855590000000002E-2</v>
      </c>
      <c r="AD390">
        <v>0.2088121</v>
      </c>
      <c r="AE390">
        <v>4.6284069999999997E-2</v>
      </c>
      <c r="AF390">
        <v>-0.14588470000000001</v>
      </c>
      <c r="AG390">
        <v>5.5100250000000003E-2</v>
      </c>
      <c r="AH390">
        <v>7.2368139999999997E-2</v>
      </c>
      <c r="AI390">
        <v>3.5846580000000003E-2</v>
      </c>
      <c r="AJ390">
        <v>-1.0183519999999999</v>
      </c>
      <c r="AK390">
        <v>4.7675370000000002E-2</v>
      </c>
      <c r="AL390">
        <v>-1.1551009999999999</v>
      </c>
      <c r="AM390">
        <v>4.8341460000000003E-2</v>
      </c>
      <c r="AN390">
        <v>0.34449730000000001</v>
      </c>
      <c r="AO390">
        <v>2.9937399999999999E-2</v>
      </c>
    </row>
    <row r="391" spans="2:41" x14ac:dyDescent="0.25">
      <c r="B391">
        <v>-0.15898699999999999</v>
      </c>
      <c r="C391">
        <v>2.93262E-2</v>
      </c>
      <c r="D391">
        <v>-0.34195890000000001</v>
      </c>
      <c r="E391">
        <v>3.1994380000000003E-2</v>
      </c>
      <c r="F391">
        <v>0.4589278</v>
      </c>
      <c r="G391">
        <v>4.8766150000000001E-2</v>
      </c>
      <c r="H391">
        <v>1.115586</v>
      </c>
      <c r="I391">
        <v>1.516297E-2</v>
      </c>
      <c r="J391">
        <v>0.29650490000000002</v>
      </c>
      <c r="K391">
        <v>4.3027910000000003E-2</v>
      </c>
      <c r="L391">
        <v>8.7310079999999998E-2</v>
      </c>
      <c r="M391">
        <v>3.7287319999999999E-2</v>
      </c>
      <c r="N391">
        <v>0.10613110000000001</v>
      </c>
      <c r="O391">
        <v>3.8041320000000003E-2</v>
      </c>
      <c r="P391">
        <v>-3.5938530000000003E-2</v>
      </c>
      <c r="Q391">
        <v>3.1610939999999997E-2</v>
      </c>
      <c r="R391">
        <v>-0.12007379999999999</v>
      </c>
      <c r="S391">
        <v>4.1481749999999998E-2</v>
      </c>
      <c r="T391">
        <v>0.70764769999999999</v>
      </c>
      <c r="U391">
        <v>4.8743179999999997E-2</v>
      </c>
      <c r="V391">
        <v>0.54871720000000002</v>
      </c>
      <c r="W391">
        <v>3.8218139999999998E-2</v>
      </c>
      <c r="X391">
        <v>-3.8903050000000002E-2</v>
      </c>
      <c r="Y391">
        <v>4.6059389999999999E-2</v>
      </c>
      <c r="Z391">
        <v>-1.0364899999999999</v>
      </c>
      <c r="AA391">
        <v>2.9103670000000002E-2</v>
      </c>
      <c r="AB391">
        <v>0.368419</v>
      </c>
      <c r="AC391">
        <v>3.9596399999999997E-2</v>
      </c>
      <c r="AD391">
        <v>-0.15430749999999999</v>
      </c>
      <c r="AE391">
        <v>4.3992900000000001E-2</v>
      </c>
      <c r="AF391">
        <v>-1.2239990000000001</v>
      </c>
      <c r="AG391">
        <v>5.4450890000000002E-2</v>
      </c>
      <c r="AH391">
        <v>0.50508940000000002</v>
      </c>
      <c r="AI391">
        <v>2.669498E-2</v>
      </c>
      <c r="AJ391">
        <v>-0.9160355</v>
      </c>
      <c r="AK391">
        <v>5.0306780000000002E-2</v>
      </c>
      <c r="AL391">
        <v>-1.2759750000000001</v>
      </c>
      <c r="AM391">
        <v>4.5837250000000003E-2</v>
      </c>
      <c r="AN391">
        <v>-0.41497479999999998</v>
      </c>
      <c r="AO391">
        <v>2.5550819999999998E-2</v>
      </c>
    </row>
    <row r="392" spans="2:41" x14ac:dyDescent="0.25">
      <c r="B392">
        <v>-0.61762309999999998</v>
      </c>
      <c r="C392">
        <v>3.392912E-2</v>
      </c>
      <c r="D392">
        <v>-0.74626939999999997</v>
      </c>
      <c r="E392">
        <v>4.1596920000000003E-2</v>
      </c>
      <c r="F392">
        <v>0.96100439999999998</v>
      </c>
      <c r="G392">
        <v>5.1196789999999999E-2</v>
      </c>
      <c r="H392">
        <v>-0.59839359999999997</v>
      </c>
      <c r="I392">
        <v>2.0182060000000002E-2</v>
      </c>
      <c r="J392">
        <v>1.021774</v>
      </c>
      <c r="K392">
        <v>4.003644E-2</v>
      </c>
      <c r="L392">
        <v>8.6807259999999997E-2</v>
      </c>
      <c r="M392">
        <v>4.5929440000000002E-2</v>
      </c>
      <c r="N392">
        <v>-0.6459627</v>
      </c>
      <c r="O392">
        <v>4.8256970000000003E-2</v>
      </c>
      <c r="P392">
        <v>-0.39884459999999999</v>
      </c>
      <c r="Q392">
        <v>3.1397050000000003E-2</v>
      </c>
      <c r="R392">
        <v>0.32950469999999998</v>
      </c>
      <c r="S392">
        <v>3.8447809999999999E-2</v>
      </c>
      <c r="T392">
        <v>-0.46895710000000002</v>
      </c>
      <c r="U392">
        <v>4.7299019999999997E-2</v>
      </c>
      <c r="V392">
        <v>-7.1481149999999993E-2</v>
      </c>
      <c r="W392">
        <v>3.7449120000000002E-2</v>
      </c>
      <c r="X392">
        <v>-0.44441409999999998</v>
      </c>
      <c r="Y392">
        <v>4.5512129999999998E-2</v>
      </c>
      <c r="Z392">
        <v>-1.4568000000000001</v>
      </c>
      <c r="AA392">
        <v>3.1854769999999998E-2</v>
      </c>
      <c r="AB392">
        <v>1.7798529999999999</v>
      </c>
      <c r="AC392">
        <v>3.1571490000000001E-2</v>
      </c>
      <c r="AD392">
        <v>0.51511180000000001</v>
      </c>
      <c r="AE392">
        <v>4.7758540000000002E-2</v>
      </c>
      <c r="AF392">
        <v>-1.592395</v>
      </c>
      <c r="AG392">
        <v>5.336366E-2</v>
      </c>
      <c r="AH392">
        <v>0.94513729999999996</v>
      </c>
      <c r="AI392">
        <v>3.1263180000000002E-2</v>
      </c>
      <c r="AJ392">
        <v>-0.66854599999999997</v>
      </c>
      <c r="AK392">
        <v>5.2114380000000002E-2</v>
      </c>
      <c r="AL392">
        <v>-1.229913</v>
      </c>
      <c r="AM392">
        <v>3.6529539999999999E-2</v>
      </c>
      <c r="AN392">
        <v>-0.42542869999999999</v>
      </c>
      <c r="AO392">
        <v>3.6447649999999998E-2</v>
      </c>
    </row>
    <row r="393" spans="2:41" x14ac:dyDescent="0.25">
      <c r="B393">
        <v>0.6568522</v>
      </c>
      <c r="C393">
        <v>4.2779110000000002E-2</v>
      </c>
      <c r="D393">
        <v>-1.3296209999999999</v>
      </c>
      <c r="E393">
        <v>3.8017090000000003E-2</v>
      </c>
      <c r="F393">
        <v>1.3117650000000001</v>
      </c>
      <c r="G393">
        <v>4.21172E-2</v>
      </c>
      <c r="H393">
        <v>-0.209678</v>
      </c>
      <c r="I393">
        <v>3.1118340000000001E-2</v>
      </c>
      <c r="J393">
        <v>0.59465190000000001</v>
      </c>
      <c r="K393">
        <v>2.866225E-2</v>
      </c>
      <c r="L393">
        <v>1.7045300000000001</v>
      </c>
      <c r="M393">
        <v>4.1551650000000002E-2</v>
      </c>
      <c r="N393">
        <v>-0.48375620000000003</v>
      </c>
      <c r="O393">
        <v>5.7587630000000001E-2</v>
      </c>
      <c r="P393">
        <v>-0.39760570000000001</v>
      </c>
      <c r="Q393">
        <v>3.0927710000000001E-2</v>
      </c>
      <c r="R393">
        <v>-0.182259</v>
      </c>
      <c r="S393">
        <v>2.8825130000000001E-2</v>
      </c>
      <c r="T393">
        <v>-1.2046429999999999</v>
      </c>
      <c r="U393">
        <v>5.0181539999999997E-2</v>
      </c>
      <c r="V393">
        <v>0.69813170000000002</v>
      </c>
      <c r="W393">
        <v>3.4517340000000001E-2</v>
      </c>
      <c r="X393">
        <v>-0.68374990000000002</v>
      </c>
      <c r="Y393">
        <v>4.7257069999999998E-2</v>
      </c>
      <c r="Z393">
        <v>-1.193127</v>
      </c>
      <c r="AA393">
        <v>4.6559370000000003E-2</v>
      </c>
      <c r="AB393">
        <v>2.4878079999999998</v>
      </c>
      <c r="AC393">
        <v>2.7422209999999999E-2</v>
      </c>
      <c r="AD393">
        <v>0.49966149999999998</v>
      </c>
      <c r="AE393">
        <v>4.7878249999999997E-2</v>
      </c>
      <c r="AF393">
        <v>-1.4431689999999999</v>
      </c>
      <c r="AG393">
        <v>5.4215939999999997E-2</v>
      </c>
      <c r="AH393">
        <v>1.0862160000000001</v>
      </c>
      <c r="AI393">
        <v>3.9633170000000002E-2</v>
      </c>
      <c r="AJ393">
        <v>-0.34677669999999999</v>
      </c>
      <c r="AK393">
        <v>5.3461439999999999E-2</v>
      </c>
      <c r="AL393">
        <v>-0.76805389999999996</v>
      </c>
      <c r="AM393">
        <v>3.9168979999999999E-2</v>
      </c>
      <c r="AN393">
        <v>7.7331250000000004E-2</v>
      </c>
      <c r="AO393">
        <v>3.8949919999999999E-2</v>
      </c>
    </row>
    <row r="394" spans="2:41" x14ac:dyDescent="0.25">
      <c r="B394">
        <v>0.64397669999999996</v>
      </c>
      <c r="C394">
        <v>3.6684080000000001E-2</v>
      </c>
      <c r="D394">
        <v>-1.0358259999999999</v>
      </c>
      <c r="E394">
        <v>4.1288989999999998E-2</v>
      </c>
      <c r="F394">
        <v>0.13846330000000001</v>
      </c>
      <c r="G394">
        <v>3.4565739999999998E-2</v>
      </c>
      <c r="H394">
        <v>1.0855239999999999</v>
      </c>
      <c r="I394">
        <v>4.4879799999999997E-2</v>
      </c>
      <c r="J394">
        <v>-0.81913749999999996</v>
      </c>
      <c r="K394">
        <v>2.4642649999999999E-2</v>
      </c>
      <c r="L394">
        <v>2.2870529999999998</v>
      </c>
      <c r="M394">
        <v>3.483108E-2</v>
      </c>
      <c r="N394">
        <v>-6.3823619999999998E-2</v>
      </c>
      <c r="O394">
        <v>4.9269029999999998E-2</v>
      </c>
      <c r="P394">
        <v>-0.45940700000000001</v>
      </c>
      <c r="Q394">
        <v>3.507333E-2</v>
      </c>
      <c r="R394">
        <v>-0.26803009999999999</v>
      </c>
      <c r="S394">
        <v>3.53809E-2</v>
      </c>
      <c r="T394">
        <v>-1.483438</v>
      </c>
      <c r="U394">
        <v>4.7384200000000001E-2</v>
      </c>
      <c r="V394">
        <v>1.518073</v>
      </c>
      <c r="W394">
        <v>3.5309060000000003E-2</v>
      </c>
      <c r="X394">
        <v>8.6536279999999993E-2</v>
      </c>
      <c r="Y394">
        <v>5.2641720000000003E-2</v>
      </c>
      <c r="Z394">
        <v>-8.1557550000000006E-2</v>
      </c>
      <c r="AA394">
        <v>4.8296350000000002E-2</v>
      </c>
      <c r="AB394">
        <v>1.6836880000000001</v>
      </c>
      <c r="AC394">
        <v>2.8764629999999999E-2</v>
      </c>
      <c r="AD394">
        <v>0.4171203</v>
      </c>
      <c r="AE394">
        <v>4.609891E-2</v>
      </c>
      <c r="AF394">
        <v>-0.56869769999999997</v>
      </c>
      <c r="AG394">
        <v>5.6428560000000003E-2</v>
      </c>
      <c r="AH394">
        <v>1.3157509999999999</v>
      </c>
      <c r="AI394">
        <v>4.7810709999999999E-2</v>
      </c>
      <c r="AJ394">
        <v>-0.22746250000000001</v>
      </c>
      <c r="AK394">
        <v>5.2223430000000001E-2</v>
      </c>
      <c r="AL394">
        <v>-1.1304080000000001</v>
      </c>
      <c r="AM394">
        <v>4.5629860000000001E-2</v>
      </c>
      <c r="AN394">
        <v>-0.23648150000000001</v>
      </c>
      <c r="AO394">
        <v>2.6766939999999999E-2</v>
      </c>
    </row>
    <row r="395" spans="2:41" x14ac:dyDescent="0.25">
      <c r="B395">
        <v>-1.361737</v>
      </c>
      <c r="C395">
        <v>3.0060099999999999E-2</v>
      </c>
      <c r="D395">
        <v>9.0451110000000001E-2</v>
      </c>
      <c r="E395">
        <v>5.2421620000000002E-2</v>
      </c>
      <c r="F395">
        <v>-1.2937419999999999</v>
      </c>
      <c r="G395">
        <v>4.4220599999999999E-2</v>
      </c>
      <c r="H395">
        <v>0.75699499999999997</v>
      </c>
      <c r="I395">
        <v>4.817403E-2</v>
      </c>
      <c r="J395">
        <v>-1.852376</v>
      </c>
      <c r="K395">
        <v>4.1111490000000001E-2</v>
      </c>
      <c r="L395">
        <v>1.4971030000000001</v>
      </c>
      <c r="M395">
        <v>3.9156120000000003E-2</v>
      </c>
      <c r="N395">
        <v>-0.29346460000000002</v>
      </c>
      <c r="O395">
        <v>3.8530420000000003E-2</v>
      </c>
      <c r="P395">
        <v>-1.1276619999999999</v>
      </c>
      <c r="Q395">
        <v>3.3615899999999997E-2</v>
      </c>
      <c r="R395">
        <v>0.36438290000000001</v>
      </c>
      <c r="S395">
        <v>5.026154E-2</v>
      </c>
      <c r="T395">
        <v>-1.985811</v>
      </c>
      <c r="U395">
        <v>4.0228640000000003E-2</v>
      </c>
      <c r="V395">
        <v>1.407322</v>
      </c>
      <c r="W395">
        <v>3.7235799999999999E-2</v>
      </c>
      <c r="X395">
        <v>1.0000549999999999</v>
      </c>
      <c r="Y395">
        <v>5.3094259999999997E-2</v>
      </c>
      <c r="Z395">
        <v>0.34131349999999999</v>
      </c>
      <c r="AA395">
        <v>3.7541289999999998E-2</v>
      </c>
      <c r="AB395">
        <v>0.4798058</v>
      </c>
      <c r="AC395">
        <v>2.9526650000000002E-2</v>
      </c>
      <c r="AD395">
        <v>1.0627409999999999</v>
      </c>
      <c r="AE395">
        <v>3.8794599999999999E-2</v>
      </c>
      <c r="AF395">
        <v>0.34979579999999999</v>
      </c>
      <c r="AG395">
        <v>5.1317590000000003E-2</v>
      </c>
      <c r="AH395">
        <v>2.0374210000000001</v>
      </c>
      <c r="AI395">
        <v>5.0471429999999998E-2</v>
      </c>
      <c r="AJ395">
        <v>0.1524171</v>
      </c>
      <c r="AK395">
        <v>5.246812E-2</v>
      </c>
      <c r="AL395">
        <v>-1.583496</v>
      </c>
      <c r="AM395">
        <v>4.8119889999999998E-2</v>
      </c>
      <c r="AN395">
        <v>-0.63906039999999997</v>
      </c>
      <c r="AO395">
        <v>2.7813859999999999E-2</v>
      </c>
    </row>
    <row r="396" spans="2:41" x14ac:dyDescent="0.25">
      <c r="B396">
        <v>-2.6715930000000001</v>
      </c>
      <c r="C396">
        <v>4.0904969999999999E-2</v>
      </c>
      <c r="D396">
        <v>0.33871420000000002</v>
      </c>
      <c r="E396">
        <v>4.4718519999999998E-2</v>
      </c>
      <c r="F396">
        <v>-2.215773</v>
      </c>
      <c r="G396">
        <v>5.4537160000000001E-2</v>
      </c>
      <c r="H396">
        <v>-2.2496530000000001E-2</v>
      </c>
      <c r="I396">
        <v>3.4344359999999997E-2</v>
      </c>
      <c r="J396">
        <v>-1.672866</v>
      </c>
      <c r="K396">
        <v>5.5517419999999998E-2</v>
      </c>
      <c r="L396">
        <v>1.6104890000000001</v>
      </c>
      <c r="M396">
        <v>3.9054230000000002E-2</v>
      </c>
      <c r="N396">
        <v>-0.23491890000000001</v>
      </c>
      <c r="O396">
        <v>3.8781030000000001E-2</v>
      </c>
      <c r="P396">
        <v>-1.3073490000000001</v>
      </c>
      <c r="Q396">
        <v>2.6296440000000001E-2</v>
      </c>
      <c r="R396">
        <v>0.80778070000000002</v>
      </c>
      <c r="S396">
        <v>4.5697219999999997E-2</v>
      </c>
      <c r="T396">
        <v>-1.2614350000000001</v>
      </c>
      <c r="U396">
        <v>4.6695939999999998E-2</v>
      </c>
      <c r="V396">
        <v>1.589289</v>
      </c>
      <c r="W396">
        <v>3.1007110000000001E-2</v>
      </c>
      <c r="X396">
        <v>0.49581530000000001</v>
      </c>
      <c r="Y396">
        <v>5.3279420000000001E-2</v>
      </c>
      <c r="Z396">
        <v>-0.47593950000000002</v>
      </c>
      <c r="AA396">
        <v>2.6831210000000001E-2</v>
      </c>
      <c r="AB396">
        <v>0.45171169999999999</v>
      </c>
      <c r="AC396">
        <v>2.1607500000000002E-2</v>
      </c>
      <c r="AD396">
        <v>1.0407120000000001</v>
      </c>
      <c r="AE396">
        <v>3.7332650000000002E-2</v>
      </c>
      <c r="AF396">
        <v>0.39163949999999997</v>
      </c>
      <c r="AG396">
        <v>3.3485729999999998E-2</v>
      </c>
      <c r="AH396">
        <v>1.883224</v>
      </c>
      <c r="AI396">
        <v>4.1232150000000002E-2</v>
      </c>
      <c r="AJ396">
        <v>0.5893912</v>
      </c>
      <c r="AK396">
        <v>4.715358E-2</v>
      </c>
      <c r="AL396">
        <v>-0.40245700000000001</v>
      </c>
      <c r="AM396">
        <v>4.4037989999999999E-2</v>
      </c>
      <c r="AN396">
        <v>4.4818419999999998E-2</v>
      </c>
      <c r="AO396">
        <v>4.2151040000000001E-2</v>
      </c>
    </row>
    <row r="397" spans="2:41" x14ac:dyDescent="0.25">
      <c r="B397">
        <v>-2.50589</v>
      </c>
      <c r="C397">
        <v>5.3442360000000001E-2</v>
      </c>
      <c r="D397">
        <v>-0.39929920000000002</v>
      </c>
      <c r="E397">
        <v>2.7251009999999999E-2</v>
      </c>
      <c r="F397">
        <v>-2.103539</v>
      </c>
      <c r="G397">
        <v>4.9277920000000003E-2</v>
      </c>
      <c r="H397">
        <v>-0.2090098</v>
      </c>
      <c r="I397">
        <v>2.1125479999999999E-2</v>
      </c>
      <c r="J397">
        <v>-1.378441</v>
      </c>
      <c r="K397">
        <v>4.6075829999999998E-2</v>
      </c>
      <c r="L397">
        <v>1.6220939999999999</v>
      </c>
      <c r="M397">
        <v>2.9619619999999999E-2</v>
      </c>
      <c r="N397">
        <v>1.6688660000000001E-2</v>
      </c>
      <c r="O397">
        <v>4.009977E-2</v>
      </c>
      <c r="P397">
        <v>-0.34907670000000002</v>
      </c>
      <c r="Q397">
        <v>2.2370060000000001E-2</v>
      </c>
      <c r="R397">
        <v>1.375035</v>
      </c>
      <c r="S397">
        <v>3.1625639999999997E-2</v>
      </c>
      <c r="T397">
        <v>0.2220249</v>
      </c>
      <c r="U397">
        <v>5.6411179999999998E-2</v>
      </c>
      <c r="V397">
        <v>2.0271970000000001</v>
      </c>
      <c r="W397">
        <v>1.461164E-2</v>
      </c>
      <c r="X397">
        <v>0.52923249999999999</v>
      </c>
      <c r="Y397">
        <v>4.5504559999999999E-2</v>
      </c>
      <c r="Z397">
        <v>-0.85484470000000001</v>
      </c>
      <c r="AA397">
        <v>2.4735549999999999E-2</v>
      </c>
      <c r="AB397">
        <v>0.446106</v>
      </c>
      <c r="AC397">
        <v>1.216192E-2</v>
      </c>
      <c r="AD397">
        <v>0.193217</v>
      </c>
      <c r="AE397">
        <v>4.80895E-2</v>
      </c>
      <c r="AF397">
        <v>0.35881859999999999</v>
      </c>
      <c r="AG397">
        <v>2.2251050000000001E-2</v>
      </c>
      <c r="AH397">
        <v>0.3425472</v>
      </c>
      <c r="AI397">
        <v>3.4072039999999998E-2</v>
      </c>
      <c r="AJ397">
        <v>0.65754489999999999</v>
      </c>
      <c r="AK397">
        <v>3.409591E-2</v>
      </c>
      <c r="AL397">
        <v>0.47831679999999999</v>
      </c>
      <c r="AM397">
        <v>3.125584E-2</v>
      </c>
      <c r="AN397">
        <v>-3.4705380000000001E-2</v>
      </c>
      <c r="AO397">
        <v>4.498253E-2</v>
      </c>
    </row>
    <row r="398" spans="2:41" x14ac:dyDescent="0.25">
      <c r="B398">
        <v>-1.7419549999999999</v>
      </c>
      <c r="C398">
        <v>5.449611E-2</v>
      </c>
      <c r="D398">
        <v>-0.87804119999999997</v>
      </c>
      <c r="E398">
        <v>2.7836340000000001E-2</v>
      </c>
      <c r="F398">
        <v>-0.15572810000000001</v>
      </c>
      <c r="G398">
        <v>4.2161339999999999E-2</v>
      </c>
      <c r="H398">
        <v>-0.44797890000000001</v>
      </c>
      <c r="I398">
        <v>2.5617620000000001E-2</v>
      </c>
      <c r="J398">
        <v>-1.2001059999999999</v>
      </c>
      <c r="K398">
        <v>3.4066390000000002E-2</v>
      </c>
      <c r="L398">
        <v>0.52079949999999997</v>
      </c>
      <c r="M398">
        <v>3.0047170000000002E-2</v>
      </c>
      <c r="N398">
        <v>0.85701450000000001</v>
      </c>
      <c r="O398">
        <v>3.4715059999999999E-2</v>
      </c>
      <c r="P398">
        <v>-7.0022749999999995E-2</v>
      </c>
      <c r="Q398">
        <v>3.0536190000000001E-2</v>
      </c>
      <c r="R398">
        <v>2.386949</v>
      </c>
      <c r="S398">
        <v>3.287793E-2</v>
      </c>
      <c r="T398">
        <v>0.3692955</v>
      </c>
      <c r="U398">
        <v>5.0063389999999999E-2</v>
      </c>
      <c r="V398">
        <v>1.96698</v>
      </c>
      <c r="W398">
        <v>8.2773959999999994E-3</v>
      </c>
      <c r="X398">
        <v>1.796224</v>
      </c>
      <c r="Y398">
        <v>3.0692239999999999E-2</v>
      </c>
      <c r="Z398">
        <v>-0.68019099999999999</v>
      </c>
      <c r="AA398">
        <v>3.1182680000000001E-2</v>
      </c>
      <c r="AB398">
        <v>0.48932350000000002</v>
      </c>
      <c r="AC398">
        <v>1.9774699999999999E-2</v>
      </c>
      <c r="AD398">
        <v>-0.2883483</v>
      </c>
      <c r="AE398">
        <v>5.2937280000000003E-2</v>
      </c>
      <c r="AF398">
        <v>1.1053360000000001</v>
      </c>
      <c r="AG398">
        <v>2.8134019999999999E-2</v>
      </c>
      <c r="AH398">
        <v>-0.1620144</v>
      </c>
      <c r="AI398">
        <v>3.7860209999999998E-2</v>
      </c>
      <c r="AJ398">
        <v>0.51935969999999998</v>
      </c>
      <c r="AK398">
        <v>2.7756099999999999E-2</v>
      </c>
      <c r="AL398">
        <v>9.144331E-2</v>
      </c>
      <c r="AM398">
        <v>2.6947740000000001E-2</v>
      </c>
      <c r="AN398">
        <v>-1.1419170000000001</v>
      </c>
      <c r="AO398">
        <v>3.6871090000000002E-2</v>
      </c>
    </row>
    <row r="399" spans="2:41" x14ac:dyDescent="0.25">
      <c r="B399">
        <v>-0.73055190000000003</v>
      </c>
      <c r="C399">
        <v>4.9180969999999997E-2</v>
      </c>
      <c r="D399">
        <v>-0.51609380000000005</v>
      </c>
      <c r="E399">
        <v>4.0263210000000001E-2</v>
      </c>
      <c r="F399">
        <v>1.182072</v>
      </c>
      <c r="G399">
        <v>4.0037990000000002E-2</v>
      </c>
      <c r="H399">
        <v>-0.69363589999999997</v>
      </c>
      <c r="I399">
        <v>3.996483E-2</v>
      </c>
      <c r="J399">
        <v>-0.63099859999999997</v>
      </c>
      <c r="K399">
        <v>3.1615490000000003E-2</v>
      </c>
      <c r="L399">
        <v>0.47423729999999997</v>
      </c>
      <c r="M399">
        <v>3.2942979999999997E-2</v>
      </c>
      <c r="N399">
        <v>2.1034540000000002</v>
      </c>
      <c r="O399">
        <v>2.7642960000000001E-2</v>
      </c>
      <c r="P399">
        <v>-0.69685249999999999</v>
      </c>
      <c r="Q399">
        <v>4.760677E-2</v>
      </c>
      <c r="R399">
        <v>2.626214</v>
      </c>
      <c r="S399">
        <v>3.7156130000000002E-2</v>
      </c>
      <c r="T399">
        <v>0.2193901</v>
      </c>
      <c r="U399">
        <v>3.6984780000000002E-2</v>
      </c>
      <c r="V399">
        <v>1.5956809999999999</v>
      </c>
      <c r="W399">
        <v>2.2379779999999998E-2</v>
      </c>
      <c r="X399">
        <v>1.097683</v>
      </c>
      <c r="Y399">
        <v>2.6495700000000001E-2</v>
      </c>
      <c r="Z399">
        <v>-0.28190870000000001</v>
      </c>
      <c r="AA399">
        <v>3.6379990000000001E-2</v>
      </c>
      <c r="AB399">
        <v>1.4733890000000001</v>
      </c>
      <c r="AC399">
        <v>3.7271890000000002E-2</v>
      </c>
      <c r="AD399">
        <v>-0.35627409999999998</v>
      </c>
      <c r="AE399">
        <v>4.4810200000000001E-2</v>
      </c>
      <c r="AF399">
        <v>1.6338969999999999</v>
      </c>
      <c r="AG399">
        <v>2.8462189999999998E-2</v>
      </c>
      <c r="AH399">
        <v>0.73844279999999995</v>
      </c>
      <c r="AI399">
        <v>4.2919720000000001E-2</v>
      </c>
      <c r="AJ399">
        <v>0.71032949999999995</v>
      </c>
      <c r="AK399">
        <v>3.029252E-2</v>
      </c>
      <c r="AL399">
        <v>-0.45246049999999999</v>
      </c>
      <c r="AM399">
        <v>3.1062880000000001E-2</v>
      </c>
      <c r="AN399">
        <v>-0.95574519999999996</v>
      </c>
      <c r="AO399">
        <v>3.2307410000000002E-2</v>
      </c>
    </row>
    <row r="400" spans="2:41" x14ac:dyDescent="0.25">
      <c r="B400">
        <v>-0.2756034</v>
      </c>
      <c r="C400">
        <v>4.4751810000000003E-2</v>
      </c>
      <c r="D400">
        <v>0.3331692</v>
      </c>
      <c r="E400">
        <v>3.8593620000000002E-2</v>
      </c>
      <c r="F400">
        <v>4.5790299999999999E-2</v>
      </c>
      <c r="G400">
        <v>3.3199489999999998E-2</v>
      </c>
      <c r="H400">
        <v>-0.54819819999999997</v>
      </c>
      <c r="I400">
        <v>4.0810520000000003E-2</v>
      </c>
      <c r="J400">
        <v>-0.86089230000000005</v>
      </c>
      <c r="K400">
        <v>3.092228E-2</v>
      </c>
      <c r="L400">
        <v>1.2264189999999999</v>
      </c>
      <c r="M400">
        <v>2.58058E-2</v>
      </c>
      <c r="N400">
        <v>1.2709520000000001</v>
      </c>
      <c r="O400">
        <v>2.7977390000000001E-2</v>
      </c>
      <c r="P400">
        <v>-0.72901850000000001</v>
      </c>
      <c r="Q400">
        <v>5.6652769999999998E-2</v>
      </c>
      <c r="R400">
        <v>1.7075469999999999</v>
      </c>
      <c r="S400">
        <v>3.0276040000000001E-2</v>
      </c>
      <c r="T400">
        <v>0.98506559999999999</v>
      </c>
      <c r="U400">
        <v>2.976852E-2</v>
      </c>
      <c r="V400">
        <v>1.4626250000000001</v>
      </c>
      <c r="W400">
        <v>3.6068639999999999E-2</v>
      </c>
      <c r="X400">
        <v>-0.41499589999999997</v>
      </c>
      <c r="Y400">
        <v>3.160056E-2</v>
      </c>
      <c r="Z400">
        <v>3.044386E-2</v>
      </c>
      <c r="AA400">
        <v>3.6591129999999999E-2</v>
      </c>
      <c r="AB400">
        <v>1.5645929999999999</v>
      </c>
      <c r="AC400">
        <v>3.9110789999999999E-2</v>
      </c>
      <c r="AD400">
        <v>-0.33705600000000002</v>
      </c>
      <c r="AE400">
        <v>3.8353489999999997E-2</v>
      </c>
      <c r="AF400">
        <v>1.244103</v>
      </c>
      <c r="AG400">
        <v>2.4637249999999999E-2</v>
      </c>
      <c r="AH400">
        <v>0.28651789999999999</v>
      </c>
      <c r="AI400">
        <v>4.1483140000000002E-2</v>
      </c>
      <c r="AJ400">
        <v>1.0230060000000001</v>
      </c>
      <c r="AK400">
        <v>3.2044690000000001E-2</v>
      </c>
      <c r="AL400">
        <v>-0.34319240000000001</v>
      </c>
      <c r="AM400">
        <v>3.018001E-2</v>
      </c>
      <c r="AN400">
        <v>0.49617559999999999</v>
      </c>
      <c r="AO400">
        <v>2.9994440000000001E-2</v>
      </c>
    </row>
    <row r="401" spans="2:41" x14ac:dyDescent="0.25">
      <c r="B401">
        <v>-0.54959309999999995</v>
      </c>
      <c r="C401">
        <v>4.6245139999999997E-2</v>
      </c>
      <c r="D401">
        <v>0.67270819999999998</v>
      </c>
      <c r="E401">
        <v>2.4657809999999999E-2</v>
      </c>
      <c r="F401">
        <v>-0.57791530000000002</v>
      </c>
      <c r="G401">
        <v>2.852406E-2</v>
      </c>
      <c r="H401">
        <v>9.4227419999999996E-3</v>
      </c>
      <c r="I401">
        <v>3.0645660000000002E-2</v>
      </c>
      <c r="J401">
        <v>-1.546241</v>
      </c>
      <c r="K401">
        <v>3.4308539999999998E-2</v>
      </c>
      <c r="L401">
        <v>0.82020479999999996</v>
      </c>
      <c r="M401">
        <v>2.717988E-2</v>
      </c>
      <c r="N401">
        <v>-0.37423010000000001</v>
      </c>
      <c r="O401">
        <v>3.0165460000000002E-2</v>
      </c>
      <c r="P401">
        <v>0.12541859999999999</v>
      </c>
      <c r="Q401">
        <v>5.187336E-2</v>
      </c>
      <c r="R401">
        <v>0.64997050000000001</v>
      </c>
      <c r="S401">
        <v>2.310858E-2</v>
      </c>
      <c r="T401">
        <v>1.2318469999999999</v>
      </c>
      <c r="U401">
        <v>2.591415E-2</v>
      </c>
      <c r="V401">
        <v>1.683764</v>
      </c>
      <c r="W401">
        <v>3.5610830000000003E-2</v>
      </c>
      <c r="X401">
        <v>0.3799536</v>
      </c>
      <c r="Y401">
        <v>2.8715750000000002E-2</v>
      </c>
      <c r="Z401">
        <v>-0.73062320000000003</v>
      </c>
      <c r="AA401">
        <v>3.9771050000000002E-2</v>
      </c>
      <c r="AB401">
        <v>0.93020290000000005</v>
      </c>
      <c r="AC401">
        <v>2.6492580000000002E-2</v>
      </c>
      <c r="AD401">
        <v>0.52319499999999997</v>
      </c>
      <c r="AE401">
        <v>4.2873029999999999E-2</v>
      </c>
      <c r="AF401">
        <v>0.3991152</v>
      </c>
      <c r="AG401">
        <v>3.5299869999999997E-2</v>
      </c>
      <c r="AH401">
        <v>-0.54521869999999995</v>
      </c>
      <c r="AI401">
        <v>3.5799449999999997E-2</v>
      </c>
      <c r="AJ401">
        <v>1.2877639999999999</v>
      </c>
      <c r="AK401">
        <v>3.208312E-2</v>
      </c>
      <c r="AL401">
        <v>0.40446939999999998</v>
      </c>
      <c r="AM401">
        <v>3.1389210000000001E-2</v>
      </c>
      <c r="AN401">
        <v>0.96020399999999995</v>
      </c>
      <c r="AO401">
        <v>2.2456170000000001E-2</v>
      </c>
    </row>
    <row r="402" spans="2:41" x14ac:dyDescent="0.25">
      <c r="B402">
        <v>-0.50255130000000003</v>
      </c>
      <c r="C402">
        <v>4.917639E-2</v>
      </c>
      <c r="D402">
        <v>-0.21948309999999999</v>
      </c>
      <c r="E402">
        <v>2.386543E-2</v>
      </c>
      <c r="F402">
        <v>0.256185</v>
      </c>
      <c r="G402">
        <v>3.5567330000000001E-2</v>
      </c>
      <c r="H402">
        <v>0.23391709999999999</v>
      </c>
      <c r="I402">
        <v>3.1277899999999997E-2</v>
      </c>
      <c r="J402">
        <v>-1.0054339999999999</v>
      </c>
      <c r="K402">
        <v>3.7726089999999997E-2</v>
      </c>
      <c r="L402">
        <v>-0.68873720000000005</v>
      </c>
      <c r="M402">
        <v>4.0433110000000001E-2</v>
      </c>
      <c r="N402">
        <v>-6.0203130000000002E-3</v>
      </c>
      <c r="O402">
        <v>2.2495379999999999E-2</v>
      </c>
      <c r="P402">
        <v>0.7147367</v>
      </c>
      <c r="Q402">
        <v>3.8465720000000002E-2</v>
      </c>
      <c r="R402">
        <v>0.18939439999999999</v>
      </c>
      <c r="S402">
        <v>2.6704370000000002E-2</v>
      </c>
      <c r="T402">
        <v>0.58984230000000004</v>
      </c>
      <c r="U402">
        <v>2.3427509999999999E-2</v>
      </c>
      <c r="V402">
        <v>1.117297</v>
      </c>
      <c r="W402">
        <v>3.0763160000000001E-2</v>
      </c>
      <c r="X402">
        <v>0.60365409999999997</v>
      </c>
      <c r="Y402">
        <v>2.1474409999999999E-2</v>
      </c>
      <c r="Z402">
        <v>-1.8445549999999999</v>
      </c>
      <c r="AA402">
        <v>4.4573620000000001E-2</v>
      </c>
      <c r="AB402">
        <v>0.71153440000000001</v>
      </c>
      <c r="AC402">
        <v>1.795683E-2</v>
      </c>
      <c r="AD402">
        <v>2.4171860000000001</v>
      </c>
      <c r="AE402">
        <v>4.0017039999999997E-2</v>
      </c>
      <c r="AF402">
        <v>0.32150580000000001</v>
      </c>
      <c r="AG402">
        <v>4.6410409999999999E-2</v>
      </c>
      <c r="AH402">
        <v>0.58301230000000004</v>
      </c>
      <c r="AI402">
        <v>3.0282480000000001E-2</v>
      </c>
      <c r="AJ402">
        <v>1.313418</v>
      </c>
      <c r="AK402">
        <v>2.634419E-2</v>
      </c>
      <c r="AL402">
        <v>0.16434470000000001</v>
      </c>
      <c r="AM402">
        <v>3.4792820000000002E-2</v>
      </c>
      <c r="AN402">
        <v>-0.14738399999999999</v>
      </c>
      <c r="AO402">
        <v>1.930751E-2</v>
      </c>
    </row>
    <row r="403" spans="2:41" x14ac:dyDescent="0.25">
      <c r="B403">
        <v>-1.0305280000000001</v>
      </c>
      <c r="C403">
        <v>4.7328059999999998E-2</v>
      </c>
      <c r="D403">
        <v>-1.3861209999999999</v>
      </c>
      <c r="E403">
        <v>3.5788340000000002E-2</v>
      </c>
      <c r="F403">
        <v>-3.8583640000000002E-2</v>
      </c>
      <c r="G403">
        <v>4.5083980000000003E-2</v>
      </c>
      <c r="H403">
        <v>-0.1897066</v>
      </c>
      <c r="I403">
        <v>3.9252009999999997E-2</v>
      </c>
      <c r="J403">
        <v>-0.1368066</v>
      </c>
      <c r="K403">
        <v>3.3049259999999997E-2</v>
      </c>
      <c r="L403">
        <v>-1.6619079999999999</v>
      </c>
      <c r="M403">
        <v>4.7029550000000003E-2</v>
      </c>
      <c r="N403">
        <v>0.66389450000000005</v>
      </c>
      <c r="O403">
        <v>1.9404000000000001E-2</v>
      </c>
      <c r="P403">
        <v>0.5326187</v>
      </c>
      <c r="Q403">
        <v>2.7542959999999998E-2</v>
      </c>
      <c r="R403">
        <v>-0.1596783</v>
      </c>
      <c r="S403">
        <v>3.7595139999999999E-2</v>
      </c>
      <c r="T403">
        <v>-0.13517390000000001</v>
      </c>
      <c r="U403">
        <v>2.731103E-2</v>
      </c>
      <c r="V403">
        <v>-1.6969250000000002E-2</v>
      </c>
      <c r="W403">
        <v>3.1497810000000001E-2</v>
      </c>
      <c r="X403">
        <v>-1.342401</v>
      </c>
      <c r="Y403">
        <v>3.1743250000000001E-2</v>
      </c>
      <c r="Z403">
        <v>-1.7690440000000001</v>
      </c>
      <c r="AA403">
        <v>3.956838E-2</v>
      </c>
      <c r="AB403">
        <v>-0.52700930000000001</v>
      </c>
      <c r="AC403">
        <v>2.3076739999999998E-2</v>
      </c>
      <c r="AD403">
        <v>3.4773480000000001</v>
      </c>
      <c r="AE403">
        <v>2.409644E-2</v>
      </c>
      <c r="AF403">
        <v>1.1048230000000001</v>
      </c>
      <c r="AG403">
        <v>4.4548240000000003E-2</v>
      </c>
      <c r="AH403">
        <v>1.4105700000000001</v>
      </c>
      <c r="AI403">
        <v>2.914949E-2</v>
      </c>
      <c r="AJ403">
        <v>0.35763679999999998</v>
      </c>
      <c r="AK403">
        <v>1.3214E-2</v>
      </c>
      <c r="AL403">
        <v>-0.96224949999999998</v>
      </c>
      <c r="AM403">
        <v>3.5771039999999997E-2</v>
      </c>
      <c r="AN403">
        <v>-0.63826939999999999</v>
      </c>
      <c r="AO403">
        <v>2.843803E-2</v>
      </c>
    </row>
    <row r="404" spans="2:41" x14ac:dyDescent="0.25">
      <c r="B404">
        <v>-1.941641</v>
      </c>
      <c r="C404">
        <v>4.7282310000000001E-2</v>
      </c>
      <c r="D404">
        <v>-1.8999569999999999</v>
      </c>
      <c r="E404">
        <v>3.9252540000000002E-2</v>
      </c>
      <c r="F404">
        <v>-0.98930549999999995</v>
      </c>
      <c r="G404">
        <v>4.8879480000000003E-2</v>
      </c>
      <c r="H404">
        <v>0.17697570000000001</v>
      </c>
      <c r="I404">
        <v>4.3089410000000002E-2</v>
      </c>
      <c r="J404">
        <v>-0.397899</v>
      </c>
      <c r="K404">
        <v>2.4996819999999999E-2</v>
      </c>
      <c r="L404">
        <v>-0.90298849999999997</v>
      </c>
      <c r="M404">
        <v>4.2419279999999997E-2</v>
      </c>
      <c r="N404">
        <v>0.54597980000000002</v>
      </c>
      <c r="O404">
        <v>3.3038190000000002E-2</v>
      </c>
      <c r="P404">
        <v>0.51173389999999996</v>
      </c>
      <c r="Q404">
        <v>2.475602E-2</v>
      </c>
      <c r="R404">
        <v>-1.0216700000000001</v>
      </c>
      <c r="S404">
        <v>3.9884540000000003E-2</v>
      </c>
      <c r="T404">
        <v>-0.46888099999999999</v>
      </c>
      <c r="U404">
        <v>4.2469350000000003E-2</v>
      </c>
      <c r="V404">
        <v>0.41272409999999998</v>
      </c>
      <c r="W404">
        <v>4.1076099999999997E-2</v>
      </c>
      <c r="X404">
        <v>-2.5200109999999998</v>
      </c>
      <c r="Y404">
        <v>5.0591530000000003E-2</v>
      </c>
      <c r="Z404">
        <v>-0.57754419999999995</v>
      </c>
      <c r="AA404">
        <v>2.9606259999999999E-2</v>
      </c>
      <c r="AB404">
        <v>-1.6585479999999999</v>
      </c>
      <c r="AC404">
        <v>3.6923879999999999E-2</v>
      </c>
      <c r="AD404">
        <v>2.3503419999999999</v>
      </c>
      <c r="AE404">
        <v>1.9203169999999999E-2</v>
      </c>
      <c r="AF404">
        <v>0.88967470000000004</v>
      </c>
      <c r="AG404">
        <v>4.0705810000000002E-2</v>
      </c>
      <c r="AH404">
        <v>0.59074409999999999</v>
      </c>
      <c r="AI404">
        <v>3.6496609999999999E-2</v>
      </c>
      <c r="AJ404">
        <v>-0.39864250000000001</v>
      </c>
      <c r="AK404">
        <v>1.0216279999999999E-2</v>
      </c>
      <c r="AL404">
        <v>-1.1475249999999999</v>
      </c>
      <c r="AM404">
        <v>3.767624E-2</v>
      </c>
      <c r="AN404">
        <v>-8.587156E-2</v>
      </c>
      <c r="AO404">
        <v>3.5114630000000001E-2</v>
      </c>
    </row>
    <row r="405" spans="2:41" x14ac:dyDescent="0.25">
      <c r="B405">
        <v>-1.223379</v>
      </c>
      <c r="C405">
        <v>5.2633069999999997E-2</v>
      </c>
      <c r="D405">
        <v>-2.0729229999999998</v>
      </c>
      <c r="E405">
        <v>3.768233E-2</v>
      </c>
      <c r="F405">
        <v>-0.9320716</v>
      </c>
      <c r="G405">
        <v>4.7222140000000003E-2</v>
      </c>
      <c r="H405">
        <v>1.222933</v>
      </c>
      <c r="I405">
        <v>4.1103670000000002E-2</v>
      </c>
      <c r="J405">
        <v>-0.95331659999999996</v>
      </c>
      <c r="K405">
        <v>2.43214E-2</v>
      </c>
      <c r="L405">
        <v>-0.34232319999999999</v>
      </c>
      <c r="M405">
        <v>3.2557950000000002E-2</v>
      </c>
      <c r="N405">
        <v>1.2658419999999999</v>
      </c>
      <c r="O405">
        <v>4.5119180000000002E-2</v>
      </c>
      <c r="P405">
        <v>1.087334</v>
      </c>
      <c r="Q405">
        <v>2.3085540000000002E-2</v>
      </c>
      <c r="R405">
        <v>-1.167135</v>
      </c>
      <c r="S405">
        <v>3.7388299999999999E-2</v>
      </c>
      <c r="T405">
        <v>0.60096539999999998</v>
      </c>
      <c r="U405">
        <v>5.8275830000000001E-2</v>
      </c>
      <c r="V405">
        <v>1.3925369999999999</v>
      </c>
      <c r="W405">
        <v>5.3763079999999998E-2</v>
      </c>
      <c r="X405">
        <v>-1.7141999999999999</v>
      </c>
      <c r="Y405">
        <v>5.4799519999999997E-2</v>
      </c>
      <c r="Z405">
        <v>6.9677439999999993E-2</v>
      </c>
      <c r="AA405">
        <v>3.0648310000000002E-2</v>
      </c>
      <c r="AB405">
        <v>-1.0219579999999999</v>
      </c>
      <c r="AC405">
        <v>4.1199760000000002E-2</v>
      </c>
      <c r="AD405">
        <v>0.84722580000000003</v>
      </c>
      <c r="AE405">
        <v>2.993059E-2</v>
      </c>
      <c r="AF405">
        <v>-0.28213510000000003</v>
      </c>
      <c r="AG405">
        <v>4.4886990000000002E-2</v>
      </c>
      <c r="AH405">
        <v>0.47003119999999998</v>
      </c>
      <c r="AI405">
        <v>4.2418369999999997E-2</v>
      </c>
      <c r="AJ405">
        <v>-0.35257300000000003</v>
      </c>
      <c r="AK405">
        <v>2.0331479999999999E-2</v>
      </c>
      <c r="AL405">
        <v>-0.19719010000000001</v>
      </c>
      <c r="AM405">
        <v>3.7250970000000001E-2</v>
      </c>
      <c r="AN405">
        <v>0.12935150000000001</v>
      </c>
      <c r="AO405">
        <v>3.3040350000000003E-2</v>
      </c>
    </row>
    <row r="406" spans="2:41" x14ac:dyDescent="0.25">
      <c r="B406">
        <v>-0.16968849999999999</v>
      </c>
      <c r="C406">
        <v>4.6920410000000003E-2</v>
      </c>
      <c r="D406">
        <v>-1.5880270000000001</v>
      </c>
      <c r="E406">
        <v>4.3795550000000003E-2</v>
      </c>
      <c r="F406">
        <v>-0.17308850000000001</v>
      </c>
      <c r="G406">
        <v>4.0052160000000003E-2</v>
      </c>
      <c r="H406">
        <v>0.96648670000000003</v>
      </c>
      <c r="I406">
        <v>3.2945629999999997E-2</v>
      </c>
      <c r="J406">
        <v>-0.41612490000000002</v>
      </c>
      <c r="K406">
        <v>2.5700440000000001E-2</v>
      </c>
      <c r="L406">
        <v>-1.357073</v>
      </c>
      <c r="M406">
        <v>3.145891E-2</v>
      </c>
      <c r="N406">
        <v>1.549614</v>
      </c>
      <c r="O406">
        <v>4.066405E-2</v>
      </c>
      <c r="P406">
        <v>1.458464</v>
      </c>
      <c r="Q406">
        <v>2.6235060000000001E-2</v>
      </c>
      <c r="R406">
        <v>1.7706260000000001E-2</v>
      </c>
      <c r="S406">
        <v>4.3557440000000003E-2</v>
      </c>
      <c r="T406">
        <v>1.5546310000000001</v>
      </c>
      <c r="U406">
        <v>5.0909490000000002E-2</v>
      </c>
      <c r="V406">
        <v>0.6497579</v>
      </c>
      <c r="W406">
        <v>5.5539119999999997E-2</v>
      </c>
      <c r="X406">
        <v>-7.1952779999999994E-2</v>
      </c>
      <c r="Y406">
        <v>4.4963160000000002E-2</v>
      </c>
      <c r="Z406">
        <v>-0.2060563</v>
      </c>
      <c r="AA406">
        <v>3.8794490000000001E-2</v>
      </c>
      <c r="AB406">
        <v>-0.2257237</v>
      </c>
      <c r="AC406">
        <v>3.6085230000000003E-2</v>
      </c>
      <c r="AD406">
        <v>0.43447720000000001</v>
      </c>
      <c r="AE406">
        <v>3.8073490000000001E-2</v>
      </c>
      <c r="AF406">
        <v>-0.5550022</v>
      </c>
      <c r="AG406">
        <v>4.676806E-2</v>
      </c>
      <c r="AH406">
        <v>0.84266280000000005</v>
      </c>
      <c r="AI406">
        <v>3.6254189999999999E-2</v>
      </c>
      <c r="AJ406">
        <v>-1.253576</v>
      </c>
      <c r="AK406">
        <v>3.0672230000000002E-2</v>
      </c>
      <c r="AL406">
        <v>0.72427370000000002</v>
      </c>
      <c r="AM406">
        <v>3.454252E-2</v>
      </c>
      <c r="AN406">
        <v>0.1866236</v>
      </c>
      <c r="AO406">
        <v>2.9972760000000001E-2</v>
      </c>
    </row>
    <row r="407" spans="2:41" x14ac:dyDescent="0.25">
      <c r="B407">
        <v>-0.17959639999999999</v>
      </c>
      <c r="C407">
        <v>2.9656140000000001E-2</v>
      </c>
      <c r="D407">
        <v>-0.93891610000000003</v>
      </c>
      <c r="E407">
        <v>4.7177240000000002E-2</v>
      </c>
      <c r="F407">
        <v>0.54172149999999997</v>
      </c>
      <c r="G407">
        <v>3.365866E-2</v>
      </c>
      <c r="H407">
        <v>-0.17251459999999999</v>
      </c>
      <c r="I407">
        <v>3.1011730000000001E-2</v>
      </c>
      <c r="J407">
        <v>0.70636010000000005</v>
      </c>
      <c r="K407">
        <v>2.0377409999999999E-2</v>
      </c>
      <c r="L407">
        <v>-1.439926</v>
      </c>
      <c r="M407">
        <v>4.394315E-2</v>
      </c>
      <c r="N407">
        <v>-0.33861639999999998</v>
      </c>
      <c r="O407">
        <v>3.1875500000000001E-2</v>
      </c>
      <c r="P407">
        <v>0.71783830000000004</v>
      </c>
      <c r="Q407">
        <v>3.7395060000000001E-2</v>
      </c>
      <c r="R407">
        <v>0.8800654</v>
      </c>
      <c r="S407">
        <v>4.1896660000000002E-2</v>
      </c>
      <c r="T407">
        <v>-0.3870034</v>
      </c>
      <c r="U407">
        <v>2.7427759999999999E-2</v>
      </c>
      <c r="V407">
        <v>-0.82634750000000001</v>
      </c>
      <c r="W407">
        <v>4.6346159999999997E-2</v>
      </c>
      <c r="X407">
        <v>0.37787730000000003</v>
      </c>
      <c r="Y407">
        <v>3.389561E-2</v>
      </c>
      <c r="Z407">
        <v>-0.28332669999999999</v>
      </c>
      <c r="AA407">
        <v>3.353892E-2</v>
      </c>
      <c r="AB407">
        <v>0.1375866</v>
      </c>
      <c r="AC407">
        <v>3.6381770000000001E-2</v>
      </c>
      <c r="AD407">
        <v>0.31291089999999999</v>
      </c>
      <c r="AE407">
        <v>4.0262649999999997E-2</v>
      </c>
      <c r="AF407">
        <v>0.38003049999999999</v>
      </c>
      <c r="AG407">
        <v>3.4315760000000001E-2</v>
      </c>
      <c r="AH407">
        <v>-0.35260350000000001</v>
      </c>
      <c r="AI407">
        <v>3.0217339999999999E-2</v>
      </c>
      <c r="AJ407">
        <v>-2.5505990000000001</v>
      </c>
      <c r="AK407">
        <v>4.6530639999999998E-2</v>
      </c>
      <c r="AL407">
        <v>0.47932380000000002</v>
      </c>
      <c r="AM407">
        <v>3.5886670000000002E-2</v>
      </c>
      <c r="AN407">
        <v>-0.51647900000000002</v>
      </c>
      <c r="AO407">
        <v>2.524475E-2</v>
      </c>
    </row>
    <row r="408" spans="2:41" x14ac:dyDescent="0.25">
      <c r="B408">
        <v>-9.6062540000000002E-2</v>
      </c>
      <c r="C408">
        <v>2.5393639999999999E-2</v>
      </c>
      <c r="D408">
        <v>-0.79787719999999995</v>
      </c>
      <c r="E408">
        <v>3.8519020000000001E-2</v>
      </c>
      <c r="F408">
        <v>0.26669080000000001</v>
      </c>
      <c r="G408">
        <v>3.0773390000000001E-2</v>
      </c>
      <c r="H408">
        <v>-0.17726829999999999</v>
      </c>
      <c r="I408">
        <v>3.9218290000000003E-2</v>
      </c>
      <c r="J408">
        <v>1.465009</v>
      </c>
      <c r="K408">
        <v>2.0264839999999999E-2</v>
      </c>
      <c r="L408">
        <v>-0.3637302</v>
      </c>
      <c r="M408">
        <v>4.6488519999999998E-2</v>
      </c>
      <c r="N408">
        <v>-1.9623679999999999</v>
      </c>
      <c r="O408">
        <v>4.075927E-2</v>
      </c>
      <c r="P408">
        <v>-0.44082149999999998</v>
      </c>
      <c r="Q408">
        <v>4.4520259999999999E-2</v>
      </c>
      <c r="R408">
        <v>1.0784530000000001</v>
      </c>
      <c r="S408">
        <v>2.439094E-2</v>
      </c>
      <c r="T408">
        <v>-2.918523</v>
      </c>
      <c r="U408">
        <v>2.5296059999999999E-2</v>
      </c>
      <c r="V408">
        <v>-1.6261369999999999</v>
      </c>
      <c r="W408">
        <v>3.714079E-2</v>
      </c>
      <c r="X408">
        <v>-0.59201219999999999</v>
      </c>
      <c r="Y408">
        <v>3.1863080000000002E-2</v>
      </c>
      <c r="Z408">
        <v>0.43083199999999999</v>
      </c>
      <c r="AA408">
        <v>1.9265009999999999E-2</v>
      </c>
      <c r="AB408">
        <v>0.60212120000000002</v>
      </c>
      <c r="AC408">
        <v>3.8552290000000003E-2</v>
      </c>
      <c r="AD408">
        <v>0.85474539999999999</v>
      </c>
      <c r="AE408">
        <v>4.6748850000000002E-2</v>
      </c>
      <c r="AF408">
        <v>1.0258309999999999</v>
      </c>
      <c r="AG408">
        <v>1.6400919999999999E-2</v>
      </c>
      <c r="AH408">
        <v>-1.8098240000000001</v>
      </c>
      <c r="AI408">
        <v>3.2557620000000002E-2</v>
      </c>
      <c r="AJ408">
        <v>-2.1412800000000001</v>
      </c>
      <c r="AK408">
        <v>6.3302399999999995E-2</v>
      </c>
      <c r="AL408">
        <v>0.47247129999999998</v>
      </c>
      <c r="AM408">
        <v>3.2363709999999997E-2</v>
      </c>
      <c r="AN408">
        <v>-1.610036</v>
      </c>
      <c r="AO408">
        <v>2.2710770000000002E-2</v>
      </c>
    </row>
    <row r="409" spans="2:41" x14ac:dyDescent="0.25">
      <c r="B409">
        <v>0.25834049999999997</v>
      </c>
      <c r="C409">
        <v>3.3212499999999999E-2</v>
      </c>
      <c r="D409">
        <v>-0.70798950000000005</v>
      </c>
      <c r="E409">
        <v>3.064385E-2</v>
      </c>
      <c r="F409">
        <v>-0.46277699999999999</v>
      </c>
      <c r="G409">
        <v>2.1741900000000002E-2</v>
      </c>
      <c r="H409">
        <v>0.52170139999999998</v>
      </c>
      <c r="I409">
        <v>3.794111E-2</v>
      </c>
      <c r="J409">
        <v>1.0651930000000001</v>
      </c>
      <c r="K409">
        <v>2.4064950000000002E-2</v>
      </c>
      <c r="L409">
        <v>-0.73752039999999996</v>
      </c>
      <c r="M409">
        <v>3.3875370000000002E-2</v>
      </c>
      <c r="N409">
        <v>-1.902234</v>
      </c>
      <c r="O409">
        <v>5.5791569999999999E-2</v>
      </c>
      <c r="P409">
        <v>-0.63568150000000001</v>
      </c>
      <c r="Q409">
        <v>4.1870400000000002E-2</v>
      </c>
      <c r="R409">
        <v>0.97769660000000003</v>
      </c>
      <c r="S409">
        <v>1.6680750000000001E-2</v>
      </c>
      <c r="T409">
        <v>-2.172914</v>
      </c>
      <c r="U409">
        <v>4.5830679999999999E-2</v>
      </c>
      <c r="V409">
        <v>-1.0745899999999999</v>
      </c>
      <c r="W409">
        <v>3.0087719999999998E-2</v>
      </c>
      <c r="X409">
        <v>-1.023083</v>
      </c>
      <c r="Y409">
        <v>2.813616E-2</v>
      </c>
      <c r="Z409">
        <v>1.2841670000000001</v>
      </c>
      <c r="AA409">
        <v>2.0560249999999999E-2</v>
      </c>
      <c r="AB409">
        <v>0.71458390000000005</v>
      </c>
      <c r="AC409">
        <v>3.6719269999999998E-2</v>
      </c>
      <c r="AD409">
        <v>2.038996</v>
      </c>
      <c r="AE409">
        <v>4.7256109999999997E-2</v>
      </c>
      <c r="AF409">
        <v>0.19526869999999999</v>
      </c>
      <c r="AG409">
        <v>1.482553E-2</v>
      </c>
      <c r="AH409">
        <v>-1.687495</v>
      </c>
      <c r="AI409">
        <v>3.2309820000000003E-2</v>
      </c>
      <c r="AJ409">
        <v>-0.40639029999999998</v>
      </c>
      <c r="AK409">
        <v>5.4740740000000003E-2</v>
      </c>
      <c r="AL409">
        <v>1.5535760000000001</v>
      </c>
      <c r="AM409">
        <v>1.848561E-2</v>
      </c>
      <c r="AN409">
        <v>-1.073996</v>
      </c>
      <c r="AO409">
        <v>2.582272E-2</v>
      </c>
    </row>
    <row r="410" spans="2:41" x14ac:dyDescent="0.25">
      <c r="B410">
        <v>0.16060959999999999</v>
      </c>
      <c r="C410">
        <v>4.1739159999999997E-2</v>
      </c>
      <c r="D410">
        <v>-0.83840250000000005</v>
      </c>
      <c r="E410">
        <v>3.690906E-2</v>
      </c>
      <c r="F410">
        <v>-0.37568659999999998</v>
      </c>
      <c r="G410">
        <v>1.4741290000000001E-2</v>
      </c>
      <c r="H410">
        <v>-7.9913339999999999E-2</v>
      </c>
      <c r="I410">
        <v>2.7396920000000002E-2</v>
      </c>
      <c r="J410">
        <v>-0.87962470000000004</v>
      </c>
      <c r="K410">
        <v>2.2783540000000001E-2</v>
      </c>
      <c r="L410">
        <v>-1.0914790000000001</v>
      </c>
      <c r="M410">
        <v>3.2232770000000001E-2</v>
      </c>
      <c r="N410">
        <v>-1.4211050000000001</v>
      </c>
      <c r="O410">
        <v>5.2806220000000001E-2</v>
      </c>
      <c r="P410">
        <v>-0.23586309999999999</v>
      </c>
      <c r="Q410">
        <v>3.6533610000000001E-2</v>
      </c>
      <c r="R410">
        <v>-9.2051800000000003E-2</v>
      </c>
      <c r="S410">
        <v>2.9877939999999999E-2</v>
      </c>
      <c r="T410">
        <v>0.40448820000000002</v>
      </c>
      <c r="U410">
        <v>4.9318969999999997E-2</v>
      </c>
      <c r="V410">
        <v>0.47273130000000002</v>
      </c>
      <c r="W410">
        <v>2.7418600000000001E-2</v>
      </c>
      <c r="X410">
        <v>-0.50602539999999996</v>
      </c>
      <c r="Y410">
        <v>1.9861920000000002E-2</v>
      </c>
      <c r="Z410">
        <v>0.54861859999999996</v>
      </c>
      <c r="AA410">
        <v>3.3753909999999998E-2</v>
      </c>
      <c r="AB410">
        <v>0.18090500000000001</v>
      </c>
      <c r="AC410">
        <v>3.000444E-2</v>
      </c>
      <c r="AD410">
        <v>1.8858010000000001</v>
      </c>
      <c r="AE410">
        <v>3.20813E-2</v>
      </c>
      <c r="AF410">
        <v>-1.0567009999999999</v>
      </c>
      <c r="AG410">
        <v>3.404099E-2</v>
      </c>
      <c r="AH410">
        <v>-0.73298350000000001</v>
      </c>
      <c r="AI410">
        <v>2.488866E-2</v>
      </c>
      <c r="AJ410">
        <v>0.57536739999999997</v>
      </c>
      <c r="AK410">
        <v>2.8699789999999999E-2</v>
      </c>
      <c r="AL410">
        <v>1.4685029999999999</v>
      </c>
      <c r="AM410">
        <v>1.332E-2</v>
      </c>
      <c r="AN410">
        <v>0.33913749999999998</v>
      </c>
      <c r="AO410">
        <v>2.530949E-2</v>
      </c>
    </row>
    <row r="411" spans="2:41" x14ac:dyDescent="0.25">
      <c r="B411">
        <v>-0.58343179999999994</v>
      </c>
      <c r="C411">
        <v>5.124741E-2</v>
      </c>
      <c r="D411">
        <v>-0.88579169999999996</v>
      </c>
      <c r="E411">
        <v>4.6862830000000001E-2</v>
      </c>
      <c r="F411">
        <v>0.1734166</v>
      </c>
      <c r="G411">
        <v>2.619987E-2</v>
      </c>
      <c r="H411">
        <v>-0.99717710000000004</v>
      </c>
      <c r="I411">
        <v>3.3180519999999998E-2</v>
      </c>
      <c r="J411">
        <v>-1.754151</v>
      </c>
      <c r="K411">
        <v>3.4871390000000002E-2</v>
      </c>
      <c r="L411">
        <v>0.42900260000000001</v>
      </c>
      <c r="M411">
        <v>3.7960359999999999E-2</v>
      </c>
      <c r="N411">
        <v>-1.1367419999999999</v>
      </c>
      <c r="O411">
        <v>4.1101220000000001E-2</v>
      </c>
      <c r="P411">
        <v>-0.12493369999999999</v>
      </c>
      <c r="Q411">
        <v>3.4066529999999998E-2</v>
      </c>
      <c r="R411">
        <v>-1.3221510000000001</v>
      </c>
      <c r="S411">
        <v>4.0602850000000003E-2</v>
      </c>
      <c r="T411">
        <v>1.265811</v>
      </c>
      <c r="U411">
        <v>2.8954480000000001E-2</v>
      </c>
      <c r="V411">
        <v>0.52374940000000003</v>
      </c>
      <c r="W411">
        <v>3.1957569999999998E-2</v>
      </c>
      <c r="X411">
        <v>-3.2369040000000002E-2</v>
      </c>
      <c r="Y411">
        <v>2.6992370000000002E-2</v>
      </c>
      <c r="Z411">
        <v>-0.89512100000000006</v>
      </c>
      <c r="AA411">
        <v>3.6616070000000001E-2</v>
      </c>
      <c r="AB411">
        <v>-0.27714309999999998</v>
      </c>
      <c r="AC411">
        <v>2.4330419999999998E-2</v>
      </c>
      <c r="AD411">
        <v>1.027358</v>
      </c>
      <c r="AE411">
        <v>2.7760409999999999E-2</v>
      </c>
      <c r="AF411">
        <v>-0.94187989999999999</v>
      </c>
      <c r="AG411">
        <v>4.4417949999999998E-2</v>
      </c>
      <c r="AH411">
        <v>-0.29792879999999999</v>
      </c>
      <c r="AI411">
        <v>2.0014029999999999E-2</v>
      </c>
      <c r="AJ411">
        <v>0.40198289999999998</v>
      </c>
      <c r="AK411">
        <v>1.971032E-2</v>
      </c>
      <c r="AL411">
        <v>0.26373819999999998</v>
      </c>
      <c r="AM411">
        <v>1.7866389999999999E-2</v>
      </c>
      <c r="AN411">
        <v>0.61768579999999995</v>
      </c>
      <c r="AO411">
        <v>2.52391E-2</v>
      </c>
    </row>
    <row r="412" spans="2:41" x14ac:dyDescent="0.25">
      <c r="B412">
        <v>-1.5628580000000001</v>
      </c>
      <c r="C412">
        <v>5.3340070000000003E-2</v>
      </c>
      <c r="D412">
        <v>-0.1081167</v>
      </c>
      <c r="E412">
        <v>4.1566770000000003E-2</v>
      </c>
      <c r="F412">
        <v>0.51774549999999997</v>
      </c>
      <c r="G412">
        <v>4.1573279999999997E-2</v>
      </c>
      <c r="H412">
        <v>-9.0168860000000003E-2</v>
      </c>
      <c r="I412">
        <v>5.3123709999999998E-2</v>
      </c>
      <c r="J412">
        <v>-0.53742630000000002</v>
      </c>
      <c r="K412">
        <v>5.4274940000000001E-2</v>
      </c>
      <c r="L412">
        <v>1.2655289999999999</v>
      </c>
      <c r="M412">
        <v>3.0675919999999999E-2</v>
      </c>
      <c r="N412">
        <v>-1.3104229999999999</v>
      </c>
      <c r="O412">
        <v>3.6204010000000002E-2</v>
      </c>
      <c r="P412">
        <v>-0.34265099999999998</v>
      </c>
      <c r="Q412">
        <v>3.314781E-2</v>
      </c>
      <c r="R412">
        <v>-0.85172550000000002</v>
      </c>
      <c r="S412">
        <v>3.459073E-2</v>
      </c>
      <c r="T412">
        <v>-2.5434990000000001E-2</v>
      </c>
      <c r="U412">
        <v>1.6686980000000001E-2</v>
      </c>
      <c r="V412">
        <v>-0.72618879999999997</v>
      </c>
      <c r="W412">
        <v>3.4678460000000001E-2</v>
      </c>
      <c r="X412">
        <v>0.22943269999999999</v>
      </c>
      <c r="Y412">
        <v>3.7760290000000002E-2</v>
      </c>
      <c r="Z412">
        <v>-0.68490569999999995</v>
      </c>
      <c r="AA412">
        <v>3.2102579999999999E-2</v>
      </c>
      <c r="AB412">
        <v>4.347504E-2</v>
      </c>
      <c r="AC412">
        <v>2.985749E-2</v>
      </c>
      <c r="AD412">
        <v>0.86570579999999997</v>
      </c>
      <c r="AE412">
        <v>3.8671039999999997E-2</v>
      </c>
      <c r="AF412">
        <v>0.2198503</v>
      </c>
      <c r="AG412">
        <v>3.1646830000000001E-2</v>
      </c>
      <c r="AH412">
        <v>-0.63979220000000003</v>
      </c>
      <c r="AI412">
        <v>2.573578E-2</v>
      </c>
      <c r="AJ412">
        <v>0.34185739999999998</v>
      </c>
      <c r="AK412">
        <v>2.3688049999999999E-2</v>
      </c>
      <c r="AL412">
        <v>-0.43159890000000001</v>
      </c>
      <c r="AM412">
        <v>2.201606E-2</v>
      </c>
      <c r="AN412">
        <v>-0.52235929999999997</v>
      </c>
      <c r="AO412">
        <v>3.5933079999999999E-2</v>
      </c>
    </row>
    <row r="413" spans="2:41" x14ac:dyDescent="0.25">
      <c r="B413">
        <v>-1.586789</v>
      </c>
      <c r="C413">
        <v>4.1753020000000002E-2</v>
      </c>
      <c r="D413">
        <v>1.025317</v>
      </c>
      <c r="E413">
        <v>2.703415E-2</v>
      </c>
      <c r="F413">
        <v>0.35163139999999998</v>
      </c>
      <c r="G413">
        <v>4.3735950000000003E-2</v>
      </c>
      <c r="H413">
        <v>0.89432670000000003</v>
      </c>
      <c r="I413">
        <v>5.855759E-2</v>
      </c>
      <c r="J413">
        <v>6.7680279999999995E-2</v>
      </c>
      <c r="K413">
        <v>4.7984980000000003E-2</v>
      </c>
      <c r="L413">
        <v>0.29205920000000002</v>
      </c>
      <c r="M413">
        <v>2.063854E-2</v>
      </c>
      <c r="N413">
        <v>-0.7109143</v>
      </c>
      <c r="O413">
        <v>3.792011E-2</v>
      </c>
      <c r="P413">
        <v>-0.89449449999999997</v>
      </c>
      <c r="Q413">
        <v>3.622011E-2</v>
      </c>
      <c r="R413">
        <v>0.64648380000000005</v>
      </c>
      <c r="S413">
        <v>2.3325559999999999E-2</v>
      </c>
      <c r="T413">
        <v>-1.3461369999999999</v>
      </c>
      <c r="U413">
        <v>2.6661009999999999E-2</v>
      </c>
      <c r="V413">
        <v>-0.59893019999999997</v>
      </c>
      <c r="W413">
        <v>3.0534209999999999E-2</v>
      </c>
      <c r="X413">
        <v>0.58327090000000004</v>
      </c>
      <c r="Y413">
        <v>3.4997519999999997E-2</v>
      </c>
      <c r="Z413">
        <v>0.3986652</v>
      </c>
      <c r="AA413">
        <v>3.438078E-2</v>
      </c>
      <c r="AB413">
        <v>0.45887549999999999</v>
      </c>
      <c r="AC413">
        <v>3.5806669999999999E-2</v>
      </c>
      <c r="AD413">
        <v>0.43813049999999998</v>
      </c>
      <c r="AE413">
        <v>3.9017080000000003E-2</v>
      </c>
      <c r="AF413">
        <v>1.3600920000000001</v>
      </c>
      <c r="AG413">
        <v>2.3410110000000001E-2</v>
      </c>
      <c r="AH413">
        <v>-0.62945980000000001</v>
      </c>
      <c r="AI413">
        <v>2.9763410000000001E-2</v>
      </c>
      <c r="AJ413">
        <v>0.26196239999999998</v>
      </c>
      <c r="AK413">
        <v>2.1959490000000002E-2</v>
      </c>
      <c r="AL413">
        <v>-0.20714460000000001</v>
      </c>
      <c r="AM413">
        <v>3.1726589999999999E-2</v>
      </c>
      <c r="AN413">
        <v>-1.1669339999999999</v>
      </c>
      <c r="AO413">
        <v>4.2357600000000002E-2</v>
      </c>
    </row>
    <row r="414" spans="2:41" x14ac:dyDescent="0.25">
      <c r="B414">
        <v>-0.57392100000000001</v>
      </c>
      <c r="C414">
        <v>2.3629609999999999E-2</v>
      </c>
      <c r="D414">
        <v>1.2408710000000001</v>
      </c>
      <c r="E414">
        <v>2.2279569999999999E-2</v>
      </c>
      <c r="F414">
        <v>0.33181650000000001</v>
      </c>
      <c r="G414">
        <v>4.0063149999999999E-2</v>
      </c>
      <c r="H414">
        <v>0.2489345</v>
      </c>
      <c r="I414">
        <v>4.8624920000000002E-2</v>
      </c>
      <c r="J414">
        <v>-0.1205297</v>
      </c>
      <c r="K414">
        <v>2.7358090000000002E-2</v>
      </c>
      <c r="L414">
        <v>-0.22390840000000001</v>
      </c>
      <c r="M414">
        <v>2.3138530000000001E-2</v>
      </c>
      <c r="N414">
        <v>1.495115</v>
      </c>
      <c r="O414">
        <v>3.5162699999999998E-2</v>
      </c>
      <c r="P414">
        <v>-1.001163</v>
      </c>
      <c r="Q414">
        <v>4.1926959999999999E-2</v>
      </c>
      <c r="R414">
        <v>0.7308559</v>
      </c>
      <c r="S414">
        <v>2.105684E-2</v>
      </c>
      <c r="T414">
        <v>-0.81992770000000004</v>
      </c>
      <c r="U414">
        <v>4.3378529999999998E-2</v>
      </c>
      <c r="V414">
        <v>0.24123739999999999</v>
      </c>
      <c r="W414">
        <v>2.9171269999999999E-2</v>
      </c>
      <c r="X414">
        <v>0.6514934</v>
      </c>
      <c r="Y414">
        <v>3.4616010000000003E-2</v>
      </c>
      <c r="Z414">
        <v>1.005201</v>
      </c>
      <c r="AA414">
        <v>3.440787E-2</v>
      </c>
      <c r="AB414">
        <v>0.47647919999999999</v>
      </c>
      <c r="AC414">
        <v>3.2672970000000003E-2</v>
      </c>
      <c r="AD414">
        <v>-0.16716710000000001</v>
      </c>
      <c r="AE414">
        <v>3.7419040000000001E-2</v>
      </c>
      <c r="AF414">
        <v>1.74536</v>
      </c>
      <c r="AG414">
        <v>3.0892119999999999E-2</v>
      </c>
      <c r="AH414">
        <v>-9.6047240000000006E-2</v>
      </c>
      <c r="AI414">
        <v>2.425194E-2</v>
      </c>
      <c r="AJ414">
        <v>-0.3803182</v>
      </c>
      <c r="AK414">
        <v>2.4920589999999999E-2</v>
      </c>
      <c r="AL414">
        <v>0.27860560000000001</v>
      </c>
      <c r="AM414">
        <v>3.6765720000000002E-2</v>
      </c>
      <c r="AN414">
        <v>-0.31470559999999997</v>
      </c>
      <c r="AO414">
        <v>2.8631980000000001E-2</v>
      </c>
    </row>
    <row r="415" spans="2:41" x14ac:dyDescent="0.25">
      <c r="B415">
        <v>-0.13649339999999999</v>
      </c>
      <c r="C415">
        <v>1.8595759999999999E-2</v>
      </c>
      <c r="D415">
        <v>0.38159500000000002</v>
      </c>
      <c r="E415">
        <v>2.7820439999999998E-2</v>
      </c>
      <c r="F415">
        <v>0.81982500000000003</v>
      </c>
      <c r="G415">
        <v>3.7595709999999997E-2</v>
      </c>
      <c r="H415">
        <v>3.1871690000000001E-2</v>
      </c>
      <c r="I415">
        <v>4.0646719999999997E-2</v>
      </c>
      <c r="J415">
        <v>8.8346170000000002E-2</v>
      </c>
      <c r="K415">
        <v>2.39784E-2</v>
      </c>
      <c r="L415">
        <v>0.55667639999999996</v>
      </c>
      <c r="M415">
        <v>3.3315900000000002E-2</v>
      </c>
      <c r="N415">
        <v>2.4400040000000001</v>
      </c>
      <c r="O415">
        <v>2.575156E-2</v>
      </c>
      <c r="P415">
        <v>0.12937070000000001</v>
      </c>
      <c r="Q415">
        <v>4.0901609999999998E-2</v>
      </c>
      <c r="R415">
        <v>0.26854620000000001</v>
      </c>
      <c r="S415">
        <v>3.0408580000000001E-2</v>
      </c>
      <c r="T415">
        <v>0.50417860000000003</v>
      </c>
      <c r="U415">
        <v>4.6800410000000001E-2</v>
      </c>
      <c r="V415">
        <v>0.4697653</v>
      </c>
      <c r="W415">
        <v>3.3612490000000002E-2</v>
      </c>
      <c r="X415">
        <v>-0.15636140000000001</v>
      </c>
      <c r="Y415">
        <v>3.570156E-2</v>
      </c>
      <c r="Z415">
        <v>0.69944569999999995</v>
      </c>
      <c r="AA415">
        <v>2.7256849999999999E-2</v>
      </c>
      <c r="AB415">
        <v>0.86495639999999996</v>
      </c>
      <c r="AC415">
        <v>2.8391400000000001E-2</v>
      </c>
      <c r="AD415">
        <v>-0.45521689999999998</v>
      </c>
      <c r="AE415">
        <v>4.0550250000000003E-2</v>
      </c>
      <c r="AF415">
        <v>0.72262570000000004</v>
      </c>
      <c r="AG415">
        <v>3.3958620000000002E-2</v>
      </c>
      <c r="AH415">
        <v>-2.2739619999999999E-2</v>
      </c>
      <c r="AI415">
        <v>2.8501019999999998E-2</v>
      </c>
      <c r="AJ415">
        <v>-1.0090410000000001</v>
      </c>
      <c r="AK415">
        <v>3.5174539999999997E-2</v>
      </c>
      <c r="AL415">
        <v>-6.1389649999999997E-2</v>
      </c>
      <c r="AM415">
        <v>3.0905269999999999E-2</v>
      </c>
      <c r="AN415">
        <v>0.5722296</v>
      </c>
      <c r="AO415">
        <v>1.43789E-2</v>
      </c>
    </row>
    <row r="416" spans="2:41" x14ac:dyDescent="0.25">
      <c r="B416">
        <v>-0.33165230000000001</v>
      </c>
      <c r="C416">
        <v>2.9551170000000002E-2</v>
      </c>
      <c r="D416">
        <v>-0.3637437</v>
      </c>
      <c r="E416">
        <v>3.6160949999999997E-2</v>
      </c>
      <c r="F416">
        <v>0.45363369999999997</v>
      </c>
      <c r="G416">
        <v>3.7484259999999998E-2</v>
      </c>
      <c r="H416">
        <v>0.85321760000000002</v>
      </c>
      <c r="I416">
        <v>3.481472E-2</v>
      </c>
      <c r="J416">
        <v>-0.10599790000000001</v>
      </c>
      <c r="K416">
        <v>3.1492020000000003E-2</v>
      </c>
      <c r="L416">
        <v>1.190979</v>
      </c>
      <c r="M416">
        <v>3.3357449999999997E-2</v>
      </c>
      <c r="N416">
        <v>1.0358240000000001</v>
      </c>
      <c r="O416">
        <v>2.6675040000000001E-2</v>
      </c>
      <c r="P416">
        <v>0.92500210000000005</v>
      </c>
      <c r="Q416">
        <v>3.3820290000000003E-2</v>
      </c>
      <c r="R416">
        <v>0.73585750000000005</v>
      </c>
      <c r="S416">
        <v>3.4482640000000002E-2</v>
      </c>
      <c r="T416">
        <v>0.33919460000000001</v>
      </c>
      <c r="U416">
        <v>3.9225650000000001E-2</v>
      </c>
      <c r="V416">
        <v>0.17333509999999999</v>
      </c>
      <c r="W416">
        <v>3.2593629999999998E-2</v>
      </c>
      <c r="X416">
        <v>-1.32142</v>
      </c>
      <c r="Y416">
        <v>2.8892609999999999E-2</v>
      </c>
      <c r="Z416">
        <v>-0.74834000000000001</v>
      </c>
      <c r="AA416">
        <v>3.1095100000000001E-2</v>
      </c>
      <c r="AB416">
        <v>1.4000859999999999</v>
      </c>
      <c r="AC416">
        <v>2.6695219999999999E-2</v>
      </c>
      <c r="AD416">
        <v>-0.22903970000000001</v>
      </c>
      <c r="AE416">
        <v>3.9003469999999998E-2</v>
      </c>
      <c r="AF416">
        <v>-0.40631230000000002</v>
      </c>
      <c r="AG416">
        <v>2.91364E-2</v>
      </c>
      <c r="AH416">
        <v>8.6266239999999994E-2</v>
      </c>
      <c r="AI416">
        <v>4.2895969999999999E-2</v>
      </c>
      <c r="AJ416">
        <v>-1.4223680000000001</v>
      </c>
      <c r="AK416">
        <v>4.1447299999999999E-2</v>
      </c>
      <c r="AL416">
        <v>-0.52703250000000001</v>
      </c>
      <c r="AM416">
        <v>2.8277469999999999E-2</v>
      </c>
      <c r="AN416">
        <v>0.93171250000000005</v>
      </c>
      <c r="AO416">
        <v>1.538427E-2</v>
      </c>
    </row>
    <row r="417" spans="2:41" x14ac:dyDescent="0.25">
      <c r="B417">
        <v>-0.32341399999999998</v>
      </c>
      <c r="C417">
        <v>3.6284259999999999E-2</v>
      </c>
      <c r="D417">
        <v>-0.88614130000000002</v>
      </c>
      <c r="E417">
        <v>4.2450120000000001E-2</v>
      </c>
      <c r="F417">
        <v>-0.32343339999999998</v>
      </c>
      <c r="G417">
        <v>3.6263570000000002E-2</v>
      </c>
      <c r="H417">
        <v>0.58825689999999997</v>
      </c>
      <c r="I417">
        <v>3.203135E-2</v>
      </c>
      <c r="J417">
        <v>-0.54134210000000005</v>
      </c>
      <c r="K417">
        <v>3.1200760000000001E-2</v>
      </c>
      <c r="L417">
        <v>0.97198180000000001</v>
      </c>
      <c r="M417">
        <v>1.825703E-2</v>
      </c>
      <c r="N417">
        <v>0.2220618</v>
      </c>
      <c r="O417">
        <v>3.5067649999999999E-2</v>
      </c>
      <c r="P417">
        <v>0.4589395</v>
      </c>
      <c r="Q417">
        <v>2.7507750000000001E-2</v>
      </c>
      <c r="R417">
        <v>0.61747640000000004</v>
      </c>
      <c r="S417">
        <v>2.9828810000000001E-2</v>
      </c>
      <c r="T417">
        <v>-0.93376709999999996</v>
      </c>
      <c r="U417">
        <v>3.2032419999999999E-2</v>
      </c>
      <c r="V417">
        <v>-0.71328590000000003</v>
      </c>
      <c r="W417">
        <v>2.1952929999999999E-2</v>
      </c>
      <c r="X417">
        <v>-1.6909689999999999</v>
      </c>
      <c r="Y417">
        <v>2.3784409999999999E-2</v>
      </c>
      <c r="Z417">
        <v>-1.3224450000000001</v>
      </c>
      <c r="AA417">
        <v>4.5423499999999999E-2</v>
      </c>
      <c r="AB417">
        <v>1.126441</v>
      </c>
      <c r="AC417">
        <v>2.779674E-2</v>
      </c>
      <c r="AD417">
        <v>1.4292899999999999</v>
      </c>
      <c r="AE417">
        <v>3.8476879999999998E-2</v>
      </c>
      <c r="AF417">
        <v>-0.40811779999999998</v>
      </c>
      <c r="AG417">
        <v>2.7864400000000001E-2</v>
      </c>
      <c r="AH417">
        <v>0.3893394</v>
      </c>
      <c r="AI417">
        <v>4.1311180000000003E-2</v>
      </c>
      <c r="AJ417">
        <v>-1.056937</v>
      </c>
      <c r="AK417">
        <v>4.3510750000000001E-2</v>
      </c>
      <c r="AL417">
        <v>-0.40141660000000001</v>
      </c>
      <c r="AM417">
        <v>2.9236359999999999E-2</v>
      </c>
      <c r="AN417">
        <v>1.038343</v>
      </c>
      <c r="AO417">
        <v>1.1137289999999999E-2</v>
      </c>
    </row>
    <row r="418" spans="2:41" x14ac:dyDescent="0.25">
      <c r="B418">
        <v>-0.54671329999999996</v>
      </c>
      <c r="C418">
        <v>3.8290780000000003E-2</v>
      </c>
      <c r="D418">
        <v>-0.94896659999999999</v>
      </c>
      <c r="E418">
        <v>3.9005999999999999E-2</v>
      </c>
      <c r="F418">
        <v>0.1478565</v>
      </c>
      <c r="G418">
        <v>2.6558100000000001E-2</v>
      </c>
      <c r="H418">
        <v>-0.27373429999999999</v>
      </c>
      <c r="I418">
        <v>3.75459E-2</v>
      </c>
      <c r="J418">
        <v>0.19629340000000001</v>
      </c>
      <c r="K418">
        <v>3.1888630000000001E-2</v>
      </c>
      <c r="L418">
        <v>0.33208290000000001</v>
      </c>
      <c r="M418">
        <v>1.4533509999999999E-2</v>
      </c>
      <c r="N418">
        <v>0.1181917</v>
      </c>
      <c r="O418">
        <v>3.1670009999999998E-2</v>
      </c>
      <c r="P418">
        <v>-3.0524179999999999E-3</v>
      </c>
      <c r="Q418">
        <v>2.6932049999999999E-2</v>
      </c>
      <c r="R418">
        <v>-0.12632560000000001</v>
      </c>
      <c r="S418">
        <v>2.9327550000000001E-2</v>
      </c>
      <c r="T418">
        <v>-1.3261179999999999</v>
      </c>
      <c r="U418">
        <v>2.6022779999999999E-2</v>
      </c>
      <c r="V418">
        <v>-0.65064849999999996</v>
      </c>
      <c r="W418">
        <v>1.4443070000000001E-2</v>
      </c>
      <c r="X418">
        <v>-0.88576299999999997</v>
      </c>
      <c r="Y418">
        <v>2.0065449999999999E-2</v>
      </c>
      <c r="Z418">
        <v>-0.26491429999999999</v>
      </c>
      <c r="AA418">
        <v>4.585003E-2</v>
      </c>
      <c r="AB418">
        <v>0.55845829999999996</v>
      </c>
      <c r="AC418">
        <v>2.9523649999999999E-2</v>
      </c>
      <c r="AD418">
        <v>3.1040770000000002</v>
      </c>
      <c r="AE418">
        <v>3.3540069999999998E-2</v>
      </c>
      <c r="AF418">
        <v>0.13268759999999999</v>
      </c>
      <c r="AG418">
        <v>2.9575770000000001E-2</v>
      </c>
      <c r="AH418">
        <v>6.408296E-3</v>
      </c>
      <c r="AI418">
        <v>2.5309149999999999E-2</v>
      </c>
      <c r="AJ418">
        <v>0.42442540000000001</v>
      </c>
      <c r="AK418">
        <v>3.9849420000000003E-2</v>
      </c>
      <c r="AL418">
        <v>0.1889786</v>
      </c>
      <c r="AM418">
        <v>2.9250990000000001E-2</v>
      </c>
      <c r="AN418">
        <v>1.134676</v>
      </c>
      <c r="AO418">
        <v>2.479934E-3</v>
      </c>
    </row>
    <row r="419" spans="2:41" x14ac:dyDescent="0.25">
      <c r="B419">
        <v>-0.57245000000000001</v>
      </c>
      <c r="C419">
        <v>4.3737159999999997E-2</v>
      </c>
      <c r="D419">
        <v>0.11694259999999999</v>
      </c>
      <c r="E419">
        <v>2.8574189999999999E-2</v>
      </c>
      <c r="F419">
        <v>0.32627699999999998</v>
      </c>
      <c r="G419">
        <v>1.7162139999999999E-2</v>
      </c>
      <c r="H419">
        <v>-0.14105680000000001</v>
      </c>
      <c r="I419">
        <v>4.2148789999999998E-2</v>
      </c>
      <c r="J419">
        <v>1.0924320000000001</v>
      </c>
      <c r="K419">
        <v>3.9143289999999997E-2</v>
      </c>
      <c r="L419">
        <v>-0.15567520000000001</v>
      </c>
      <c r="M419">
        <v>3.077154E-2</v>
      </c>
      <c r="N419">
        <v>-2.7513650000000001E-2</v>
      </c>
      <c r="O419">
        <v>2.3754049999999999E-2</v>
      </c>
      <c r="P419">
        <v>-0.1460032</v>
      </c>
      <c r="Q419">
        <v>3.3513759999999997E-2</v>
      </c>
      <c r="R419">
        <v>-0.55262820000000001</v>
      </c>
      <c r="S419">
        <v>2.6171409999999999E-2</v>
      </c>
      <c r="T419">
        <v>-0.82529759999999996</v>
      </c>
      <c r="U419">
        <v>2.596418E-2</v>
      </c>
      <c r="V419">
        <v>0.16014210000000001</v>
      </c>
      <c r="W419">
        <v>1.55584E-2</v>
      </c>
      <c r="X419">
        <v>0.15339410000000001</v>
      </c>
      <c r="Y419">
        <v>1.7525619999999999E-2</v>
      </c>
      <c r="Z419">
        <v>-0.1056034</v>
      </c>
      <c r="AA419">
        <v>3.5301850000000003E-2</v>
      </c>
      <c r="AB419">
        <v>0.28124690000000002</v>
      </c>
      <c r="AC419">
        <v>2.713583E-2</v>
      </c>
      <c r="AD419">
        <v>2.195951</v>
      </c>
      <c r="AE419">
        <v>2.787243E-2</v>
      </c>
      <c r="AF419">
        <v>0.5097526</v>
      </c>
      <c r="AG419">
        <v>2.733385E-2</v>
      </c>
      <c r="AH419">
        <v>-0.44808009999999998</v>
      </c>
      <c r="AI419">
        <v>2.2195779999999998E-2</v>
      </c>
      <c r="AJ419">
        <v>1.2129479999999999</v>
      </c>
      <c r="AK419">
        <v>2.991858E-2</v>
      </c>
      <c r="AL419">
        <v>0.83441489999999996</v>
      </c>
      <c r="AM419">
        <v>2.708959E-2</v>
      </c>
      <c r="AN419">
        <v>1.5013030000000001</v>
      </c>
      <c r="AO419">
        <v>1.2960289999999999E-2</v>
      </c>
    </row>
    <row r="420" spans="2:41" x14ac:dyDescent="0.25">
      <c r="B420">
        <v>-0.2101671</v>
      </c>
      <c r="C420">
        <v>4.6278519999999997E-2</v>
      </c>
      <c r="D420">
        <v>0.70909580000000005</v>
      </c>
      <c r="E420">
        <v>2.1234719999999999E-2</v>
      </c>
      <c r="F420">
        <v>-0.73878650000000001</v>
      </c>
      <c r="G420">
        <v>2.0898570000000002E-2</v>
      </c>
      <c r="H420">
        <v>-0.28529650000000001</v>
      </c>
      <c r="I420">
        <v>3.758425E-2</v>
      </c>
      <c r="J420">
        <v>0.71957910000000003</v>
      </c>
      <c r="K420">
        <v>4.021632E-2</v>
      </c>
      <c r="L420">
        <v>0.101258</v>
      </c>
      <c r="M420">
        <v>3.211936E-2</v>
      </c>
      <c r="N420">
        <v>0.89865209999999995</v>
      </c>
      <c r="O420">
        <v>2.2568060000000001E-2</v>
      </c>
      <c r="P420">
        <v>-3.634047E-2</v>
      </c>
      <c r="Q420">
        <v>3.9325640000000002E-2</v>
      </c>
      <c r="R420">
        <v>-0.61181479999999999</v>
      </c>
      <c r="S420">
        <v>1.9506570000000001E-2</v>
      </c>
      <c r="T420">
        <v>-0.87249960000000004</v>
      </c>
      <c r="U420">
        <v>3.57074E-2</v>
      </c>
      <c r="V420">
        <v>-0.50288480000000002</v>
      </c>
      <c r="W420">
        <v>2.2159140000000001E-2</v>
      </c>
      <c r="X420">
        <v>0.52281630000000001</v>
      </c>
      <c r="Y420">
        <v>2.182661E-2</v>
      </c>
      <c r="Z420">
        <v>-0.94353050000000005</v>
      </c>
      <c r="AA420">
        <v>3.7955210000000003E-2</v>
      </c>
      <c r="AB420">
        <v>-0.2306185</v>
      </c>
      <c r="AC420">
        <v>2.214153E-2</v>
      </c>
      <c r="AD420">
        <v>-0.6063056</v>
      </c>
      <c r="AE420">
        <v>3.4153139999999998E-2</v>
      </c>
      <c r="AF420">
        <v>0.73695449999999996</v>
      </c>
      <c r="AG420">
        <v>2.4402610000000002E-2</v>
      </c>
      <c r="AH420">
        <v>-0.20674709999999999</v>
      </c>
      <c r="AI420">
        <v>3.0914230000000001E-2</v>
      </c>
      <c r="AJ420">
        <v>1.280043</v>
      </c>
      <c r="AK420">
        <v>2.086271E-2</v>
      </c>
      <c r="AL420">
        <v>0.55107859999999997</v>
      </c>
      <c r="AM420">
        <v>2.4140789999999999E-2</v>
      </c>
      <c r="AN420">
        <v>1.7314050000000001</v>
      </c>
      <c r="AO420">
        <v>2.9685599999999999E-2</v>
      </c>
    </row>
    <row r="421" spans="2:41" x14ac:dyDescent="0.25">
      <c r="B421">
        <v>-9.2432349999999996E-2</v>
      </c>
      <c r="C421">
        <v>3.819815E-2</v>
      </c>
      <c r="D421">
        <v>-7.1918170000000003E-2</v>
      </c>
      <c r="E421">
        <v>2.2610100000000001E-2</v>
      </c>
      <c r="F421">
        <v>-1.1431370000000001</v>
      </c>
      <c r="G421">
        <v>2.6005219999999999E-2</v>
      </c>
      <c r="H421">
        <v>-1.002764</v>
      </c>
      <c r="I421">
        <v>3.4965660000000003E-2</v>
      </c>
      <c r="J421">
        <v>0.38213599999999998</v>
      </c>
      <c r="K421">
        <v>3.2470140000000002E-2</v>
      </c>
      <c r="L421">
        <v>0.26029659999999999</v>
      </c>
      <c r="M421">
        <v>1.3852059999999999E-2</v>
      </c>
      <c r="N421">
        <v>1.4348129999999999</v>
      </c>
      <c r="O421">
        <v>2.399691E-2</v>
      </c>
      <c r="P421">
        <v>0.70979910000000002</v>
      </c>
      <c r="Q421">
        <v>4.0234489999999998E-2</v>
      </c>
      <c r="R421">
        <v>0.11772730000000001</v>
      </c>
      <c r="S421">
        <v>2.1363690000000001E-2</v>
      </c>
      <c r="T421">
        <v>-1.1489419999999999</v>
      </c>
      <c r="U421">
        <v>4.5525860000000001E-2</v>
      </c>
      <c r="V421">
        <v>-0.72559949999999995</v>
      </c>
      <c r="W421">
        <v>3.35441E-2</v>
      </c>
      <c r="X421">
        <v>0.53306960000000003</v>
      </c>
      <c r="Y421">
        <v>2.728392E-2</v>
      </c>
      <c r="Z421">
        <v>-1.203489</v>
      </c>
      <c r="AA421">
        <v>4.7225980000000001E-2</v>
      </c>
      <c r="AB421">
        <v>-0.78868340000000003</v>
      </c>
      <c r="AC421">
        <v>2.2124089999999999E-2</v>
      </c>
      <c r="AD421">
        <v>-2.2530670000000002</v>
      </c>
      <c r="AE421">
        <v>4.015258E-2</v>
      </c>
      <c r="AF421">
        <v>0.71453610000000001</v>
      </c>
      <c r="AG421">
        <v>3.1414999999999998E-2</v>
      </c>
      <c r="AH421">
        <v>1.34962E-2</v>
      </c>
      <c r="AI421">
        <v>3.0488890000000001E-2</v>
      </c>
      <c r="AJ421">
        <v>1.7648219999999999</v>
      </c>
      <c r="AK421">
        <v>1.8569019999999999E-2</v>
      </c>
      <c r="AL421">
        <v>-0.41179579999999999</v>
      </c>
      <c r="AM421">
        <v>2.7011779999999999E-2</v>
      </c>
      <c r="AN421">
        <v>1.0292840000000001</v>
      </c>
      <c r="AO421">
        <v>2.914713E-2</v>
      </c>
    </row>
    <row r="422" spans="2:41" x14ac:dyDescent="0.25">
      <c r="B422">
        <v>-4.3780989999999999E-2</v>
      </c>
      <c r="C422">
        <v>3.0707760000000001E-2</v>
      </c>
      <c r="D422">
        <v>-0.74908870000000005</v>
      </c>
      <c r="E422">
        <v>3.3429460000000001E-2</v>
      </c>
      <c r="F422">
        <v>-0.65398230000000002</v>
      </c>
      <c r="G422">
        <v>2.5183500000000001E-2</v>
      </c>
      <c r="H422">
        <v>-1.0880529999999999</v>
      </c>
      <c r="I422">
        <v>3.8488719999999997E-2</v>
      </c>
      <c r="J422">
        <v>0.58534759999999997</v>
      </c>
      <c r="K422">
        <v>2.2467150000000002E-2</v>
      </c>
      <c r="L422">
        <v>-0.83143389999999995</v>
      </c>
      <c r="M422">
        <v>1.297802E-2</v>
      </c>
      <c r="N422">
        <v>1.0049600000000001</v>
      </c>
      <c r="O422">
        <v>2.4135810000000001E-2</v>
      </c>
      <c r="P422">
        <v>1.1849080000000001</v>
      </c>
      <c r="Q422">
        <v>3.8033339999999999E-2</v>
      </c>
      <c r="R422">
        <v>1.2361359999999999</v>
      </c>
      <c r="S422">
        <v>3.0926450000000001E-2</v>
      </c>
      <c r="T422">
        <v>-0.82445210000000002</v>
      </c>
      <c r="U422">
        <v>4.3821859999999997E-2</v>
      </c>
      <c r="V422">
        <v>0.33898289999999998</v>
      </c>
      <c r="W422">
        <v>3.8070890000000003E-2</v>
      </c>
      <c r="X422">
        <v>0.3106756</v>
      </c>
      <c r="Y422">
        <v>2.7841609999999999E-2</v>
      </c>
      <c r="Z422">
        <v>-1.4518880000000001</v>
      </c>
      <c r="AA422">
        <v>4.7730620000000001E-2</v>
      </c>
      <c r="AB422">
        <v>-0.95492089999999996</v>
      </c>
      <c r="AC422">
        <v>3.0595239999999999E-2</v>
      </c>
      <c r="AD422">
        <v>-1.781425</v>
      </c>
      <c r="AE422">
        <v>3.6251020000000002E-2</v>
      </c>
      <c r="AF422">
        <v>-0.2191244</v>
      </c>
      <c r="AG422">
        <v>4.124249E-2</v>
      </c>
      <c r="AH422">
        <v>-0.19131809999999999</v>
      </c>
      <c r="AI422">
        <v>2.3794550000000001E-2</v>
      </c>
      <c r="AJ422">
        <v>1.458305</v>
      </c>
      <c r="AK422">
        <v>2.7018110000000001E-2</v>
      </c>
      <c r="AL422">
        <v>-0.8166369</v>
      </c>
      <c r="AM422">
        <v>3.110957E-2</v>
      </c>
      <c r="AN422">
        <v>-0.1943954</v>
      </c>
      <c r="AO422">
        <v>2.147775E-2</v>
      </c>
    </row>
    <row r="423" spans="2:41" x14ac:dyDescent="0.25">
      <c r="B423">
        <v>-0.67657699999999998</v>
      </c>
      <c r="C423">
        <v>4.0422020000000003E-2</v>
      </c>
      <c r="D423">
        <v>-0.77934239999999999</v>
      </c>
      <c r="E423">
        <v>3.8765420000000002E-2</v>
      </c>
      <c r="F423">
        <v>-0.31125570000000002</v>
      </c>
      <c r="G423">
        <v>3.094614E-2</v>
      </c>
      <c r="H423">
        <v>-0.85735980000000001</v>
      </c>
      <c r="I423">
        <v>3.7558290000000001E-2</v>
      </c>
      <c r="J423">
        <v>0.6773401</v>
      </c>
      <c r="K423">
        <v>2.1949819999999998E-2</v>
      </c>
      <c r="L423">
        <v>-1.4548540000000001</v>
      </c>
      <c r="M423">
        <v>2.9353420000000002E-2</v>
      </c>
      <c r="N423">
        <v>1.1283609999999999</v>
      </c>
      <c r="O423">
        <v>2.233539E-2</v>
      </c>
      <c r="P423">
        <v>0.25630910000000001</v>
      </c>
      <c r="Q423">
        <v>3.4292299999999998E-2</v>
      </c>
      <c r="R423">
        <v>1.45855</v>
      </c>
      <c r="S423">
        <v>3.8647609999999999E-2</v>
      </c>
      <c r="T423">
        <v>-0.74388430000000005</v>
      </c>
      <c r="U423">
        <v>3.388969E-2</v>
      </c>
      <c r="V423">
        <v>-7.4415499999999996E-2</v>
      </c>
      <c r="W423">
        <v>3.2651739999999999E-2</v>
      </c>
      <c r="X423">
        <v>-2.2835640000000001E-2</v>
      </c>
      <c r="Y423">
        <v>2.6172560000000001E-2</v>
      </c>
      <c r="Z423">
        <v>-1.635092</v>
      </c>
      <c r="AA423">
        <v>4.2281199999999998E-2</v>
      </c>
      <c r="AB423">
        <v>-1.3231040000000001</v>
      </c>
      <c r="AC423">
        <v>3.9449499999999998E-2</v>
      </c>
      <c r="AD423">
        <v>-0.77599200000000002</v>
      </c>
      <c r="AE423">
        <v>3.1464590000000001E-2</v>
      </c>
      <c r="AF423">
        <v>-0.53194949999999996</v>
      </c>
      <c r="AG423">
        <v>3.6866690000000001E-2</v>
      </c>
      <c r="AH423">
        <v>-0.62063550000000001</v>
      </c>
      <c r="AI423">
        <v>2.5532679999999999E-2</v>
      </c>
      <c r="AJ423">
        <v>1.2328889999999999</v>
      </c>
      <c r="AK423">
        <v>3.5468060000000003E-2</v>
      </c>
      <c r="AL423">
        <v>0.2018605</v>
      </c>
      <c r="AM423">
        <v>3.0324460000000001E-2</v>
      </c>
      <c r="AN423">
        <v>2.3836429999999999E-2</v>
      </c>
      <c r="AO423">
        <v>2.8655190000000001E-2</v>
      </c>
    </row>
    <row r="424" spans="2:41" x14ac:dyDescent="0.25">
      <c r="B424">
        <v>-1.060144</v>
      </c>
      <c r="C424">
        <v>5.019183E-2</v>
      </c>
      <c r="D424">
        <v>-0.51321830000000002</v>
      </c>
      <c r="E424">
        <v>2.9133429999999998E-2</v>
      </c>
      <c r="F424">
        <v>0.11283749999999999</v>
      </c>
      <c r="G424">
        <v>3.8413490000000002E-2</v>
      </c>
      <c r="H424">
        <v>-0.3185017</v>
      </c>
      <c r="I424">
        <v>3.3810319999999998E-2</v>
      </c>
      <c r="J424">
        <v>0.67695689999999997</v>
      </c>
      <c r="K424">
        <v>2.933523E-2</v>
      </c>
      <c r="L424">
        <v>-0.4056514</v>
      </c>
      <c r="M424">
        <v>3.2504320000000003E-2</v>
      </c>
      <c r="N424">
        <v>1.3848199999999999</v>
      </c>
      <c r="O424">
        <v>2.372606E-2</v>
      </c>
      <c r="P424">
        <v>-0.6591359</v>
      </c>
      <c r="Q424">
        <v>3.246081E-2</v>
      </c>
      <c r="R424">
        <v>0.57127589999999995</v>
      </c>
      <c r="S424">
        <v>3.9772950000000001E-2</v>
      </c>
      <c r="T424">
        <v>-0.94766950000000005</v>
      </c>
      <c r="U424">
        <v>3.5632150000000001E-2</v>
      </c>
      <c r="V424">
        <v>-1.4315260000000001</v>
      </c>
      <c r="W424">
        <v>2.7309119999999999E-2</v>
      </c>
      <c r="X424">
        <v>-9.4167780000000006E-2</v>
      </c>
      <c r="Y424">
        <v>2.841552E-2</v>
      </c>
      <c r="Z424">
        <v>-0.67188270000000005</v>
      </c>
      <c r="AA424">
        <v>3.2316669999999999E-2</v>
      </c>
      <c r="AB424">
        <v>-1.2659210000000001</v>
      </c>
      <c r="AC424">
        <v>4.019752E-2</v>
      </c>
      <c r="AD424">
        <v>2.6150550000000002E-2</v>
      </c>
      <c r="AE424">
        <v>3.760252E-2</v>
      </c>
      <c r="AF424">
        <v>0.6048867</v>
      </c>
      <c r="AG424">
        <v>2.57217E-2</v>
      </c>
      <c r="AH424">
        <v>-0.784165</v>
      </c>
      <c r="AI424">
        <v>3.9461379999999997E-2</v>
      </c>
      <c r="AJ424">
        <v>2.0906419999999999</v>
      </c>
      <c r="AK424">
        <v>2.4537989999999999E-2</v>
      </c>
      <c r="AL424">
        <v>1.7540420000000001</v>
      </c>
      <c r="AM424">
        <v>2.828056E-2</v>
      </c>
      <c r="AN424">
        <v>1.636204</v>
      </c>
      <c r="AO424">
        <v>4.0467349999999999E-2</v>
      </c>
    </row>
    <row r="425" spans="2:41" x14ac:dyDescent="0.25">
      <c r="B425">
        <v>0.27359099999999997</v>
      </c>
      <c r="C425">
        <v>3.8050580000000001E-2</v>
      </c>
      <c r="D425">
        <v>-0.1956582</v>
      </c>
      <c r="E425">
        <v>2.1635049999999999E-2</v>
      </c>
      <c r="F425">
        <v>0.87926890000000002</v>
      </c>
      <c r="G425">
        <v>3.2318369999999999E-2</v>
      </c>
      <c r="H425">
        <v>0.58963279999999996</v>
      </c>
      <c r="I425">
        <v>2.7789069999999999E-2</v>
      </c>
      <c r="J425">
        <v>0.2910201</v>
      </c>
      <c r="K425">
        <v>2.589116E-2</v>
      </c>
      <c r="L425">
        <v>0.10068580000000001</v>
      </c>
      <c r="M425">
        <v>2.930783E-2</v>
      </c>
      <c r="N425">
        <v>0.81224479999999999</v>
      </c>
      <c r="O425">
        <v>2.6733650000000001E-2</v>
      </c>
      <c r="P425">
        <v>-2.5147989999999999E-2</v>
      </c>
      <c r="Q425">
        <v>3.036442E-2</v>
      </c>
      <c r="R425">
        <v>-0.35417539999999997</v>
      </c>
      <c r="S425">
        <v>3.936253E-2</v>
      </c>
      <c r="T425">
        <v>-0.6202647</v>
      </c>
      <c r="U425">
        <v>5.0328169999999998E-2</v>
      </c>
      <c r="V425">
        <v>-1.5031220000000001</v>
      </c>
      <c r="W425">
        <v>2.4114219999999999E-2</v>
      </c>
      <c r="X425">
        <v>7.3302400000000004E-2</v>
      </c>
      <c r="Y425">
        <v>3.229688E-2</v>
      </c>
      <c r="Z425">
        <v>0.18173880000000001</v>
      </c>
      <c r="AA425">
        <v>2.3109649999999999E-2</v>
      </c>
      <c r="AB425">
        <v>5.0388530000000003E-3</v>
      </c>
      <c r="AC425">
        <v>2.8578530000000001E-2</v>
      </c>
      <c r="AD425">
        <v>0.19204669999999999</v>
      </c>
      <c r="AE425">
        <v>4.9488219999999999E-2</v>
      </c>
      <c r="AF425">
        <v>0.96431920000000004</v>
      </c>
      <c r="AG425">
        <v>2.5036590000000001E-2</v>
      </c>
      <c r="AH425">
        <v>-0.25599559999999999</v>
      </c>
      <c r="AI425">
        <v>4.6276749999999998E-2</v>
      </c>
      <c r="AJ425">
        <v>1.796721</v>
      </c>
      <c r="AK425">
        <v>7.210302E-3</v>
      </c>
      <c r="AL425">
        <v>1.590878</v>
      </c>
      <c r="AM425">
        <v>2.7649509999999999E-2</v>
      </c>
      <c r="AN425">
        <v>2.0486870000000001</v>
      </c>
      <c r="AO425">
        <v>3.0543689999999998E-2</v>
      </c>
    </row>
    <row r="426" spans="2:41" x14ac:dyDescent="0.25">
      <c r="B426">
        <v>1.0850949999999999</v>
      </c>
      <c r="C426">
        <v>1.8234920000000002E-2</v>
      </c>
      <c r="D426">
        <v>8.0385369999999998E-2</v>
      </c>
      <c r="E426">
        <v>2.8017739999999999E-2</v>
      </c>
      <c r="F426">
        <v>0.90864400000000001</v>
      </c>
      <c r="G426">
        <v>1.8586020000000002E-2</v>
      </c>
      <c r="H426">
        <v>0.67545029999999995</v>
      </c>
      <c r="I426">
        <v>1.8953950000000001E-2</v>
      </c>
      <c r="J426">
        <v>-0.11467579999999999</v>
      </c>
      <c r="K426">
        <v>1.54141E-2</v>
      </c>
      <c r="L426">
        <v>-0.24699689999999999</v>
      </c>
      <c r="M426">
        <v>3.7750560000000002E-2</v>
      </c>
      <c r="N426">
        <v>0.26089960000000001</v>
      </c>
      <c r="O426">
        <v>2.662544E-2</v>
      </c>
      <c r="P426">
        <v>0.75054449999999995</v>
      </c>
      <c r="Q426">
        <v>2.8834660000000002E-2</v>
      </c>
      <c r="R426">
        <v>-0.66849369999999997</v>
      </c>
      <c r="S426">
        <v>4.0089819999999998E-2</v>
      </c>
      <c r="T426">
        <v>0.13859189999999999</v>
      </c>
      <c r="U426">
        <v>5.0534700000000002E-2</v>
      </c>
      <c r="V426">
        <v>-0.39757890000000001</v>
      </c>
      <c r="W426">
        <v>2.6980839999999999E-2</v>
      </c>
      <c r="X426">
        <v>0.35135100000000002</v>
      </c>
      <c r="Y426">
        <v>3.2159529999999999E-2</v>
      </c>
      <c r="Z426">
        <v>-0.28179779999999999</v>
      </c>
      <c r="AA426">
        <v>2.25875E-2</v>
      </c>
      <c r="AB426">
        <v>1.3022069999999999</v>
      </c>
      <c r="AC426">
        <v>1.6573959999999999E-2</v>
      </c>
      <c r="AD426">
        <v>-0.16870479999999999</v>
      </c>
      <c r="AE426">
        <v>5.2550649999999997E-2</v>
      </c>
      <c r="AF426">
        <v>0.59893280000000004</v>
      </c>
      <c r="AG426">
        <v>3.1097840000000002E-2</v>
      </c>
      <c r="AH426">
        <v>0.1890877</v>
      </c>
      <c r="AI426">
        <v>3.2174149999999999E-2</v>
      </c>
      <c r="AJ426">
        <v>0.51178270000000003</v>
      </c>
      <c r="AK426">
        <v>8.9758089999999995E-3</v>
      </c>
      <c r="AL426">
        <v>-0.4123502</v>
      </c>
      <c r="AM426">
        <v>2.602289E-2</v>
      </c>
      <c r="AN426">
        <v>0.60054280000000004</v>
      </c>
      <c r="AO426">
        <v>1.4231270000000001E-2</v>
      </c>
    </row>
    <row r="427" spans="2:41" x14ac:dyDescent="0.25">
      <c r="B427">
        <v>0.78025610000000001</v>
      </c>
      <c r="C427">
        <v>1.536681E-2</v>
      </c>
      <c r="D427">
        <v>0.48978310000000003</v>
      </c>
      <c r="E427">
        <v>4.2164840000000002E-2</v>
      </c>
      <c r="F427">
        <v>0.16547780000000001</v>
      </c>
      <c r="G427">
        <v>1.5919409999999998E-2</v>
      </c>
      <c r="H427">
        <v>-0.23838490000000001</v>
      </c>
      <c r="I427">
        <v>1.9002749999999999E-2</v>
      </c>
      <c r="J427">
        <v>0.35624139999999999</v>
      </c>
      <c r="K427">
        <v>1.9118400000000001E-2</v>
      </c>
      <c r="L427">
        <v>0.29843310000000001</v>
      </c>
      <c r="M427">
        <v>3.9221399999999997E-2</v>
      </c>
      <c r="N427">
        <v>1.033501</v>
      </c>
      <c r="O427">
        <v>2.3933039999999999E-2</v>
      </c>
      <c r="P427">
        <v>0.41202309999999998</v>
      </c>
      <c r="Q427">
        <v>3.1745089999999997E-2</v>
      </c>
      <c r="R427">
        <v>-0.22532740000000001</v>
      </c>
      <c r="S427">
        <v>3.5502159999999998E-2</v>
      </c>
      <c r="T427">
        <v>1.271109</v>
      </c>
      <c r="U427">
        <v>3.2136249999999998E-2</v>
      </c>
      <c r="V427">
        <v>0.26276650000000001</v>
      </c>
      <c r="W427">
        <v>3.4054340000000002E-2</v>
      </c>
      <c r="X427">
        <v>0.25746200000000002</v>
      </c>
      <c r="Y427">
        <v>3.2134259999999998E-2</v>
      </c>
      <c r="Z427">
        <v>-0.96684099999999995</v>
      </c>
      <c r="AA427">
        <v>2.7651370000000002E-2</v>
      </c>
      <c r="AB427">
        <v>1.644021</v>
      </c>
      <c r="AC427">
        <v>2.215773E-2</v>
      </c>
      <c r="AD427">
        <v>0.19300349999999999</v>
      </c>
      <c r="AE427">
        <v>4.1372140000000002E-2</v>
      </c>
      <c r="AF427">
        <v>1.0660810000000001</v>
      </c>
      <c r="AG427">
        <v>3.3994410000000003E-2</v>
      </c>
      <c r="AH427">
        <v>-0.12072769999999999</v>
      </c>
      <c r="AI427">
        <v>2.630733E-2</v>
      </c>
      <c r="AJ427">
        <v>8.0896889999999999E-2</v>
      </c>
      <c r="AK427">
        <v>2.1928019999999999E-2</v>
      </c>
      <c r="AL427">
        <v>-2.0467309999999999</v>
      </c>
      <c r="AM427">
        <v>2.1951729999999999E-2</v>
      </c>
      <c r="AN427">
        <v>-0.9751744</v>
      </c>
      <c r="AO427">
        <v>2.0624469999999999E-2</v>
      </c>
    </row>
    <row r="428" spans="2:41" x14ac:dyDescent="0.25">
      <c r="B428">
        <v>0.91466570000000003</v>
      </c>
      <c r="C428">
        <v>2.7475469999999998E-2</v>
      </c>
      <c r="D428">
        <v>0.37530940000000002</v>
      </c>
      <c r="E428">
        <v>4.9499719999999997E-2</v>
      </c>
      <c r="F428">
        <v>-1.8302579999999999E-2</v>
      </c>
      <c r="G428">
        <v>2.254302E-2</v>
      </c>
      <c r="H428">
        <v>-0.48853750000000001</v>
      </c>
      <c r="I428">
        <v>2.4942019999999999E-2</v>
      </c>
      <c r="J428">
        <v>1.1352660000000001</v>
      </c>
      <c r="K428">
        <v>3.4384930000000001E-2</v>
      </c>
      <c r="L428">
        <v>0.53529789999999999</v>
      </c>
      <c r="M428">
        <v>2.6123710000000001E-2</v>
      </c>
      <c r="N428">
        <v>2.1202359999999998</v>
      </c>
      <c r="O428">
        <v>2.0663399999999998E-2</v>
      </c>
      <c r="P428">
        <v>9.5900360000000004E-2</v>
      </c>
      <c r="Q428">
        <v>3.5259110000000003E-2</v>
      </c>
      <c r="R428">
        <v>0.28700049999999999</v>
      </c>
      <c r="S428">
        <v>1.64312E-2</v>
      </c>
      <c r="T428">
        <v>1.7239599999999999</v>
      </c>
      <c r="U428">
        <v>1.863126E-2</v>
      </c>
      <c r="V428">
        <v>0.73620220000000003</v>
      </c>
      <c r="W428">
        <v>3.7436299999999999E-2</v>
      </c>
      <c r="X428">
        <v>0.32911269999999998</v>
      </c>
      <c r="Y428">
        <v>3.582722E-2</v>
      </c>
      <c r="Z428">
        <v>-1.4174100000000001</v>
      </c>
      <c r="AA428">
        <v>3.0990960000000001E-2</v>
      </c>
      <c r="AB428">
        <v>1.1810309999999999</v>
      </c>
      <c r="AC428">
        <v>2.9812180000000001E-2</v>
      </c>
      <c r="AD428">
        <v>0.90413350000000003</v>
      </c>
      <c r="AE428">
        <v>2.7245160000000001E-2</v>
      </c>
      <c r="AF428">
        <v>1.624935</v>
      </c>
      <c r="AG428">
        <v>3.1952139999999997E-2</v>
      </c>
      <c r="AH428">
        <v>-0.5492032</v>
      </c>
      <c r="AI428">
        <v>4.2051100000000001E-2</v>
      </c>
      <c r="AJ428">
        <v>0.28260649999999998</v>
      </c>
      <c r="AK428">
        <v>3.2271769999999998E-2</v>
      </c>
      <c r="AL428">
        <v>-2.0909300000000002</v>
      </c>
      <c r="AM428">
        <v>2.1371959999999999E-2</v>
      </c>
      <c r="AN428">
        <v>-1.4398489999999999</v>
      </c>
      <c r="AO428">
        <v>3.7607590000000003E-2</v>
      </c>
    </row>
    <row r="429" spans="2:41" x14ac:dyDescent="0.25">
      <c r="B429">
        <v>0.53460260000000004</v>
      </c>
      <c r="C429">
        <v>3.5294520000000003E-2</v>
      </c>
      <c r="D429">
        <v>-0.98211550000000003</v>
      </c>
      <c r="E429">
        <v>4.0422060000000003E-2</v>
      </c>
      <c r="F429">
        <v>0.20450270000000001</v>
      </c>
      <c r="G429">
        <v>2.0735989999999999E-2</v>
      </c>
      <c r="H429">
        <v>0.91403920000000005</v>
      </c>
      <c r="I429">
        <v>2.4625629999999999E-2</v>
      </c>
      <c r="J429">
        <v>0.62626000000000004</v>
      </c>
      <c r="K429">
        <v>4.1891970000000001E-2</v>
      </c>
      <c r="L429">
        <v>-1.0559270000000001</v>
      </c>
      <c r="M429">
        <v>2.3319929999999999E-2</v>
      </c>
      <c r="N429">
        <v>2.6319499999999998</v>
      </c>
      <c r="O429">
        <v>2.561248E-2</v>
      </c>
      <c r="P429">
        <v>1.191257</v>
      </c>
      <c r="Q429">
        <v>3.7596589999999999E-2</v>
      </c>
      <c r="R429">
        <v>-0.47364849999999997</v>
      </c>
      <c r="S429">
        <v>-2.472962E-3</v>
      </c>
      <c r="T429">
        <v>0.59462559999999998</v>
      </c>
      <c r="U429">
        <v>2.0965299999999999E-2</v>
      </c>
      <c r="V429">
        <v>1.574927</v>
      </c>
      <c r="W429">
        <v>3.4564440000000002E-2</v>
      </c>
      <c r="X429">
        <v>1.288295</v>
      </c>
      <c r="Y429">
        <v>3.3551549999999999E-2</v>
      </c>
      <c r="Z429">
        <v>-1.3137760000000001</v>
      </c>
      <c r="AA429">
        <v>3.2100679999999999E-2</v>
      </c>
      <c r="AB429">
        <v>0.85246120000000003</v>
      </c>
      <c r="AC429">
        <v>2.4649859999999999E-2</v>
      </c>
      <c r="AD429">
        <v>1.4426000000000001</v>
      </c>
      <c r="AE429">
        <v>2.498889E-2</v>
      </c>
      <c r="AF429">
        <v>0.75722469999999997</v>
      </c>
      <c r="AG429">
        <v>2.8772519999999999E-2</v>
      </c>
      <c r="AH429">
        <v>-0.1700171</v>
      </c>
      <c r="AI429">
        <v>4.9154589999999998E-2</v>
      </c>
      <c r="AJ429">
        <v>0.71613479999999996</v>
      </c>
      <c r="AK429">
        <v>3.5679130000000003E-2</v>
      </c>
      <c r="AL429">
        <v>-1.3033360000000001</v>
      </c>
      <c r="AM429">
        <v>2.8623019999999999E-2</v>
      </c>
      <c r="AN429">
        <v>-1.0596140000000001</v>
      </c>
      <c r="AO429">
        <v>3.9182109999999999E-2</v>
      </c>
    </row>
    <row r="430" spans="2:41" x14ac:dyDescent="0.25">
      <c r="B430">
        <v>-0.55798780000000003</v>
      </c>
      <c r="C430">
        <v>3.2243729999999998E-2</v>
      </c>
      <c r="D430">
        <v>-2.7250359999999998</v>
      </c>
      <c r="E430">
        <v>3.2166060000000003E-2</v>
      </c>
      <c r="F430">
        <v>-6.5166290000000002E-2</v>
      </c>
      <c r="G430">
        <v>1.5964300000000001E-2</v>
      </c>
      <c r="H430">
        <v>2.2857340000000002</v>
      </c>
      <c r="I430">
        <v>2.2836929999999998E-2</v>
      </c>
      <c r="J430">
        <v>-0.65820920000000005</v>
      </c>
      <c r="K430">
        <v>3.8967130000000003E-2</v>
      </c>
      <c r="L430">
        <v>-2.3131539999999999</v>
      </c>
      <c r="M430">
        <v>3.2770199999999999E-2</v>
      </c>
      <c r="N430">
        <v>2.5690770000000001</v>
      </c>
      <c r="O430">
        <v>3.057901E-2</v>
      </c>
      <c r="P430">
        <v>2.3662450000000002</v>
      </c>
      <c r="Q430">
        <v>3.7186940000000002E-2</v>
      </c>
      <c r="R430">
        <v>-1.4499379999999999</v>
      </c>
      <c r="S430">
        <v>8.9113769999999998E-3</v>
      </c>
      <c r="T430">
        <v>-0.57864519999999997</v>
      </c>
      <c r="U430">
        <v>3.0816159999999999E-2</v>
      </c>
      <c r="V430">
        <v>0.92128750000000004</v>
      </c>
      <c r="W430">
        <v>2.9247780000000001E-2</v>
      </c>
      <c r="X430">
        <v>2.139465</v>
      </c>
      <c r="Y430">
        <v>2.0044280000000001E-2</v>
      </c>
      <c r="Z430">
        <v>-0.1172445</v>
      </c>
      <c r="AA430">
        <v>3.4438749999999997E-2</v>
      </c>
      <c r="AB430">
        <v>0.65070320000000004</v>
      </c>
      <c r="AC430">
        <v>2.1196240000000002E-2</v>
      </c>
      <c r="AD430">
        <v>1.464939</v>
      </c>
      <c r="AE430">
        <v>2.59419E-2</v>
      </c>
      <c r="AF430">
        <v>-0.69403349999999997</v>
      </c>
      <c r="AG430">
        <v>2.6401279999999999E-2</v>
      </c>
      <c r="AH430">
        <v>9.6113000000000004E-2</v>
      </c>
      <c r="AI430">
        <v>3.833313E-2</v>
      </c>
      <c r="AJ430">
        <v>0.59731190000000001</v>
      </c>
      <c r="AK430">
        <v>2.957562E-2</v>
      </c>
      <c r="AL430">
        <v>-0.27232469999999998</v>
      </c>
      <c r="AM430">
        <v>3.6535529999999997E-2</v>
      </c>
      <c r="AN430">
        <v>-1.2555400000000001</v>
      </c>
      <c r="AO430">
        <v>3.1657659999999997E-2</v>
      </c>
    </row>
    <row r="431" spans="2:41" x14ac:dyDescent="0.25">
      <c r="B431">
        <v>-1.424609</v>
      </c>
      <c r="C431">
        <v>2.6076459999999999E-2</v>
      </c>
      <c r="D431">
        <v>-2.8395679999999999</v>
      </c>
      <c r="E431">
        <v>4.1110519999999998E-2</v>
      </c>
      <c r="F431">
        <v>-0.63352240000000004</v>
      </c>
      <c r="G431">
        <v>2.405185E-2</v>
      </c>
      <c r="H431">
        <v>1.7985279999999999</v>
      </c>
      <c r="I431">
        <v>2.4221739999999999E-2</v>
      </c>
      <c r="J431">
        <v>-0.85602639999999997</v>
      </c>
      <c r="K431">
        <v>3.5063280000000002E-2</v>
      </c>
      <c r="L431">
        <v>-0.5371553</v>
      </c>
      <c r="M431">
        <v>3.5458870000000003E-2</v>
      </c>
      <c r="N431">
        <v>1.2993600000000001</v>
      </c>
      <c r="O431">
        <v>2.3821200000000001E-2</v>
      </c>
      <c r="P431">
        <v>1.3091550000000001</v>
      </c>
      <c r="Q431">
        <v>3.2949689999999997E-2</v>
      </c>
      <c r="R431">
        <v>-0.72574170000000005</v>
      </c>
      <c r="S431">
        <v>3.5762530000000001E-2</v>
      </c>
      <c r="T431">
        <v>-0.91029199999999999</v>
      </c>
      <c r="U431">
        <v>3.7701890000000002E-2</v>
      </c>
      <c r="V431">
        <v>-3.2539859999999997E-2</v>
      </c>
      <c r="W431">
        <v>3.2173260000000002E-2</v>
      </c>
      <c r="X431">
        <v>2.2297180000000001</v>
      </c>
      <c r="Y431">
        <v>1.768163E-2</v>
      </c>
      <c r="Z431">
        <v>0.77085599999999999</v>
      </c>
      <c r="AA431">
        <v>3.1821019999999998E-2</v>
      </c>
      <c r="AB431">
        <v>0.34491300000000003</v>
      </c>
      <c r="AC431">
        <v>2.9165920000000001E-2</v>
      </c>
      <c r="AD431">
        <v>0.80258719999999995</v>
      </c>
      <c r="AE431">
        <v>2.4819020000000001E-2</v>
      </c>
      <c r="AF431">
        <v>-0.64955249999999998</v>
      </c>
      <c r="AG431">
        <v>1.9706350000000001E-2</v>
      </c>
      <c r="AH431">
        <v>-0.82853109999999996</v>
      </c>
      <c r="AI431">
        <v>3.0073059999999999E-2</v>
      </c>
      <c r="AJ431">
        <v>-4.905313E-2</v>
      </c>
      <c r="AK431">
        <v>2.4596429999999999E-2</v>
      </c>
      <c r="AL431">
        <v>0.95440029999999998</v>
      </c>
      <c r="AM431">
        <v>3.5451299999999998E-2</v>
      </c>
      <c r="AN431">
        <v>-2.2380260000000001</v>
      </c>
      <c r="AO431">
        <v>4.375184E-2</v>
      </c>
    </row>
    <row r="432" spans="2:41" x14ac:dyDescent="0.25">
      <c r="B432">
        <v>-1.765852</v>
      </c>
      <c r="C432">
        <v>3.0431300000000001E-2</v>
      </c>
      <c r="D432">
        <v>-0.83900640000000004</v>
      </c>
      <c r="E432">
        <v>4.8133670000000003E-2</v>
      </c>
      <c r="F432">
        <v>-0.98851820000000001</v>
      </c>
      <c r="G432">
        <v>3.211634E-2</v>
      </c>
      <c r="H432">
        <v>0.59732669999999999</v>
      </c>
      <c r="I432">
        <v>2.3165229999999998E-2</v>
      </c>
      <c r="J432">
        <v>-0.33996189999999998</v>
      </c>
      <c r="K432">
        <v>3.425943E-2</v>
      </c>
      <c r="L432">
        <v>2.423079</v>
      </c>
      <c r="M432">
        <v>3.1393919999999999E-2</v>
      </c>
      <c r="N432">
        <v>-2.5725060000000001E-2</v>
      </c>
      <c r="O432">
        <v>2.303529E-2</v>
      </c>
      <c r="P432">
        <v>-0.60514199999999996</v>
      </c>
      <c r="Q432">
        <v>3.0401350000000001E-2</v>
      </c>
      <c r="R432">
        <v>0.74937129999999996</v>
      </c>
      <c r="S432">
        <v>4.0625960000000003E-2</v>
      </c>
      <c r="T432">
        <v>-0.78690119999999997</v>
      </c>
      <c r="U432">
        <v>4.158208E-2</v>
      </c>
      <c r="V432">
        <v>0.65256320000000001</v>
      </c>
      <c r="W432">
        <v>2.8376760000000001E-2</v>
      </c>
      <c r="X432">
        <v>1.5615950000000001</v>
      </c>
      <c r="Y432">
        <v>3.595073E-2</v>
      </c>
      <c r="Z432">
        <v>-6.7943969999999998E-3</v>
      </c>
      <c r="AA432">
        <v>2.0889959999999999E-2</v>
      </c>
      <c r="AB432">
        <v>0.8443484</v>
      </c>
      <c r="AC432">
        <v>3.2829990000000003E-2</v>
      </c>
      <c r="AD432">
        <v>1.0617920000000001</v>
      </c>
      <c r="AE432">
        <v>3.0592629999999999E-2</v>
      </c>
      <c r="AF432">
        <v>0.47849360000000002</v>
      </c>
      <c r="AG432">
        <v>1.4396290000000001E-2</v>
      </c>
      <c r="AH432">
        <v>-1.3712759999999999</v>
      </c>
      <c r="AI432">
        <v>3.3053289999999999E-2</v>
      </c>
      <c r="AJ432">
        <v>0.31194110000000003</v>
      </c>
      <c r="AK432">
        <v>2.2832020000000001E-2</v>
      </c>
      <c r="AL432">
        <v>1.3640779999999999</v>
      </c>
      <c r="AM432">
        <v>2.6586749999999999E-2</v>
      </c>
      <c r="AN432">
        <v>-2.0642320000000001</v>
      </c>
      <c r="AO432">
        <v>6.3294359999999994E-2</v>
      </c>
    </row>
    <row r="433" spans="2:41" x14ac:dyDescent="0.25">
      <c r="B433">
        <v>-0.46220339999999999</v>
      </c>
      <c r="C433">
        <v>3.928943E-2</v>
      </c>
      <c r="D433">
        <v>0.88327180000000005</v>
      </c>
      <c r="E433">
        <v>3.8594789999999997E-2</v>
      </c>
      <c r="F433">
        <v>-1.4237470000000001</v>
      </c>
      <c r="G433">
        <v>2.4352809999999999E-2</v>
      </c>
      <c r="H433">
        <v>0.31807029999999997</v>
      </c>
      <c r="I433">
        <v>2.384553E-2</v>
      </c>
      <c r="J433">
        <v>-0.1545726</v>
      </c>
      <c r="K433">
        <v>3.0294339999999999E-2</v>
      </c>
      <c r="L433">
        <v>2.7858130000000001</v>
      </c>
      <c r="M433">
        <v>3.0897460000000002E-2</v>
      </c>
      <c r="N433">
        <v>-0.46904380000000001</v>
      </c>
      <c r="O433">
        <v>3.4285969999999999E-2</v>
      </c>
      <c r="P433">
        <v>-1.136064</v>
      </c>
      <c r="Q433">
        <v>2.8770339999999998E-2</v>
      </c>
      <c r="R433">
        <v>1.099947</v>
      </c>
      <c r="S433">
        <v>2.9536349999999999E-2</v>
      </c>
      <c r="T433">
        <v>-0.1203627</v>
      </c>
      <c r="U433">
        <v>4.0628930000000001E-2</v>
      </c>
      <c r="V433">
        <v>0.94642669999999995</v>
      </c>
      <c r="W433">
        <v>1.0225919999999999E-2</v>
      </c>
      <c r="X433">
        <v>0.65883000000000003</v>
      </c>
      <c r="Y433">
        <v>4.5461330000000001E-2</v>
      </c>
      <c r="Z433">
        <v>-1.749252</v>
      </c>
      <c r="AA433">
        <v>2.1296010000000001E-2</v>
      </c>
      <c r="AB433">
        <v>1.0979950000000001</v>
      </c>
      <c r="AC433">
        <v>2.21488E-2</v>
      </c>
      <c r="AD433">
        <v>1.3156909999999999</v>
      </c>
      <c r="AE433">
        <v>3.5399010000000002E-2</v>
      </c>
      <c r="AF433">
        <v>1.325159</v>
      </c>
      <c r="AG433">
        <v>1.946811E-2</v>
      </c>
      <c r="AH433">
        <v>-0.79701699999999998</v>
      </c>
      <c r="AI433">
        <v>3.7122479999999999E-2</v>
      </c>
      <c r="AJ433">
        <v>0.7342784</v>
      </c>
      <c r="AK433">
        <v>2.0084749999999998E-2</v>
      </c>
      <c r="AL433">
        <v>0.16751269999999999</v>
      </c>
      <c r="AM433">
        <v>1.9773900000000001E-2</v>
      </c>
      <c r="AN433">
        <v>-3.104078E-2</v>
      </c>
      <c r="AO433">
        <v>5.031128E-2</v>
      </c>
    </row>
    <row r="434" spans="2:41" x14ac:dyDescent="0.25">
      <c r="B434">
        <v>1.394271</v>
      </c>
      <c r="C434">
        <v>3.2661200000000001E-2</v>
      </c>
      <c r="D434">
        <v>0.63580020000000004</v>
      </c>
      <c r="E434">
        <v>3.5929950000000002E-2</v>
      </c>
      <c r="F434">
        <v>-1.684472</v>
      </c>
      <c r="G434">
        <v>1.850974E-2</v>
      </c>
      <c r="H434">
        <v>0.61771359999999997</v>
      </c>
      <c r="I434">
        <v>3.0133380000000001E-2</v>
      </c>
      <c r="J434">
        <v>-0.25318390000000002</v>
      </c>
      <c r="K434">
        <v>2.769783E-2</v>
      </c>
      <c r="L434">
        <v>0.79531549999999995</v>
      </c>
      <c r="M434">
        <v>3.4533420000000002E-2</v>
      </c>
      <c r="N434">
        <v>-1.0152680000000001</v>
      </c>
      <c r="O434">
        <v>3.954622E-2</v>
      </c>
      <c r="P434">
        <v>-0.80402560000000001</v>
      </c>
      <c r="Q434">
        <v>3.056886E-2</v>
      </c>
      <c r="R434">
        <v>0.59358670000000002</v>
      </c>
      <c r="S434">
        <v>3.2925019999999999E-2</v>
      </c>
      <c r="T434">
        <v>1.060548</v>
      </c>
      <c r="U434">
        <v>3.4431749999999997E-2</v>
      </c>
      <c r="V434">
        <v>0.23373730000000001</v>
      </c>
      <c r="W434">
        <v>1.0835300000000001E-2</v>
      </c>
      <c r="X434">
        <v>0.37236000000000002</v>
      </c>
      <c r="Y434">
        <v>3.671232E-2</v>
      </c>
      <c r="Z434">
        <v>-2.5369609999999998</v>
      </c>
      <c r="AA434">
        <v>4.4468849999999997E-2</v>
      </c>
      <c r="AB434">
        <v>0.27614919999999998</v>
      </c>
      <c r="AC434">
        <v>2.2282199999999999E-2</v>
      </c>
      <c r="AD434">
        <v>-0.27733780000000002</v>
      </c>
      <c r="AE434">
        <v>3.546411E-2</v>
      </c>
      <c r="AF434">
        <v>1.6729970000000001</v>
      </c>
      <c r="AG434">
        <v>2.9147900000000001E-2</v>
      </c>
      <c r="AH434">
        <v>-7.3982660000000006E-2</v>
      </c>
      <c r="AI434">
        <v>3.5048940000000001E-2</v>
      </c>
      <c r="AJ434">
        <v>0.1036738</v>
      </c>
      <c r="AK434">
        <v>2.4613619999999999E-2</v>
      </c>
      <c r="AL434">
        <v>-1.056772</v>
      </c>
      <c r="AM434">
        <v>1.8265279999999998E-2</v>
      </c>
      <c r="AN434">
        <v>1.571483</v>
      </c>
      <c r="AO434">
        <v>2.2653429999999999E-2</v>
      </c>
    </row>
    <row r="435" spans="2:41" x14ac:dyDescent="0.25">
      <c r="B435">
        <v>1.1598010000000001</v>
      </c>
      <c r="C435">
        <v>2.61633E-2</v>
      </c>
      <c r="D435">
        <v>-0.20297499999999999</v>
      </c>
      <c r="E435">
        <v>4.798529E-2</v>
      </c>
      <c r="F435">
        <v>-1.392307</v>
      </c>
      <c r="G435">
        <v>3.1342729999999999E-2</v>
      </c>
      <c r="H435">
        <v>0.5278834</v>
      </c>
      <c r="I435">
        <v>3.0537310000000002E-2</v>
      </c>
      <c r="J435">
        <v>-0.59250970000000003</v>
      </c>
      <c r="K435">
        <v>3.9004759999999999E-2</v>
      </c>
      <c r="L435">
        <v>-0.45204100000000003</v>
      </c>
      <c r="M435">
        <v>3.5603759999999998E-2</v>
      </c>
      <c r="N435">
        <v>-1.4159409999999999</v>
      </c>
      <c r="O435">
        <v>3.5557770000000002E-2</v>
      </c>
      <c r="P435">
        <v>-0.30919819999999998</v>
      </c>
      <c r="Q435">
        <v>4.0514479999999999E-2</v>
      </c>
      <c r="R435">
        <v>0.34034370000000003</v>
      </c>
      <c r="S435">
        <v>4.7180800000000002E-2</v>
      </c>
      <c r="T435">
        <v>1.5216829999999999</v>
      </c>
      <c r="U435">
        <v>2.96574E-2</v>
      </c>
      <c r="V435">
        <v>1.618462E-2</v>
      </c>
      <c r="W435">
        <v>2.3956729999999999E-2</v>
      </c>
      <c r="X435">
        <v>-0.47204689999999999</v>
      </c>
      <c r="Y435">
        <v>3.061316E-2</v>
      </c>
      <c r="Z435">
        <v>-1.1357330000000001</v>
      </c>
      <c r="AA435">
        <v>5.9663790000000001E-2</v>
      </c>
      <c r="AB435">
        <v>0.22321289999999999</v>
      </c>
      <c r="AC435">
        <v>3.4386319999999998E-2</v>
      </c>
      <c r="AD435">
        <v>-1.2394400000000001</v>
      </c>
      <c r="AE435">
        <v>3.7971909999999998E-2</v>
      </c>
      <c r="AF435">
        <v>1.423659</v>
      </c>
      <c r="AG435">
        <v>3.2323869999999998E-2</v>
      </c>
      <c r="AH435">
        <v>0.45911669999999999</v>
      </c>
      <c r="AI435">
        <v>3.1986970000000003E-2</v>
      </c>
      <c r="AJ435">
        <v>-0.586009</v>
      </c>
      <c r="AK435">
        <v>2.9187149999999999E-2</v>
      </c>
      <c r="AL435">
        <v>-0.70556249999999998</v>
      </c>
      <c r="AM435">
        <v>1.5651950000000001E-2</v>
      </c>
      <c r="AN435">
        <v>1.1508100000000001</v>
      </c>
      <c r="AO435">
        <v>2.0678539999999999E-2</v>
      </c>
    </row>
    <row r="436" spans="2:41" x14ac:dyDescent="0.25">
      <c r="B436">
        <v>0.1107706</v>
      </c>
      <c r="C436">
        <v>3.4321459999999998E-2</v>
      </c>
      <c r="D436">
        <v>-0.1686155</v>
      </c>
      <c r="E436">
        <v>4.6247499999999997E-2</v>
      </c>
      <c r="F436">
        <v>-1.3806940000000001</v>
      </c>
      <c r="G436">
        <v>4.6084630000000001E-2</v>
      </c>
      <c r="H436">
        <v>9.6593739999999997E-2</v>
      </c>
      <c r="I436">
        <v>2.36349E-2</v>
      </c>
      <c r="J436">
        <v>-1.091709</v>
      </c>
      <c r="K436">
        <v>4.8096300000000002E-2</v>
      </c>
      <c r="L436">
        <v>0.21276200000000001</v>
      </c>
      <c r="M436">
        <v>2.8300889999999999E-2</v>
      </c>
      <c r="N436">
        <v>-1.0839220000000001</v>
      </c>
      <c r="O436">
        <v>2.8560039999999998E-2</v>
      </c>
      <c r="P436">
        <v>-0.242918</v>
      </c>
      <c r="Q436">
        <v>4.3704229999999997E-2</v>
      </c>
      <c r="R436">
        <v>0.32937379999999999</v>
      </c>
      <c r="S436">
        <v>4.6620509999999997E-2</v>
      </c>
      <c r="T436">
        <v>-9.2310219999999998E-2</v>
      </c>
      <c r="U436">
        <v>2.7712759999999999E-2</v>
      </c>
      <c r="V436">
        <v>0.23406199999999999</v>
      </c>
      <c r="W436">
        <v>2.090359E-2</v>
      </c>
      <c r="X436">
        <v>-1.6086769999999999</v>
      </c>
      <c r="Y436">
        <v>3.7100889999999997E-2</v>
      </c>
      <c r="Z436">
        <v>0.75967249999999997</v>
      </c>
      <c r="AA436">
        <v>4.1893739999999999E-2</v>
      </c>
      <c r="AB436">
        <v>1.183522</v>
      </c>
      <c r="AC436">
        <v>2.6873629999999999E-2</v>
      </c>
      <c r="AD436">
        <v>9.0831309999999998E-2</v>
      </c>
      <c r="AE436">
        <v>3.4043120000000003E-2</v>
      </c>
      <c r="AF436">
        <v>1.070039</v>
      </c>
      <c r="AG436">
        <v>2.7239530000000001E-2</v>
      </c>
      <c r="AH436">
        <v>-0.1306985</v>
      </c>
      <c r="AI436">
        <v>3.0181719999999999E-2</v>
      </c>
      <c r="AJ436">
        <v>-0.92895559999999999</v>
      </c>
      <c r="AK436">
        <v>1.8437430000000001E-2</v>
      </c>
      <c r="AL436">
        <v>-3.1572540000000003E-2</v>
      </c>
      <c r="AM436">
        <v>1.5553910000000001E-2</v>
      </c>
      <c r="AN436">
        <v>0.32118550000000001</v>
      </c>
      <c r="AO436">
        <v>3.4523570000000003E-2</v>
      </c>
    </row>
    <row r="437" spans="2:41" x14ac:dyDescent="0.25">
      <c r="B437">
        <v>0.17506160000000001</v>
      </c>
      <c r="C437">
        <v>3.4470920000000002E-2</v>
      </c>
      <c r="D437">
        <v>0.1141508</v>
      </c>
      <c r="E437">
        <v>2.9234619999999999E-2</v>
      </c>
      <c r="F437">
        <v>-0.91683970000000004</v>
      </c>
      <c r="G437">
        <v>4.2387029999999999E-2</v>
      </c>
      <c r="H437">
        <v>-9.1796359999999994E-2</v>
      </c>
      <c r="I437">
        <v>2.362409E-2</v>
      </c>
      <c r="J437">
        <v>-1.323985</v>
      </c>
      <c r="K437">
        <v>3.7078069999999998E-2</v>
      </c>
      <c r="L437">
        <v>0.73871120000000001</v>
      </c>
      <c r="M437">
        <v>1.435204E-2</v>
      </c>
      <c r="N437">
        <v>-0.9295871</v>
      </c>
      <c r="O437">
        <v>2.1064030000000001E-2</v>
      </c>
      <c r="P437">
        <v>-1.074284</v>
      </c>
      <c r="Q437">
        <v>3.7517519999999999E-2</v>
      </c>
      <c r="R437">
        <v>0.17160529999999999</v>
      </c>
      <c r="S437">
        <v>3.6105699999999998E-2</v>
      </c>
      <c r="T437">
        <v>-1.5795600000000001</v>
      </c>
      <c r="U437">
        <v>2.8546189999999999E-2</v>
      </c>
      <c r="V437">
        <v>-0.1961658</v>
      </c>
      <c r="W437">
        <v>2.1334470000000001E-2</v>
      </c>
      <c r="X437">
        <v>-0.60838650000000005</v>
      </c>
      <c r="Y437">
        <v>4.2285499999999997E-2</v>
      </c>
      <c r="Z437">
        <v>0.93699540000000003</v>
      </c>
      <c r="AA437">
        <v>1.6711190000000001E-2</v>
      </c>
      <c r="AB437">
        <v>1.5555490000000001</v>
      </c>
      <c r="AC437">
        <v>1.282227E-2</v>
      </c>
      <c r="AD437">
        <v>1.288368</v>
      </c>
      <c r="AE437">
        <v>2.2507699999999999E-2</v>
      </c>
      <c r="AF437">
        <v>1.2591159999999999</v>
      </c>
      <c r="AG437">
        <v>2.341824E-2</v>
      </c>
      <c r="AH437">
        <v>-0.98701249999999996</v>
      </c>
      <c r="AI437">
        <v>2.214913E-2</v>
      </c>
      <c r="AJ437">
        <v>-0.82711009999999996</v>
      </c>
      <c r="AK437">
        <v>6.2968130000000001E-3</v>
      </c>
      <c r="AL437">
        <v>-0.22857949999999999</v>
      </c>
      <c r="AM437">
        <v>2.8022149999999999E-2</v>
      </c>
      <c r="AN437">
        <v>0.70235829999999999</v>
      </c>
      <c r="AO437">
        <v>4.0470079999999999E-2</v>
      </c>
    </row>
    <row r="438" spans="2:41" x14ac:dyDescent="0.25">
      <c r="B438">
        <v>0.53249089999999999</v>
      </c>
      <c r="C438">
        <v>2.1124509999999999E-2</v>
      </c>
      <c r="D438">
        <v>-0.47095969999999998</v>
      </c>
      <c r="E438">
        <v>2.5576640000000001E-2</v>
      </c>
      <c r="F438">
        <v>0.54496840000000002</v>
      </c>
      <c r="G438">
        <v>2.6812200000000001E-2</v>
      </c>
      <c r="H438">
        <v>-0.44647300000000001</v>
      </c>
      <c r="I438">
        <v>3.3971790000000002E-2</v>
      </c>
      <c r="J438">
        <v>-1.123651</v>
      </c>
      <c r="K438">
        <v>2.1396539999999999E-2</v>
      </c>
      <c r="L438">
        <v>-0.30973010000000001</v>
      </c>
      <c r="M438">
        <v>1.260147E-2</v>
      </c>
      <c r="N438">
        <v>-0.70460869999999998</v>
      </c>
      <c r="O438">
        <v>2.2668689999999998E-2</v>
      </c>
      <c r="P438">
        <v>-1.5839920000000001</v>
      </c>
      <c r="Q438">
        <v>3.4977580000000001E-2</v>
      </c>
      <c r="R438">
        <v>-0.10392800000000001</v>
      </c>
      <c r="S438">
        <v>3.4065379999999999E-2</v>
      </c>
      <c r="T438">
        <v>-0.9801742</v>
      </c>
      <c r="U438">
        <v>2.6335310000000001E-2</v>
      </c>
      <c r="V438">
        <v>-1.052224</v>
      </c>
      <c r="W438">
        <v>3.7769209999999998E-2</v>
      </c>
      <c r="X438">
        <v>0.87329409999999996</v>
      </c>
      <c r="Y438">
        <v>3.2775029999999997E-2</v>
      </c>
      <c r="Z438">
        <v>0.36926940000000003</v>
      </c>
      <c r="AA438">
        <v>6.2569510000000002E-3</v>
      </c>
      <c r="AB438">
        <v>0.97262749999999998</v>
      </c>
      <c r="AC438">
        <v>1.4509309999999999E-2</v>
      </c>
      <c r="AD438">
        <v>0.94612079999999998</v>
      </c>
      <c r="AE438">
        <v>1.7699690000000001E-2</v>
      </c>
      <c r="AF438">
        <v>1.2284390000000001</v>
      </c>
      <c r="AG438">
        <v>2.3381800000000001E-2</v>
      </c>
      <c r="AH438">
        <v>-0.48445850000000001</v>
      </c>
      <c r="AI438">
        <v>6.2820890000000002E-3</v>
      </c>
      <c r="AJ438">
        <v>-0.55612010000000001</v>
      </c>
      <c r="AK438">
        <v>1.284386E-2</v>
      </c>
      <c r="AL438">
        <v>-0.54725809999999997</v>
      </c>
      <c r="AM438">
        <v>4.343611E-2</v>
      </c>
      <c r="AN438">
        <v>1.3255840000000001</v>
      </c>
      <c r="AO438">
        <v>3.6191960000000002E-2</v>
      </c>
    </row>
    <row r="439" spans="2:41" x14ac:dyDescent="0.25">
      <c r="B439">
        <v>0.83980730000000003</v>
      </c>
      <c r="C439">
        <v>1.7500749999999999E-2</v>
      </c>
      <c r="D439">
        <v>-1.193764</v>
      </c>
      <c r="E439">
        <v>3.3607659999999998E-2</v>
      </c>
      <c r="F439">
        <v>0.31749820000000001</v>
      </c>
      <c r="G439">
        <v>1.459034E-2</v>
      </c>
      <c r="H439">
        <v>-0.67054639999999999</v>
      </c>
      <c r="I439">
        <v>4.3329069999999997E-2</v>
      </c>
      <c r="J439">
        <v>-0.70795180000000002</v>
      </c>
      <c r="K439">
        <v>2.0897329999999999E-2</v>
      </c>
      <c r="L439">
        <v>-1.14724</v>
      </c>
      <c r="M439">
        <v>3.2571830000000003E-2</v>
      </c>
      <c r="N439">
        <v>0.58193059999999996</v>
      </c>
      <c r="O439">
        <v>2.7987000000000001E-2</v>
      </c>
      <c r="P439">
        <v>-0.61008010000000001</v>
      </c>
      <c r="Q439">
        <v>3.5241219999999997E-2</v>
      </c>
      <c r="R439">
        <v>-6.6723530000000003E-2</v>
      </c>
      <c r="S439">
        <v>3.2927699999999997E-2</v>
      </c>
      <c r="T439">
        <v>-0.889621</v>
      </c>
      <c r="U439">
        <v>2.3227299999999999E-2</v>
      </c>
      <c r="V439">
        <v>-1.0515699999999999</v>
      </c>
      <c r="W439">
        <v>4.4176489999999999E-2</v>
      </c>
      <c r="X439">
        <v>0.87037690000000001</v>
      </c>
      <c r="Y439">
        <v>2.561097E-2</v>
      </c>
      <c r="Z439">
        <v>0.63437619999999995</v>
      </c>
      <c r="AA439">
        <v>1.449725E-3</v>
      </c>
      <c r="AB439">
        <v>0.1358056</v>
      </c>
      <c r="AC439">
        <v>1.67589E-2</v>
      </c>
      <c r="AD439">
        <v>0.376224</v>
      </c>
      <c r="AE439">
        <v>2.3700209999999999E-2</v>
      </c>
      <c r="AF439">
        <v>0.34255659999999999</v>
      </c>
      <c r="AG439">
        <v>2.290501E-2</v>
      </c>
      <c r="AH439">
        <v>-0.48921379999999998</v>
      </c>
      <c r="AI439">
        <v>2.2836480000000001E-3</v>
      </c>
      <c r="AJ439">
        <v>-1.0340229999999999</v>
      </c>
      <c r="AK439">
        <v>2.802195E-2</v>
      </c>
      <c r="AL439">
        <v>-0.88633770000000001</v>
      </c>
      <c r="AM439">
        <v>4.3883129999999999E-2</v>
      </c>
      <c r="AN439">
        <v>1.03139</v>
      </c>
      <c r="AO439">
        <v>2.9023340000000002E-2</v>
      </c>
    </row>
    <row r="440" spans="2:41" x14ac:dyDescent="0.25">
      <c r="B440">
        <v>1.0183359999999999</v>
      </c>
      <c r="C440">
        <v>2.8431669999999999E-2</v>
      </c>
      <c r="D440">
        <v>-7.2253429999999993E-2</v>
      </c>
      <c r="E440">
        <v>2.9700850000000001E-2</v>
      </c>
      <c r="F440">
        <v>-1.534816</v>
      </c>
      <c r="G440">
        <v>9.0389609999999999E-3</v>
      </c>
      <c r="H440">
        <v>-2.9840410000000001E-2</v>
      </c>
      <c r="I440">
        <v>4.4997820000000001E-2</v>
      </c>
      <c r="J440">
        <v>-0.44708870000000001</v>
      </c>
      <c r="K440">
        <v>2.7186160000000001E-2</v>
      </c>
      <c r="L440">
        <v>-0.77002230000000005</v>
      </c>
      <c r="M440">
        <v>4.4316979999999999E-2</v>
      </c>
      <c r="N440">
        <v>1.5827020000000001</v>
      </c>
      <c r="O440">
        <v>2.0885040000000001E-2</v>
      </c>
      <c r="P440">
        <v>1.177386</v>
      </c>
      <c r="Q440">
        <v>3.2769449999999999E-2</v>
      </c>
      <c r="R440">
        <v>0.26546930000000002</v>
      </c>
      <c r="S440">
        <v>2.253937E-2</v>
      </c>
      <c r="T440">
        <v>-2.0087790000000001</v>
      </c>
      <c r="U440">
        <v>3.4759930000000001E-2</v>
      </c>
      <c r="V440">
        <v>-8.7988340000000002E-3</v>
      </c>
      <c r="W440">
        <v>3.013907E-2</v>
      </c>
      <c r="X440">
        <v>1.0959019999999999</v>
      </c>
      <c r="Y440">
        <v>3.4022719999999999E-2</v>
      </c>
      <c r="Z440">
        <v>1.0351889999999999</v>
      </c>
      <c r="AA440">
        <v>3.0825340000000001E-3</v>
      </c>
      <c r="AB440">
        <v>-0.38168570000000002</v>
      </c>
      <c r="AC440">
        <v>1.7346380000000002E-2</v>
      </c>
      <c r="AD440">
        <v>0.21950059999999999</v>
      </c>
      <c r="AE440">
        <v>3.208892E-2</v>
      </c>
      <c r="AF440">
        <v>-0.58623460000000005</v>
      </c>
      <c r="AG440">
        <v>2.189205E-2</v>
      </c>
      <c r="AH440">
        <v>-0.6230002</v>
      </c>
      <c r="AI440">
        <v>2.0329280000000002E-2</v>
      </c>
      <c r="AJ440">
        <v>-1.617934</v>
      </c>
      <c r="AK440">
        <v>3.1044510000000001E-2</v>
      </c>
      <c r="AL440">
        <v>-1.031083</v>
      </c>
      <c r="AM440">
        <v>3.107561E-2</v>
      </c>
      <c r="AN440">
        <v>0.54382209999999997</v>
      </c>
      <c r="AO440">
        <v>2.4980059999999998E-2</v>
      </c>
    </row>
    <row r="441" spans="2:41" x14ac:dyDescent="0.25">
      <c r="B441">
        <v>0.23880609999999999</v>
      </c>
      <c r="C441">
        <v>3.2242279999999998E-2</v>
      </c>
      <c r="D441">
        <v>1.487843</v>
      </c>
      <c r="E441">
        <v>2.0700219999999998E-2</v>
      </c>
      <c r="F441">
        <v>-1.302627</v>
      </c>
      <c r="G441">
        <v>1.2400410000000001E-2</v>
      </c>
      <c r="H441">
        <v>0.29195080000000001</v>
      </c>
      <c r="I441">
        <v>4.1453610000000002E-2</v>
      </c>
      <c r="J441">
        <v>-0.48469040000000002</v>
      </c>
      <c r="K441">
        <v>2.7842309999999999E-2</v>
      </c>
      <c r="L441">
        <v>-0.71133919999999995</v>
      </c>
      <c r="M441">
        <v>3.5405869999999999E-2</v>
      </c>
      <c r="N441">
        <v>1.19025</v>
      </c>
      <c r="O441">
        <v>1.0722199999999999E-2</v>
      </c>
      <c r="P441">
        <v>2.012305</v>
      </c>
      <c r="Q441">
        <v>2.2346910000000001E-2</v>
      </c>
      <c r="R441">
        <v>0.34696870000000002</v>
      </c>
      <c r="S441">
        <v>2.3650979999999999E-2</v>
      </c>
      <c r="T441">
        <v>-2.00475</v>
      </c>
      <c r="U441">
        <v>4.9195389999999999E-2</v>
      </c>
      <c r="V441">
        <v>1.0342739999999999</v>
      </c>
      <c r="W441">
        <v>1.3173000000000001E-2</v>
      </c>
      <c r="X441">
        <v>1.5361450000000001</v>
      </c>
      <c r="Y441">
        <v>3.6136250000000002E-2</v>
      </c>
      <c r="Z441">
        <v>0.73736939999999995</v>
      </c>
      <c r="AA441">
        <v>1.7751280000000001E-2</v>
      </c>
      <c r="AB441">
        <v>-0.56530170000000002</v>
      </c>
      <c r="AC441">
        <v>2.1690870000000001E-2</v>
      </c>
      <c r="AD441">
        <v>-6.1486949999999999E-2</v>
      </c>
      <c r="AE441">
        <v>3.1830070000000002E-2</v>
      </c>
      <c r="AF441">
        <v>-1.1474899999999999</v>
      </c>
      <c r="AG441">
        <v>2.618185E-2</v>
      </c>
      <c r="AH441">
        <v>0.88179280000000004</v>
      </c>
      <c r="AI441">
        <v>3.4091730000000001E-2</v>
      </c>
      <c r="AJ441">
        <v>-0.88801779999999997</v>
      </c>
      <c r="AK441">
        <v>2.354697E-2</v>
      </c>
      <c r="AL441">
        <v>-0.46061760000000002</v>
      </c>
      <c r="AM441">
        <v>2.2383489999999999E-2</v>
      </c>
      <c r="AN441">
        <v>0.2321174</v>
      </c>
      <c r="AO441">
        <v>2.3641880000000001E-2</v>
      </c>
    </row>
    <row r="442" spans="2:41" x14ac:dyDescent="0.25">
      <c r="B442">
        <v>-0.56586289999999995</v>
      </c>
      <c r="C442">
        <v>2.6792010000000002E-2</v>
      </c>
      <c r="D442">
        <v>0.8799131</v>
      </c>
      <c r="E442">
        <v>2.5448470000000001E-2</v>
      </c>
      <c r="F442">
        <v>0.96008249999999995</v>
      </c>
      <c r="G442">
        <v>2.231358E-2</v>
      </c>
      <c r="H442">
        <v>-0.4533315</v>
      </c>
      <c r="I442">
        <v>3.6485950000000003E-2</v>
      </c>
      <c r="J442">
        <v>-0.80385759999999995</v>
      </c>
      <c r="K442">
        <v>2.9203610000000001E-2</v>
      </c>
      <c r="L442">
        <v>-0.580009</v>
      </c>
      <c r="M442">
        <v>3.672164E-2</v>
      </c>
      <c r="N442">
        <v>0.54077310000000001</v>
      </c>
      <c r="O442">
        <v>7.3216970000000003E-3</v>
      </c>
      <c r="P442">
        <v>1.2622070000000001</v>
      </c>
      <c r="Q442">
        <v>1.5872239999999999E-2</v>
      </c>
      <c r="R442">
        <v>-0.15602569999999999</v>
      </c>
      <c r="S442">
        <v>4.0714180000000003E-2</v>
      </c>
      <c r="T442">
        <v>-1.134722</v>
      </c>
      <c r="U442">
        <v>4.7064990000000001E-2</v>
      </c>
      <c r="V442">
        <v>0.8180347</v>
      </c>
      <c r="W442">
        <v>7.540738E-3</v>
      </c>
      <c r="X442">
        <v>0.97309049999999997</v>
      </c>
      <c r="Y442">
        <v>2.2172250000000001E-2</v>
      </c>
      <c r="Z442">
        <v>-1.074314E-2</v>
      </c>
      <c r="AA442">
        <v>2.958715E-2</v>
      </c>
      <c r="AB442">
        <v>-1.170272</v>
      </c>
      <c r="AC442">
        <v>2.359381E-2</v>
      </c>
      <c r="AD442">
        <v>-0.24806990000000001</v>
      </c>
      <c r="AE442">
        <v>2.7512140000000001E-2</v>
      </c>
      <c r="AF442">
        <v>-1.1520379999999999</v>
      </c>
      <c r="AG442">
        <v>3.6270730000000001E-2</v>
      </c>
      <c r="AH442">
        <v>1.6046180000000001</v>
      </c>
      <c r="AI442">
        <v>2.8352539999999999E-2</v>
      </c>
      <c r="AJ442">
        <v>0.27507229999999999</v>
      </c>
      <c r="AK442">
        <v>2.0500540000000001E-2</v>
      </c>
      <c r="AL442">
        <v>-0.55956379999999994</v>
      </c>
      <c r="AM442">
        <v>2.5165590000000002E-2</v>
      </c>
      <c r="AN442">
        <v>-7.7440770000000003E-3</v>
      </c>
      <c r="AO442">
        <v>2.2039929999999999E-2</v>
      </c>
    </row>
    <row r="443" spans="2:41" x14ac:dyDescent="0.25">
      <c r="B443">
        <v>-0.3173742</v>
      </c>
      <c r="C443">
        <v>3.2506519999999997E-2</v>
      </c>
      <c r="D443">
        <v>-0.5518769</v>
      </c>
      <c r="E443">
        <v>3.0426600000000002E-2</v>
      </c>
      <c r="F443">
        <v>1.9666490000000001</v>
      </c>
      <c r="G443">
        <v>2.8854950000000001E-2</v>
      </c>
      <c r="H443">
        <v>-1.2072080000000001</v>
      </c>
      <c r="I443">
        <v>3.3266499999999997E-2</v>
      </c>
      <c r="J443">
        <v>-1.1184970000000001</v>
      </c>
      <c r="K443">
        <v>3.3049580000000002E-2</v>
      </c>
      <c r="L443">
        <v>0.83154519999999998</v>
      </c>
      <c r="M443">
        <v>4.6039799999999999E-2</v>
      </c>
      <c r="N443">
        <v>0.76090789999999997</v>
      </c>
      <c r="O443">
        <v>1.007691E-2</v>
      </c>
      <c r="P443">
        <v>0.16448209999999999</v>
      </c>
      <c r="Q443">
        <v>2.655107E-2</v>
      </c>
      <c r="R443">
        <v>-0.966584</v>
      </c>
      <c r="S443">
        <v>4.1687639999999998E-2</v>
      </c>
      <c r="T443">
        <v>-1.107507</v>
      </c>
      <c r="U443">
        <v>3.5099159999999997E-2</v>
      </c>
      <c r="V443">
        <v>-0.26730589999999999</v>
      </c>
      <c r="W443">
        <v>1.1889769999999999E-2</v>
      </c>
      <c r="X443">
        <v>0.29044330000000002</v>
      </c>
      <c r="Y443">
        <v>1.9819050000000001E-2</v>
      </c>
      <c r="Z443">
        <v>-0.74597729999999995</v>
      </c>
      <c r="AA443">
        <v>2.4543010000000001E-2</v>
      </c>
      <c r="AB443">
        <v>-2.120444</v>
      </c>
      <c r="AC443">
        <v>2.7522169999999999E-2</v>
      </c>
      <c r="AD443">
        <v>0.52902530000000003</v>
      </c>
      <c r="AE443">
        <v>2.9211460000000002E-2</v>
      </c>
      <c r="AF443">
        <v>0.2279476</v>
      </c>
      <c r="AG443">
        <v>3.6040570000000001E-2</v>
      </c>
      <c r="AH443">
        <v>0.27898840000000003</v>
      </c>
      <c r="AI443">
        <v>1.9600989999999999E-2</v>
      </c>
      <c r="AJ443">
        <v>0.54532670000000005</v>
      </c>
      <c r="AK443">
        <v>2.7315849999999999E-2</v>
      </c>
      <c r="AL443">
        <v>-1.398957</v>
      </c>
      <c r="AM443">
        <v>2.8800119999999998E-2</v>
      </c>
      <c r="AN443">
        <v>0.42735400000000001</v>
      </c>
      <c r="AO443">
        <v>2.0874420000000001E-2</v>
      </c>
    </row>
    <row r="444" spans="2:41" x14ac:dyDescent="0.25">
      <c r="B444">
        <v>0.14099629999999999</v>
      </c>
      <c r="C444">
        <v>4.7043550000000003E-2</v>
      </c>
      <c r="D444">
        <v>-1.146225</v>
      </c>
      <c r="E444">
        <v>2.2427019999999999E-2</v>
      </c>
      <c r="F444">
        <v>1.2914600000000001</v>
      </c>
      <c r="G444">
        <v>3.4415179999999997E-2</v>
      </c>
      <c r="H444">
        <v>-0.62736829999999999</v>
      </c>
      <c r="I444">
        <v>2.7925269999999999E-2</v>
      </c>
      <c r="J444">
        <v>-0.97772709999999996</v>
      </c>
      <c r="K444">
        <v>3.3223349999999999E-2</v>
      </c>
      <c r="L444">
        <v>1.6547430000000001</v>
      </c>
      <c r="M444">
        <v>3.5618570000000002E-2</v>
      </c>
      <c r="N444">
        <v>1.3130010000000001</v>
      </c>
      <c r="O444">
        <v>2.1738150000000001E-2</v>
      </c>
      <c r="P444">
        <v>-0.4492255</v>
      </c>
      <c r="Q444">
        <v>3.2698190000000002E-2</v>
      </c>
      <c r="R444">
        <v>-1.111653</v>
      </c>
      <c r="S444">
        <v>2.4047519999999999E-2</v>
      </c>
      <c r="T444">
        <v>-1.368034</v>
      </c>
      <c r="U444">
        <v>2.530723E-2</v>
      </c>
      <c r="V444">
        <v>-0.45597120000000002</v>
      </c>
      <c r="W444">
        <v>1.5322870000000001E-2</v>
      </c>
      <c r="X444">
        <v>3.0723540000000001E-2</v>
      </c>
      <c r="Y444">
        <v>2.683752E-2</v>
      </c>
      <c r="Z444">
        <v>-0.94582069999999996</v>
      </c>
      <c r="AA444">
        <v>1.8389590000000001E-2</v>
      </c>
      <c r="AB444">
        <v>-1.735104</v>
      </c>
      <c r="AC444">
        <v>3.2545579999999998E-2</v>
      </c>
      <c r="AD444">
        <v>1.2068350000000001</v>
      </c>
      <c r="AE444">
        <v>3.425781E-2</v>
      </c>
      <c r="AF444">
        <v>2.0243699999999998</v>
      </c>
      <c r="AG444">
        <v>1.9034160000000001E-2</v>
      </c>
      <c r="AH444">
        <v>-1.0310809999999999</v>
      </c>
      <c r="AI444">
        <v>2.3085069999999999E-2</v>
      </c>
      <c r="AJ444">
        <v>0.50276050000000005</v>
      </c>
      <c r="AK444">
        <v>4.0487389999999998E-2</v>
      </c>
      <c r="AL444">
        <v>-1.2969299999999999</v>
      </c>
      <c r="AM444">
        <v>2.7523720000000002E-2</v>
      </c>
      <c r="AN444">
        <v>1.1885810000000001</v>
      </c>
      <c r="AO444">
        <v>2.203484E-2</v>
      </c>
    </row>
    <row r="445" spans="2:41" x14ac:dyDescent="0.25">
      <c r="B445">
        <v>0.62188410000000005</v>
      </c>
      <c r="C445">
        <v>4.5855689999999998E-2</v>
      </c>
      <c r="D445">
        <v>-0.86119480000000004</v>
      </c>
      <c r="E445">
        <v>1.7123570000000001E-2</v>
      </c>
      <c r="F445">
        <v>0.64811540000000001</v>
      </c>
      <c r="G445">
        <v>3.5833990000000003E-2</v>
      </c>
      <c r="H445">
        <v>0.96074420000000005</v>
      </c>
      <c r="I445">
        <v>1.976729E-2</v>
      </c>
      <c r="J445">
        <v>-0.83000269999999998</v>
      </c>
      <c r="K445">
        <v>3.1724660000000002E-2</v>
      </c>
      <c r="L445">
        <v>1.0131829999999999</v>
      </c>
      <c r="M445">
        <v>1.8300819999999999E-2</v>
      </c>
      <c r="N445">
        <v>1.3961509999999999</v>
      </c>
      <c r="O445">
        <v>3.124424E-2</v>
      </c>
      <c r="P445">
        <v>-1.16666</v>
      </c>
      <c r="Q445">
        <v>2.5993510000000001E-2</v>
      </c>
      <c r="R445">
        <v>-0.71361149999999995</v>
      </c>
      <c r="S445">
        <v>9.0714409999999995E-3</v>
      </c>
      <c r="T445">
        <v>-0.476688</v>
      </c>
      <c r="U445">
        <v>2.8269900000000001E-2</v>
      </c>
      <c r="V445">
        <v>-0.10520500000000001</v>
      </c>
      <c r="W445">
        <v>1.737255E-2</v>
      </c>
      <c r="X445">
        <v>-0.2066742</v>
      </c>
      <c r="Y445">
        <v>1.4218720000000001E-2</v>
      </c>
      <c r="Z445">
        <v>-1.2071270000000001</v>
      </c>
      <c r="AA445">
        <v>2.1784499999999998E-2</v>
      </c>
      <c r="AB445">
        <v>-0.43306699999999998</v>
      </c>
      <c r="AC445">
        <v>2.8487370000000001E-2</v>
      </c>
      <c r="AD445">
        <v>6.6863510000000001E-2</v>
      </c>
      <c r="AE445">
        <v>3.8152110000000003E-2</v>
      </c>
      <c r="AF445">
        <v>2.3985629999999998</v>
      </c>
      <c r="AG445">
        <v>8.1869609999999995E-3</v>
      </c>
      <c r="AH445">
        <v>-0.93228770000000005</v>
      </c>
      <c r="AI445">
        <v>3.3773869999999998E-2</v>
      </c>
      <c r="AJ445">
        <v>0.57424799999999998</v>
      </c>
      <c r="AK445">
        <v>4.4709260000000001E-2</v>
      </c>
      <c r="AL445">
        <v>-0.72564169999999995</v>
      </c>
      <c r="AM445">
        <v>2.81783E-2</v>
      </c>
      <c r="AN445">
        <v>1.3333349999999999</v>
      </c>
      <c r="AO445">
        <v>2.3820689999999999E-2</v>
      </c>
    </row>
    <row r="446" spans="2:41" x14ac:dyDescent="0.25">
      <c r="B446">
        <v>0.9334597</v>
      </c>
      <c r="C446">
        <v>2.749248E-2</v>
      </c>
      <c r="D446">
        <v>-0.42533799999999999</v>
      </c>
      <c r="E446">
        <v>2.4605660000000001E-2</v>
      </c>
      <c r="F446">
        <v>0.85792469999999998</v>
      </c>
      <c r="G446">
        <v>2.357395E-2</v>
      </c>
      <c r="H446">
        <v>1.513412</v>
      </c>
      <c r="I446">
        <v>1.898965E-2</v>
      </c>
      <c r="J446">
        <v>-0.54659170000000001</v>
      </c>
      <c r="K446">
        <v>3.168344E-2</v>
      </c>
      <c r="L446">
        <v>0.3272408</v>
      </c>
      <c r="M446">
        <v>1.837971E-2</v>
      </c>
      <c r="N446">
        <v>1.4914750000000001</v>
      </c>
      <c r="O446">
        <v>2.663105E-2</v>
      </c>
      <c r="P446">
        <v>-1.7528410000000001</v>
      </c>
      <c r="Q446">
        <v>2.867484E-2</v>
      </c>
      <c r="R446">
        <v>-0.42632680000000001</v>
      </c>
      <c r="S446">
        <v>9.05159E-3</v>
      </c>
      <c r="T446">
        <v>0.471383</v>
      </c>
      <c r="U446">
        <v>3.6531420000000002E-2</v>
      </c>
      <c r="V446">
        <v>-0.109288</v>
      </c>
      <c r="W446">
        <v>2.552594E-2</v>
      </c>
      <c r="X446">
        <v>7.6638280000000003E-2</v>
      </c>
      <c r="Y446">
        <v>3.0432900000000001E-3</v>
      </c>
      <c r="Z446">
        <v>-1.671864</v>
      </c>
      <c r="AA446">
        <v>2.599156E-2</v>
      </c>
      <c r="AB446">
        <v>6.1551139999999997E-2</v>
      </c>
      <c r="AC446">
        <v>2.1007700000000001E-2</v>
      </c>
      <c r="AD446">
        <v>-1.156369</v>
      </c>
      <c r="AE446">
        <v>3.7735280000000003E-2</v>
      </c>
      <c r="AF446">
        <v>1.526532</v>
      </c>
      <c r="AG446">
        <v>1.8803480000000001E-2</v>
      </c>
      <c r="AH446">
        <v>-0.10718900000000001</v>
      </c>
      <c r="AI446">
        <v>3.406679E-2</v>
      </c>
      <c r="AJ446">
        <v>0.45851249999999999</v>
      </c>
      <c r="AK446">
        <v>3.226358E-2</v>
      </c>
      <c r="AL446">
        <v>-1.0634300000000001</v>
      </c>
      <c r="AM446">
        <v>3.0364840000000001E-2</v>
      </c>
      <c r="AN446">
        <v>0.86984680000000003</v>
      </c>
      <c r="AO446">
        <v>2.1279449999999998E-2</v>
      </c>
    </row>
    <row r="447" spans="2:41" x14ac:dyDescent="0.25">
      <c r="B447">
        <v>0.22677600000000001</v>
      </c>
      <c r="C447">
        <v>2.0265660000000001E-2</v>
      </c>
      <c r="D447">
        <v>-0.93448679999999995</v>
      </c>
      <c r="E447">
        <v>3.5229980000000001E-2</v>
      </c>
      <c r="F447">
        <v>2.054948</v>
      </c>
      <c r="G447">
        <v>1.3287230000000001E-2</v>
      </c>
      <c r="H447">
        <v>0.97685310000000003</v>
      </c>
      <c r="I447">
        <v>2.6665640000000001E-2</v>
      </c>
      <c r="J447">
        <v>-0.3346403</v>
      </c>
      <c r="K447">
        <v>2.6519460000000002E-2</v>
      </c>
      <c r="L447">
        <v>-0.14437140000000001</v>
      </c>
      <c r="M447">
        <v>2.5943609999999999E-2</v>
      </c>
      <c r="N447">
        <v>1.0733520000000001</v>
      </c>
      <c r="O447">
        <v>1.708252E-2</v>
      </c>
      <c r="P447">
        <v>-1.238208</v>
      </c>
      <c r="Q447">
        <v>3.5501730000000002E-2</v>
      </c>
      <c r="R447">
        <v>0.2211022</v>
      </c>
      <c r="S447">
        <v>2.429603E-2</v>
      </c>
      <c r="T447">
        <v>-0.2174102</v>
      </c>
      <c r="U447">
        <v>3.3439169999999997E-2</v>
      </c>
      <c r="V447">
        <v>0.23422979999999999</v>
      </c>
      <c r="W447">
        <v>2.812154E-2</v>
      </c>
      <c r="X447">
        <v>0.82091049999999999</v>
      </c>
      <c r="Y447">
        <v>1.436891E-2</v>
      </c>
      <c r="Z447">
        <v>-1.3702460000000001</v>
      </c>
      <c r="AA447">
        <v>2.7504770000000001E-2</v>
      </c>
      <c r="AB447">
        <v>-0.1295646</v>
      </c>
      <c r="AC447">
        <v>2.1068050000000001E-2</v>
      </c>
      <c r="AD447">
        <v>-0.55819439999999998</v>
      </c>
      <c r="AE447">
        <v>3.6786439999999997E-2</v>
      </c>
      <c r="AF447">
        <v>0.68130630000000003</v>
      </c>
      <c r="AG447">
        <v>2.9617190000000002E-2</v>
      </c>
      <c r="AH447">
        <v>1.4786580000000001E-2</v>
      </c>
      <c r="AI447">
        <v>2.8676460000000001E-2</v>
      </c>
      <c r="AJ447">
        <v>8.0625769999999999E-2</v>
      </c>
      <c r="AK447">
        <v>2.28363E-2</v>
      </c>
      <c r="AL447">
        <v>-1.7920579999999999</v>
      </c>
      <c r="AM447">
        <v>2.9559040000000002E-2</v>
      </c>
      <c r="AN447">
        <v>5.9361400000000002E-2</v>
      </c>
      <c r="AO447">
        <v>1.7913410000000001E-2</v>
      </c>
    </row>
    <row r="448" spans="2:41" x14ac:dyDescent="0.25">
      <c r="B448">
        <v>-0.70625910000000003</v>
      </c>
      <c r="C448">
        <v>3.3741149999999998E-2</v>
      </c>
      <c r="D448">
        <v>-1.5380480000000001</v>
      </c>
      <c r="E448">
        <v>3.272489E-2</v>
      </c>
      <c r="F448">
        <v>2.5382669999999998</v>
      </c>
      <c r="G448">
        <v>1.338102E-2</v>
      </c>
      <c r="H448">
        <v>0.77246040000000005</v>
      </c>
      <c r="I448">
        <v>3.2019359999999997E-2</v>
      </c>
      <c r="J448">
        <v>-1.1146659999999999</v>
      </c>
      <c r="K448">
        <v>2.294067E-2</v>
      </c>
      <c r="L448">
        <v>-3.1770279999999998E-2</v>
      </c>
      <c r="M448">
        <v>2.0279149999999999E-2</v>
      </c>
      <c r="N448">
        <v>-7.6015920000000001E-2</v>
      </c>
      <c r="O448">
        <v>1.6853750000000001E-2</v>
      </c>
      <c r="P448">
        <v>-0.41315170000000001</v>
      </c>
      <c r="Q448">
        <v>3.1635259999999998E-2</v>
      </c>
      <c r="R448">
        <v>0.58413599999999999</v>
      </c>
      <c r="S448">
        <v>3.4118019999999999E-2</v>
      </c>
      <c r="T448">
        <v>-1.628287</v>
      </c>
      <c r="U448">
        <v>3.1240440000000001E-2</v>
      </c>
      <c r="V448">
        <v>0.23124700000000001</v>
      </c>
      <c r="W448">
        <v>1.657343E-2</v>
      </c>
      <c r="X448">
        <v>1.1861379999999999</v>
      </c>
      <c r="Y448">
        <v>2.4860179999999999E-2</v>
      </c>
      <c r="Z448">
        <v>-1.062228</v>
      </c>
      <c r="AA448">
        <v>2.7477919999999999E-2</v>
      </c>
      <c r="AB448">
        <v>-0.67926640000000005</v>
      </c>
      <c r="AC448">
        <v>2.9712990000000002E-2</v>
      </c>
      <c r="AD448">
        <v>0.75816939999999999</v>
      </c>
      <c r="AE448">
        <v>3.7380320000000002E-2</v>
      </c>
      <c r="AF448">
        <v>0.2330391</v>
      </c>
      <c r="AG448">
        <v>2.5519159999999999E-2</v>
      </c>
      <c r="AH448">
        <v>-0.49266389999999999</v>
      </c>
      <c r="AI448">
        <v>3.1725910000000003E-2</v>
      </c>
      <c r="AJ448">
        <v>-0.7391451</v>
      </c>
      <c r="AK448">
        <v>2.679335E-2</v>
      </c>
      <c r="AL448">
        <v>-1.432615</v>
      </c>
      <c r="AM448">
        <v>3.0267700000000002E-2</v>
      </c>
      <c r="AN448">
        <v>-0.65977830000000004</v>
      </c>
      <c r="AO448">
        <v>1.9695540000000001E-2</v>
      </c>
    </row>
    <row r="449" spans="2:41" x14ac:dyDescent="0.25">
      <c r="B449">
        <v>-0.61463749999999995</v>
      </c>
      <c r="C449">
        <v>4.5086479999999998E-2</v>
      </c>
      <c r="D449">
        <v>-0.84293439999999997</v>
      </c>
      <c r="E449">
        <v>2.29924E-2</v>
      </c>
      <c r="F449">
        <v>1.2607250000000001</v>
      </c>
      <c r="G449">
        <v>1.2478390000000001E-2</v>
      </c>
      <c r="H449">
        <v>0.39768120000000001</v>
      </c>
      <c r="I449">
        <v>2.5918320000000002E-2</v>
      </c>
      <c r="J449">
        <v>-1.12476</v>
      </c>
      <c r="K449">
        <v>2.8960400000000001E-2</v>
      </c>
      <c r="L449">
        <v>1.233481</v>
      </c>
      <c r="M449">
        <v>8.4597820000000008E-3</v>
      </c>
      <c r="N449">
        <v>-1.0294569999999999E-2</v>
      </c>
      <c r="O449">
        <v>2.4231140000000002E-2</v>
      </c>
      <c r="P449">
        <v>-0.25351810000000002</v>
      </c>
      <c r="Q449">
        <v>2.8454770000000001E-2</v>
      </c>
      <c r="R449">
        <v>-0.21649769999999999</v>
      </c>
      <c r="S449">
        <v>3.1669070000000001E-2</v>
      </c>
      <c r="T449">
        <v>-1.8685929999999999</v>
      </c>
      <c r="U449">
        <v>3.9735109999999997E-2</v>
      </c>
      <c r="V449">
        <v>-0.36782579999999998</v>
      </c>
      <c r="W449">
        <v>1.2244100000000001E-2</v>
      </c>
      <c r="X449">
        <v>1.2660439999999999</v>
      </c>
      <c r="Y449">
        <v>2.2889420000000001E-2</v>
      </c>
      <c r="Z449">
        <v>-1.0147980000000001</v>
      </c>
      <c r="AA449">
        <v>3.3690169999999998E-2</v>
      </c>
      <c r="AB449">
        <v>-0.82843900000000004</v>
      </c>
      <c r="AC449">
        <v>3.6430450000000003E-2</v>
      </c>
      <c r="AD449">
        <v>1.842176</v>
      </c>
      <c r="AE449">
        <v>2.9998299999999999E-2</v>
      </c>
      <c r="AF449">
        <v>-0.51381770000000004</v>
      </c>
      <c r="AG449">
        <v>2.330753E-2</v>
      </c>
      <c r="AH449">
        <v>-0.28596840000000001</v>
      </c>
      <c r="AI449">
        <v>2.84097E-2</v>
      </c>
      <c r="AJ449">
        <v>-1.327974</v>
      </c>
      <c r="AK449">
        <v>3.3307120000000003E-2</v>
      </c>
      <c r="AL449">
        <v>-0.2085156</v>
      </c>
      <c r="AM449">
        <v>3.125766E-2</v>
      </c>
      <c r="AN449">
        <v>-0.2321626</v>
      </c>
      <c r="AO449">
        <v>1.6992090000000001E-2</v>
      </c>
    </row>
    <row r="450" spans="2:41" x14ac:dyDescent="0.25">
      <c r="B450">
        <v>-2.6385309999999999E-2</v>
      </c>
      <c r="C450">
        <v>4.193293E-2</v>
      </c>
      <c r="D450">
        <v>6.8776039999999997E-2</v>
      </c>
      <c r="E450">
        <v>2.7140790000000001E-2</v>
      </c>
      <c r="F450">
        <v>-0.23866329999999999</v>
      </c>
      <c r="G450">
        <v>1.5029209999999999E-2</v>
      </c>
      <c r="H450">
        <v>-0.45681690000000003</v>
      </c>
      <c r="I450">
        <v>1.6618109999999998E-2</v>
      </c>
      <c r="J450">
        <v>0.61057709999999998</v>
      </c>
      <c r="K450">
        <v>2.487572E-2</v>
      </c>
      <c r="L450">
        <v>1.9160459999999999</v>
      </c>
      <c r="M450">
        <v>7.8291460000000004E-3</v>
      </c>
      <c r="N450">
        <v>1.15994</v>
      </c>
      <c r="O450">
        <v>2.3210979999999999E-2</v>
      </c>
      <c r="P450">
        <v>-0.27646999999999999</v>
      </c>
      <c r="Q450">
        <v>3.2089300000000001E-2</v>
      </c>
      <c r="R450">
        <v>-1.01624</v>
      </c>
      <c r="S450">
        <v>3.1207619999999998E-2</v>
      </c>
      <c r="T450">
        <v>-0.46520919999999999</v>
      </c>
      <c r="U450">
        <v>4.0405879999999998E-2</v>
      </c>
      <c r="V450">
        <v>-0.1127133</v>
      </c>
      <c r="W450">
        <v>2.7133060000000001E-2</v>
      </c>
      <c r="X450">
        <v>1.0060469999999999</v>
      </c>
      <c r="Y450">
        <v>1.9779830000000002E-2</v>
      </c>
      <c r="Z450">
        <v>-0.51640189999999997</v>
      </c>
      <c r="AA450">
        <v>4.4354360000000002E-2</v>
      </c>
      <c r="AB450">
        <v>-0.17036209999999999</v>
      </c>
      <c r="AC450">
        <v>3.064745E-2</v>
      </c>
      <c r="AD450">
        <v>2.2035969999999998</v>
      </c>
      <c r="AE450">
        <v>1.5600009999999999E-2</v>
      </c>
      <c r="AF450">
        <v>-0.87006819999999996</v>
      </c>
      <c r="AG450">
        <v>2.8678619999999998E-2</v>
      </c>
      <c r="AH450">
        <v>0.16540840000000001</v>
      </c>
      <c r="AI450">
        <v>1.012762E-2</v>
      </c>
      <c r="AJ450">
        <v>-0.1768274</v>
      </c>
      <c r="AK450">
        <v>3.5306200000000003E-2</v>
      </c>
      <c r="AL450">
        <v>-0.26447789999999999</v>
      </c>
      <c r="AM450">
        <v>2.633433E-2</v>
      </c>
      <c r="AN450">
        <v>0.76774580000000003</v>
      </c>
      <c r="AO450">
        <v>7.6539090000000004E-3</v>
      </c>
    </row>
    <row r="451" spans="2:41" x14ac:dyDescent="0.25">
      <c r="B451">
        <v>-0.1127061</v>
      </c>
      <c r="C451">
        <v>3.9620929999999999E-2</v>
      </c>
      <c r="D451">
        <v>-3.7187270000000001E-2</v>
      </c>
      <c r="E451">
        <v>3.6838549999999998E-2</v>
      </c>
      <c r="F451">
        <v>-0.87835339999999995</v>
      </c>
      <c r="G451">
        <v>3.062898E-2</v>
      </c>
      <c r="H451">
        <v>-0.86715549999999997</v>
      </c>
      <c r="I451">
        <v>2.143923E-2</v>
      </c>
      <c r="J451">
        <v>1.541086</v>
      </c>
      <c r="K451">
        <v>1.3352960000000001E-2</v>
      </c>
      <c r="L451">
        <v>0.62333530000000004</v>
      </c>
      <c r="M451">
        <v>1.6412429999999999E-2</v>
      </c>
      <c r="N451">
        <v>1.348333</v>
      </c>
      <c r="O451">
        <v>1.339252E-2</v>
      </c>
      <c r="P451">
        <v>9.3764669999999994E-2</v>
      </c>
      <c r="Q451">
        <v>3.8206209999999997E-2</v>
      </c>
      <c r="R451">
        <v>-0.80320000000000003</v>
      </c>
      <c r="S451">
        <v>3.024692E-2</v>
      </c>
      <c r="T451">
        <v>0.73867249999999995</v>
      </c>
      <c r="U451">
        <v>2.5125689999999999E-2</v>
      </c>
      <c r="V451">
        <v>0.3228105</v>
      </c>
      <c r="W451">
        <v>3.8203559999999998E-2</v>
      </c>
      <c r="X451">
        <v>0.74995920000000005</v>
      </c>
      <c r="Y451">
        <v>2.385841E-2</v>
      </c>
      <c r="Z451">
        <v>-0.422462</v>
      </c>
      <c r="AA451">
        <v>3.8033520000000001E-2</v>
      </c>
      <c r="AB451">
        <v>2.3963020000000002E-2</v>
      </c>
      <c r="AC451">
        <v>2.8043769999999999E-2</v>
      </c>
      <c r="AD451">
        <v>1.2777350000000001</v>
      </c>
      <c r="AE451">
        <v>1.042354E-2</v>
      </c>
      <c r="AF451">
        <v>-0.75879450000000004</v>
      </c>
      <c r="AG451">
        <v>2.7093280000000001E-2</v>
      </c>
      <c r="AH451">
        <v>-0.2179941</v>
      </c>
      <c r="AI451">
        <v>1.7700309999999999E-4</v>
      </c>
      <c r="AJ451">
        <v>1.8540350000000001</v>
      </c>
      <c r="AK451">
        <v>3.1221100000000002E-2</v>
      </c>
      <c r="AL451">
        <v>-1.9711689999999999</v>
      </c>
      <c r="AM451">
        <v>2.6667400000000001E-2</v>
      </c>
      <c r="AN451">
        <v>1.229803</v>
      </c>
      <c r="AO451">
        <v>5.3030020000000002E-3</v>
      </c>
    </row>
    <row r="452" spans="2:41" x14ac:dyDescent="0.25">
      <c r="B452">
        <v>0.1222312</v>
      </c>
      <c r="C452">
        <v>3.6016409999999999E-2</v>
      </c>
      <c r="D452">
        <v>0.21259980000000001</v>
      </c>
      <c r="E452">
        <v>3.565596E-2</v>
      </c>
      <c r="F452">
        <v>-0.88485349999999996</v>
      </c>
      <c r="G452">
        <v>4.205557E-2</v>
      </c>
      <c r="H452">
        <v>-1.0223709999999999</v>
      </c>
      <c r="I452">
        <v>3.461028E-2</v>
      </c>
      <c r="J452">
        <v>0.37128430000000001</v>
      </c>
      <c r="K452">
        <v>2.184239E-2</v>
      </c>
      <c r="L452">
        <v>0.1038622</v>
      </c>
      <c r="M452">
        <v>2.0488619999999999E-2</v>
      </c>
      <c r="N452">
        <v>2.7701509999999999E-2</v>
      </c>
      <c r="O452">
        <v>1.6504580000000001E-2</v>
      </c>
      <c r="P452">
        <v>0.85701899999999998</v>
      </c>
      <c r="Q452">
        <v>3.9216429999999997E-2</v>
      </c>
      <c r="R452">
        <v>6.7204299999999995E-2</v>
      </c>
      <c r="S452">
        <v>1.8268550000000001E-2</v>
      </c>
      <c r="T452">
        <v>0.62546349999999995</v>
      </c>
      <c r="U452">
        <v>1.350088E-2</v>
      </c>
      <c r="V452">
        <v>-0.2447366</v>
      </c>
      <c r="W452">
        <v>3.0797890000000001E-2</v>
      </c>
      <c r="X452">
        <v>0.85181640000000003</v>
      </c>
      <c r="Y452">
        <v>2.4747410000000001E-2</v>
      </c>
      <c r="Z452">
        <v>-0.98633130000000002</v>
      </c>
      <c r="AA452">
        <v>1.843643E-2</v>
      </c>
      <c r="AB452">
        <v>-0.1796381</v>
      </c>
      <c r="AC452">
        <v>4.253738E-2</v>
      </c>
      <c r="AD452">
        <v>0.98447099999999998</v>
      </c>
      <c r="AE452">
        <v>2.4334540000000002E-2</v>
      </c>
      <c r="AF452">
        <v>-1.4997830000000001</v>
      </c>
      <c r="AG452">
        <v>2.6193210000000001E-2</v>
      </c>
      <c r="AH452">
        <v>-0.3069557</v>
      </c>
      <c r="AI452">
        <v>9.9010569999999996E-3</v>
      </c>
      <c r="AJ452">
        <v>2.7821880000000001</v>
      </c>
      <c r="AK452">
        <v>2.3050870000000001E-2</v>
      </c>
      <c r="AL452">
        <v>-2.2247370000000002</v>
      </c>
      <c r="AM452">
        <v>3.4150319999999998E-2</v>
      </c>
      <c r="AN452">
        <v>1.8119749999999999</v>
      </c>
      <c r="AO452">
        <v>1.0484739999999999E-2</v>
      </c>
    </row>
    <row r="453" spans="2:41" x14ac:dyDescent="0.25">
      <c r="B453">
        <v>1.7644029999999999</v>
      </c>
      <c r="C453">
        <v>1.770128E-2</v>
      </c>
      <c r="D453">
        <v>0.87800319999999998</v>
      </c>
      <c r="E453">
        <v>2.7551740000000002E-2</v>
      </c>
      <c r="F453">
        <v>-1.484488</v>
      </c>
      <c r="G453">
        <v>3.5605379999999999E-2</v>
      </c>
      <c r="H453">
        <v>-1.23081</v>
      </c>
      <c r="I453">
        <v>4.233729E-2</v>
      </c>
      <c r="J453">
        <v>-0.61333230000000005</v>
      </c>
      <c r="K453">
        <v>3.7534379999999999E-2</v>
      </c>
      <c r="L453">
        <v>1.448806</v>
      </c>
      <c r="M453">
        <v>1.206316E-2</v>
      </c>
      <c r="N453">
        <v>-1.6605540000000001</v>
      </c>
      <c r="O453">
        <v>3.2353880000000002E-2</v>
      </c>
      <c r="P453">
        <v>0.86060479999999995</v>
      </c>
      <c r="Q453">
        <v>2.5848900000000001E-2</v>
      </c>
      <c r="R453">
        <v>0.58188600000000001</v>
      </c>
      <c r="S453">
        <v>1.051942E-2</v>
      </c>
      <c r="T453">
        <v>0.7867054</v>
      </c>
      <c r="U453">
        <v>1.6397829999999999E-2</v>
      </c>
      <c r="V453">
        <v>-0.92821679999999995</v>
      </c>
      <c r="W453">
        <v>2.022403E-2</v>
      </c>
      <c r="X453">
        <v>0.2556119</v>
      </c>
      <c r="Y453">
        <v>1.6807639999999999E-2</v>
      </c>
      <c r="Z453">
        <v>-0.69510479999999997</v>
      </c>
      <c r="AA453">
        <v>1.1581320000000001E-2</v>
      </c>
      <c r="AB453">
        <v>2.1422259999999999E-2</v>
      </c>
      <c r="AC453">
        <v>4.8297729999999997E-2</v>
      </c>
      <c r="AD453">
        <v>2.381313</v>
      </c>
      <c r="AE453">
        <v>3.621158E-2</v>
      </c>
      <c r="AF453">
        <v>-1.4982120000000001</v>
      </c>
      <c r="AG453">
        <v>3.5866729999999999E-2</v>
      </c>
      <c r="AH453">
        <v>0.1304901</v>
      </c>
      <c r="AI453">
        <v>1.7673379999999999E-2</v>
      </c>
      <c r="AJ453">
        <v>2.5603560000000001</v>
      </c>
      <c r="AK453">
        <v>1.6092240000000001E-2</v>
      </c>
      <c r="AL453">
        <v>-0.21257039999999999</v>
      </c>
      <c r="AM453">
        <v>2.927397E-2</v>
      </c>
      <c r="AN453">
        <v>2.4178600000000001</v>
      </c>
      <c r="AO453">
        <v>1.141931E-2</v>
      </c>
    </row>
    <row r="454" spans="2:41" x14ac:dyDescent="0.25">
      <c r="B454">
        <v>2.543542</v>
      </c>
      <c r="C454">
        <v>2.916011E-3</v>
      </c>
      <c r="D454">
        <v>-1.0724060000000001E-2</v>
      </c>
      <c r="E454">
        <v>2.6495250000000001E-2</v>
      </c>
      <c r="F454">
        <v>-1.9500470000000001</v>
      </c>
      <c r="G454">
        <v>3.1056859999999999E-2</v>
      </c>
      <c r="H454">
        <v>-0.70409250000000001</v>
      </c>
      <c r="I454">
        <v>4.254546E-2</v>
      </c>
      <c r="J454">
        <v>-0.1546623</v>
      </c>
      <c r="K454">
        <v>3.156569E-2</v>
      </c>
      <c r="L454">
        <v>1.179411</v>
      </c>
      <c r="M454">
        <v>5.3907E-3</v>
      </c>
      <c r="N454">
        <v>-2.0873020000000002</v>
      </c>
      <c r="O454">
        <v>3.758943E-2</v>
      </c>
      <c r="P454">
        <v>-0.77937610000000002</v>
      </c>
      <c r="Q454">
        <v>1.476066E-2</v>
      </c>
      <c r="R454">
        <v>0.64332440000000002</v>
      </c>
      <c r="S454">
        <v>2.4396620000000001E-2</v>
      </c>
      <c r="T454">
        <v>1.313876</v>
      </c>
      <c r="U454">
        <v>2.0124260000000001E-2</v>
      </c>
      <c r="V454">
        <v>-0.10034659999999999</v>
      </c>
      <c r="W454">
        <v>2.0318940000000001E-2</v>
      </c>
      <c r="X454">
        <v>-0.58503669999999997</v>
      </c>
      <c r="Y454">
        <v>2.1566330000000002E-2</v>
      </c>
      <c r="Z454">
        <v>0.57761980000000002</v>
      </c>
      <c r="AA454">
        <v>1.540393E-2</v>
      </c>
      <c r="AB454">
        <v>-0.5382538</v>
      </c>
      <c r="AC454">
        <v>3.1594669999999998E-2</v>
      </c>
      <c r="AD454">
        <v>2.5243449999999998</v>
      </c>
      <c r="AE454">
        <v>2.3068450000000001E-2</v>
      </c>
      <c r="AF454">
        <v>-0.45332610000000001</v>
      </c>
      <c r="AG454">
        <v>4.0953799999999999E-2</v>
      </c>
      <c r="AH454">
        <v>5.3213740000000002E-2</v>
      </c>
      <c r="AI454">
        <v>1.3706919999999999E-2</v>
      </c>
      <c r="AJ454">
        <v>1.1794500000000001</v>
      </c>
      <c r="AK454">
        <v>1.8846399999999999E-2</v>
      </c>
      <c r="AL454">
        <v>0.72079629999999995</v>
      </c>
      <c r="AM454">
        <v>1.4634960000000001E-2</v>
      </c>
      <c r="AN454">
        <v>1.873227</v>
      </c>
      <c r="AO454">
        <v>1.1948810000000001E-2</v>
      </c>
    </row>
    <row r="455" spans="2:41" x14ac:dyDescent="0.25">
      <c r="B455">
        <v>1.2513320000000001</v>
      </c>
      <c r="C455">
        <v>4.1773160000000004E-3</v>
      </c>
      <c r="D455">
        <v>-0.5610096</v>
      </c>
      <c r="E455">
        <v>3.3116970000000003E-2</v>
      </c>
      <c r="F455">
        <v>-1.1353139999999999</v>
      </c>
      <c r="G455">
        <v>2.7483299999999999E-2</v>
      </c>
      <c r="H455">
        <v>0.60269470000000003</v>
      </c>
      <c r="I455">
        <v>3.3909679999999998E-2</v>
      </c>
      <c r="J455">
        <v>-0.3149633</v>
      </c>
      <c r="K455">
        <v>1.9704880000000001E-2</v>
      </c>
      <c r="L455">
        <v>-0.27865489999999998</v>
      </c>
      <c r="M455">
        <v>1.455073E-2</v>
      </c>
      <c r="N455">
        <v>-0.9827766</v>
      </c>
      <c r="O455">
        <v>3.2251769999999999E-2</v>
      </c>
      <c r="P455">
        <v>-2.1664870000000001</v>
      </c>
      <c r="Q455">
        <v>2.3281779999999998E-2</v>
      </c>
      <c r="R455">
        <v>0.48209180000000001</v>
      </c>
      <c r="S455">
        <v>3.5074370000000001E-2</v>
      </c>
      <c r="T455">
        <v>0.84398269999999997</v>
      </c>
      <c r="U455">
        <v>2.0705100000000001E-2</v>
      </c>
      <c r="V455">
        <v>1.639359</v>
      </c>
      <c r="W455">
        <v>2.3147270000000001E-2</v>
      </c>
      <c r="X455">
        <v>-0.86856800000000001</v>
      </c>
      <c r="Y455">
        <v>3.531567E-2</v>
      </c>
      <c r="Z455">
        <v>0.99220540000000002</v>
      </c>
      <c r="AA455">
        <v>1.7801319999999999E-2</v>
      </c>
      <c r="AB455">
        <v>-1.600617</v>
      </c>
      <c r="AC455">
        <v>2.3318350000000002E-2</v>
      </c>
      <c r="AD455">
        <v>0.66623520000000003</v>
      </c>
      <c r="AE455">
        <v>1.0023300000000001E-2</v>
      </c>
      <c r="AF455">
        <v>-7.4707200000000001E-2</v>
      </c>
      <c r="AG455">
        <v>3.6644080000000002E-2</v>
      </c>
      <c r="AH455">
        <v>-0.27405160000000001</v>
      </c>
      <c r="AI455">
        <v>1.529345E-2</v>
      </c>
      <c r="AJ455">
        <v>-0.2737214</v>
      </c>
      <c r="AK455">
        <v>3.2057009999999997E-2</v>
      </c>
      <c r="AL455">
        <v>-0.26898169999999999</v>
      </c>
      <c r="AM455">
        <v>8.2615740000000007E-3</v>
      </c>
      <c r="AN455">
        <v>0.61971759999999998</v>
      </c>
      <c r="AO455">
        <v>2.006399E-2</v>
      </c>
    </row>
    <row r="456" spans="2:41" x14ac:dyDescent="0.25">
      <c r="B456">
        <v>0.26175029999999999</v>
      </c>
      <c r="C456">
        <v>1.128034E-2</v>
      </c>
      <c r="D456">
        <v>0.89248519999999998</v>
      </c>
      <c r="E456">
        <v>2.6800480000000002E-2</v>
      </c>
      <c r="F456">
        <v>-0.226271</v>
      </c>
      <c r="G456">
        <v>1.439372E-2</v>
      </c>
      <c r="H456">
        <v>1.4147799999999999</v>
      </c>
      <c r="I456">
        <v>2.3820850000000001E-2</v>
      </c>
      <c r="J456">
        <v>-1.4819709999999999</v>
      </c>
      <c r="K456">
        <v>2.6707749999999999E-2</v>
      </c>
      <c r="L456">
        <v>1.536888E-2</v>
      </c>
      <c r="M456">
        <v>2.1484840000000002E-2</v>
      </c>
      <c r="N456">
        <v>0.29678399999999999</v>
      </c>
      <c r="O456">
        <v>2.734489E-2</v>
      </c>
      <c r="P456">
        <v>-1.476316</v>
      </c>
      <c r="Q456">
        <v>2.9421570000000001E-2</v>
      </c>
      <c r="R456">
        <v>-2.556665E-2</v>
      </c>
      <c r="S456">
        <v>2.605965E-2</v>
      </c>
      <c r="T456">
        <v>-0.236896</v>
      </c>
      <c r="U456">
        <v>2.9951419999999999E-2</v>
      </c>
      <c r="V456">
        <v>1.5511509999999999</v>
      </c>
      <c r="W456">
        <v>1.296044E-2</v>
      </c>
      <c r="X456">
        <v>-0.77667120000000001</v>
      </c>
      <c r="Y456">
        <v>3.2548979999999998E-2</v>
      </c>
      <c r="Z456">
        <v>0.50599620000000001</v>
      </c>
      <c r="AA456">
        <v>2.1008160000000001E-2</v>
      </c>
      <c r="AB456">
        <v>-1.309374</v>
      </c>
      <c r="AC456">
        <v>2.8388569999999998E-2</v>
      </c>
      <c r="AD456">
        <v>-0.68347259999999999</v>
      </c>
      <c r="AE456">
        <v>2.3958940000000001E-2</v>
      </c>
      <c r="AF456">
        <v>0.49251149999999999</v>
      </c>
      <c r="AG456">
        <v>2.9908489999999999E-2</v>
      </c>
      <c r="AH456">
        <v>-0.489921</v>
      </c>
      <c r="AI456">
        <v>2.2647509999999999E-2</v>
      </c>
      <c r="AJ456">
        <v>-1.488743E-2</v>
      </c>
      <c r="AK456">
        <v>3.2960620000000003E-2</v>
      </c>
      <c r="AL456">
        <v>-1.1574930000000001</v>
      </c>
      <c r="AM456">
        <v>1.5132420000000001E-2</v>
      </c>
      <c r="AN456">
        <v>0.56705649999999996</v>
      </c>
      <c r="AO456">
        <v>2.1799389999999998E-2</v>
      </c>
    </row>
    <row r="457" spans="2:41" x14ac:dyDescent="0.25">
      <c r="B457">
        <v>0.32471090000000002</v>
      </c>
      <c r="C457">
        <v>1.8367910000000001E-2</v>
      </c>
      <c r="D457">
        <v>1.3488899999999999</v>
      </c>
      <c r="E457">
        <v>1.145385E-2</v>
      </c>
      <c r="F457">
        <v>0.9305158</v>
      </c>
      <c r="G457">
        <v>5.0631010000000004E-3</v>
      </c>
      <c r="H457">
        <v>0.93839810000000001</v>
      </c>
      <c r="I457">
        <v>2.0565630000000001E-2</v>
      </c>
      <c r="J457">
        <v>-1.4794620000000001</v>
      </c>
      <c r="K457">
        <v>3.6253809999999997E-2</v>
      </c>
      <c r="L457">
        <v>1.188164</v>
      </c>
      <c r="M457">
        <v>1.577483E-2</v>
      </c>
      <c r="N457">
        <v>0.59270160000000005</v>
      </c>
      <c r="O457">
        <v>2.3793689999999999E-2</v>
      </c>
      <c r="P457">
        <v>-1.9464970000000002E-2</v>
      </c>
      <c r="Q457">
        <v>2.2605070000000001E-2</v>
      </c>
      <c r="R457">
        <v>-0.1753152</v>
      </c>
      <c r="S457">
        <v>2.2414690000000001E-2</v>
      </c>
      <c r="T457">
        <v>-0.72546440000000001</v>
      </c>
      <c r="U457">
        <v>3.5890129999999999E-2</v>
      </c>
      <c r="V457">
        <v>-0.36303950000000001</v>
      </c>
      <c r="W457">
        <v>5.1836210000000002E-3</v>
      </c>
      <c r="X457">
        <v>-0.30881589999999998</v>
      </c>
      <c r="Y457">
        <v>2.495692E-2</v>
      </c>
      <c r="Z457">
        <v>0.44261080000000003</v>
      </c>
      <c r="AA457">
        <v>2.3169800000000001E-2</v>
      </c>
      <c r="AB457">
        <v>-0.57576870000000002</v>
      </c>
      <c r="AC457">
        <v>2.350963E-2</v>
      </c>
      <c r="AD457">
        <v>-0.48069689999999998</v>
      </c>
      <c r="AE457">
        <v>3.855219E-2</v>
      </c>
      <c r="AF457">
        <v>1.1633869999999999</v>
      </c>
      <c r="AG457">
        <v>2.7410629999999998E-2</v>
      </c>
      <c r="AH457">
        <v>-0.61716979999999999</v>
      </c>
      <c r="AI457">
        <v>1.8239229999999999E-2</v>
      </c>
      <c r="AJ457">
        <v>0.77631349999999999</v>
      </c>
      <c r="AK457">
        <v>1.967961E-2</v>
      </c>
      <c r="AL457">
        <v>-1.1202639999999999</v>
      </c>
      <c r="AM457">
        <v>2.6575580000000001E-2</v>
      </c>
      <c r="AN457">
        <v>1.7001189999999999</v>
      </c>
      <c r="AO457">
        <v>1.5637669999999999E-2</v>
      </c>
    </row>
    <row r="458" spans="2:41" x14ac:dyDescent="0.25">
      <c r="B458">
        <v>0.21927050000000001</v>
      </c>
      <c r="C458">
        <v>2.3784759999999999E-2</v>
      </c>
      <c r="D458">
        <v>0.3601414</v>
      </c>
      <c r="E458">
        <v>1.5256189999999999E-2</v>
      </c>
      <c r="F458">
        <v>1.7441500000000001</v>
      </c>
      <c r="G458">
        <v>-9.1918040000000005E-4</v>
      </c>
      <c r="H458">
        <v>-0.61560709999999996</v>
      </c>
      <c r="I458">
        <v>2.0107050000000001E-2</v>
      </c>
      <c r="J458">
        <v>0.41416720000000001</v>
      </c>
      <c r="K458">
        <v>3.0511119999999999E-2</v>
      </c>
      <c r="L458">
        <v>1.63293</v>
      </c>
      <c r="M458">
        <v>1.5842680000000001E-2</v>
      </c>
      <c r="N458">
        <v>7.6022030000000004E-2</v>
      </c>
      <c r="O458">
        <v>3.1860979999999997E-2</v>
      </c>
      <c r="P458">
        <v>-6.2000039999999999E-2</v>
      </c>
      <c r="Q458">
        <v>2.249696E-2</v>
      </c>
      <c r="R458">
        <v>-0.70960909999999999</v>
      </c>
      <c r="S458">
        <v>3.3126969999999999E-2</v>
      </c>
      <c r="T458">
        <v>-0.2304126</v>
      </c>
      <c r="U458">
        <v>2.0788210000000001E-2</v>
      </c>
      <c r="V458">
        <v>-1.446258</v>
      </c>
      <c r="W458">
        <v>2.0281759999999999E-2</v>
      </c>
      <c r="X458">
        <v>-0.22161790000000001</v>
      </c>
      <c r="Y458">
        <v>3.1432149999999999E-2</v>
      </c>
      <c r="Z458">
        <v>0.75471100000000002</v>
      </c>
      <c r="AA458">
        <v>2.1965749999999999E-2</v>
      </c>
      <c r="AB458">
        <v>-0.44515739999999998</v>
      </c>
      <c r="AC458">
        <v>1.8922629999999999E-2</v>
      </c>
      <c r="AD458">
        <v>0.2564225</v>
      </c>
      <c r="AE458">
        <v>3.0271280000000001E-2</v>
      </c>
      <c r="AF458">
        <v>0.87267810000000001</v>
      </c>
      <c r="AG458">
        <v>2.8880840000000001E-2</v>
      </c>
      <c r="AH458">
        <v>-1.017382</v>
      </c>
      <c r="AI458">
        <v>7.7902620000000001E-3</v>
      </c>
      <c r="AJ458">
        <v>1.336986</v>
      </c>
      <c r="AK458">
        <v>1.897304E-2</v>
      </c>
      <c r="AL458">
        <v>-0.50443649999999995</v>
      </c>
      <c r="AM458">
        <v>2.962849E-2</v>
      </c>
      <c r="AN458">
        <v>2.0176020000000001</v>
      </c>
      <c r="AO458">
        <v>1.4647179999999999E-2</v>
      </c>
    </row>
    <row r="459" spans="2:41" x14ac:dyDescent="0.25">
      <c r="B459">
        <v>0.14479690000000001</v>
      </c>
      <c r="C459">
        <v>2.5516199999999999E-2</v>
      </c>
      <c r="D459">
        <v>-0.22835920000000001</v>
      </c>
      <c r="E459">
        <v>3.1273219999999997E-2</v>
      </c>
      <c r="F459">
        <v>0.4469069</v>
      </c>
      <c r="G459">
        <v>-1.318215E-3</v>
      </c>
      <c r="H459">
        <v>-1.3734770000000001</v>
      </c>
      <c r="I459">
        <v>2.2399780000000001E-2</v>
      </c>
      <c r="J459">
        <v>2.1812779999999998</v>
      </c>
      <c r="K459">
        <v>2.1749899999999999E-2</v>
      </c>
      <c r="L459">
        <v>1.2171609999999999</v>
      </c>
      <c r="M459">
        <v>2.7514759999999999E-2</v>
      </c>
      <c r="N459">
        <v>-0.37187799999999999</v>
      </c>
      <c r="O459">
        <v>4.8252620000000003E-2</v>
      </c>
      <c r="P459">
        <v>-1.049301</v>
      </c>
      <c r="Q459">
        <v>2.8385670000000002E-2</v>
      </c>
      <c r="R459">
        <v>-1.4401820000000001</v>
      </c>
      <c r="S459">
        <v>4.6035560000000003E-2</v>
      </c>
      <c r="T459">
        <v>0.29979270000000002</v>
      </c>
      <c r="U459">
        <v>8.72619E-3</v>
      </c>
      <c r="V459">
        <v>-0.85610980000000003</v>
      </c>
      <c r="W459">
        <v>3.2673599999999997E-2</v>
      </c>
      <c r="X459">
        <v>0.32690520000000001</v>
      </c>
      <c r="Y459">
        <v>3.6576240000000003E-2</v>
      </c>
      <c r="Z459">
        <v>1.391059</v>
      </c>
      <c r="AA459">
        <v>1.909516E-2</v>
      </c>
      <c r="AB459">
        <v>1.159545E-2</v>
      </c>
      <c r="AC459">
        <v>2.36881E-2</v>
      </c>
      <c r="AD459">
        <v>0.30463800000000002</v>
      </c>
      <c r="AE459">
        <v>2.1023719999999999E-2</v>
      </c>
      <c r="AF459">
        <v>0.47144740000000002</v>
      </c>
      <c r="AG459">
        <v>2.1626590000000001E-2</v>
      </c>
      <c r="AH459">
        <v>-1.724002</v>
      </c>
      <c r="AI459">
        <v>1.2624659999999999E-2</v>
      </c>
      <c r="AJ459">
        <v>1.7126619999999999</v>
      </c>
      <c r="AK459">
        <v>2.0537630000000001E-2</v>
      </c>
      <c r="AL459">
        <v>-0.2070166</v>
      </c>
      <c r="AM459">
        <v>2.7090679999999999E-2</v>
      </c>
      <c r="AN459">
        <v>0.94705689999999998</v>
      </c>
      <c r="AO459">
        <v>1.4208780000000001E-2</v>
      </c>
    </row>
    <row r="460" spans="2:41" x14ac:dyDescent="0.25">
      <c r="B460">
        <v>0.38634610000000003</v>
      </c>
      <c r="C460">
        <v>2.1029180000000001E-2</v>
      </c>
      <c r="D460">
        <v>-0.27389520000000001</v>
      </c>
      <c r="E460">
        <v>3.0149749999999999E-2</v>
      </c>
      <c r="F460">
        <v>-1.2350699999999999</v>
      </c>
      <c r="G460">
        <v>8.2177650000000001E-3</v>
      </c>
      <c r="H460">
        <v>0.45525670000000001</v>
      </c>
      <c r="I460">
        <v>2.869118E-2</v>
      </c>
      <c r="J460">
        <v>1.9224829999999999</v>
      </c>
      <c r="K460">
        <v>1.8312620000000002E-2</v>
      </c>
      <c r="L460">
        <v>0.75326170000000003</v>
      </c>
      <c r="M460">
        <v>3.4152589999999997E-2</v>
      </c>
      <c r="N460">
        <v>-0.85155349999999996</v>
      </c>
      <c r="O460">
        <v>4.8678979999999997E-2</v>
      </c>
      <c r="P460">
        <v>-0.55480050000000003</v>
      </c>
      <c r="Q460">
        <v>2.7684429999999999E-2</v>
      </c>
      <c r="R460">
        <v>-0.51399430000000002</v>
      </c>
      <c r="S460">
        <v>5.1973529999999997E-2</v>
      </c>
      <c r="T460">
        <v>0.20678669999999999</v>
      </c>
      <c r="U460">
        <v>1.900934E-2</v>
      </c>
      <c r="V460">
        <v>7.8811179999999995E-2</v>
      </c>
      <c r="W460">
        <v>2.4646459999999999E-2</v>
      </c>
      <c r="X460">
        <v>1.3363080000000001</v>
      </c>
      <c r="Y460">
        <v>2.541506E-2</v>
      </c>
      <c r="Z460">
        <v>1.519361</v>
      </c>
      <c r="AA460">
        <v>1.7029840000000001E-2</v>
      </c>
      <c r="AB460">
        <v>0.62173670000000003</v>
      </c>
      <c r="AC460">
        <v>2.373453E-2</v>
      </c>
      <c r="AD460">
        <v>0.20279549999999999</v>
      </c>
      <c r="AE460">
        <v>2.2416869999999998E-2</v>
      </c>
      <c r="AF460">
        <v>0.19596849999999999</v>
      </c>
      <c r="AG460">
        <v>1.160548E-2</v>
      </c>
      <c r="AH460">
        <v>-1.2308399999999999</v>
      </c>
      <c r="AI460">
        <v>2.510273E-2</v>
      </c>
      <c r="AJ460">
        <v>0.97971600000000003</v>
      </c>
      <c r="AK460">
        <v>7.8834579999999994E-3</v>
      </c>
      <c r="AL460">
        <v>-7.6227439999999994E-2</v>
      </c>
      <c r="AM460">
        <v>2.659394E-2</v>
      </c>
      <c r="AN460">
        <v>0.21088489999999999</v>
      </c>
      <c r="AO460">
        <v>1.414319E-2</v>
      </c>
    </row>
    <row r="461" spans="2:41" x14ac:dyDescent="0.25">
      <c r="B461">
        <v>0.36274869999999998</v>
      </c>
      <c r="C461">
        <v>1.305718E-2</v>
      </c>
      <c r="D461">
        <v>0.162081</v>
      </c>
      <c r="E461">
        <v>1.501067E-2</v>
      </c>
      <c r="F461">
        <v>-0.99982660000000001</v>
      </c>
      <c r="G461">
        <v>1.411543E-2</v>
      </c>
      <c r="H461">
        <v>1.81135</v>
      </c>
      <c r="I461">
        <v>2.8358020000000001E-2</v>
      </c>
      <c r="J461">
        <v>0.66451570000000004</v>
      </c>
      <c r="K461">
        <v>1.0286160000000001E-2</v>
      </c>
      <c r="L461">
        <v>0.64446919999999996</v>
      </c>
      <c r="M461">
        <v>2.6077920000000001E-2</v>
      </c>
      <c r="N461">
        <v>-1.3830610000000001</v>
      </c>
      <c r="O461">
        <v>3.4007540000000003E-2</v>
      </c>
      <c r="P461">
        <v>0.48849870000000001</v>
      </c>
      <c r="Q461">
        <v>2.0028379999999998E-2</v>
      </c>
      <c r="R461">
        <v>0.43738129999999997</v>
      </c>
      <c r="S461">
        <v>4.7593249999999997E-2</v>
      </c>
      <c r="T461">
        <v>-0.32028699999999999</v>
      </c>
      <c r="U461">
        <v>3.1602070000000003E-2</v>
      </c>
      <c r="V461">
        <v>0.15278340000000001</v>
      </c>
      <c r="W461">
        <v>1.926487E-2</v>
      </c>
      <c r="X461">
        <v>0.81622819999999996</v>
      </c>
      <c r="Y461">
        <v>1.557802E-2</v>
      </c>
      <c r="Z461">
        <v>0.22771839999999999</v>
      </c>
      <c r="AA461">
        <v>2.4652739999999999E-2</v>
      </c>
      <c r="AB461">
        <v>0.80376930000000002</v>
      </c>
      <c r="AC461">
        <v>1.9495869999999998E-2</v>
      </c>
      <c r="AD461">
        <v>0.37569999999999998</v>
      </c>
      <c r="AE461">
        <v>1.9956999999999999E-2</v>
      </c>
      <c r="AF461">
        <v>-1.3965080000000001</v>
      </c>
      <c r="AG461">
        <v>1.8183230000000002E-2</v>
      </c>
      <c r="AH461">
        <v>0.82112399999999997</v>
      </c>
      <c r="AI461">
        <v>2.3276419999999999E-2</v>
      </c>
      <c r="AJ461">
        <v>0.48155789999999998</v>
      </c>
      <c r="AK461">
        <v>6.2553930000000004E-4</v>
      </c>
      <c r="AL461">
        <v>1.2437780000000001E-2</v>
      </c>
      <c r="AM461">
        <v>2.1231440000000001E-2</v>
      </c>
      <c r="AN461">
        <v>0.92955010000000005</v>
      </c>
      <c r="AO461">
        <v>1.824375E-2</v>
      </c>
    </row>
    <row r="462" spans="2:41" x14ac:dyDescent="0.25">
      <c r="B462">
        <v>0.118404</v>
      </c>
      <c r="C462">
        <v>1.467074E-2</v>
      </c>
      <c r="D462">
        <v>-0.1579276</v>
      </c>
      <c r="E462">
        <v>1.1807359999999999E-2</v>
      </c>
      <c r="F462">
        <v>-7.7701309999999996E-2</v>
      </c>
      <c r="G462">
        <v>1.8033529999999999E-2</v>
      </c>
      <c r="H462">
        <v>0.27090370000000003</v>
      </c>
      <c r="I462">
        <v>1.714978E-2</v>
      </c>
      <c r="J462">
        <v>-0.42426399999999997</v>
      </c>
      <c r="K462">
        <v>6.7070680000000001E-3</v>
      </c>
      <c r="L462">
        <v>0.69584140000000005</v>
      </c>
      <c r="M462">
        <v>2.1161760000000002E-2</v>
      </c>
      <c r="N462">
        <v>-0.72759949999999995</v>
      </c>
      <c r="O462">
        <v>2.3221439999999999E-2</v>
      </c>
      <c r="P462">
        <v>2.3773180000000001E-2</v>
      </c>
      <c r="Q462">
        <v>1.8091469999999998E-2</v>
      </c>
      <c r="R462">
        <v>0.20764850000000001</v>
      </c>
      <c r="S462">
        <v>4.1912089999999999E-2</v>
      </c>
      <c r="T462">
        <v>-0.98827549999999997</v>
      </c>
      <c r="U462">
        <v>3.2941199999999997E-2</v>
      </c>
      <c r="V462">
        <v>-0.77690519999999996</v>
      </c>
      <c r="W462">
        <v>2.8349949999999999E-2</v>
      </c>
      <c r="X462">
        <v>-9.4005389999999994E-2</v>
      </c>
      <c r="Y462">
        <v>1.7331470000000002E-2</v>
      </c>
      <c r="Z462">
        <v>-0.7925951</v>
      </c>
      <c r="AA462">
        <v>3.4253449999999998E-2</v>
      </c>
      <c r="AB462">
        <v>0.9719082</v>
      </c>
      <c r="AC462">
        <v>1.5905309999999999E-2</v>
      </c>
      <c r="AD462">
        <v>-9.1983289999999999E-3</v>
      </c>
      <c r="AE462">
        <v>1.491993E-2</v>
      </c>
      <c r="AF462">
        <v>-2.6632570000000002</v>
      </c>
      <c r="AG462">
        <v>3.6244850000000002E-2</v>
      </c>
      <c r="AH462">
        <v>1.8009900000000001</v>
      </c>
      <c r="AI462">
        <v>1.3257710000000001E-2</v>
      </c>
      <c r="AJ462">
        <v>1.398369</v>
      </c>
      <c r="AK462">
        <v>8.8385870000000002E-3</v>
      </c>
      <c r="AL462">
        <v>-0.93619549999999996</v>
      </c>
      <c r="AM462">
        <v>1.40752E-2</v>
      </c>
      <c r="AN462">
        <v>1.0855859999999999</v>
      </c>
      <c r="AO462">
        <v>1.878467E-2</v>
      </c>
    </row>
    <row r="463" spans="2:41" x14ac:dyDescent="0.25">
      <c r="B463">
        <v>-0.31301030000000002</v>
      </c>
      <c r="C463">
        <v>3.1138249999999999E-2</v>
      </c>
      <c r="D463">
        <v>-1.6983010000000001</v>
      </c>
      <c r="E463">
        <v>2.3431839999999999E-2</v>
      </c>
      <c r="F463">
        <v>-0.2178542</v>
      </c>
      <c r="G463">
        <v>2.9347160000000001E-2</v>
      </c>
      <c r="H463">
        <v>-0.94082980000000005</v>
      </c>
      <c r="I463">
        <v>1.355044E-2</v>
      </c>
      <c r="J463">
        <v>-1.5504599999999999</v>
      </c>
      <c r="K463">
        <v>3.0472369999999999E-2</v>
      </c>
      <c r="L463">
        <v>1.302284</v>
      </c>
      <c r="M463">
        <v>2.694889E-2</v>
      </c>
      <c r="N463">
        <v>1.064997</v>
      </c>
      <c r="O463">
        <v>2.1338200000000002E-2</v>
      </c>
      <c r="P463">
        <v>-0.90843130000000005</v>
      </c>
      <c r="Q463">
        <v>2.603376E-2</v>
      </c>
      <c r="R463">
        <v>-0.1078158</v>
      </c>
      <c r="S463">
        <v>3.5924129999999999E-2</v>
      </c>
      <c r="T463">
        <v>-0.94383269999999997</v>
      </c>
      <c r="U463">
        <v>2.8802669999999999E-2</v>
      </c>
      <c r="V463">
        <v>-1.3799399999999999</v>
      </c>
      <c r="W463">
        <v>3.6262229999999999E-2</v>
      </c>
      <c r="X463">
        <v>1.7253060000000001E-2</v>
      </c>
      <c r="Y463">
        <v>2.135542E-2</v>
      </c>
      <c r="Z463">
        <v>-0.97880460000000002</v>
      </c>
      <c r="AA463">
        <v>2.3492409999999998E-2</v>
      </c>
      <c r="AB463">
        <v>0.91489189999999998</v>
      </c>
      <c r="AC463">
        <v>1.335105E-2</v>
      </c>
      <c r="AD463">
        <v>-0.80679109999999998</v>
      </c>
      <c r="AE463">
        <v>2.0173880000000002E-2</v>
      </c>
      <c r="AF463">
        <v>-1.1433899999999999</v>
      </c>
      <c r="AG463">
        <v>4.2537569999999997E-2</v>
      </c>
      <c r="AH463">
        <v>0.135545</v>
      </c>
      <c r="AI463">
        <v>1.3160959999999999E-2</v>
      </c>
      <c r="AJ463">
        <v>2.1927979999999998</v>
      </c>
      <c r="AK463">
        <v>1.7529860000000001E-2</v>
      </c>
      <c r="AL463">
        <v>-1.41459</v>
      </c>
      <c r="AM463">
        <v>1.8306139999999999E-2</v>
      </c>
      <c r="AN463">
        <v>-0.5255533</v>
      </c>
      <c r="AO463">
        <v>2.182243E-2</v>
      </c>
    </row>
    <row r="464" spans="2:41" x14ac:dyDescent="0.25">
      <c r="B464">
        <v>-1.393203</v>
      </c>
      <c r="C464">
        <v>4.6310110000000002E-2</v>
      </c>
      <c r="D464">
        <v>-1.977943</v>
      </c>
      <c r="E464">
        <v>2.852027E-2</v>
      </c>
      <c r="F464">
        <v>-0.68945889999999999</v>
      </c>
      <c r="G464">
        <v>3.6854890000000001E-2</v>
      </c>
      <c r="H464">
        <v>-0.27418550000000003</v>
      </c>
      <c r="I464">
        <v>2.3040379999999999E-2</v>
      </c>
      <c r="J464">
        <v>-2.3255750000000002</v>
      </c>
      <c r="K464">
        <v>5.7182869999999997E-2</v>
      </c>
      <c r="L464">
        <v>1.19475</v>
      </c>
      <c r="M464">
        <v>2.386955E-2</v>
      </c>
      <c r="N464">
        <v>2.2921840000000002</v>
      </c>
      <c r="O464">
        <v>2.1937729999999999E-2</v>
      </c>
      <c r="P464">
        <v>-0.64830160000000003</v>
      </c>
      <c r="Q464">
        <v>2.6863629999999999E-2</v>
      </c>
      <c r="R464">
        <v>-0.29756589999999999</v>
      </c>
      <c r="S464">
        <v>2.5081780000000001E-2</v>
      </c>
      <c r="T464">
        <v>-0.4113446</v>
      </c>
      <c r="U464">
        <v>2.876196E-2</v>
      </c>
      <c r="V464">
        <v>-0.63312610000000002</v>
      </c>
      <c r="W464">
        <v>2.823558E-2</v>
      </c>
      <c r="X464">
        <v>0.88912219999999997</v>
      </c>
      <c r="Y464">
        <v>2.4799709999999999E-2</v>
      </c>
      <c r="Z464">
        <v>-0.75079169999999995</v>
      </c>
      <c r="AA464">
        <v>1.192413E-2</v>
      </c>
      <c r="AB464">
        <v>0.13721639999999999</v>
      </c>
      <c r="AC464">
        <v>2.0213700000000001E-2</v>
      </c>
      <c r="AD464">
        <v>-1.2483439999999999</v>
      </c>
      <c r="AE464">
        <v>3.6103799999999998E-2</v>
      </c>
      <c r="AF464">
        <v>0.20092769999999999</v>
      </c>
      <c r="AG464">
        <v>3.182318E-2</v>
      </c>
      <c r="AH464">
        <v>-1.9651590000000001</v>
      </c>
      <c r="AI464">
        <v>2.368924E-2</v>
      </c>
      <c r="AJ464">
        <v>1.5740719999999999</v>
      </c>
      <c r="AK464">
        <v>1.5750299999999998E-2</v>
      </c>
      <c r="AL464">
        <v>-0.30405959999999999</v>
      </c>
      <c r="AM464">
        <v>2.3817540000000002E-2</v>
      </c>
      <c r="AN464">
        <v>-1.419748</v>
      </c>
      <c r="AO464">
        <v>3.2655299999999998E-2</v>
      </c>
    </row>
    <row r="465" spans="2:41" x14ac:dyDescent="0.25">
      <c r="B465">
        <v>-1.993576</v>
      </c>
      <c r="C465">
        <v>4.8311069999999998E-2</v>
      </c>
      <c r="D465">
        <v>-0.33136189999999999</v>
      </c>
      <c r="E465">
        <v>1.9453720000000001E-2</v>
      </c>
      <c r="F465">
        <v>-0.87448789999999998</v>
      </c>
      <c r="G465">
        <v>3.1099249999999998E-2</v>
      </c>
      <c r="H465">
        <v>0.70728950000000002</v>
      </c>
      <c r="I465">
        <v>2.5570889999999999E-2</v>
      </c>
      <c r="J465">
        <v>-1.752416</v>
      </c>
      <c r="K465">
        <v>4.991984E-2</v>
      </c>
      <c r="L465">
        <v>-0.44203120000000001</v>
      </c>
      <c r="M465">
        <v>1.9399030000000001E-2</v>
      </c>
      <c r="N465">
        <v>2.4247969999999999</v>
      </c>
      <c r="O465">
        <v>2.0388119999999999E-2</v>
      </c>
      <c r="P465">
        <v>0.40871600000000002</v>
      </c>
      <c r="Q465">
        <v>2.284839E-2</v>
      </c>
      <c r="R465">
        <v>-5.8390659999999997E-2</v>
      </c>
      <c r="S465">
        <v>2.1807969999999999E-2</v>
      </c>
      <c r="T465">
        <v>-0.1742776</v>
      </c>
      <c r="U465">
        <v>3.2265219999999997E-2</v>
      </c>
      <c r="V465">
        <v>0.20961579999999999</v>
      </c>
      <c r="W465">
        <v>1.2303100000000001E-2</v>
      </c>
      <c r="X465">
        <v>1.6771590000000001</v>
      </c>
      <c r="Y465">
        <v>2.1040759999999999E-2</v>
      </c>
      <c r="Z465">
        <v>-0.43402550000000001</v>
      </c>
      <c r="AA465">
        <v>2.3077819999999999E-2</v>
      </c>
      <c r="AB465">
        <v>-0.4713368</v>
      </c>
      <c r="AC465">
        <v>2.960289E-2</v>
      </c>
      <c r="AD465">
        <v>-1.492343</v>
      </c>
      <c r="AE465">
        <v>4.2882780000000002E-2</v>
      </c>
      <c r="AF465">
        <v>-0.6378897</v>
      </c>
      <c r="AG465">
        <v>2.4174129999999999E-2</v>
      </c>
      <c r="AH465">
        <v>-2.147599</v>
      </c>
      <c r="AI465">
        <v>2.8020079999999999E-2</v>
      </c>
      <c r="AJ465">
        <v>0.37470330000000002</v>
      </c>
      <c r="AK465">
        <v>1.3607350000000001E-2</v>
      </c>
      <c r="AL465">
        <v>0.1087901</v>
      </c>
      <c r="AM465">
        <v>2.099883E-2</v>
      </c>
      <c r="AN465">
        <v>-0.56762489999999999</v>
      </c>
      <c r="AO465">
        <v>2.8872209999999999E-2</v>
      </c>
    </row>
    <row r="466" spans="2:41" x14ac:dyDescent="0.25">
      <c r="B466">
        <v>-1.0393239999999999</v>
      </c>
      <c r="C466">
        <v>4.028814E-2</v>
      </c>
      <c r="D466">
        <v>0.52406660000000005</v>
      </c>
      <c r="E466">
        <v>1.159613E-2</v>
      </c>
      <c r="F466">
        <v>-1.312991</v>
      </c>
      <c r="G466">
        <v>2.6279E-2</v>
      </c>
      <c r="H466">
        <v>0.83533829999999998</v>
      </c>
      <c r="I466">
        <v>2.1341800000000001E-2</v>
      </c>
      <c r="J466">
        <v>5.4863580000000002E-2</v>
      </c>
      <c r="K466">
        <v>3.0312559999999999E-2</v>
      </c>
      <c r="L466">
        <v>-0.76968579999999998</v>
      </c>
      <c r="M466">
        <v>3.4189990000000003E-2</v>
      </c>
      <c r="N466">
        <v>1.724491</v>
      </c>
      <c r="O466">
        <v>1.213148E-2</v>
      </c>
      <c r="P466">
        <v>0.2236216</v>
      </c>
      <c r="Q466">
        <v>2.4566729999999998E-2</v>
      </c>
      <c r="R466">
        <v>0.62772459999999997</v>
      </c>
      <c r="S466">
        <v>3.1489620000000003E-2</v>
      </c>
      <c r="T466">
        <v>0.2441806</v>
      </c>
      <c r="U466">
        <v>2.393238E-2</v>
      </c>
      <c r="V466">
        <v>0.54911699999999997</v>
      </c>
      <c r="W466">
        <v>1.024386E-2</v>
      </c>
      <c r="X466">
        <v>1.1259859999999999</v>
      </c>
      <c r="Y466">
        <v>1.479137E-2</v>
      </c>
      <c r="Z466">
        <v>-1.234685</v>
      </c>
      <c r="AA466">
        <v>2.971795E-2</v>
      </c>
      <c r="AB466">
        <v>0.1410508</v>
      </c>
      <c r="AC466">
        <v>2.8054200000000001E-2</v>
      </c>
      <c r="AD466">
        <v>-1.3346</v>
      </c>
      <c r="AE466">
        <v>2.960846E-2</v>
      </c>
      <c r="AF466">
        <v>-1.581574</v>
      </c>
      <c r="AG466">
        <v>2.906533E-2</v>
      </c>
      <c r="AH466">
        <v>-0.94848449999999995</v>
      </c>
      <c r="AI466">
        <v>1.8089250000000001E-2</v>
      </c>
      <c r="AJ466">
        <v>0.21213019999999999</v>
      </c>
      <c r="AK466">
        <v>1.918108E-2</v>
      </c>
      <c r="AL466">
        <v>-0.70687909999999998</v>
      </c>
      <c r="AM466">
        <v>2.0918579999999999E-2</v>
      </c>
      <c r="AN466">
        <v>9.1772679999999995E-2</v>
      </c>
      <c r="AO466">
        <v>1.6604520000000001E-2</v>
      </c>
    </row>
    <row r="467" spans="2:41" x14ac:dyDescent="0.25">
      <c r="B467">
        <v>-0.30736330000000001</v>
      </c>
      <c r="C467">
        <v>2.994875E-2</v>
      </c>
      <c r="D467">
        <v>0.43203320000000001</v>
      </c>
      <c r="E467">
        <v>1.1978849999999999E-2</v>
      </c>
      <c r="F467">
        <v>-1.9417439999999999</v>
      </c>
      <c r="G467">
        <v>3.224134E-2</v>
      </c>
      <c r="H467">
        <v>-8.9908710000000003E-2</v>
      </c>
      <c r="I467">
        <v>2.5254849999999999E-2</v>
      </c>
      <c r="J467">
        <v>0.38458639999999999</v>
      </c>
      <c r="K467">
        <v>2.5799450000000002E-2</v>
      </c>
      <c r="L467">
        <v>0.67084239999999995</v>
      </c>
      <c r="M467">
        <v>4.7749380000000001E-2</v>
      </c>
      <c r="N467">
        <v>0.1138822</v>
      </c>
      <c r="O467">
        <v>1.6167950000000001E-3</v>
      </c>
      <c r="P467">
        <v>-0.7726828</v>
      </c>
      <c r="Q467">
        <v>2.703641E-2</v>
      </c>
      <c r="R467">
        <v>1.542721</v>
      </c>
      <c r="S467">
        <v>3.7335569999999998E-2</v>
      </c>
      <c r="T467">
        <v>0.85805140000000002</v>
      </c>
      <c r="U467">
        <v>9.7062910000000006E-3</v>
      </c>
      <c r="V467">
        <v>1.204879</v>
      </c>
      <c r="W467">
        <v>2.3488700000000001E-2</v>
      </c>
      <c r="X467">
        <v>0.1292333</v>
      </c>
      <c r="Y467">
        <v>1.9831270000000002E-2</v>
      </c>
      <c r="Z467">
        <v>-2.0651839999999999</v>
      </c>
      <c r="AA467">
        <v>2.351458E-2</v>
      </c>
      <c r="AB467">
        <v>0.66391579999999994</v>
      </c>
      <c r="AC467">
        <v>2.7232739999999998E-2</v>
      </c>
      <c r="AD467">
        <v>-0.30285509999999999</v>
      </c>
      <c r="AE467">
        <v>1.62752E-2</v>
      </c>
      <c r="AF467">
        <v>-1.371823</v>
      </c>
      <c r="AG467">
        <v>3.3241260000000002E-2</v>
      </c>
      <c r="AH467">
        <v>-4.4598649999999997E-2</v>
      </c>
      <c r="AI467">
        <v>9.9224570000000008E-3</v>
      </c>
      <c r="AJ467">
        <v>0.42698150000000001</v>
      </c>
      <c r="AK467">
        <v>2.4747129999999999E-2</v>
      </c>
      <c r="AL467">
        <v>-0.86436400000000002</v>
      </c>
      <c r="AM467">
        <v>2.4180940000000001E-2</v>
      </c>
      <c r="AN467">
        <v>1.723949E-2</v>
      </c>
      <c r="AO467">
        <v>2.4345869999999999E-2</v>
      </c>
    </row>
    <row r="468" spans="2:41" x14ac:dyDescent="0.25">
      <c r="B468">
        <v>-0.91292169999999995</v>
      </c>
      <c r="C468">
        <v>2.6850039999999999E-2</v>
      </c>
      <c r="D468">
        <v>1.0940909999999999</v>
      </c>
      <c r="E468">
        <v>9.0524119999999993E-3</v>
      </c>
      <c r="F468">
        <v>-2.1335679999999999</v>
      </c>
      <c r="G468">
        <v>3.5156649999999998E-2</v>
      </c>
      <c r="H468">
        <v>-3.8439969999999997E-2</v>
      </c>
      <c r="I468">
        <v>3.407118E-2</v>
      </c>
      <c r="J468">
        <v>-1.3154600000000001</v>
      </c>
      <c r="K468">
        <v>3.1242430000000002E-2</v>
      </c>
      <c r="L468">
        <v>0.53854290000000005</v>
      </c>
      <c r="M468">
        <v>3.1552080000000003E-2</v>
      </c>
      <c r="N468">
        <v>-0.69777929999999999</v>
      </c>
      <c r="O468">
        <v>6.7834100000000001E-3</v>
      </c>
      <c r="P468">
        <v>-0.29177399999999998</v>
      </c>
      <c r="Q468">
        <v>2.4307680000000002E-2</v>
      </c>
      <c r="R468">
        <v>1.841334</v>
      </c>
      <c r="S468">
        <v>2.8197489999999999E-2</v>
      </c>
      <c r="T468">
        <v>1.139343</v>
      </c>
      <c r="U468">
        <v>1.450979E-2</v>
      </c>
      <c r="V468">
        <v>0.96660109999999999</v>
      </c>
      <c r="W468">
        <v>2.789879E-2</v>
      </c>
      <c r="X468">
        <v>-0.103723</v>
      </c>
      <c r="Y468">
        <v>3.0538450000000002E-2</v>
      </c>
      <c r="Z468">
        <v>-1.958809</v>
      </c>
      <c r="AA468">
        <v>2.784737E-2</v>
      </c>
      <c r="AB468">
        <v>0.28339540000000002</v>
      </c>
      <c r="AC468">
        <v>3.1384990000000001E-2</v>
      </c>
      <c r="AD468">
        <v>-0.20603859999999999</v>
      </c>
      <c r="AE468">
        <v>9.5002539999999996E-3</v>
      </c>
      <c r="AF468">
        <v>-0.29664620000000003</v>
      </c>
      <c r="AG468">
        <v>2.948549E-2</v>
      </c>
      <c r="AH468">
        <v>0.222473</v>
      </c>
      <c r="AI468">
        <v>1.4660289999999999E-2</v>
      </c>
      <c r="AJ468">
        <v>0.2847596</v>
      </c>
      <c r="AK468">
        <v>2.4452979999999999E-2</v>
      </c>
      <c r="AL468">
        <v>-3.777585E-2</v>
      </c>
      <c r="AM468">
        <v>2.294407E-2</v>
      </c>
      <c r="AN468">
        <v>0.1268685</v>
      </c>
      <c r="AO468">
        <v>3.4135659999999998E-2</v>
      </c>
    </row>
    <row r="469" spans="2:41" x14ac:dyDescent="0.25">
      <c r="B469">
        <v>-0.95965670000000003</v>
      </c>
      <c r="C469">
        <v>2.33406E-2</v>
      </c>
      <c r="D469">
        <v>1.3096140000000001</v>
      </c>
      <c r="E469">
        <v>9.0343030000000005E-3</v>
      </c>
      <c r="F469">
        <v>-1.455109</v>
      </c>
      <c r="G469">
        <v>2.6784160000000001E-2</v>
      </c>
      <c r="H469">
        <v>1.1925730000000001</v>
      </c>
      <c r="I469">
        <v>3.2526680000000002E-2</v>
      </c>
      <c r="J469">
        <v>-1.171125</v>
      </c>
      <c r="K469">
        <v>3.5862320000000003E-2</v>
      </c>
      <c r="L469">
        <v>-0.78891270000000002</v>
      </c>
      <c r="M469">
        <v>9.46286E-3</v>
      </c>
      <c r="N469">
        <v>0.47741070000000002</v>
      </c>
      <c r="O469">
        <v>2.1951160000000001E-2</v>
      </c>
      <c r="P469">
        <v>0.6083577</v>
      </c>
      <c r="Q469">
        <v>1.6039270000000001E-2</v>
      </c>
      <c r="R469">
        <v>1.0426390000000001</v>
      </c>
      <c r="S469">
        <v>2.2495359999999999E-2</v>
      </c>
      <c r="T469">
        <v>1.009555</v>
      </c>
      <c r="U469">
        <v>3.0194970000000002E-2</v>
      </c>
      <c r="V469">
        <v>-0.89733779999999996</v>
      </c>
      <c r="W469">
        <v>2.1606259999999999E-2</v>
      </c>
      <c r="X469">
        <v>0.15853919999999999</v>
      </c>
      <c r="Y469">
        <v>3.6823420000000003E-2</v>
      </c>
      <c r="Z469">
        <v>-1.818206</v>
      </c>
      <c r="AA469">
        <v>3.7451379999999999E-2</v>
      </c>
      <c r="AB469">
        <v>0.17945949999999999</v>
      </c>
      <c r="AC469">
        <v>2.7352660000000001E-2</v>
      </c>
      <c r="AD469">
        <v>-1.3960319999999999</v>
      </c>
      <c r="AE469">
        <v>4.8734E-3</v>
      </c>
      <c r="AF469">
        <v>0.14703479999999999</v>
      </c>
      <c r="AG469">
        <v>2.2679540000000002E-2</v>
      </c>
      <c r="AH469">
        <v>0.57283660000000003</v>
      </c>
      <c r="AI469">
        <v>1.913958E-2</v>
      </c>
      <c r="AJ469">
        <v>0.52650430000000004</v>
      </c>
      <c r="AK469">
        <v>2.0983700000000001E-2</v>
      </c>
      <c r="AL469">
        <v>0.50400889999999998</v>
      </c>
      <c r="AM469">
        <v>2.1319629999999999E-2</v>
      </c>
      <c r="AN469">
        <v>0.30977260000000001</v>
      </c>
      <c r="AO469">
        <v>2.7505180000000001E-2</v>
      </c>
    </row>
    <row r="470" spans="2:41" x14ac:dyDescent="0.25">
      <c r="B470">
        <v>0.1696484</v>
      </c>
      <c r="C470">
        <v>1.1818159999999999E-2</v>
      </c>
      <c r="D470">
        <v>0.89282760000000005</v>
      </c>
      <c r="E470">
        <v>2.838367E-2</v>
      </c>
      <c r="F470">
        <v>-0.88180840000000005</v>
      </c>
      <c r="G470">
        <v>1.9402320000000001E-2</v>
      </c>
      <c r="H470">
        <v>1.1864159999999999</v>
      </c>
      <c r="I470">
        <v>2.0733729999999999E-2</v>
      </c>
      <c r="J470">
        <v>1.080746</v>
      </c>
      <c r="K470">
        <v>2.712848E-2</v>
      </c>
      <c r="L470">
        <v>-0.23968030000000001</v>
      </c>
      <c r="M470">
        <v>1.7849739999999999E-2</v>
      </c>
      <c r="N470">
        <v>1.3594869999999999</v>
      </c>
      <c r="O470">
        <v>3.1185419999999998E-2</v>
      </c>
      <c r="P470">
        <v>0.19519</v>
      </c>
      <c r="Q470">
        <v>1.5951219999999999E-2</v>
      </c>
      <c r="R470">
        <v>0.71687650000000003</v>
      </c>
      <c r="S470">
        <v>2.7969339999999999E-2</v>
      </c>
      <c r="T470">
        <v>0.4031748</v>
      </c>
      <c r="U470">
        <v>3.33624E-2</v>
      </c>
      <c r="V470">
        <v>-1.055777</v>
      </c>
      <c r="W470">
        <v>2.6242930000000001E-2</v>
      </c>
      <c r="X470">
        <v>0.56802030000000003</v>
      </c>
      <c r="Y470">
        <v>3.3235599999999997E-2</v>
      </c>
      <c r="Z470">
        <v>-1.6666460000000001</v>
      </c>
      <c r="AA470">
        <v>3.4371659999999998E-2</v>
      </c>
      <c r="AB470">
        <v>-0.36918000000000001</v>
      </c>
      <c r="AC470">
        <v>2.1125580000000001E-2</v>
      </c>
      <c r="AD470">
        <v>-1.481428</v>
      </c>
      <c r="AE470">
        <v>1.270842E-2</v>
      </c>
      <c r="AF470">
        <v>-0.81097269999999999</v>
      </c>
      <c r="AG470">
        <v>1.8658569999999999E-2</v>
      </c>
      <c r="AH470">
        <v>1.0758350000000001</v>
      </c>
      <c r="AI470">
        <v>1.499751E-2</v>
      </c>
      <c r="AJ470">
        <v>0.18600559999999999</v>
      </c>
      <c r="AK470">
        <v>2.5106150000000001E-2</v>
      </c>
      <c r="AL470">
        <v>0.37646649999999998</v>
      </c>
      <c r="AM470">
        <v>2.491049E-2</v>
      </c>
      <c r="AN470">
        <v>0.24069950000000001</v>
      </c>
      <c r="AO470">
        <v>1.8332279999999999E-2</v>
      </c>
    </row>
    <row r="471" spans="2:41" x14ac:dyDescent="0.25">
      <c r="B471">
        <v>0.37679180000000001</v>
      </c>
      <c r="C471">
        <v>1.487932E-2</v>
      </c>
      <c r="D471">
        <v>0.75320229999999999</v>
      </c>
      <c r="E471">
        <v>3.6997660000000002E-2</v>
      </c>
      <c r="F471">
        <v>-1.086722</v>
      </c>
      <c r="G471">
        <v>2.3288409999999999E-2</v>
      </c>
      <c r="H471">
        <v>1.129297</v>
      </c>
      <c r="I471">
        <v>1.6832779999999999E-2</v>
      </c>
      <c r="J471">
        <v>1.5642769999999999</v>
      </c>
      <c r="K471">
        <v>1.766063E-2</v>
      </c>
      <c r="L471">
        <v>0.71350100000000005</v>
      </c>
      <c r="M471">
        <v>3.6938159999999998E-2</v>
      </c>
      <c r="N471">
        <v>0.99979169999999995</v>
      </c>
      <c r="O471">
        <v>2.9606830000000001E-2</v>
      </c>
      <c r="P471">
        <v>-0.3301443</v>
      </c>
      <c r="Q471">
        <v>2.7060069999999999E-2</v>
      </c>
      <c r="R471">
        <v>0.5970472</v>
      </c>
      <c r="S471">
        <v>2.287579E-2</v>
      </c>
      <c r="T471">
        <v>-0.11103590000000001</v>
      </c>
      <c r="U471">
        <v>2.9364459999999998E-2</v>
      </c>
      <c r="V471">
        <v>0.79966760000000003</v>
      </c>
      <c r="W471">
        <v>2.8628730000000002E-2</v>
      </c>
      <c r="X471">
        <v>0.58391369999999998</v>
      </c>
      <c r="Y471">
        <v>2.023577E-2</v>
      </c>
      <c r="Z471">
        <v>-0.85325150000000005</v>
      </c>
      <c r="AA471">
        <v>2.4847259999999999E-2</v>
      </c>
      <c r="AB471">
        <v>-1.6000300000000001</v>
      </c>
      <c r="AC471">
        <v>2.5185630000000001E-2</v>
      </c>
      <c r="AD471">
        <v>-0.98094720000000002</v>
      </c>
      <c r="AE471">
        <v>2.762848E-2</v>
      </c>
      <c r="AF471">
        <v>-1.3148850000000001</v>
      </c>
      <c r="AG471">
        <v>2.0693710000000001E-2</v>
      </c>
      <c r="AH471">
        <v>1.230566</v>
      </c>
      <c r="AI471">
        <v>1.684428E-2</v>
      </c>
      <c r="AJ471">
        <v>-0.67906900000000003</v>
      </c>
      <c r="AK471">
        <v>3.5481199999999997E-2</v>
      </c>
      <c r="AL471">
        <v>0.1470938</v>
      </c>
      <c r="AM471">
        <v>2.5846239999999999E-2</v>
      </c>
      <c r="AN471">
        <v>0.13993820000000001</v>
      </c>
      <c r="AO471">
        <v>1.699297E-2</v>
      </c>
    </row>
    <row r="472" spans="2:41" x14ac:dyDescent="0.25">
      <c r="B472">
        <v>-0.48531950000000001</v>
      </c>
      <c r="C472">
        <v>3.4763160000000001E-2</v>
      </c>
      <c r="D472">
        <v>0.77088590000000001</v>
      </c>
      <c r="E472">
        <v>1.20803E-2</v>
      </c>
      <c r="F472">
        <v>-0.45966210000000002</v>
      </c>
      <c r="G472">
        <v>2.8041710000000001E-2</v>
      </c>
      <c r="H472">
        <v>1.8362289999999999</v>
      </c>
      <c r="I472">
        <v>1.4330600000000001E-2</v>
      </c>
      <c r="J472">
        <v>0.60062470000000001</v>
      </c>
      <c r="K472">
        <v>2.6952819999999999E-2</v>
      </c>
      <c r="L472">
        <v>0.24740870000000001</v>
      </c>
      <c r="M472">
        <v>3.466064E-2</v>
      </c>
      <c r="N472">
        <v>1.0882689999999999</v>
      </c>
      <c r="O472">
        <v>1.98015E-2</v>
      </c>
      <c r="P472">
        <v>0.23943729999999999</v>
      </c>
      <c r="Q472">
        <v>3.3924650000000001E-2</v>
      </c>
      <c r="R472">
        <v>-0.15906000000000001</v>
      </c>
      <c r="S472">
        <v>1.0468399999999999E-2</v>
      </c>
      <c r="T472">
        <v>-0.19021689999999999</v>
      </c>
      <c r="U472">
        <v>2.8067780000000001E-2</v>
      </c>
      <c r="V472">
        <v>0.66748379999999996</v>
      </c>
      <c r="W472">
        <v>1.489591E-2</v>
      </c>
      <c r="X472">
        <v>0.1007805</v>
      </c>
      <c r="Y472">
        <v>1.075042E-2</v>
      </c>
      <c r="Z472">
        <v>0.2385179</v>
      </c>
      <c r="AA472">
        <v>2.0526880000000001E-2</v>
      </c>
      <c r="AB472">
        <v>-1.6178699999999999</v>
      </c>
      <c r="AC472">
        <v>3.279456E-2</v>
      </c>
      <c r="AD472">
        <v>-1.8537129999999999</v>
      </c>
      <c r="AE472">
        <v>3.5466549999999999E-2</v>
      </c>
      <c r="AF472">
        <v>3.3453120000000003E-2</v>
      </c>
      <c r="AG472">
        <v>2.364755E-2</v>
      </c>
      <c r="AH472">
        <v>1.0205569999999999</v>
      </c>
      <c r="AI472">
        <v>2.7764779999999999E-2</v>
      </c>
      <c r="AJ472">
        <v>-0.23109789999999999</v>
      </c>
      <c r="AK472">
        <v>3.5432180000000001E-2</v>
      </c>
      <c r="AL472">
        <v>0.27727360000000001</v>
      </c>
      <c r="AM472">
        <v>1.7894750000000001E-2</v>
      </c>
      <c r="AN472">
        <v>-0.49480170000000001</v>
      </c>
      <c r="AO472">
        <v>2.0034739999999999E-2</v>
      </c>
    </row>
    <row r="473" spans="2:41" x14ac:dyDescent="0.25">
      <c r="B473">
        <v>-0.67725120000000005</v>
      </c>
      <c r="C473">
        <v>3.8996839999999998E-2</v>
      </c>
      <c r="D473">
        <v>1.548851</v>
      </c>
      <c r="E473">
        <v>-4.7699680000000003E-3</v>
      </c>
      <c r="F473">
        <v>1.065901</v>
      </c>
      <c r="G473">
        <v>2.247683E-2</v>
      </c>
      <c r="H473">
        <v>1.1642939999999999</v>
      </c>
      <c r="I473">
        <v>5.0353960000000001E-3</v>
      </c>
      <c r="J473">
        <v>1.1820059999999999</v>
      </c>
      <c r="K473">
        <v>2.9937990000000001E-2</v>
      </c>
      <c r="L473">
        <v>0.6865734</v>
      </c>
      <c r="M473">
        <v>2.289387E-2</v>
      </c>
      <c r="N473">
        <v>1.649996</v>
      </c>
      <c r="O473">
        <v>1.7847600000000002E-2</v>
      </c>
      <c r="P473">
        <v>0.94438100000000003</v>
      </c>
      <c r="Q473">
        <v>2.9459849999999999E-2</v>
      </c>
      <c r="R473">
        <v>-0.86118139999999999</v>
      </c>
      <c r="S473">
        <v>1.1785550000000001E-2</v>
      </c>
      <c r="T473">
        <v>-0.47799609999999998</v>
      </c>
      <c r="U473">
        <v>2.551892E-2</v>
      </c>
      <c r="V473">
        <v>-0.43620959999999998</v>
      </c>
      <c r="W473">
        <v>1.4602789999999999E-2</v>
      </c>
      <c r="X473">
        <v>-0.30692059999999999</v>
      </c>
      <c r="Y473">
        <v>1.4946589999999999E-2</v>
      </c>
      <c r="Z473">
        <v>0.49810579999999999</v>
      </c>
      <c r="AA473">
        <v>2.0060950000000001E-2</v>
      </c>
      <c r="AB473">
        <v>-0.32135019999999997</v>
      </c>
      <c r="AC473">
        <v>2.9799590000000001E-2</v>
      </c>
      <c r="AD473">
        <v>-3.1655500000000001</v>
      </c>
      <c r="AE473">
        <v>3.338344E-2</v>
      </c>
      <c r="AF473">
        <v>1.166474</v>
      </c>
      <c r="AG473">
        <v>2.8251289999999998E-2</v>
      </c>
      <c r="AH473">
        <v>0.4388859</v>
      </c>
      <c r="AI473">
        <v>2.718077E-2</v>
      </c>
      <c r="AJ473">
        <v>0.71618519999999997</v>
      </c>
      <c r="AK473">
        <v>2.6025340000000001E-2</v>
      </c>
      <c r="AL473">
        <v>0.58972869999999999</v>
      </c>
      <c r="AM473">
        <v>1.3010799999999999E-2</v>
      </c>
      <c r="AN473">
        <v>-1.1871400000000001</v>
      </c>
      <c r="AO473">
        <v>1.9202469999999999E-2</v>
      </c>
    </row>
    <row r="474" spans="2:41" x14ac:dyDescent="0.25">
      <c r="B474">
        <v>0.14072129999999999</v>
      </c>
      <c r="C474">
        <v>2.6894040000000001E-2</v>
      </c>
      <c r="D474">
        <v>1.9361189999999999</v>
      </c>
      <c r="E474">
        <v>4.5535560000000003E-3</v>
      </c>
      <c r="F474">
        <v>1.140622</v>
      </c>
      <c r="G474">
        <v>1.393002E-2</v>
      </c>
      <c r="H474">
        <v>-0.17112279999999999</v>
      </c>
      <c r="I474">
        <v>7.2163870000000003E-3</v>
      </c>
      <c r="J474">
        <v>2.0590709999999999</v>
      </c>
      <c r="K474">
        <v>1.7217570000000001E-2</v>
      </c>
      <c r="L474">
        <v>1.5647770000000001</v>
      </c>
      <c r="M474">
        <v>2.3636299999999999E-2</v>
      </c>
      <c r="N474">
        <v>1.9674160000000001</v>
      </c>
      <c r="O474">
        <v>2.063297E-2</v>
      </c>
      <c r="P474">
        <v>0.69223299999999999</v>
      </c>
      <c r="Q474">
        <v>2.182916E-2</v>
      </c>
      <c r="R474">
        <v>-1.0629390000000001</v>
      </c>
      <c r="S474">
        <v>2.5687539999999998E-2</v>
      </c>
      <c r="T474">
        <v>-0.59445179999999997</v>
      </c>
      <c r="U474">
        <v>2.0788669999999999E-2</v>
      </c>
      <c r="V474">
        <v>1.409123E-2</v>
      </c>
      <c r="W474">
        <v>3.4516329999999998E-2</v>
      </c>
      <c r="X474">
        <v>-0.297404</v>
      </c>
      <c r="Y474">
        <v>2.6305530000000001E-2</v>
      </c>
      <c r="Z474">
        <v>9.7573099999999996E-2</v>
      </c>
      <c r="AA474">
        <v>2.097216E-2</v>
      </c>
      <c r="AB474">
        <v>0.65037699999999998</v>
      </c>
      <c r="AC474">
        <v>1.6762050000000001E-2</v>
      </c>
      <c r="AD474">
        <v>-2.4275229999999999</v>
      </c>
      <c r="AE474">
        <v>2.6073120000000002E-2</v>
      </c>
      <c r="AF474">
        <v>0.1511479</v>
      </c>
      <c r="AG474">
        <v>3.4471700000000001E-2</v>
      </c>
      <c r="AH474">
        <v>-0.31566260000000002</v>
      </c>
      <c r="AI474">
        <v>9.3898469999999998E-3</v>
      </c>
      <c r="AJ474">
        <v>0.75128629999999996</v>
      </c>
      <c r="AK474">
        <v>2.1107839999999999E-2</v>
      </c>
      <c r="AL474">
        <v>0.36396030000000001</v>
      </c>
      <c r="AM474">
        <v>1.9198E-2</v>
      </c>
      <c r="AN474">
        <v>-0.75982830000000001</v>
      </c>
      <c r="AO474">
        <v>1.823907E-2</v>
      </c>
    </row>
    <row r="475" spans="2:41" x14ac:dyDescent="0.25">
      <c r="B475">
        <v>0.99471430000000005</v>
      </c>
      <c r="C475">
        <v>2.1217380000000001E-2</v>
      </c>
      <c r="D475">
        <v>0.57744949999999995</v>
      </c>
      <c r="E475">
        <v>1.584352E-2</v>
      </c>
      <c r="F475">
        <v>-0.2299003</v>
      </c>
      <c r="G475">
        <v>1.5825470000000001E-2</v>
      </c>
      <c r="H475">
        <v>-0.65715460000000003</v>
      </c>
      <c r="I475">
        <v>1.553672E-2</v>
      </c>
      <c r="J475">
        <v>1.2400370000000001</v>
      </c>
      <c r="K475">
        <v>1.8047540000000001E-2</v>
      </c>
      <c r="L475">
        <v>0.59386830000000002</v>
      </c>
      <c r="M475">
        <v>2.9670820000000001E-2</v>
      </c>
      <c r="N475">
        <v>2.4957799999999999</v>
      </c>
      <c r="O475">
        <v>1.6787110000000001E-2</v>
      </c>
      <c r="P475">
        <v>0.46306140000000001</v>
      </c>
      <c r="Q475">
        <v>2.2115650000000001E-2</v>
      </c>
      <c r="R475">
        <v>-9.843938E-3</v>
      </c>
      <c r="S475">
        <v>2.9292780000000001E-2</v>
      </c>
      <c r="T475">
        <v>-0.43794529999999998</v>
      </c>
      <c r="U475">
        <v>1.4812580000000001E-2</v>
      </c>
      <c r="V475">
        <v>0.2179413</v>
      </c>
      <c r="W475">
        <v>4.1874759999999997E-2</v>
      </c>
      <c r="X475">
        <v>-0.43349779999999999</v>
      </c>
      <c r="Y475">
        <v>3.3448840000000001E-2</v>
      </c>
      <c r="Z475">
        <v>-0.7226532</v>
      </c>
      <c r="AA475">
        <v>2.359735E-2</v>
      </c>
      <c r="AB475">
        <v>0.1649216</v>
      </c>
      <c r="AC475">
        <v>1.190006E-2</v>
      </c>
      <c r="AD475">
        <v>-0.1022166</v>
      </c>
      <c r="AE475">
        <v>2.2876810000000001E-2</v>
      </c>
      <c r="AF475">
        <v>-0.76019400000000004</v>
      </c>
      <c r="AG475">
        <v>2.8117099999999999E-2</v>
      </c>
      <c r="AH475">
        <v>-0.93874679999999999</v>
      </c>
      <c r="AI475">
        <v>-3.4284410000000001E-4</v>
      </c>
      <c r="AJ475">
        <v>0.41255829999999999</v>
      </c>
      <c r="AK475">
        <v>2.2726739999999999E-2</v>
      </c>
      <c r="AL475">
        <v>-0.33724310000000002</v>
      </c>
      <c r="AM475">
        <v>2.3527180000000002E-2</v>
      </c>
      <c r="AN475">
        <v>-0.89923549999999997</v>
      </c>
      <c r="AO475">
        <v>2.202289E-2</v>
      </c>
    </row>
    <row r="476" spans="2:41" x14ac:dyDescent="0.25">
      <c r="B476">
        <v>0.65162819999999999</v>
      </c>
      <c r="C476">
        <v>2.147553E-2</v>
      </c>
      <c r="D476">
        <v>-0.58110249999999997</v>
      </c>
      <c r="E476">
        <v>1.882035E-2</v>
      </c>
      <c r="F476">
        <v>-0.89161970000000002</v>
      </c>
      <c r="G476">
        <v>3.138142E-2</v>
      </c>
      <c r="H476">
        <v>-0.1564962</v>
      </c>
      <c r="I476">
        <v>1.7938590000000001E-2</v>
      </c>
      <c r="J476">
        <v>-6.1718130000000003E-2</v>
      </c>
      <c r="K476">
        <v>2.3491959999999999E-2</v>
      </c>
      <c r="L476">
        <v>-0.58553849999999996</v>
      </c>
      <c r="M476">
        <v>2.7216400000000002E-2</v>
      </c>
      <c r="N476">
        <v>2.3941910000000002</v>
      </c>
      <c r="O476">
        <v>1.438645E-2</v>
      </c>
      <c r="P476">
        <v>0.58461779999999997</v>
      </c>
      <c r="Q476">
        <v>2.2255250000000001E-2</v>
      </c>
      <c r="R476">
        <v>0.72915609999999997</v>
      </c>
      <c r="S476">
        <v>1.490475E-2</v>
      </c>
      <c r="T476">
        <v>-0.46342100000000003</v>
      </c>
      <c r="U476">
        <v>1.6771629999999999E-2</v>
      </c>
      <c r="V476">
        <v>-5.2135889999999997E-2</v>
      </c>
      <c r="W476">
        <v>2.835975E-2</v>
      </c>
      <c r="X476">
        <v>-0.82559229999999995</v>
      </c>
      <c r="Y476">
        <v>3.2804819999999998E-2</v>
      </c>
      <c r="Z476">
        <v>-1.391778</v>
      </c>
      <c r="AA476">
        <v>2.5506259999999999E-2</v>
      </c>
      <c r="AB476">
        <v>-0.96559879999999998</v>
      </c>
      <c r="AC476">
        <v>1.5803009999999999E-2</v>
      </c>
      <c r="AD476">
        <v>-3.2097170000000001E-2</v>
      </c>
      <c r="AE476">
        <v>2.274582E-2</v>
      </c>
      <c r="AF476">
        <v>0.26231270000000001</v>
      </c>
      <c r="AG476">
        <v>1.4754750000000001E-2</v>
      </c>
      <c r="AH476">
        <v>-2.0180799999999999</v>
      </c>
      <c r="AI476">
        <v>1.5832309999999999E-2</v>
      </c>
      <c r="AJ476">
        <v>0.3400511</v>
      </c>
      <c r="AK476">
        <v>2.2903179999999999E-2</v>
      </c>
      <c r="AL476">
        <v>-1.401294</v>
      </c>
      <c r="AM476">
        <v>2.1159899999999999E-2</v>
      </c>
      <c r="AN476">
        <v>-2.2267329999999999</v>
      </c>
      <c r="AO476">
        <v>3.1061450000000001E-2</v>
      </c>
    </row>
    <row r="477" spans="2:41" x14ac:dyDescent="0.25">
      <c r="B477">
        <v>-0.25133460000000002</v>
      </c>
      <c r="C477">
        <v>1.8022219999999999E-2</v>
      </c>
      <c r="D477">
        <v>-0.1427939</v>
      </c>
      <c r="E477">
        <v>1.3054680000000001E-2</v>
      </c>
      <c r="F477">
        <v>-0.69398190000000004</v>
      </c>
      <c r="G477">
        <v>3.6776059999999999E-2</v>
      </c>
      <c r="H477">
        <v>1.330873</v>
      </c>
      <c r="I477">
        <v>1.9406349999999999E-2</v>
      </c>
      <c r="J477">
        <v>-0.70553940000000004</v>
      </c>
      <c r="K477">
        <v>1.250892E-2</v>
      </c>
      <c r="L477">
        <v>-0.48509099999999999</v>
      </c>
      <c r="M477">
        <v>2.173214E-2</v>
      </c>
      <c r="N477">
        <v>0.70534289999999999</v>
      </c>
      <c r="O477">
        <v>1.470847E-2</v>
      </c>
      <c r="P477">
        <v>-0.19142339999999999</v>
      </c>
      <c r="Q477">
        <v>1.561746E-2</v>
      </c>
      <c r="R477">
        <v>-0.86479269999999997</v>
      </c>
      <c r="S477">
        <v>9.9056860000000004E-3</v>
      </c>
      <c r="T477">
        <v>-0.1890445</v>
      </c>
      <c r="U477">
        <v>2.7712400000000002E-2</v>
      </c>
      <c r="V477">
        <v>-3.3171569999999997E-2</v>
      </c>
      <c r="W477">
        <v>1.7424200000000001E-2</v>
      </c>
      <c r="X477">
        <v>-0.76219720000000002</v>
      </c>
      <c r="Y477">
        <v>2.7283680000000001E-2</v>
      </c>
      <c r="Z477">
        <v>-0.63829340000000001</v>
      </c>
      <c r="AA477">
        <v>2.3139159999999999E-2</v>
      </c>
      <c r="AB477">
        <v>-0.62820560000000003</v>
      </c>
      <c r="AC477">
        <v>9.8195320000000006E-3</v>
      </c>
      <c r="AD477">
        <v>-2.1855660000000001</v>
      </c>
      <c r="AE477">
        <v>2.323542E-2</v>
      </c>
      <c r="AF477">
        <v>1.146334</v>
      </c>
      <c r="AG477">
        <v>1.14599E-2</v>
      </c>
      <c r="AH477">
        <v>-2.790232</v>
      </c>
      <c r="AI477">
        <v>3.7629749999999997E-2</v>
      </c>
      <c r="AJ477">
        <v>0.37782120000000002</v>
      </c>
      <c r="AK477">
        <v>1.8492080000000001E-2</v>
      </c>
      <c r="AL477">
        <v>-2.2720470000000001</v>
      </c>
      <c r="AM477">
        <v>2.7407239999999999E-2</v>
      </c>
      <c r="AN477">
        <v>-1.993128</v>
      </c>
      <c r="AO477">
        <v>3.9818989999999999E-2</v>
      </c>
    </row>
    <row r="478" spans="2:41" x14ac:dyDescent="0.25">
      <c r="B478">
        <v>-0.2515925</v>
      </c>
      <c r="C478">
        <v>1.5705609999999998E-2</v>
      </c>
      <c r="D478">
        <v>0.58884219999999998</v>
      </c>
      <c r="E478">
        <v>6.9330219999999996E-3</v>
      </c>
      <c r="F478">
        <v>-1.199381</v>
      </c>
      <c r="G478">
        <v>2.164398E-2</v>
      </c>
      <c r="H478">
        <v>1.7463900000000001</v>
      </c>
      <c r="I478">
        <v>1.792554E-2</v>
      </c>
      <c r="J478">
        <v>-0.38680959999999998</v>
      </c>
      <c r="K478">
        <v>5.9248019999999998E-3</v>
      </c>
      <c r="L478">
        <v>0.17924409999999999</v>
      </c>
      <c r="M478">
        <v>2.2418489999999999E-2</v>
      </c>
      <c r="N478">
        <v>-0.94074500000000005</v>
      </c>
      <c r="O478">
        <v>1.0549269999999999E-2</v>
      </c>
      <c r="P478">
        <v>-1.0371539999999999</v>
      </c>
      <c r="Q478">
        <v>1.497399E-2</v>
      </c>
      <c r="R478">
        <v>-3.017449</v>
      </c>
      <c r="S478">
        <v>2.5304630000000002E-2</v>
      </c>
      <c r="T478">
        <v>-0.1260857</v>
      </c>
      <c r="U478">
        <v>2.5630590000000002E-2</v>
      </c>
      <c r="V478">
        <v>-1.081062</v>
      </c>
      <c r="W478">
        <v>2.4360730000000001E-2</v>
      </c>
      <c r="X478">
        <v>-0.82105709999999998</v>
      </c>
      <c r="Y478">
        <v>2.294328E-2</v>
      </c>
      <c r="Z478">
        <v>0.58170840000000001</v>
      </c>
      <c r="AA478">
        <v>1.6383680000000001E-2</v>
      </c>
      <c r="AB478">
        <v>0.67161249999999995</v>
      </c>
      <c r="AC478">
        <v>1.883881E-3</v>
      </c>
      <c r="AD478">
        <v>-2.3598509999999999</v>
      </c>
      <c r="AE478">
        <v>2.8925759999999998E-2</v>
      </c>
      <c r="AF478">
        <v>0.79602450000000002</v>
      </c>
      <c r="AG478">
        <v>1.7199140000000002E-2</v>
      </c>
      <c r="AH478">
        <v>-1.5391859999999999</v>
      </c>
      <c r="AI478">
        <v>4.1856360000000002E-2</v>
      </c>
      <c r="AJ478">
        <v>0.39803290000000002</v>
      </c>
      <c r="AK478">
        <v>1.7752E-2</v>
      </c>
      <c r="AL478">
        <v>-1.7195290000000001</v>
      </c>
      <c r="AM478">
        <v>3.8148439999999999E-2</v>
      </c>
      <c r="AN478">
        <v>5.1111690000000001E-2</v>
      </c>
      <c r="AO478">
        <v>3.0604180000000002E-2</v>
      </c>
    </row>
    <row r="479" spans="2:41" x14ac:dyDescent="0.25">
      <c r="B479">
        <v>9.8623710000000003E-2</v>
      </c>
      <c r="C479">
        <v>2.0232679999999999E-2</v>
      </c>
      <c r="D479">
        <v>1.2939750000000001</v>
      </c>
      <c r="E479">
        <v>8.5908430000000008E-3</v>
      </c>
      <c r="F479">
        <v>-2.4505409999999999</v>
      </c>
      <c r="G479">
        <v>1.7133990000000002E-2</v>
      </c>
      <c r="H479">
        <v>0.3538019</v>
      </c>
      <c r="I479">
        <v>1.4922980000000001E-2</v>
      </c>
      <c r="J479">
        <v>5.3546829999999997E-2</v>
      </c>
      <c r="K479">
        <v>1.371666E-2</v>
      </c>
      <c r="L479">
        <v>0.29620639999999998</v>
      </c>
      <c r="M479">
        <v>2.878903E-2</v>
      </c>
      <c r="N479">
        <v>-0.80169749999999995</v>
      </c>
      <c r="O479">
        <v>8.651677E-3</v>
      </c>
      <c r="P479">
        <v>-0.88574759999999997</v>
      </c>
      <c r="Q479">
        <v>2.1681260000000001E-2</v>
      </c>
      <c r="R479">
        <v>-2.8583409999999998</v>
      </c>
      <c r="S479">
        <v>3.9408749999999999E-2</v>
      </c>
      <c r="T479">
        <v>-0.47974660000000002</v>
      </c>
      <c r="U479">
        <v>1.521283E-2</v>
      </c>
      <c r="V479">
        <v>-1.832748</v>
      </c>
      <c r="W479">
        <v>3.8079160000000001E-2</v>
      </c>
      <c r="X479">
        <v>-0.74971529999999997</v>
      </c>
      <c r="Y479">
        <v>2.0274150000000001E-2</v>
      </c>
      <c r="Z479">
        <v>0.93424940000000001</v>
      </c>
      <c r="AA479">
        <v>7.2995430000000004E-3</v>
      </c>
      <c r="AB479">
        <v>0.14234179999999999</v>
      </c>
      <c r="AC479">
        <v>1.213316E-2</v>
      </c>
      <c r="AD479">
        <v>-5.7967699999999997E-2</v>
      </c>
      <c r="AE479">
        <v>3.2374449999999999E-2</v>
      </c>
      <c r="AF479">
        <v>0.28670790000000002</v>
      </c>
      <c r="AG479">
        <v>2.439098E-2</v>
      </c>
      <c r="AH479">
        <v>0.64011560000000001</v>
      </c>
      <c r="AI479">
        <v>3.3494169999999997E-2</v>
      </c>
      <c r="AJ479">
        <v>0.73059549999999995</v>
      </c>
      <c r="AK479">
        <v>1.9902719999999999E-2</v>
      </c>
      <c r="AL479">
        <v>-0.59104049999999997</v>
      </c>
      <c r="AM479">
        <v>3.1136170000000001E-2</v>
      </c>
      <c r="AN479">
        <v>1.418409</v>
      </c>
      <c r="AO479">
        <v>1.5607299999999999E-2</v>
      </c>
    </row>
    <row r="480" spans="2:41" x14ac:dyDescent="0.25">
      <c r="B480">
        <v>0.1841148</v>
      </c>
      <c r="C480">
        <v>2.47888E-2</v>
      </c>
      <c r="D480">
        <v>1.89079</v>
      </c>
      <c r="E480">
        <v>1.4005109999999999E-2</v>
      </c>
      <c r="F480">
        <v>-2.6217769999999998</v>
      </c>
      <c r="G480">
        <v>2.8278890000000001E-2</v>
      </c>
      <c r="H480">
        <v>0.25396570000000002</v>
      </c>
      <c r="I480">
        <v>1.080704E-2</v>
      </c>
      <c r="J480">
        <v>-0.65688760000000002</v>
      </c>
      <c r="K480">
        <v>2.223818E-2</v>
      </c>
      <c r="L480">
        <v>-0.63252229999999998</v>
      </c>
      <c r="M480">
        <v>2.8397660000000002E-2</v>
      </c>
      <c r="N480">
        <v>0.4083212</v>
      </c>
      <c r="O480">
        <v>1.5203009999999999E-2</v>
      </c>
      <c r="P480">
        <v>-0.45835569999999998</v>
      </c>
      <c r="Q480">
        <v>2.326377E-2</v>
      </c>
      <c r="R480">
        <v>-0.47319539999999999</v>
      </c>
      <c r="S480">
        <v>3.2791300000000002E-2</v>
      </c>
      <c r="T480">
        <v>-0.48570649999999999</v>
      </c>
      <c r="U480">
        <v>1.8140699999999999E-2</v>
      </c>
      <c r="V480">
        <v>-0.6927546</v>
      </c>
      <c r="W480">
        <v>3.301656E-2</v>
      </c>
      <c r="X480">
        <v>0.1510811</v>
      </c>
      <c r="Y480">
        <v>1.253699E-2</v>
      </c>
      <c r="Z480">
        <v>0.63581549999999998</v>
      </c>
      <c r="AA480">
        <v>5.2087089999999997E-3</v>
      </c>
      <c r="AB480">
        <v>-1.913842</v>
      </c>
      <c r="AC480">
        <v>3.2822410000000003E-2</v>
      </c>
      <c r="AD480">
        <v>1.627348</v>
      </c>
      <c r="AE480">
        <v>2.7600820000000002E-2</v>
      </c>
      <c r="AF480">
        <v>-0.20544599999999999</v>
      </c>
      <c r="AG480">
        <v>3.0574980000000002E-2</v>
      </c>
      <c r="AH480">
        <v>1.1632819999999999</v>
      </c>
      <c r="AI480">
        <v>2.6159229999999999E-2</v>
      </c>
      <c r="AJ480">
        <v>0.73038990000000004</v>
      </c>
      <c r="AK480">
        <v>1.79426E-2</v>
      </c>
      <c r="AL480">
        <v>-0.26486169999999998</v>
      </c>
      <c r="AM480">
        <v>1.2408229999999999E-2</v>
      </c>
      <c r="AN480">
        <v>0.87668219999999997</v>
      </c>
      <c r="AO480">
        <v>1.872478E-2</v>
      </c>
    </row>
    <row r="481" spans="2:41" x14ac:dyDescent="0.25">
      <c r="B481">
        <v>0.1183461</v>
      </c>
      <c r="C481">
        <v>2.7754399999999999E-2</v>
      </c>
      <c r="D481">
        <v>0.70279590000000003</v>
      </c>
      <c r="E481">
        <v>2.1050579999999999E-2</v>
      </c>
      <c r="F481">
        <v>-0.87418899999999999</v>
      </c>
      <c r="G481">
        <v>2.6378180000000001E-2</v>
      </c>
      <c r="H481">
        <v>1.2701800000000001</v>
      </c>
      <c r="I481">
        <v>3.881088E-3</v>
      </c>
      <c r="J481">
        <v>-1.252545</v>
      </c>
      <c r="K481">
        <v>3.1534340000000001E-2</v>
      </c>
      <c r="L481">
        <v>-0.84733590000000003</v>
      </c>
      <c r="M481">
        <v>1.49088E-2</v>
      </c>
      <c r="N481">
        <v>0.89071230000000001</v>
      </c>
      <c r="O481">
        <v>2.0454360000000001E-2</v>
      </c>
      <c r="P481">
        <v>-2.7829960000000001E-2</v>
      </c>
      <c r="Q481">
        <v>1.9385159999999999E-2</v>
      </c>
      <c r="R481">
        <v>0.97549079999999999</v>
      </c>
      <c r="S481">
        <v>1.0686070000000001E-2</v>
      </c>
      <c r="T481">
        <v>-0.30817610000000001</v>
      </c>
      <c r="U481">
        <v>2.718073E-2</v>
      </c>
      <c r="V481">
        <v>0.26425470000000001</v>
      </c>
      <c r="W481">
        <v>1.2143839999999999E-2</v>
      </c>
      <c r="X481">
        <v>0.39604869999999998</v>
      </c>
      <c r="Y481">
        <v>5.0280919999999996E-3</v>
      </c>
      <c r="Z481">
        <v>-0.3237138</v>
      </c>
      <c r="AA481">
        <v>1.7519469999999999E-2</v>
      </c>
      <c r="AB481">
        <v>-2.8797670000000002</v>
      </c>
      <c r="AC481">
        <v>3.994839E-2</v>
      </c>
      <c r="AD481">
        <v>0.85429630000000001</v>
      </c>
      <c r="AE481">
        <v>2.623023E-2</v>
      </c>
      <c r="AF481">
        <v>-0.65873269999999995</v>
      </c>
      <c r="AG481">
        <v>3.7362619999999999E-2</v>
      </c>
      <c r="AH481">
        <v>-2.368671E-2</v>
      </c>
      <c r="AI481">
        <v>2.130251E-2</v>
      </c>
      <c r="AJ481">
        <v>-4.7847479999999998E-2</v>
      </c>
      <c r="AK481">
        <v>1.9423260000000001E-2</v>
      </c>
      <c r="AL481">
        <v>-0.16516359999999999</v>
      </c>
      <c r="AM481">
        <v>7.3156779999999999E-3</v>
      </c>
      <c r="AN481">
        <v>-0.7154433</v>
      </c>
      <c r="AO481">
        <v>2.1226160000000001E-2</v>
      </c>
    </row>
    <row r="482" spans="2:41" x14ac:dyDescent="0.25">
      <c r="B482">
        <v>-0.5598204</v>
      </c>
      <c r="C482">
        <v>2.6232720000000001E-2</v>
      </c>
      <c r="D482">
        <v>-1.1011949999999999</v>
      </c>
      <c r="E482">
        <v>3.1351120000000003E-2</v>
      </c>
      <c r="F482">
        <v>1.2156579999999999</v>
      </c>
      <c r="G482">
        <v>7.8587420000000002E-3</v>
      </c>
      <c r="H482">
        <v>0.2092628</v>
      </c>
      <c r="I482">
        <v>5.1078130000000001E-3</v>
      </c>
      <c r="J482">
        <v>-0.48647849999999998</v>
      </c>
      <c r="K482">
        <v>3.5446789999999999E-2</v>
      </c>
      <c r="L482">
        <v>0.21797349999999999</v>
      </c>
      <c r="M482">
        <v>8.7774870000000005E-3</v>
      </c>
      <c r="N482">
        <v>0.70999140000000005</v>
      </c>
      <c r="O482">
        <v>1.923097E-2</v>
      </c>
      <c r="P482">
        <v>-0.24507280000000001</v>
      </c>
      <c r="Q482">
        <v>2.1915250000000001E-2</v>
      </c>
      <c r="R482">
        <v>0.52476990000000001</v>
      </c>
      <c r="S482">
        <v>4.9008950000000004E-4</v>
      </c>
      <c r="T482">
        <v>0.1979601</v>
      </c>
      <c r="U482">
        <v>2.9276420000000001E-2</v>
      </c>
      <c r="V482">
        <v>0.68312519999999999</v>
      </c>
      <c r="W482">
        <v>7.0681069999999997E-3</v>
      </c>
      <c r="X482">
        <v>-0.47227140000000001</v>
      </c>
      <c r="Y482">
        <v>1.0383399999999999E-2</v>
      </c>
      <c r="Z482">
        <v>-1.3350059999999999</v>
      </c>
      <c r="AA482">
        <v>3.3192529999999998E-2</v>
      </c>
      <c r="AB482">
        <v>-2.2235119999999999</v>
      </c>
      <c r="AC482">
        <v>3.0401190000000002E-2</v>
      </c>
      <c r="AD482">
        <v>-0.67073550000000004</v>
      </c>
      <c r="AE482">
        <v>2.9280569999999999E-2</v>
      </c>
      <c r="AF482">
        <v>7.9321119999999995E-2</v>
      </c>
      <c r="AG482">
        <v>3.8477619999999997E-2</v>
      </c>
      <c r="AH482">
        <v>-1.2806</v>
      </c>
      <c r="AI482">
        <v>1.3154259999999999E-2</v>
      </c>
      <c r="AJ482">
        <v>2.044031E-2</v>
      </c>
      <c r="AK482">
        <v>2.9167930000000002E-2</v>
      </c>
      <c r="AL482">
        <v>-7.582237E-2</v>
      </c>
      <c r="AM482">
        <v>1.557273E-2</v>
      </c>
      <c r="AN482">
        <v>-1.4849019999999999</v>
      </c>
      <c r="AO482">
        <v>8.9499390000000005E-3</v>
      </c>
    </row>
    <row r="483" spans="2:41" x14ac:dyDescent="0.25">
      <c r="B483">
        <v>-0.85675539999999994</v>
      </c>
      <c r="C483">
        <v>1.9392409999999999E-2</v>
      </c>
      <c r="D483">
        <v>-1.2928519999999999</v>
      </c>
      <c r="E483">
        <v>3.8082749999999999E-2</v>
      </c>
      <c r="F483">
        <v>1.5083249999999999</v>
      </c>
      <c r="G483">
        <v>9.2033670000000003E-4</v>
      </c>
      <c r="H483">
        <v>-1.537355</v>
      </c>
      <c r="I483">
        <v>1.7928010000000001E-2</v>
      </c>
      <c r="J483">
        <v>0.4385696</v>
      </c>
      <c r="K483">
        <v>2.8867440000000001E-2</v>
      </c>
      <c r="L483">
        <v>0.69686630000000005</v>
      </c>
      <c r="M483">
        <v>2.3830560000000001E-2</v>
      </c>
      <c r="N483">
        <v>0.98865210000000003</v>
      </c>
      <c r="O483">
        <v>1.653833E-2</v>
      </c>
      <c r="P483">
        <v>-1.398199</v>
      </c>
      <c r="Q483">
        <v>3.0125320000000001E-2</v>
      </c>
      <c r="R483">
        <v>-6.7665069999999994E-2</v>
      </c>
      <c r="S483">
        <v>1.0369990000000001E-2</v>
      </c>
      <c r="T483">
        <v>0.33960839999999998</v>
      </c>
      <c r="U483">
        <v>2.6896110000000001E-2</v>
      </c>
      <c r="V483">
        <v>1.5984670000000001</v>
      </c>
      <c r="W483">
        <v>1.6256320000000001E-2</v>
      </c>
      <c r="X483">
        <v>-0.90984790000000004</v>
      </c>
      <c r="Y483">
        <v>2.144329E-2</v>
      </c>
      <c r="Z483">
        <v>-0.97493379999999996</v>
      </c>
      <c r="AA483">
        <v>3.4837640000000003E-2</v>
      </c>
      <c r="AB483">
        <v>-0.93132610000000005</v>
      </c>
      <c r="AC483">
        <v>2.7996920000000002E-2</v>
      </c>
      <c r="AD483">
        <v>-0.13120399999999999</v>
      </c>
      <c r="AE483">
        <v>2.2753570000000001E-2</v>
      </c>
      <c r="AF483">
        <v>1.4925889999999999</v>
      </c>
      <c r="AG483">
        <v>2.7430449999999999E-2</v>
      </c>
      <c r="AH483">
        <v>-2.3926880000000001</v>
      </c>
      <c r="AI483">
        <v>1.269499E-2</v>
      </c>
      <c r="AJ483">
        <v>0.85454810000000003</v>
      </c>
      <c r="AK483">
        <v>3.4076660000000002E-2</v>
      </c>
      <c r="AL483">
        <v>-0.23279069999999999</v>
      </c>
      <c r="AM483">
        <v>1.8891410000000001E-2</v>
      </c>
      <c r="AN483">
        <v>-1.161697</v>
      </c>
      <c r="AO483">
        <v>6.1029400000000003E-3</v>
      </c>
    </row>
    <row r="484" spans="2:41" x14ac:dyDescent="0.25">
      <c r="B484">
        <v>0.72603269999999998</v>
      </c>
      <c r="C484">
        <v>2.181893E-2</v>
      </c>
      <c r="D484">
        <v>-0.98527900000000002</v>
      </c>
      <c r="E484">
        <v>3.4985389999999998E-2</v>
      </c>
      <c r="F484">
        <v>0.39048060000000001</v>
      </c>
      <c r="G484">
        <v>1.6110659999999999E-2</v>
      </c>
      <c r="H484">
        <v>-1.1052519999999999</v>
      </c>
      <c r="I484">
        <v>2.8124389999999999E-2</v>
      </c>
      <c r="J484">
        <v>0.84047179999999999</v>
      </c>
      <c r="K484">
        <v>2.529872E-2</v>
      </c>
      <c r="L484">
        <v>0.97020119999999999</v>
      </c>
      <c r="M484">
        <v>3.6497349999999998E-2</v>
      </c>
      <c r="N484">
        <v>0.64488749999999995</v>
      </c>
      <c r="O484">
        <v>1.9860920000000001E-2</v>
      </c>
      <c r="P484">
        <v>-1.445608</v>
      </c>
      <c r="Q484">
        <v>2.934341E-2</v>
      </c>
      <c r="R484">
        <v>0.33621400000000001</v>
      </c>
      <c r="S484">
        <v>1.8148330000000001E-2</v>
      </c>
      <c r="T484">
        <v>-1.0897680000000001</v>
      </c>
      <c r="U484">
        <v>3.069821E-2</v>
      </c>
      <c r="V484">
        <v>1.9013070000000001</v>
      </c>
      <c r="W484">
        <v>1.791881E-2</v>
      </c>
      <c r="X484">
        <v>-0.23044429999999999</v>
      </c>
      <c r="Y484">
        <v>2.6166060000000001E-2</v>
      </c>
      <c r="Z484">
        <v>6.7353430000000006E-2</v>
      </c>
      <c r="AA484">
        <v>1.9446729999999999E-2</v>
      </c>
      <c r="AB484">
        <v>8.9920139999999996E-2</v>
      </c>
      <c r="AC484">
        <v>3.6786689999999997E-2</v>
      </c>
      <c r="AD484">
        <v>1.477711</v>
      </c>
      <c r="AE484">
        <v>1.1535E-2</v>
      </c>
      <c r="AF484">
        <v>1.403966</v>
      </c>
      <c r="AG484">
        <v>1.7905379999999999E-2</v>
      </c>
      <c r="AH484">
        <v>-2.641753</v>
      </c>
      <c r="AI484">
        <v>3.0626239999999999E-2</v>
      </c>
      <c r="AJ484">
        <v>0.72267119999999996</v>
      </c>
      <c r="AK484">
        <v>2.4477929999999998E-2</v>
      </c>
      <c r="AL484">
        <v>0.1904759</v>
      </c>
      <c r="AM484">
        <v>1.371255E-2</v>
      </c>
      <c r="AN484">
        <v>-0.94308000000000003</v>
      </c>
      <c r="AO484">
        <v>2.3814829999999999E-2</v>
      </c>
    </row>
    <row r="485" spans="2:41" x14ac:dyDescent="0.25">
      <c r="B485">
        <v>2.2772790000000001</v>
      </c>
      <c r="C485">
        <v>1.9697050000000001E-2</v>
      </c>
      <c r="D485">
        <v>-0.66627340000000002</v>
      </c>
      <c r="E485">
        <v>2.9161280000000001E-2</v>
      </c>
      <c r="F485">
        <v>0.13671620000000001</v>
      </c>
      <c r="G485">
        <v>2.4632810000000002E-2</v>
      </c>
      <c r="H485">
        <v>0.4844176</v>
      </c>
      <c r="I485">
        <v>2.513512E-2</v>
      </c>
      <c r="J485">
        <v>0.72577360000000002</v>
      </c>
      <c r="K485">
        <v>2.2780559999999998E-2</v>
      </c>
      <c r="L485">
        <v>1.0719989999999999</v>
      </c>
      <c r="M485">
        <v>2.8920310000000001E-2</v>
      </c>
      <c r="N485">
        <v>-1.330913</v>
      </c>
      <c r="O485">
        <v>2.6568810000000002E-2</v>
      </c>
      <c r="P485">
        <v>-0.1067072</v>
      </c>
      <c r="Q485">
        <v>1.7314650000000001E-2</v>
      </c>
      <c r="R485">
        <v>0.84020790000000001</v>
      </c>
      <c r="S485">
        <v>1.5933929999999999E-2</v>
      </c>
      <c r="T485">
        <v>-2.3097449999999999</v>
      </c>
      <c r="U485">
        <v>3.5364100000000002E-2</v>
      </c>
      <c r="V485">
        <v>1.0707249999999999</v>
      </c>
      <c r="W485">
        <v>1.2069440000000001E-2</v>
      </c>
      <c r="X485">
        <v>0.96247950000000004</v>
      </c>
      <c r="Y485">
        <v>2.2640009999999999E-2</v>
      </c>
      <c r="Z485">
        <v>0.19103619999999999</v>
      </c>
      <c r="AA485">
        <v>7.6725259999999998E-3</v>
      </c>
      <c r="AB485">
        <v>0.1857645</v>
      </c>
      <c r="AC485">
        <v>3.132041E-2</v>
      </c>
      <c r="AD485">
        <v>1.1365620000000001</v>
      </c>
      <c r="AE485">
        <v>9.7584790000000005E-3</v>
      </c>
      <c r="AF485">
        <v>-7.4282310000000004E-3</v>
      </c>
      <c r="AG485">
        <v>2.1758199999999998E-2</v>
      </c>
      <c r="AH485">
        <v>-1.0925039999999999</v>
      </c>
      <c r="AI485">
        <v>3.862268E-2</v>
      </c>
      <c r="AJ485">
        <v>0.19619519999999999</v>
      </c>
      <c r="AK485">
        <v>1.6095849999999998E-2</v>
      </c>
      <c r="AL485">
        <v>3.3537270000000001E-2</v>
      </c>
      <c r="AM485">
        <v>9.4402219999999998E-3</v>
      </c>
      <c r="AN485">
        <v>-0.86929109999999998</v>
      </c>
      <c r="AO485">
        <v>3.6694459999999998E-2</v>
      </c>
    </row>
    <row r="486" spans="2:41" x14ac:dyDescent="0.25">
      <c r="B486">
        <v>2.3099310000000002</v>
      </c>
      <c r="C486">
        <v>-2.365433E-4</v>
      </c>
      <c r="D486">
        <v>0.3051741</v>
      </c>
      <c r="E486">
        <v>2.393253E-2</v>
      </c>
      <c r="F486">
        <v>0.31113289999999999</v>
      </c>
      <c r="G486">
        <v>1.726608E-2</v>
      </c>
      <c r="H486">
        <v>1.325601</v>
      </c>
      <c r="I486">
        <v>2.0060910000000001E-2</v>
      </c>
      <c r="J486">
        <v>-0.19037889999999999</v>
      </c>
      <c r="K486">
        <v>1.6231599999999999E-2</v>
      </c>
      <c r="L486">
        <v>-0.15323899999999999</v>
      </c>
      <c r="M486">
        <v>2.385075E-2</v>
      </c>
      <c r="N486">
        <v>-2.2734269999999999</v>
      </c>
      <c r="O486">
        <v>2.3944050000000001E-2</v>
      </c>
      <c r="P486">
        <v>1.420745E-2</v>
      </c>
      <c r="Q486">
        <v>7.3673310000000004E-3</v>
      </c>
      <c r="R486">
        <v>-3.0531139999999998E-2</v>
      </c>
      <c r="S486">
        <v>2.0365830000000001E-2</v>
      </c>
      <c r="T486">
        <v>-1.848708</v>
      </c>
      <c r="U486">
        <v>2.6521099999999999E-2</v>
      </c>
      <c r="V486">
        <v>-0.1428837</v>
      </c>
      <c r="W486">
        <v>4.2987010000000003E-3</v>
      </c>
      <c r="X486">
        <v>1.991679</v>
      </c>
      <c r="Y486">
        <v>1.060881E-2</v>
      </c>
      <c r="Z486">
        <v>0.23075709999999999</v>
      </c>
      <c r="AA486">
        <v>1.1065220000000001E-2</v>
      </c>
      <c r="AB486">
        <v>-0.226296</v>
      </c>
      <c r="AC486">
        <v>1.6734519999999999E-2</v>
      </c>
      <c r="AD486">
        <v>-0.52545620000000004</v>
      </c>
      <c r="AE486">
        <v>1.5801030000000001E-2</v>
      </c>
      <c r="AF486">
        <v>-1.2135860000000001</v>
      </c>
      <c r="AG486">
        <v>2.5881620000000001E-2</v>
      </c>
      <c r="AH486">
        <v>0.1937391</v>
      </c>
      <c r="AI486">
        <v>2.2375289999999999E-2</v>
      </c>
      <c r="AJ486">
        <v>0.19543050000000001</v>
      </c>
      <c r="AK486">
        <v>2.365049E-2</v>
      </c>
      <c r="AL486">
        <v>-1.4989030000000001</v>
      </c>
      <c r="AM486">
        <v>1.629775E-2</v>
      </c>
      <c r="AN486">
        <v>-7.698961E-2</v>
      </c>
      <c r="AO486">
        <v>2.9247499999999999E-2</v>
      </c>
    </row>
    <row r="487" spans="2:41" x14ac:dyDescent="0.25">
      <c r="B487">
        <v>2.2514599999999998</v>
      </c>
      <c r="C487">
        <v>-1.0549350000000001E-2</v>
      </c>
      <c r="D487">
        <v>0.4395097</v>
      </c>
      <c r="E487">
        <v>2.210927E-2</v>
      </c>
      <c r="F487">
        <v>-0.37071809999999999</v>
      </c>
      <c r="G487">
        <v>1.741442E-2</v>
      </c>
      <c r="H487">
        <v>0.88012250000000003</v>
      </c>
      <c r="I487">
        <v>2.4550590000000001E-2</v>
      </c>
      <c r="J487">
        <v>-0.73655760000000003</v>
      </c>
      <c r="K487">
        <v>1.709987E-2</v>
      </c>
      <c r="L487">
        <v>-0.57952840000000005</v>
      </c>
      <c r="M487">
        <v>3.5108819999999999E-2</v>
      </c>
      <c r="N487">
        <v>-1.3289789999999999</v>
      </c>
      <c r="O487">
        <v>1.5707470000000001E-2</v>
      </c>
      <c r="P487">
        <v>-1.2959609999999999</v>
      </c>
      <c r="Q487">
        <v>6.0084889999999997E-3</v>
      </c>
      <c r="R487">
        <v>-0.35939979999999999</v>
      </c>
      <c r="S487">
        <v>2.6875670000000001E-2</v>
      </c>
      <c r="T487">
        <v>-1.030972</v>
      </c>
      <c r="U487">
        <v>1.9937469999999999E-2</v>
      </c>
      <c r="V487">
        <v>-0.77933339999999995</v>
      </c>
      <c r="W487">
        <v>3.7165190000000002E-3</v>
      </c>
      <c r="X487">
        <v>1.119003</v>
      </c>
      <c r="Y487">
        <v>5.4489070000000002E-3</v>
      </c>
      <c r="Z487">
        <v>0.46348020000000001</v>
      </c>
      <c r="AA487">
        <v>1.4736259999999999E-2</v>
      </c>
      <c r="AB487">
        <v>-0.19303490000000001</v>
      </c>
      <c r="AC487">
        <v>1.827778E-2</v>
      </c>
      <c r="AD487">
        <v>-1.122841</v>
      </c>
      <c r="AE487">
        <v>2.1890670000000001E-2</v>
      </c>
      <c r="AF487">
        <v>-1.243897</v>
      </c>
      <c r="AG487">
        <v>2.1328639999999999E-2</v>
      </c>
      <c r="AH487">
        <v>-6.2972059999999996E-2</v>
      </c>
      <c r="AI487">
        <v>1.8853749999999999E-2</v>
      </c>
      <c r="AJ487">
        <v>0.38696449999999999</v>
      </c>
      <c r="AK487">
        <v>3.082054E-2</v>
      </c>
      <c r="AL487">
        <v>-1.69442</v>
      </c>
      <c r="AM487">
        <v>2.696372E-2</v>
      </c>
      <c r="AN487">
        <v>1.0152289999999999</v>
      </c>
      <c r="AO487">
        <v>1.9282580000000001E-2</v>
      </c>
    </row>
    <row r="488" spans="2:41" x14ac:dyDescent="0.25">
      <c r="B488">
        <v>2.2748699999999999</v>
      </c>
      <c r="C488">
        <v>-5.3634800000000003E-3</v>
      </c>
      <c r="D488">
        <v>-0.55032219999999998</v>
      </c>
      <c r="E488">
        <v>2.5784930000000001E-2</v>
      </c>
      <c r="F488">
        <v>-0.48704459999999999</v>
      </c>
      <c r="G488">
        <v>2.3840030000000002E-2</v>
      </c>
      <c r="H488">
        <v>-0.30278470000000002</v>
      </c>
      <c r="I488">
        <v>2.6893940000000002E-2</v>
      </c>
      <c r="J488">
        <v>-0.2910818</v>
      </c>
      <c r="K488">
        <v>2.364832E-2</v>
      </c>
      <c r="L488">
        <v>0.71283589999999997</v>
      </c>
      <c r="M488">
        <v>3.6263789999999997E-2</v>
      </c>
      <c r="N488">
        <v>-0.83548029999999995</v>
      </c>
      <c r="O488">
        <v>1.890818E-2</v>
      </c>
      <c r="P488">
        <v>-1.5866910000000001</v>
      </c>
      <c r="Q488">
        <v>3.5695309999999999E-3</v>
      </c>
      <c r="R488">
        <v>0.74533640000000001</v>
      </c>
      <c r="S488">
        <v>1.8539610000000002E-2</v>
      </c>
      <c r="T488">
        <v>-0.43873459999999997</v>
      </c>
      <c r="U488">
        <v>2.6533069999999999E-2</v>
      </c>
      <c r="V488">
        <v>-2.361891E-2</v>
      </c>
      <c r="W488">
        <v>1.307552E-2</v>
      </c>
      <c r="X488">
        <v>-1.449659</v>
      </c>
      <c r="Y488">
        <v>1.99375E-2</v>
      </c>
      <c r="Z488">
        <v>-0.40850259999999999</v>
      </c>
      <c r="AA488">
        <v>1.7319319999999999E-2</v>
      </c>
      <c r="AB488">
        <v>0.12958520000000001</v>
      </c>
      <c r="AC488">
        <v>2.3368119999999999E-2</v>
      </c>
      <c r="AD488">
        <v>-1.337764</v>
      </c>
      <c r="AE488">
        <v>2.336119E-2</v>
      </c>
      <c r="AF488">
        <v>-0.106336</v>
      </c>
      <c r="AG488">
        <v>1.7917329999999999E-2</v>
      </c>
      <c r="AH488">
        <v>-0.40461639999999999</v>
      </c>
      <c r="AI488">
        <v>3.0021579999999999E-2</v>
      </c>
      <c r="AJ488">
        <v>0.45438600000000001</v>
      </c>
      <c r="AK488">
        <v>2.0708859999999999E-2</v>
      </c>
      <c r="AL488">
        <v>-0.5340433</v>
      </c>
      <c r="AM488">
        <v>2.153907E-2</v>
      </c>
      <c r="AN488">
        <v>1.130228</v>
      </c>
      <c r="AO488">
        <v>1.2810190000000001E-2</v>
      </c>
    </row>
    <row r="489" spans="2:41" x14ac:dyDescent="0.25">
      <c r="B489">
        <v>1.9232419999999999</v>
      </c>
      <c r="C489">
        <v>1.1367059999999999E-3</v>
      </c>
      <c r="D489">
        <v>-0.54541150000000005</v>
      </c>
      <c r="E489">
        <v>2.5340890000000001E-2</v>
      </c>
      <c r="F489">
        <v>0.39967710000000001</v>
      </c>
      <c r="G489">
        <v>1.8111840000000001E-2</v>
      </c>
      <c r="H489">
        <v>-0.80707600000000002</v>
      </c>
      <c r="I489">
        <v>2.3813319999999999E-2</v>
      </c>
      <c r="J489">
        <v>0.22014839999999999</v>
      </c>
      <c r="K489">
        <v>2.400648E-2</v>
      </c>
      <c r="L489">
        <v>0.89169200000000004</v>
      </c>
      <c r="M489">
        <v>1.7241840000000001E-2</v>
      </c>
      <c r="N489">
        <v>-0.7563744</v>
      </c>
      <c r="O489">
        <v>2.9888189999999999E-2</v>
      </c>
      <c r="P489">
        <v>-0.60413839999999996</v>
      </c>
      <c r="Q489">
        <v>-1.6312950000000001E-3</v>
      </c>
      <c r="R489">
        <v>0.85389300000000001</v>
      </c>
      <c r="S489">
        <v>1.1093810000000001E-2</v>
      </c>
      <c r="T489">
        <v>0.32736130000000002</v>
      </c>
      <c r="U489">
        <v>2.8109149999999999E-2</v>
      </c>
      <c r="V489">
        <v>0.77195100000000005</v>
      </c>
      <c r="W489">
        <v>1.742877E-2</v>
      </c>
      <c r="X489">
        <v>-1.9319770000000001</v>
      </c>
      <c r="Y489">
        <v>3.1175609999999999E-2</v>
      </c>
      <c r="Z489">
        <v>-1.1260619999999999</v>
      </c>
      <c r="AA489">
        <v>2.3519459999999999E-2</v>
      </c>
      <c r="AB489">
        <v>4.4181190000000002E-2</v>
      </c>
      <c r="AC489">
        <v>2.0095970000000001E-2</v>
      </c>
      <c r="AD489">
        <v>-1.552778</v>
      </c>
      <c r="AE489">
        <v>2.4684069999999999E-2</v>
      </c>
      <c r="AF489">
        <v>0.72988690000000001</v>
      </c>
      <c r="AG489">
        <v>2.05861E-2</v>
      </c>
      <c r="AH489">
        <v>-8.2243049999999998E-2</v>
      </c>
      <c r="AI489">
        <v>1.9881220000000002E-2</v>
      </c>
      <c r="AJ489">
        <v>0.30077359999999997</v>
      </c>
      <c r="AK489">
        <v>7.7885910000000001E-3</v>
      </c>
      <c r="AL489">
        <v>-0.72505560000000002</v>
      </c>
      <c r="AM489">
        <v>1.12324E-2</v>
      </c>
      <c r="AN489">
        <v>0.39167809999999997</v>
      </c>
      <c r="AO489">
        <v>-1.710254E-3</v>
      </c>
    </row>
    <row r="490" spans="2:41" x14ac:dyDescent="0.25">
      <c r="B490">
        <v>1.2232810000000001</v>
      </c>
      <c r="C490">
        <v>9.2511590000000001E-3</v>
      </c>
      <c r="D490">
        <v>0.67479520000000004</v>
      </c>
      <c r="E490">
        <v>2.553857E-2</v>
      </c>
      <c r="F490">
        <v>0.90737710000000005</v>
      </c>
      <c r="G490">
        <v>3.9072430000000003E-3</v>
      </c>
      <c r="H490">
        <v>-0.78824459999999996</v>
      </c>
      <c r="I490">
        <v>2.298644E-2</v>
      </c>
      <c r="J490">
        <v>1.365931</v>
      </c>
      <c r="K490">
        <v>1.7737139999999998E-2</v>
      </c>
      <c r="L490">
        <v>-1.024864</v>
      </c>
      <c r="M490">
        <v>9.4074229999999998E-3</v>
      </c>
      <c r="N490">
        <v>-0.54858870000000004</v>
      </c>
      <c r="O490">
        <v>2.914404E-2</v>
      </c>
      <c r="P490">
        <v>-0.14298150000000001</v>
      </c>
      <c r="Q490">
        <v>3.9126580000000003E-3</v>
      </c>
      <c r="R490">
        <v>0.19486039999999999</v>
      </c>
      <c r="S490">
        <v>1.674813E-2</v>
      </c>
      <c r="T490">
        <v>0.72623590000000005</v>
      </c>
      <c r="U490">
        <v>2.3383950000000001E-2</v>
      </c>
      <c r="V490">
        <v>1.7881379999999999E-2</v>
      </c>
      <c r="W490">
        <v>1.9964050000000001E-2</v>
      </c>
      <c r="X490">
        <v>-0.75289600000000001</v>
      </c>
      <c r="Y490">
        <v>2.419236E-2</v>
      </c>
      <c r="Z490">
        <v>-0.51250130000000005</v>
      </c>
      <c r="AA490">
        <v>2.0987189999999999E-2</v>
      </c>
      <c r="AB490">
        <v>-0.19192870000000001</v>
      </c>
      <c r="AC490">
        <v>1.8487259999999998E-2</v>
      </c>
      <c r="AD490">
        <v>-0.38766440000000002</v>
      </c>
      <c r="AE490">
        <v>2.278283E-2</v>
      </c>
      <c r="AF490">
        <v>0.70555650000000003</v>
      </c>
      <c r="AG490">
        <v>1.8679910000000001E-2</v>
      </c>
      <c r="AH490">
        <v>0.2230984</v>
      </c>
      <c r="AI490">
        <v>1.802166E-3</v>
      </c>
      <c r="AJ490">
        <v>0.19950209999999999</v>
      </c>
      <c r="AK490">
        <v>1.3091739999999999E-2</v>
      </c>
      <c r="AL490">
        <v>-2.0364650000000002</v>
      </c>
      <c r="AM490">
        <v>1.7976530000000001E-2</v>
      </c>
      <c r="AN490">
        <v>-0.47625390000000001</v>
      </c>
      <c r="AO490">
        <v>-1.0366220000000001E-2</v>
      </c>
    </row>
    <row r="491" spans="2:41" x14ac:dyDescent="0.25">
      <c r="B491">
        <v>0.25274819999999998</v>
      </c>
      <c r="C491">
        <v>2.185523E-2</v>
      </c>
      <c r="D491">
        <v>1.8952899999999999</v>
      </c>
      <c r="E491">
        <v>2.967171E-2</v>
      </c>
      <c r="F491">
        <v>0.30000870000000002</v>
      </c>
      <c r="G491">
        <v>1.77063E-3</v>
      </c>
      <c r="H491">
        <v>-1.1879169999999999</v>
      </c>
      <c r="I491">
        <v>1.9818929999999998E-2</v>
      </c>
      <c r="J491">
        <v>2.3273220000000001</v>
      </c>
      <c r="K491">
        <v>6.4951929999999998E-3</v>
      </c>
      <c r="L491">
        <v>-2.7320500000000001</v>
      </c>
      <c r="M491">
        <v>2.3808090000000001E-2</v>
      </c>
      <c r="N491">
        <v>-0.29424080000000002</v>
      </c>
      <c r="O491">
        <v>2.1033E-2</v>
      </c>
      <c r="P491">
        <v>-0.10049</v>
      </c>
      <c r="Q491">
        <v>1.43772E-2</v>
      </c>
      <c r="R491">
        <v>0.2221804</v>
      </c>
      <c r="S491">
        <v>1.7770910000000001E-2</v>
      </c>
      <c r="T491">
        <v>7.0137950000000004E-2</v>
      </c>
      <c r="U491">
        <v>2.185055E-2</v>
      </c>
      <c r="V491">
        <v>-0.83984060000000005</v>
      </c>
      <c r="W491">
        <v>2.700543E-2</v>
      </c>
      <c r="X491">
        <v>-0.94157829999999998</v>
      </c>
      <c r="Y491">
        <v>2.2819679999999998E-2</v>
      </c>
      <c r="Z491">
        <v>-0.19620319999999999</v>
      </c>
      <c r="AA491">
        <v>1.360277E-2</v>
      </c>
      <c r="AB491">
        <v>1.3884290000000001E-2</v>
      </c>
      <c r="AC491">
        <v>1.9309940000000001E-2</v>
      </c>
      <c r="AD491">
        <v>1.3915709999999999</v>
      </c>
      <c r="AE491">
        <v>1.114186E-2</v>
      </c>
      <c r="AF491">
        <v>0.86212610000000001</v>
      </c>
      <c r="AG491">
        <v>8.0006439999999995E-3</v>
      </c>
      <c r="AH491">
        <v>-0.36287380000000002</v>
      </c>
      <c r="AI491">
        <v>4.8657099999999997E-3</v>
      </c>
      <c r="AJ491">
        <v>0.26632139999999999</v>
      </c>
      <c r="AK491">
        <v>3.2176860000000002E-2</v>
      </c>
      <c r="AL491">
        <v>-2.4665180000000002</v>
      </c>
      <c r="AM491">
        <v>2.6461140000000001E-2</v>
      </c>
      <c r="AN491">
        <v>-0.90012530000000002</v>
      </c>
      <c r="AO491">
        <v>3.0651609999999998E-3</v>
      </c>
    </row>
    <row r="492" spans="2:41" x14ac:dyDescent="0.25">
      <c r="B492">
        <v>0.37217719999999999</v>
      </c>
      <c r="C492">
        <v>3.250202E-2</v>
      </c>
      <c r="D492">
        <v>2.3665180000000001</v>
      </c>
      <c r="E492">
        <v>2.0690610000000002E-2</v>
      </c>
      <c r="F492">
        <v>-1.0144</v>
      </c>
      <c r="G492">
        <v>1.9883390000000001E-2</v>
      </c>
      <c r="H492">
        <v>-1.45364</v>
      </c>
      <c r="I492">
        <v>1.6190880000000001E-2</v>
      </c>
      <c r="J492">
        <v>0.49628260000000002</v>
      </c>
      <c r="K492">
        <v>-1.0287880000000001E-3</v>
      </c>
      <c r="L492">
        <v>-2.1564670000000001</v>
      </c>
      <c r="M492">
        <v>3.1319029999999998E-2</v>
      </c>
      <c r="N492">
        <v>-0.65056480000000005</v>
      </c>
      <c r="O492">
        <v>2.3912039999999999E-2</v>
      </c>
      <c r="P492">
        <v>9.8850770000000004E-2</v>
      </c>
      <c r="Q492">
        <v>1.0583759999999999E-2</v>
      </c>
      <c r="R492">
        <v>0.29459879999999999</v>
      </c>
      <c r="S492">
        <v>6.8080220000000004E-3</v>
      </c>
      <c r="T492">
        <v>-1.22217</v>
      </c>
      <c r="U492">
        <v>2.1594450000000001E-2</v>
      </c>
      <c r="V492">
        <v>-0.4991932</v>
      </c>
      <c r="W492">
        <v>1.7144260000000001E-2</v>
      </c>
      <c r="X492">
        <v>-1.7913950000000001</v>
      </c>
      <c r="Y492">
        <v>3.2541500000000001E-2</v>
      </c>
      <c r="Z492">
        <v>-0.40637889999999999</v>
      </c>
      <c r="AA492">
        <v>1.431575E-2</v>
      </c>
      <c r="AB492">
        <v>9.80959E-2</v>
      </c>
      <c r="AC492">
        <v>2.3777079999999999E-2</v>
      </c>
      <c r="AD492">
        <v>1.9079889999999999</v>
      </c>
      <c r="AE492">
        <v>1.4024440000000001E-2</v>
      </c>
      <c r="AF492">
        <v>1.1063080000000001</v>
      </c>
      <c r="AG492">
        <v>8.965598E-3</v>
      </c>
      <c r="AH492">
        <v>-0.97741529999999999</v>
      </c>
      <c r="AI492">
        <v>1.763342E-2</v>
      </c>
      <c r="AJ492">
        <v>0.34161999999999998</v>
      </c>
      <c r="AK492">
        <v>4.1337810000000003E-2</v>
      </c>
      <c r="AL492">
        <v>-1.479738</v>
      </c>
      <c r="AM492">
        <v>2.4690489999999999E-2</v>
      </c>
      <c r="AN492">
        <v>-0.42688110000000001</v>
      </c>
      <c r="AO492">
        <v>1.8979929999999999E-2</v>
      </c>
    </row>
    <row r="493" spans="2:41" x14ac:dyDescent="0.25">
      <c r="B493">
        <v>1.976138</v>
      </c>
      <c r="C493">
        <v>2.8270010000000002E-2</v>
      </c>
      <c r="D493">
        <v>1.9205639999999999</v>
      </c>
      <c r="E493">
        <v>6.0669160000000003E-3</v>
      </c>
      <c r="F493">
        <v>-1.7431190000000001</v>
      </c>
      <c r="G493">
        <v>2.8976180000000001E-2</v>
      </c>
      <c r="H493">
        <v>-1.285514</v>
      </c>
      <c r="I493">
        <v>1.584267E-2</v>
      </c>
      <c r="J493">
        <v>-1.8366849999999999</v>
      </c>
      <c r="K493">
        <v>7.1767660000000002E-3</v>
      </c>
      <c r="L493">
        <v>-0.2178031</v>
      </c>
      <c r="M493">
        <v>2.1927350000000002E-2</v>
      </c>
      <c r="N493">
        <v>-1.7153620000000001</v>
      </c>
      <c r="O493">
        <v>3.7095749999999997E-2</v>
      </c>
      <c r="P493">
        <v>-0.22153709999999999</v>
      </c>
      <c r="Q493">
        <v>2.1365949999999998E-3</v>
      </c>
      <c r="R493">
        <v>-3.1836780000000002E-2</v>
      </c>
      <c r="S493">
        <v>4.319125E-3</v>
      </c>
      <c r="T493">
        <v>-1.8411109999999999</v>
      </c>
      <c r="U493">
        <v>2.4341450000000001E-2</v>
      </c>
      <c r="V493">
        <v>0.334283</v>
      </c>
      <c r="W493">
        <v>-3.9360740000000003E-3</v>
      </c>
      <c r="X493">
        <v>-1.5586720000000001</v>
      </c>
      <c r="Y493">
        <v>3.0268179999999999E-2</v>
      </c>
      <c r="Z493">
        <v>-0.4501329</v>
      </c>
      <c r="AA493">
        <v>1.738197E-2</v>
      </c>
      <c r="AB493">
        <v>-6.5583249999999996E-2</v>
      </c>
      <c r="AC493">
        <v>2.7215050000000001E-2</v>
      </c>
      <c r="AD493">
        <v>0.98974010000000001</v>
      </c>
      <c r="AE493">
        <v>3.4345689999999998E-2</v>
      </c>
      <c r="AF493">
        <v>0.95501979999999997</v>
      </c>
      <c r="AG493">
        <v>2.486828E-2</v>
      </c>
      <c r="AH493">
        <v>-0.54371290000000005</v>
      </c>
      <c r="AI493">
        <v>2.1869650000000001E-2</v>
      </c>
      <c r="AJ493">
        <v>0.41758450000000003</v>
      </c>
      <c r="AK493">
        <v>2.8411510000000001E-2</v>
      </c>
      <c r="AL493">
        <v>-0.28263779999999999</v>
      </c>
      <c r="AM493">
        <v>2.2760800000000001E-2</v>
      </c>
      <c r="AN493">
        <v>8.6602910000000005E-2</v>
      </c>
      <c r="AO493">
        <v>1.458549E-2</v>
      </c>
    </row>
    <row r="494" spans="2:41" x14ac:dyDescent="0.25">
      <c r="B494">
        <v>2.7719749999999999</v>
      </c>
      <c r="C494">
        <v>1.4296089999999999E-2</v>
      </c>
      <c r="D494">
        <v>0.85562240000000001</v>
      </c>
      <c r="E494">
        <v>9.0759659999999995E-3</v>
      </c>
      <c r="F494">
        <v>-1.411621</v>
      </c>
      <c r="G494">
        <v>1.5723930000000001E-2</v>
      </c>
      <c r="H494">
        <v>-0.44596190000000002</v>
      </c>
      <c r="I494">
        <v>1.7262650000000001E-2</v>
      </c>
      <c r="J494">
        <v>-1.278413</v>
      </c>
      <c r="K494">
        <v>1.9549070000000002E-2</v>
      </c>
      <c r="L494">
        <v>0.82528789999999996</v>
      </c>
      <c r="M494">
        <v>1.5326569999999999E-2</v>
      </c>
      <c r="N494">
        <v>-0.4824814</v>
      </c>
      <c r="O494">
        <v>4.3008919999999999E-2</v>
      </c>
      <c r="P494">
        <v>-0.44558750000000003</v>
      </c>
      <c r="Q494">
        <v>8.5235629999999996E-3</v>
      </c>
      <c r="R494">
        <v>-0.26289839999999998</v>
      </c>
      <c r="S494">
        <v>1.928939E-2</v>
      </c>
      <c r="T494">
        <v>-1.5322849999999999</v>
      </c>
      <c r="U494">
        <v>2.7615170000000001E-2</v>
      </c>
      <c r="V494">
        <v>1.280599</v>
      </c>
      <c r="W494">
        <v>-5.5686900000000003E-3</v>
      </c>
      <c r="X494">
        <v>-0.63751400000000003</v>
      </c>
      <c r="Y494">
        <v>2.1081909999999999E-2</v>
      </c>
      <c r="Z494">
        <v>-1.2952520000000001</v>
      </c>
      <c r="AA494">
        <v>2.3834439999999998E-2</v>
      </c>
      <c r="AB494">
        <v>0.76927730000000005</v>
      </c>
      <c r="AC494">
        <v>2.022695E-2</v>
      </c>
      <c r="AD494">
        <v>-2.3434779999999999E-2</v>
      </c>
      <c r="AE494">
        <v>3.6056619999999998E-2</v>
      </c>
      <c r="AF494">
        <v>0.76683710000000005</v>
      </c>
      <c r="AG494">
        <v>2.6772689999999998E-2</v>
      </c>
      <c r="AH494">
        <v>-0.13956470000000001</v>
      </c>
      <c r="AI494">
        <v>1.8371910000000002E-2</v>
      </c>
      <c r="AJ494">
        <v>-0.22265769999999999</v>
      </c>
      <c r="AK494">
        <v>1.7637549999999998E-2</v>
      </c>
      <c r="AL494">
        <v>8.4436899999999995E-2</v>
      </c>
      <c r="AM494">
        <v>1.9727060000000001E-2</v>
      </c>
      <c r="AN494">
        <v>-0.18602489999999999</v>
      </c>
      <c r="AO494">
        <v>4.8404299999999997E-3</v>
      </c>
    </row>
    <row r="495" spans="2:41" x14ac:dyDescent="0.25">
      <c r="B495">
        <v>1.8430789999999999</v>
      </c>
      <c r="C495">
        <v>1.1076249999999999E-2</v>
      </c>
      <c r="D495">
        <v>-0.75270289999999995</v>
      </c>
      <c r="E495">
        <v>2.133299E-2</v>
      </c>
      <c r="F495">
        <v>-1.229851</v>
      </c>
      <c r="G495">
        <v>1.411432E-2</v>
      </c>
      <c r="H495">
        <v>0.99900370000000005</v>
      </c>
      <c r="I495">
        <v>2.026097E-2</v>
      </c>
      <c r="J495">
        <v>-0.2078238</v>
      </c>
      <c r="K495">
        <v>2.3592129999999999E-2</v>
      </c>
      <c r="L495">
        <v>0.25902969999999997</v>
      </c>
      <c r="M495">
        <v>1.688887E-2</v>
      </c>
      <c r="N495">
        <v>2.582795</v>
      </c>
      <c r="O495">
        <v>2.913265E-2</v>
      </c>
      <c r="P495">
        <v>-0.30465930000000002</v>
      </c>
      <c r="Q495">
        <v>2.029191E-2</v>
      </c>
      <c r="R495">
        <v>0.11490549999999999</v>
      </c>
      <c r="S495">
        <v>2.792186E-2</v>
      </c>
      <c r="T495">
        <v>-1.320363</v>
      </c>
      <c r="U495">
        <v>2.3818450000000001E-2</v>
      </c>
      <c r="V495">
        <v>1.490259</v>
      </c>
      <c r="W495">
        <v>9.5644300000000005E-3</v>
      </c>
      <c r="X495">
        <v>-0.74082769999999998</v>
      </c>
      <c r="Y495">
        <v>2.5297750000000001E-2</v>
      </c>
      <c r="Z495">
        <v>-2.349685</v>
      </c>
      <c r="AA495">
        <v>3.0340720000000002E-2</v>
      </c>
      <c r="AB495">
        <v>1.6910240000000001</v>
      </c>
      <c r="AC495">
        <v>9.7538910000000006E-3</v>
      </c>
      <c r="AD495">
        <v>-0.18988060000000001</v>
      </c>
      <c r="AE495">
        <v>2.5038629999999999E-2</v>
      </c>
      <c r="AF495">
        <v>-1.7903619999999999E-2</v>
      </c>
      <c r="AG495">
        <v>1.302291E-2</v>
      </c>
      <c r="AH495">
        <v>-0.7316473</v>
      </c>
      <c r="AI495">
        <v>1.3872519999999999E-2</v>
      </c>
      <c r="AJ495">
        <v>-1.318978</v>
      </c>
      <c r="AK495">
        <v>2.8262590000000001E-2</v>
      </c>
      <c r="AL495">
        <v>-0.21979460000000001</v>
      </c>
      <c r="AM495">
        <v>1.732918E-2</v>
      </c>
      <c r="AN495">
        <v>-0.58830970000000005</v>
      </c>
      <c r="AO495">
        <v>1.220687E-2</v>
      </c>
    </row>
    <row r="496" spans="2:41" x14ac:dyDescent="0.25">
      <c r="B496">
        <v>0.88581509999999997</v>
      </c>
      <c r="C496">
        <v>2.1043909999999999E-2</v>
      </c>
      <c r="D496">
        <v>-1.841774</v>
      </c>
      <c r="E496">
        <v>2.5922500000000001E-2</v>
      </c>
      <c r="F496">
        <v>-1.6276569999999999</v>
      </c>
      <c r="G496">
        <v>2.4780799999999999E-2</v>
      </c>
      <c r="H496">
        <v>1.1794739999999999</v>
      </c>
      <c r="I496">
        <v>2.149181E-2</v>
      </c>
      <c r="J496">
        <v>-1.1148929999999999</v>
      </c>
      <c r="K496">
        <v>2.556632E-2</v>
      </c>
      <c r="L496">
        <v>-0.5668299</v>
      </c>
      <c r="M496">
        <v>1.9616649999999999E-2</v>
      </c>
      <c r="N496">
        <v>2.7818489999999998</v>
      </c>
      <c r="O496">
        <v>5.8669830000000001E-3</v>
      </c>
      <c r="P496">
        <v>-0.98220879999999999</v>
      </c>
      <c r="Q496">
        <v>1.9715489999999999E-2</v>
      </c>
      <c r="R496">
        <v>1.00749</v>
      </c>
      <c r="S496">
        <v>2.1891219999999999E-2</v>
      </c>
      <c r="T496">
        <v>-1.245609</v>
      </c>
      <c r="U496">
        <v>2.3115940000000001E-2</v>
      </c>
      <c r="V496">
        <v>0.91343470000000004</v>
      </c>
      <c r="W496">
        <v>1.986504E-2</v>
      </c>
      <c r="X496">
        <v>-0.99420140000000001</v>
      </c>
      <c r="Y496">
        <v>3.2533680000000002E-2</v>
      </c>
      <c r="Z496">
        <v>-1.6784330000000001</v>
      </c>
      <c r="AA496">
        <v>2.624978E-2</v>
      </c>
      <c r="AB496">
        <v>0.86832180000000003</v>
      </c>
      <c r="AC496">
        <v>6.6399700000000002E-3</v>
      </c>
      <c r="AD496">
        <v>-0.1215948</v>
      </c>
      <c r="AE496">
        <v>2.720726E-2</v>
      </c>
      <c r="AF496">
        <v>-0.85063319999999998</v>
      </c>
      <c r="AG496">
        <v>1.103263E-2</v>
      </c>
      <c r="AH496">
        <v>-1.3420989999999999</v>
      </c>
      <c r="AI496">
        <v>1.267972E-2</v>
      </c>
      <c r="AJ496">
        <v>-1.425656</v>
      </c>
      <c r="AK496">
        <v>3.279609E-2</v>
      </c>
      <c r="AL496">
        <v>-0.78758079999999997</v>
      </c>
      <c r="AM496">
        <v>1.6549930000000001E-2</v>
      </c>
      <c r="AN496">
        <v>-0.67408959999999996</v>
      </c>
      <c r="AO496">
        <v>1.9672530000000001E-2</v>
      </c>
    </row>
    <row r="497" spans="2:41" x14ac:dyDescent="0.25">
      <c r="B497">
        <v>0.6976502</v>
      </c>
      <c r="C497">
        <v>2.4717579999999999E-2</v>
      </c>
      <c r="D497">
        <v>-1.714248</v>
      </c>
      <c r="E497">
        <v>3.1684360000000002E-2</v>
      </c>
      <c r="F497">
        <v>-0.95481369999999999</v>
      </c>
      <c r="G497">
        <v>2.3376270000000001E-2</v>
      </c>
      <c r="H497">
        <v>-0.1360615</v>
      </c>
      <c r="I497">
        <v>2.4495610000000001E-2</v>
      </c>
      <c r="J497">
        <v>-1.617496</v>
      </c>
      <c r="K497">
        <v>2.4790739999999999E-2</v>
      </c>
      <c r="L497">
        <v>0.29748459999999999</v>
      </c>
      <c r="M497">
        <v>1.892361E-2</v>
      </c>
      <c r="N497">
        <v>0.67280790000000001</v>
      </c>
      <c r="O497">
        <v>-2.6480090000000002E-3</v>
      </c>
      <c r="P497">
        <v>-2.1024780000000001</v>
      </c>
      <c r="Q497">
        <v>1.5082969999999999E-2</v>
      </c>
      <c r="R497">
        <v>0.80612130000000004</v>
      </c>
      <c r="S497">
        <v>1.8676559999999998E-2</v>
      </c>
      <c r="T497">
        <v>-0.84275009999999995</v>
      </c>
      <c r="U497">
        <v>3.1777920000000001E-2</v>
      </c>
      <c r="V497">
        <v>1.529372</v>
      </c>
      <c r="W497">
        <v>1.5342369999999999E-2</v>
      </c>
      <c r="X497">
        <v>-0.16468949999999999</v>
      </c>
      <c r="Y497">
        <v>2.4181749999999998E-2</v>
      </c>
      <c r="Z497">
        <v>3.0559929999999999E-3</v>
      </c>
      <c r="AA497">
        <v>2.3105440000000001E-2</v>
      </c>
      <c r="AB497">
        <v>-0.58778889999999995</v>
      </c>
      <c r="AC497">
        <v>1.055465E-2</v>
      </c>
      <c r="AD497">
        <v>-0.74510259999999995</v>
      </c>
      <c r="AE497">
        <v>2.643094E-2</v>
      </c>
      <c r="AF497">
        <v>-0.2806054</v>
      </c>
      <c r="AG497">
        <v>2.129818E-2</v>
      </c>
      <c r="AH497">
        <v>-0.49809059999999999</v>
      </c>
      <c r="AI497">
        <v>1.2991600000000001E-2</v>
      </c>
      <c r="AJ497">
        <v>-0.34144770000000002</v>
      </c>
      <c r="AK497">
        <v>2.022591E-2</v>
      </c>
      <c r="AL497">
        <v>-0.76565859999999997</v>
      </c>
      <c r="AM497">
        <v>9.5727169999999997E-3</v>
      </c>
      <c r="AN497">
        <v>-0.9653408</v>
      </c>
      <c r="AO497">
        <v>1.3988759999999999E-2</v>
      </c>
    </row>
    <row r="498" spans="2:41" x14ac:dyDescent="0.25">
      <c r="B498">
        <v>0.43299019999999999</v>
      </c>
      <c r="C498">
        <v>1.6783300000000001E-2</v>
      </c>
      <c r="D498">
        <v>-1.0289299999999999</v>
      </c>
      <c r="E498">
        <v>3.8907270000000001E-2</v>
      </c>
      <c r="F498">
        <v>0.39003670000000001</v>
      </c>
      <c r="G498">
        <v>1.569301E-2</v>
      </c>
      <c r="H498">
        <v>-0.36269040000000002</v>
      </c>
      <c r="I498">
        <v>2.7700570000000001E-2</v>
      </c>
      <c r="J498">
        <v>-0.30657240000000002</v>
      </c>
      <c r="K498">
        <v>1.4471650000000001E-2</v>
      </c>
      <c r="L498">
        <v>1.838716</v>
      </c>
      <c r="M498">
        <v>1.0962110000000001E-2</v>
      </c>
      <c r="N498">
        <v>0.26155060000000002</v>
      </c>
      <c r="O498">
        <v>8.410931E-3</v>
      </c>
      <c r="P498">
        <v>-2.2405879999999998</v>
      </c>
      <c r="Q498">
        <v>2.313432E-2</v>
      </c>
      <c r="R498">
        <v>-0.90265280000000003</v>
      </c>
      <c r="S498">
        <v>2.2057549999999999E-2</v>
      </c>
      <c r="T498">
        <v>-0.25962960000000002</v>
      </c>
      <c r="U498">
        <v>3.0428770000000001E-2</v>
      </c>
      <c r="V498">
        <v>2.9812509999999999</v>
      </c>
      <c r="W498">
        <v>5.8089229999999997E-3</v>
      </c>
      <c r="X498">
        <v>0.31925399999999998</v>
      </c>
      <c r="Y498">
        <v>1.3993149999999999E-2</v>
      </c>
      <c r="Z498">
        <v>0.5613243</v>
      </c>
      <c r="AA498">
        <v>2.4087009999999999E-2</v>
      </c>
      <c r="AB498">
        <v>-1.3311360000000001</v>
      </c>
      <c r="AC498">
        <v>1.7244499999999999E-2</v>
      </c>
      <c r="AD498">
        <v>-1.4480740000000001</v>
      </c>
      <c r="AE498">
        <v>1.2661820000000001E-2</v>
      </c>
      <c r="AF498">
        <v>0.59923079999999995</v>
      </c>
      <c r="AG498">
        <v>2.3270389999999998E-2</v>
      </c>
      <c r="AH498">
        <v>0.54933319999999997</v>
      </c>
      <c r="AI498">
        <v>1.0606849999999999E-2</v>
      </c>
      <c r="AJ498">
        <v>1.208912</v>
      </c>
      <c r="AK498">
        <v>1.011196E-2</v>
      </c>
      <c r="AL498">
        <v>1.510269E-2</v>
      </c>
      <c r="AM498">
        <v>3.4597920000000002E-3</v>
      </c>
      <c r="AN498">
        <v>-0.84144750000000001</v>
      </c>
      <c r="AO498">
        <v>1.475079E-2</v>
      </c>
    </row>
    <row r="499" spans="2:41" x14ac:dyDescent="0.25">
      <c r="B499">
        <v>-0.77119360000000003</v>
      </c>
      <c r="C499">
        <v>1.5796439999999998E-2</v>
      </c>
      <c r="D499">
        <v>-0.1627248</v>
      </c>
      <c r="E499">
        <v>2.91217E-2</v>
      </c>
      <c r="F499">
        <v>0.15049480000000001</v>
      </c>
      <c r="G499">
        <v>1.442277E-2</v>
      </c>
      <c r="H499">
        <v>1.2624059999999999</v>
      </c>
      <c r="I499">
        <v>1.900539E-2</v>
      </c>
      <c r="J499">
        <v>0.51398219999999994</v>
      </c>
      <c r="K499">
        <v>8.6566539999999997E-3</v>
      </c>
      <c r="L499">
        <v>1.4322410000000001</v>
      </c>
      <c r="M499">
        <v>4.3699020000000002E-3</v>
      </c>
      <c r="N499">
        <v>1.034651</v>
      </c>
      <c r="O499">
        <v>1.8276799999999999E-2</v>
      </c>
      <c r="P499">
        <v>-1.4264939999999999</v>
      </c>
      <c r="Q499">
        <v>2.8758450000000001E-2</v>
      </c>
      <c r="R499">
        <v>-1.832584</v>
      </c>
      <c r="S499">
        <v>2.6359960000000002E-2</v>
      </c>
      <c r="T499">
        <v>0.44260460000000001</v>
      </c>
      <c r="U499">
        <v>1.4732540000000001E-2</v>
      </c>
      <c r="V499">
        <v>3.372881</v>
      </c>
      <c r="W499">
        <v>2.678026E-3</v>
      </c>
      <c r="X499">
        <v>0.2477608</v>
      </c>
      <c r="Y499">
        <v>1.862577E-2</v>
      </c>
      <c r="Z499">
        <v>-0.3539931</v>
      </c>
      <c r="AA499">
        <v>2.192094E-2</v>
      </c>
      <c r="AB499">
        <v>-1.4989920000000001</v>
      </c>
      <c r="AC499">
        <v>2.4995199999999999E-2</v>
      </c>
      <c r="AD499">
        <v>-1.3981520000000001</v>
      </c>
      <c r="AE499">
        <v>1.1089679999999999E-2</v>
      </c>
      <c r="AF499">
        <v>0.17900579999999999</v>
      </c>
      <c r="AG499">
        <v>1.8116299999999998E-2</v>
      </c>
      <c r="AH499">
        <v>0.2619667</v>
      </c>
      <c r="AI499">
        <v>1.2076679999999999E-2</v>
      </c>
      <c r="AJ499">
        <v>1.473787</v>
      </c>
      <c r="AK499">
        <v>3.8966999999999999E-3</v>
      </c>
      <c r="AL499">
        <v>0.52481719999999998</v>
      </c>
      <c r="AM499">
        <v>6.7631480000000001E-3</v>
      </c>
      <c r="AN499">
        <v>0.74870479999999995</v>
      </c>
      <c r="AO499">
        <v>2.1301609999999999E-2</v>
      </c>
    </row>
    <row r="500" spans="2:41" x14ac:dyDescent="0.25">
      <c r="B500">
        <v>-1.779623</v>
      </c>
      <c r="C500">
        <v>2.4674910000000001E-2</v>
      </c>
      <c r="D500">
        <v>0.24122859999999999</v>
      </c>
      <c r="E500">
        <v>1.451916E-2</v>
      </c>
      <c r="F500">
        <v>-0.43275809999999998</v>
      </c>
      <c r="G500">
        <v>2.3252809999999999E-2</v>
      </c>
      <c r="H500">
        <v>2.3033540000000001</v>
      </c>
      <c r="I500">
        <v>1.9432E-3</v>
      </c>
      <c r="J500">
        <v>0.35655480000000001</v>
      </c>
      <c r="K500">
        <v>1.66543E-2</v>
      </c>
      <c r="L500">
        <v>0.15493850000000001</v>
      </c>
      <c r="M500">
        <v>6.1192140000000004E-3</v>
      </c>
      <c r="N500">
        <v>1.093097</v>
      </c>
      <c r="O500">
        <v>1.803683E-2</v>
      </c>
      <c r="P500">
        <v>-0.68640109999999999</v>
      </c>
      <c r="Q500">
        <v>1.9947960000000001E-2</v>
      </c>
      <c r="R500">
        <v>-0.82758609999999999</v>
      </c>
      <c r="S500">
        <v>2.7379110000000002E-2</v>
      </c>
      <c r="T500">
        <v>1.057256</v>
      </c>
      <c r="U500">
        <v>1.074748E-2</v>
      </c>
      <c r="V500">
        <v>2.7676639999999999</v>
      </c>
      <c r="W500">
        <v>4.1471349999999997E-3</v>
      </c>
      <c r="X500">
        <v>0.1051773</v>
      </c>
      <c r="Y500">
        <v>2.179387E-2</v>
      </c>
      <c r="Z500">
        <v>-0.94124989999999997</v>
      </c>
      <c r="AA500">
        <v>1.9285690000000001E-2</v>
      </c>
      <c r="AB500">
        <v>-1.3099130000000001</v>
      </c>
      <c r="AC500">
        <v>2.559614E-2</v>
      </c>
      <c r="AD500">
        <v>-1.0971869999999999</v>
      </c>
      <c r="AE500">
        <v>2.6766189999999999E-2</v>
      </c>
      <c r="AF500">
        <v>-0.73996030000000002</v>
      </c>
      <c r="AG500">
        <v>2.3719670000000002E-2</v>
      </c>
      <c r="AH500">
        <v>0.1101227</v>
      </c>
      <c r="AI500">
        <v>2.0398610000000001E-2</v>
      </c>
      <c r="AJ500">
        <v>0.54929629999999996</v>
      </c>
      <c r="AK500">
        <v>3.558847E-3</v>
      </c>
      <c r="AL500">
        <v>0.38030340000000001</v>
      </c>
      <c r="AM500">
        <v>1.111348E-2</v>
      </c>
      <c r="AN500">
        <v>2.2713510000000001</v>
      </c>
      <c r="AO500">
        <v>1.278348E-2</v>
      </c>
    </row>
    <row r="501" spans="2:41" x14ac:dyDescent="0.25">
      <c r="B501">
        <v>-1.4489399999999999</v>
      </c>
      <c r="C501">
        <v>2.3645429999999999E-2</v>
      </c>
      <c r="D501">
        <v>0.24429119999999999</v>
      </c>
      <c r="E501">
        <v>1.422644E-2</v>
      </c>
      <c r="F501">
        <v>0.21145159999999999</v>
      </c>
      <c r="G501">
        <v>3.0581560000000001E-2</v>
      </c>
      <c r="H501">
        <v>1.786267</v>
      </c>
      <c r="I501">
        <v>-4.8304960000000001E-3</v>
      </c>
      <c r="J501">
        <v>0.53772059999999999</v>
      </c>
      <c r="K501">
        <v>1.7274669999999999E-2</v>
      </c>
      <c r="L501">
        <v>-0.1187284</v>
      </c>
      <c r="M501">
        <v>9.1119229999999992E-3</v>
      </c>
      <c r="N501">
        <v>0.78516699999999995</v>
      </c>
      <c r="O501">
        <v>1.6710599999999999E-2</v>
      </c>
      <c r="P501">
        <v>0.47950219999999999</v>
      </c>
      <c r="Q501">
        <v>1.6468719999999999E-2</v>
      </c>
      <c r="R501">
        <v>0.50453009999999998</v>
      </c>
      <c r="S501">
        <v>2.1122620000000002E-2</v>
      </c>
      <c r="T501">
        <v>0.91193659999999999</v>
      </c>
      <c r="U501">
        <v>2.135797E-2</v>
      </c>
      <c r="V501">
        <v>1.58155</v>
      </c>
      <c r="W501">
        <v>8.6243139999999992E-3</v>
      </c>
      <c r="X501">
        <v>-0.1802715</v>
      </c>
      <c r="Y501">
        <v>1.582424E-2</v>
      </c>
      <c r="Z501">
        <v>-6.3835959999999997E-2</v>
      </c>
      <c r="AA501">
        <v>1.433719E-2</v>
      </c>
      <c r="AB501">
        <v>-0.69958039999999999</v>
      </c>
      <c r="AC501">
        <v>1.697442E-2</v>
      </c>
      <c r="AD501">
        <v>-0.67155980000000004</v>
      </c>
      <c r="AE501">
        <v>3.7232880000000003E-2</v>
      </c>
      <c r="AF501">
        <v>-0.74169070000000004</v>
      </c>
      <c r="AG501">
        <v>3.2380699999999998E-2</v>
      </c>
      <c r="AH501">
        <v>0.55990130000000005</v>
      </c>
      <c r="AI501">
        <v>2.33785E-2</v>
      </c>
      <c r="AJ501">
        <v>0.2231264</v>
      </c>
      <c r="AK501">
        <v>1.039297E-2</v>
      </c>
      <c r="AL501">
        <v>-0.52988809999999997</v>
      </c>
      <c r="AM501">
        <v>9.4803490000000008E-3</v>
      </c>
      <c r="AN501">
        <v>1.673289</v>
      </c>
      <c r="AO501">
        <v>-2.6222839999999999E-3</v>
      </c>
    </row>
    <row r="502" spans="2:41" x14ac:dyDescent="0.25">
      <c r="B502">
        <v>-0.88747050000000005</v>
      </c>
      <c r="C502">
        <v>1.6513400000000001E-2</v>
      </c>
      <c r="D502">
        <v>7.3288290000000002E-3</v>
      </c>
      <c r="E502">
        <v>2.0066830000000001E-2</v>
      </c>
      <c r="F502">
        <v>0.2733333</v>
      </c>
      <c r="G502">
        <v>2.1920200000000001E-2</v>
      </c>
      <c r="H502">
        <v>1.171727</v>
      </c>
      <c r="I502">
        <v>5.4251509999999996E-3</v>
      </c>
      <c r="J502">
        <v>1.0880179999999999</v>
      </c>
      <c r="K502">
        <v>9.6902540000000006E-3</v>
      </c>
      <c r="L502">
        <v>-0.37181069999999999</v>
      </c>
      <c r="M502">
        <v>1.4818410000000001E-2</v>
      </c>
      <c r="N502">
        <v>0.37602429999999998</v>
      </c>
      <c r="O502">
        <v>1.5720189999999998E-2</v>
      </c>
      <c r="P502">
        <v>1.5837639999999999</v>
      </c>
      <c r="Q502">
        <v>1.9559569999999998E-2</v>
      </c>
      <c r="R502">
        <v>0.56977049999999996</v>
      </c>
      <c r="S502">
        <v>1.8492950000000001E-2</v>
      </c>
      <c r="T502">
        <v>0.22658700000000001</v>
      </c>
      <c r="U502">
        <v>2.0052589999999999E-2</v>
      </c>
      <c r="V502">
        <v>0.64947999999999995</v>
      </c>
      <c r="W502">
        <v>1.30922E-2</v>
      </c>
      <c r="X502">
        <v>4.6604849999999998E-3</v>
      </c>
      <c r="Y502">
        <v>1.5497560000000001E-2</v>
      </c>
      <c r="Z502">
        <v>0.61415649999999999</v>
      </c>
      <c r="AA502">
        <v>7.6096039999999998E-3</v>
      </c>
      <c r="AB502">
        <v>0.3189168</v>
      </c>
      <c r="AC502">
        <v>1.0874379999999999E-2</v>
      </c>
      <c r="AD502">
        <v>-0.22101180000000001</v>
      </c>
      <c r="AE502">
        <v>3.3181889999999999E-2</v>
      </c>
      <c r="AF502">
        <v>-0.49857570000000001</v>
      </c>
      <c r="AG502">
        <v>2.2647230000000001E-2</v>
      </c>
      <c r="AH502">
        <v>0.1944804</v>
      </c>
      <c r="AI502">
        <v>1.653802E-2</v>
      </c>
      <c r="AJ502">
        <v>0.24787999999999999</v>
      </c>
      <c r="AK502">
        <v>1.787861E-2</v>
      </c>
      <c r="AL502">
        <v>-0.79164570000000001</v>
      </c>
      <c r="AM502">
        <v>6.6084660000000003E-3</v>
      </c>
      <c r="AN502">
        <v>-0.65611189999999997</v>
      </c>
      <c r="AO502">
        <v>5.4486389999999999E-3</v>
      </c>
    </row>
    <row r="503" spans="2:41" x14ac:dyDescent="0.25">
      <c r="B503">
        <v>-0.56260140000000003</v>
      </c>
      <c r="C503">
        <v>2.442865E-2</v>
      </c>
      <c r="D503">
        <v>-0.24792500000000001</v>
      </c>
      <c r="E503">
        <v>3.2015219999999997E-2</v>
      </c>
      <c r="F503">
        <v>-0.42864029999999997</v>
      </c>
      <c r="G503">
        <v>7.3328730000000002E-3</v>
      </c>
      <c r="H503">
        <v>0.48546709999999998</v>
      </c>
      <c r="I503">
        <v>1.6172200000000001E-2</v>
      </c>
      <c r="J503">
        <v>1.4796119999999999</v>
      </c>
      <c r="K503">
        <v>1.008307E-2</v>
      </c>
      <c r="L503">
        <v>-0.65170360000000005</v>
      </c>
      <c r="M503">
        <v>2.3744230000000002E-2</v>
      </c>
      <c r="N503">
        <v>0.65602990000000005</v>
      </c>
      <c r="O503">
        <v>1.5219649999999999E-2</v>
      </c>
      <c r="P503">
        <v>0.75986339999999997</v>
      </c>
      <c r="Q503">
        <v>2.02729E-2</v>
      </c>
      <c r="R503">
        <v>0.15664939999999999</v>
      </c>
      <c r="S503">
        <v>2.7409200000000002E-2</v>
      </c>
      <c r="T503">
        <v>-0.32990740000000002</v>
      </c>
      <c r="U503">
        <v>1.226822E-2</v>
      </c>
      <c r="V503">
        <v>0.57456910000000005</v>
      </c>
      <c r="W503">
        <v>1.3941739999999999E-2</v>
      </c>
      <c r="X503">
        <v>0.33824900000000002</v>
      </c>
      <c r="Y503">
        <v>1.819285E-2</v>
      </c>
      <c r="Z503">
        <v>-9.8561579999999996E-2</v>
      </c>
      <c r="AA503">
        <v>4.624024E-3</v>
      </c>
      <c r="AB503">
        <v>1.3842639999999999</v>
      </c>
      <c r="AC503">
        <v>1.233187E-2</v>
      </c>
      <c r="AD503">
        <v>-0.3493193</v>
      </c>
      <c r="AE503">
        <v>2.7116580000000001E-2</v>
      </c>
      <c r="AF503">
        <v>-0.82250049999999997</v>
      </c>
      <c r="AG503">
        <v>6.7932890000000001E-3</v>
      </c>
      <c r="AH503">
        <v>-1.0202450000000001</v>
      </c>
      <c r="AI503">
        <v>1.433856E-2</v>
      </c>
      <c r="AJ503">
        <v>1.165532</v>
      </c>
      <c r="AK503">
        <v>2.2540999999999999E-2</v>
      </c>
      <c r="AL503">
        <v>0.64772110000000005</v>
      </c>
      <c r="AM503">
        <v>4.5082300000000002E-3</v>
      </c>
      <c r="AN503">
        <v>-2.957525</v>
      </c>
      <c r="AO503">
        <v>3.4137580000000001E-2</v>
      </c>
    </row>
    <row r="504" spans="2:41" x14ac:dyDescent="0.25">
      <c r="B504">
        <v>-0.20289560000000001</v>
      </c>
      <c r="C504">
        <v>3.5195490000000003E-2</v>
      </c>
      <c r="D504">
        <v>0.515459</v>
      </c>
      <c r="E504">
        <v>3.7689140000000003E-2</v>
      </c>
      <c r="F504">
        <v>-0.63710089999999997</v>
      </c>
      <c r="G504">
        <v>6.4836750000000004E-3</v>
      </c>
      <c r="H504">
        <v>-0.2435882</v>
      </c>
      <c r="I504">
        <v>1.7060140000000001E-2</v>
      </c>
      <c r="J504">
        <v>1.611391</v>
      </c>
      <c r="K504">
        <v>8.0998440000000001E-3</v>
      </c>
      <c r="L504">
        <v>-8.468299E-2</v>
      </c>
      <c r="M504">
        <v>2.4182080000000002E-2</v>
      </c>
      <c r="N504">
        <v>1.8167450000000001</v>
      </c>
      <c r="O504">
        <v>2.043122E-2</v>
      </c>
      <c r="P504">
        <v>-0.5981223</v>
      </c>
      <c r="Q504">
        <v>2.4356909999999999E-2</v>
      </c>
      <c r="R504">
        <v>0.3207836</v>
      </c>
      <c r="S504">
        <v>3.0028920000000001E-2</v>
      </c>
      <c r="T504">
        <v>-1.093899</v>
      </c>
      <c r="U504">
        <v>1.9287160000000001E-2</v>
      </c>
      <c r="V504">
        <v>0.22099920000000001</v>
      </c>
      <c r="W504">
        <v>1.349292E-2</v>
      </c>
      <c r="X504">
        <v>0.35561229999999999</v>
      </c>
      <c r="Y504">
        <v>1.4108610000000001E-2</v>
      </c>
      <c r="Z504">
        <v>-1.0296529999999999</v>
      </c>
      <c r="AA504">
        <v>4.3795730000000003E-3</v>
      </c>
      <c r="AB504">
        <v>2.4000759999999999</v>
      </c>
      <c r="AC504">
        <v>1.5395509999999999E-2</v>
      </c>
      <c r="AD504">
        <v>-0.41595080000000001</v>
      </c>
      <c r="AE504">
        <v>2.9923600000000002E-2</v>
      </c>
      <c r="AF504">
        <v>-1.3095509999999999</v>
      </c>
      <c r="AG504">
        <v>9.052325E-3</v>
      </c>
      <c r="AH504">
        <v>-1.765655</v>
      </c>
      <c r="AI504">
        <v>2.118331E-2</v>
      </c>
      <c r="AJ504">
        <v>2.516324</v>
      </c>
      <c r="AK504">
        <v>1.6428849999999998E-2</v>
      </c>
      <c r="AL504">
        <v>1.4313819999999999</v>
      </c>
      <c r="AM504">
        <v>4.6816619999999996E-3</v>
      </c>
      <c r="AN504">
        <v>-3.5814300000000001</v>
      </c>
      <c r="AO504">
        <v>4.9627869999999998E-2</v>
      </c>
    </row>
    <row r="505" spans="2:41" x14ac:dyDescent="0.25">
      <c r="B505">
        <v>-0.48574970000000001</v>
      </c>
      <c r="C505">
        <v>2.675286E-2</v>
      </c>
      <c r="D505">
        <v>0.89663380000000004</v>
      </c>
      <c r="E505">
        <v>1.8665210000000002E-2</v>
      </c>
      <c r="F505">
        <v>-1.192383</v>
      </c>
      <c r="G505">
        <v>1.6769320000000001E-2</v>
      </c>
      <c r="H505">
        <v>2.8958560000000001E-2</v>
      </c>
      <c r="I505">
        <v>1.5325750000000001E-2</v>
      </c>
      <c r="J505">
        <v>1.6969110000000001</v>
      </c>
      <c r="K505">
        <v>-3.7201040000000001E-3</v>
      </c>
      <c r="L505">
        <v>0.40730369999999999</v>
      </c>
      <c r="M505">
        <v>1.707297E-2</v>
      </c>
      <c r="N505">
        <v>1.683913</v>
      </c>
      <c r="O505">
        <v>2.2099629999999999E-2</v>
      </c>
      <c r="P505">
        <v>-0.80951390000000001</v>
      </c>
      <c r="Q505">
        <v>2.410992E-2</v>
      </c>
      <c r="R505">
        <v>0.58650409999999997</v>
      </c>
      <c r="S505">
        <v>2.1767439999999999E-2</v>
      </c>
      <c r="T505">
        <v>-1.950299</v>
      </c>
      <c r="U505">
        <v>3.009939E-2</v>
      </c>
      <c r="V505">
        <v>-0.21437909999999999</v>
      </c>
      <c r="W505">
        <v>1.2856859999999999E-2</v>
      </c>
      <c r="X505">
        <v>0.59635210000000005</v>
      </c>
      <c r="Y505">
        <v>6.889867E-3</v>
      </c>
      <c r="Z505">
        <v>-1.1001860000000001</v>
      </c>
      <c r="AA505">
        <v>9.0162969999999995E-3</v>
      </c>
      <c r="AB505">
        <v>2.504623</v>
      </c>
      <c r="AC505">
        <v>6.2063350000000003E-3</v>
      </c>
      <c r="AD505">
        <v>7.412587E-3</v>
      </c>
      <c r="AE505">
        <v>3.1258830000000001E-2</v>
      </c>
      <c r="AF505">
        <v>-1.7598229999999999</v>
      </c>
      <c r="AG505">
        <v>2.5240970000000001E-2</v>
      </c>
      <c r="AH505">
        <v>-1.0570189999999999</v>
      </c>
      <c r="AI505">
        <v>2.224361E-2</v>
      </c>
      <c r="AJ505">
        <v>1.8104499999999999</v>
      </c>
      <c r="AK505">
        <v>1.0666470000000001E-2</v>
      </c>
      <c r="AL505">
        <v>0.47896660000000002</v>
      </c>
      <c r="AM505">
        <v>1.041916E-2</v>
      </c>
      <c r="AN505">
        <v>-2.5717379999999999</v>
      </c>
      <c r="AO505">
        <v>3.9508620000000001E-2</v>
      </c>
    </row>
    <row r="506" spans="2:41" x14ac:dyDescent="0.25">
      <c r="B506">
        <v>-1.4065080000000001</v>
      </c>
      <c r="C506">
        <v>1.5608779999999999E-2</v>
      </c>
      <c r="D506">
        <v>-0.19878380000000001</v>
      </c>
      <c r="E506">
        <v>7.2569330000000001E-3</v>
      </c>
      <c r="F506">
        <v>-1.901959</v>
      </c>
      <c r="G506">
        <v>2.2317839999999999E-2</v>
      </c>
      <c r="H506">
        <v>5.8878060000000003E-2</v>
      </c>
      <c r="I506">
        <v>1.227611E-2</v>
      </c>
      <c r="J506">
        <v>1.702048</v>
      </c>
      <c r="K506">
        <v>-8.59884E-3</v>
      </c>
      <c r="L506">
        <v>-5.581411E-2</v>
      </c>
      <c r="M506">
        <v>1.7775409999999998E-2</v>
      </c>
      <c r="N506">
        <v>0.46968320000000002</v>
      </c>
      <c r="O506">
        <v>1.5720040000000001E-2</v>
      </c>
      <c r="P506">
        <v>-0.60719939999999994</v>
      </c>
      <c r="Q506">
        <v>1.5119779999999999E-2</v>
      </c>
      <c r="R506">
        <v>0.51106560000000001</v>
      </c>
      <c r="S506">
        <v>2.5082090000000001E-2</v>
      </c>
      <c r="T506">
        <v>-1.441098</v>
      </c>
      <c r="U506">
        <v>3.171115E-2</v>
      </c>
      <c r="V506">
        <v>-5.731439E-2</v>
      </c>
      <c r="W506">
        <v>1.5179150000000001E-2</v>
      </c>
      <c r="X506">
        <v>0.83846589999999999</v>
      </c>
      <c r="Y506">
        <v>4.1637599999999999E-3</v>
      </c>
      <c r="Z506">
        <v>-0.80944260000000001</v>
      </c>
      <c r="AA506">
        <v>2.1763850000000001E-2</v>
      </c>
      <c r="AB506">
        <v>0.69863200000000003</v>
      </c>
      <c r="AC506">
        <v>-7.1017770000000001E-3</v>
      </c>
      <c r="AD506">
        <v>0.31683860000000003</v>
      </c>
      <c r="AE506">
        <v>2.7789700000000001E-2</v>
      </c>
      <c r="AF506">
        <v>-1.949406</v>
      </c>
      <c r="AG506">
        <v>2.8402009999999998E-2</v>
      </c>
      <c r="AH506">
        <v>0.42117250000000001</v>
      </c>
      <c r="AI506">
        <v>1.5731559999999999E-2</v>
      </c>
      <c r="AJ506">
        <v>0.13101699999999999</v>
      </c>
      <c r="AK506">
        <v>2.276127E-2</v>
      </c>
      <c r="AL506">
        <v>-0.74892150000000002</v>
      </c>
      <c r="AM506">
        <v>1.4869479999999999E-2</v>
      </c>
      <c r="AN506">
        <v>-1.685249</v>
      </c>
      <c r="AO506">
        <v>2.266379E-2</v>
      </c>
    </row>
    <row r="507" spans="2:41" x14ac:dyDescent="0.25">
      <c r="B507">
        <v>-1.5539529999999999</v>
      </c>
      <c r="C507">
        <v>1.8813E-2</v>
      </c>
      <c r="D507">
        <v>-0.99634009999999995</v>
      </c>
      <c r="E507">
        <v>1.685002E-2</v>
      </c>
      <c r="F507">
        <v>-1.495349</v>
      </c>
      <c r="G507">
        <v>2.5656020000000002E-2</v>
      </c>
      <c r="H507">
        <v>-0.65236859999999997</v>
      </c>
      <c r="I507">
        <v>1.019979E-2</v>
      </c>
      <c r="J507">
        <v>1.899373</v>
      </c>
      <c r="K507">
        <v>6.1757770000000003E-3</v>
      </c>
      <c r="L507">
        <v>-0.60789550000000003</v>
      </c>
      <c r="M507">
        <v>3.1511379999999999E-2</v>
      </c>
      <c r="N507">
        <v>0.88564200000000004</v>
      </c>
      <c r="O507">
        <v>1.8247559999999999E-2</v>
      </c>
      <c r="P507">
        <v>-0.35087049999999997</v>
      </c>
      <c r="Q507">
        <v>1.721702E-2</v>
      </c>
      <c r="R507">
        <v>0.42700670000000002</v>
      </c>
      <c r="S507">
        <v>3.741423E-2</v>
      </c>
      <c r="T507">
        <v>0.29252319999999998</v>
      </c>
      <c r="U507">
        <v>2.469561E-2</v>
      </c>
      <c r="V507">
        <v>0.14156540000000001</v>
      </c>
      <c r="W507">
        <v>2.008737E-2</v>
      </c>
      <c r="X507">
        <v>0.66472439999999999</v>
      </c>
      <c r="Y507">
        <v>7.6332179999999998E-3</v>
      </c>
      <c r="Z507">
        <v>-0.83959969999999995</v>
      </c>
      <c r="AA507">
        <v>2.958065E-2</v>
      </c>
      <c r="AB507">
        <v>-1.0023010000000001</v>
      </c>
      <c r="AC507">
        <v>4.7164920000000001E-3</v>
      </c>
      <c r="AD507">
        <v>0.7169894</v>
      </c>
      <c r="AE507">
        <v>2.6159430000000001E-2</v>
      </c>
      <c r="AF507">
        <v>-1.2758389999999999</v>
      </c>
      <c r="AG507">
        <v>1.488185E-2</v>
      </c>
      <c r="AH507">
        <v>1.1567430000000001</v>
      </c>
      <c r="AI507">
        <v>7.3759339999999998E-3</v>
      </c>
      <c r="AJ507">
        <v>-0.5427111</v>
      </c>
      <c r="AK507">
        <v>3.1260749999999997E-2</v>
      </c>
      <c r="AL507">
        <v>-1.20299</v>
      </c>
      <c r="AM507">
        <v>1.691256E-2</v>
      </c>
      <c r="AN507">
        <v>-1.1544319999999999</v>
      </c>
      <c r="AO507">
        <v>2.4620340000000001E-2</v>
      </c>
    </row>
    <row r="508" spans="2:41" x14ac:dyDescent="0.25">
      <c r="B508">
        <v>-0.64623419999999998</v>
      </c>
      <c r="C508">
        <v>1.524708E-2</v>
      </c>
      <c r="D508">
        <v>-0.71486590000000005</v>
      </c>
      <c r="E508">
        <v>1.4163169999999999E-2</v>
      </c>
      <c r="F508">
        <v>-0.18590609999999999</v>
      </c>
      <c r="G508">
        <v>2.8629430000000001E-2</v>
      </c>
      <c r="H508">
        <v>7.3831160000000007E-2</v>
      </c>
      <c r="I508">
        <v>1.0020879999999999E-2</v>
      </c>
      <c r="J508">
        <v>1.8520080000000001</v>
      </c>
      <c r="K508">
        <v>2.1159589999999999E-2</v>
      </c>
      <c r="L508">
        <v>-0.55925219999999998</v>
      </c>
      <c r="M508">
        <v>3.6155670000000001E-2</v>
      </c>
      <c r="N508">
        <v>2.0125039999999998</v>
      </c>
      <c r="O508">
        <v>2.849237E-2</v>
      </c>
      <c r="P508">
        <v>0.65961700000000001</v>
      </c>
      <c r="Q508">
        <v>2.8209379999999999E-2</v>
      </c>
      <c r="R508">
        <v>0.47118149999999998</v>
      </c>
      <c r="S508">
        <v>3.347982E-2</v>
      </c>
      <c r="T508">
        <v>0.91459100000000004</v>
      </c>
      <c r="U508">
        <v>1.7467340000000001E-2</v>
      </c>
      <c r="V508">
        <v>0.56359400000000004</v>
      </c>
      <c r="W508">
        <v>1.8878989999999998E-2</v>
      </c>
      <c r="X508">
        <v>0.40854819999999997</v>
      </c>
      <c r="Y508">
        <v>1.4617410000000001E-2</v>
      </c>
      <c r="Z508">
        <v>-0.15018310000000001</v>
      </c>
      <c r="AA508">
        <v>2.2904830000000001E-2</v>
      </c>
      <c r="AB508">
        <v>-0.58276209999999995</v>
      </c>
      <c r="AC508">
        <v>2.7580210000000001E-2</v>
      </c>
      <c r="AD508">
        <v>0.76458130000000002</v>
      </c>
      <c r="AE508">
        <v>1.8736949999999999E-2</v>
      </c>
      <c r="AF508">
        <v>-0.22717619999999999</v>
      </c>
      <c r="AG508">
        <v>9.5211859999999992E-3</v>
      </c>
      <c r="AH508">
        <v>0.87351570000000001</v>
      </c>
      <c r="AI508">
        <v>-3.0872220000000001E-3</v>
      </c>
      <c r="AJ508">
        <v>-0.65839599999999998</v>
      </c>
      <c r="AK508">
        <v>1.7439909999999999E-2</v>
      </c>
      <c r="AL508">
        <v>-0.78060629999999998</v>
      </c>
      <c r="AM508">
        <v>1.8220400000000001E-2</v>
      </c>
      <c r="AN508">
        <v>-0.4206974</v>
      </c>
      <c r="AO508">
        <v>3.5838080000000001E-2</v>
      </c>
    </row>
    <row r="509" spans="2:41" x14ac:dyDescent="0.25">
      <c r="B509">
        <v>0.39454939999999999</v>
      </c>
      <c r="C509">
        <v>3.3860449999999999E-3</v>
      </c>
      <c r="D509">
        <v>-0.2068287</v>
      </c>
      <c r="E509">
        <v>3.0778020000000001E-3</v>
      </c>
      <c r="F509">
        <v>1.3435379999999999</v>
      </c>
      <c r="G509">
        <v>1.5669260000000001E-2</v>
      </c>
      <c r="H509">
        <v>0.87123220000000001</v>
      </c>
      <c r="I509">
        <v>4.4900239999999996E-3</v>
      </c>
      <c r="J509">
        <v>1.0253650000000001</v>
      </c>
      <c r="K509">
        <v>1.6392319999999998E-2</v>
      </c>
      <c r="L509">
        <v>-0.928956</v>
      </c>
      <c r="M509">
        <v>2.018325E-2</v>
      </c>
      <c r="N509">
        <v>1.7003060000000001</v>
      </c>
      <c r="O509">
        <v>3.109058E-2</v>
      </c>
      <c r="P509">
        <v>1.942404</v>
      </c>
      <c r="Q509">
        <v>2.6413550000000001E-2</v>
      </c>
      <c r="R509">
        <v>0.1288716</v>
      </c>
      <c r="S509">
        <v>2.3008199999999999E-2</v>
      </c>
      <c r="T509">
        <v>0.21371329999999999</v>
      </c>
      <c r="U509">
        <v>2.1392350000000001E-2</v>
      </c>
      <c r="V509">
        <v>1.401227</v>
      </c>
      <c r="W509">
        <v>1.5282799999999999E-2</v>
      </c>
      <c r="X509">
        <v>0.38564920000000003</v>
      </c>
      <c r="Y509">
        <v>2.091411E-2</v>
      </c>
      <c r="Z509">
        <v>1.105232</v>
      </c>
      <c r="AA509">
        <v>1.326129E-2</v>
      </c>
      <c r="AB509">
        <v>0.14892069999999999</v>
      </c>
      <c r="AC509">
        <v>2.8022100000000001E-2</v>
      </c>
      <c r="AD509">
        <v>-0.15771879999999999</v>
      </c>
      <c r="AE509">
        <v>1.1638320000000001E-2</v>
      </c>
      <c r="AF509">
        <v>-0.50275369999999997</v>
      </c>
      <c r="AG509">
        <v>1.778954E-2</v>
      </c>
      <c r="AH509">
        <v>0.3772896</v>
      </c>
      <c r="AI509">
        <v>-5.7936680000000001E-3</v>
      </c>
      <c r="AJ509">
        <v>-4.2094310000000003E-2</v>
      </c>
      <c r="AK509">
        <v>6.6673030000000003E-3</v>
      </c>
      <c r="AL509">
        <v>-0.498614</v>
      </c>
      <c r="AM509">
        <v>1.1373060000000001E-2</v>
      </c>
      <c r="AN509">
        <v>-0.45031130000000003</v>
      </c>
      <c r="AO509">
        <v>2.9748739999999999E-2</v>
      </c>
    </row>
    <row r="510" spans="2:41" x14ac:dyDescent="0.25">
      <c r="B510">
        <v>1.1267579999999999</v>
      </c>
      <c r="C510">
        <v>5.9157639999999996E-3</v>
      </c>
      <c r="D510">
        <v>-0.4688793</v>
      </c>
      <c r="E510">
        <v>9.4139089999999998E-3</v>
      </c>
      <c r="F510">
        <v>1.7685139999999999</v>
      </c>
      <c r="G510">
        <v>-3.8226860000000001E-3</v>
      </c>
      <c r="H510">
        <v>-0.73878549999999998</v>
      </c>
      <c r="I510">
        <v>6.1869159999999998E-3</v>
      </c>
      <c r="J510">
        <v>0.79754659999999999</v>
      </c>
      <c r="K510">
        <v>6.2021990000000003E-3</v>
      </c>
      <c r="L510">
        <v>-1.58663</v>
      </c>
      <c r="M510">
        <v>1.383566E-2</v>
      </c>
      <c r="N510">
        <v>0.77054100000000003</v>
      </c>
      <c r="O510">
        <v>1.8892809999999999E-2</v>
      </c>
      <c r="P510">
        <v>1.514686</v>
      </c>
      <c r="Q510">
        <v>2.0811900000000001E-2</v>
      </c>
      <c r="R510">
        <v>5.7531550000000001E-2</v>
      </c>
      <c r="S510">
        <v>2.9985999999999999E-2</v>
      </c>
      <c r="T510">
        <v>-0.44321060000000001</v>
      </c>
      <c r="U510">
        <v>2.670664E-2</v>
      </c>
      <c r="V510">
        <v>1.7777810000000001</v>
      </c>
      <c r="W510">
        <v>1.881012E-2</v>
      </c>
      <c r="X510">
        <v>0.23528489999999999</v>
      </c>
      <c r="Y510">
        <v>1.8636119999999999E-2</v>
      </c>
      <c r="Z510">
        <v>0.98938979999999999</v>
      </c>
      <c r="AA510">
        <v>1.0336410000000001E-2</v>
      </c>
      <c r="AB510">
        <v>-0.17199719999999999</v>
      </c>
      <c r="AC510">
        <v>1.443416E-2</v>
      </c>
      <c r="AD510">
        <v>-0.49200899999999997</v>
      </c>
      <c r="AE510">
        <v>1.5774349999999999E-2</v>
      </c>
      <c r="AF510">
        <v>-1.586266</v>
      </c>
      <c r="AG510">
        <v>3.0123049999999998E-2</v>
      </c>
      <c r="AH510">
        <v>0.31461420000000001</v>
      </c>
      <c r="AI510">
        <v>3.7530329999999998E-3</v>
      </c>
      <c r="AJ510">
        <v>1.00932</v>
      </c>
      <c r="AK510">
        <v>1.182128E-2</v>
      </c>
      <c r="AL510">
        <v>-1.067769</v>
      </c>
      <c r="AM510">
        <v>1.0505769999999999E-2</v>
      </c>
      <c r="AN510">
        <v>-0.99338190000000004</v>
      </c>
      <c r="AO510">
        <v>2.2053260000000002E-2</v>
      </c>
    </row>
    <row r="511" spans="2:41" x14ac:dyDescent="0.25">
      <c r="B511">
        <v>0.41334900000000002</v>
      </c>
      <c r="C511">
        <v>1.7037900000000002E-2</v>
      </c>
      <c r="D511">
        <v>-1.229662</v>
      </c>
      <c r="E511">
        <v>3.0896920000000001E-2</v>
      </c>
      <c r="F511">
        <v>0.14264189999999999</v>
      </c>
      <c r="G511">
        <v>-3.4278999999999999E-4</v>
      </c>
      <c r="H511">
        <v>-2.0080049999999998</v>
      </c>
      <c r="I511">
        <v>1.9824430000000001E-2</v>
      </c>
      <c r="J511">
        <v>1.3555330000000001</v>
      </c>
      <c r="K511">
        <v>4.6867300000000001E-3</v>
      </c>
      <c r="L511">
        <v>-0.90816940000000002</v>
      </c>
      <c r="M511">
        <v>2.1794839999999999E-2</v>
      </c>
      <c r="N511">
        <v>-0.17758979999999999</v>
      </c>
      <c r="O511">
        <v>-5.106221E-4</v>
      </c>
      <c r="P511">
        <v>-0.17753070000000001</v>
      </c>
      <c r="Q511">
        <v>2.1903450000000001E-2</v>
      </c>
      <c r="R511">
        <v>0.84873949999999998</v>
      </c>
      <c r="S511">
        <v>3.8370210000000002E-2</v>
      </c>
      <c r="T511">
        <v>-0.94891289999999995</v>
      </c>
      <c r="U511">
        <v>1.986827E-2</v>
      </c>
      <c r="V511">
        <v>1.0931109999999999</v>
      </c>
      <c r="W511">
        <v>2.3021960000000001E-2</v>
      </c>
      <c r="X511">
        <v>-0.65406560000000002</v>
      </c>
      <c r="Y511">
        <v>1.5770699999999999E-2</v>
      </c>
      <c r="Z511">
        <v>-4.0391969999999999E-2</v>
      </c>
      <c r="AA511">
        <v>9.0620790000000007E-3</v>
      </c>
      <c r="AB511">
        <v>-0.32921549999999999</v>
      </c>
      <c r="AC511">
        <v>1.256523E-2</v>
      </c>
      <c r="AD511">
        <v>2.62516E-2</v>
      </c>
      <c r="AE511">
        <v>1.6459580000000001E-2</v>
      </c>
      <c r="AF511">
        <v>-1.405518</v>
      </c>
      <c r="AG511">
        <v>3.0904339999999999E-2</v>
      </c>
      <c r="AH511">
        <v>0.28566029999999998</v>
      </c>
      <c r="AI511">
        <v>1.3814770000000001E-2</v>
      </c>
      <c r="AJ511">
        <v>0.74139529999999998</v>
      </c>
      <c r="AK511">
        <v>1.1396440000000001E-2</v>
      </c>
      <c r="AL511">
        <v>-1.156101</v>
      </c>
      <c r="AM511">
        <v>2.278117E-2</v>
      </c>
      <c r="AN511">
        <v>-1.0463309999999999</v>
      </c>
      <c r="AO511">
        <v>3.028668E-2</v>
      </c>
    </row>
    <row r="512" spans="2:41" x14ac:dyDescent="0.25">
      <c r="B512">
        <v>-1.700391</v>
      </c>
      <c r="C512">
        <v>2.8184420000000002E-2</v>
      </c>
      <c r="D512">
        <v>-1.292211</v>
      </c>
      <c r="E512">
        <v>3.9761150000000002E-2</v>
      </c>
      <c r="F512">
        <v>-1.6341760000000001</v>
      </c>
      <c r="G512">
        <v>2.0580319999999999E-2</v>
      </c>
      <c r="H512">
        <v>-0.49781789999999998</v>
      </c>
      <c r="I512">
        <v>2.1169009999999999E-2</v>
      </c>
      <c r="J512">
        <v>1.519477</v>
      </c>
      <c r="K512">
        <v>7.7634440000000004E-3</v>
      </c>
      <c r="L512">
        <v>0.61054339999999996</v>
      </c>
      <c r="M512">
        <v>1.3109640000000001E-2</v>
      </c>
      <c r="N512">
        <v>-1.289439</v>
      </c>
      <c r="O512">
        <v>3.488232E-3</v>
      </c>
      <c r="P512">
        <v>-0.81700249999999996</v>
      </c>
      <c r="Q512">
        <v>2.004067E-2</v>
      </c>
      <c r="R512">
        <v>1.0810489999999999</v>
      </c>
      <c r="S512">
        <v>2.3943280000000001E-2</v>
      </c>
      <c r="T512">
        <v>-1.4219569999999999</v>
      </c>
      <c r="U512">
        <v>1.2539150000000001E-2</v>
      </c>
      <c r="V512">
        <v>0.51823269999999999</v>
      </c>
      <c r="W512">
        <v>1.686617E-2</v>
      </c>
      <c r="X512">
        <v>-1.2264090000000001</v>
      </c>
      <c r="Y512">
        <v>2.1462269999999999E-2</v>
      </c>
      <c r="Z512">
        <v>-0.41207280000000002</v>
      </c>
      <c r="AA512">
        <v>7.1573979999999997E-3</v>
      </c>
      <c r="AB512">
        <v>0.48674299999999998</v>
      </c>
      <c r="AC512">
        <v>2.285829E-2</v>
      </c>
      <c r="AD512">
        <v>0.31559589999999998</v>
      </c>
      <c r="AE512">
        <v>1.2456149999999999E-2</v>
      </c>
      <c r="AF512">
        <v>-0.48144100000000001</v>
      </c>
      <c r="AG512">
        <v>1.3405200000000001E-2</v>
      </c>
      <c r="AH512">
        <v>0.1118864</v>
      </c>
      <c r="AI512">
        <v>2.0189530000000001E-2</v>
      </c>
      <c r="AJ512">
        <v>-0.23235639999999999</v>
      </c>
      <c r="AK512">
        <v>6.8579970000000002E-3</v>
      </c>
      <c r="AL512">
        <v>0.1269487</v>
      </c>
      <c r="AM512">
        <v>2.3317060000000001E-2</v>
      </c>
      <c r="AN512">
        <v>-0.7258675</v>
      </c>
      <c r="AO512">
        <v>3.7460479999999997E-2</v>
      </c>
    </row>
    <row r="513" spans="2:41" x14ac:dyDescent="0.25">
      <c r="B513">
        <v>-2.2490790000000001</v>
      </c>
      <c r="C513">
        <v>3.6792310000000002E-2</v>
      </c>
      <c r="D513">
        <v>-1.150506</v>
      </c>
      <c r="E513">
        <v>2.3914359999999999E-2</v>
      </c>
      <c r="F513">
        <v>-1.119983</v>
      </c>
      <c r="G513">
        <v>2.724826E-2</v>
      </c>
      <c r="H513">
        <v>1.1093949999999999</v>
      </c>
      <c r="I513">
        <v>1.213824E-2</v>
      </c>
      <c r="J513">
        <v>1.2292620000000001</v>
      </c>
      <c r="K513">
        <v>9.9489239999999996E-3</v>
      </c>
      <c r="L513">
        <v>1.3353619999999999</v>
      </c>
      <c r="M513">
        <v>-1.434926E-3</v>
      </c>
      <c r="N513">
        <v>-1.566716</v>
      </c>
      <c r="O513">
        <v>2.6438469999999999E-2</v>
      </c>
      <c r="P513">
        <v>-0.48712100000000003</v>
      </c>
      <c r="Q513">
        <v>1.583828E-2</v>
      </c>
      <c r="R513">
        <v>0.23139970000000001</v>
      </c>
      <c r="S513">
        <v>2.1845110000000001E-3</v>
      </c>
      <c r="T513">
        <v>-1.561258</v>
      </c>
      <c r="U513">
        <v>2.0043459999999999E-2</v>
      </c>
      <c r="V513">
        <v>0.64886120000000003</v>
      </c>
      <c r="W513">
        <v>7.0410569999999999E-3</v>
      </c>
      <c r="X513">
        <v>-0.57915709999999998</v>
      </c>
      <c r="Y513">
        <v>1.927266E-2</v>
      </c>
      <c r="Z513">
        <v>0.52911929999999996</v>
      </c>
      <c r="AA513">
        <v>1.2021230000000001E-2</v>
      </c>
      <c r="AB513">
        <v>1.5833950000000001</v>
      </c>
      <c r="AC513">
        <v>2.3477810000000002E-2</v>
      </c>
      <c r="AD513">
        <v>0.48836960000000001</v>
      </c>
      <c r="AE513">
        <v>1.6766799999999998E-2</v>
      </c>
      <c r="AF513">
        <v>-0.33053510000000003</v>
      </c>
      <c r="AG513">
        <v>4.3290309999999997E-3</v>
      </c>
      <c r="AH513">
        <v>0.16105059999999999</v>
      </c>
      <c r="AI513">
        <v>2.3857730000000001E-2</v>
      </c>
      <c r="AJ513">
        <v>-0.52665859999999998</v>
      </c>
      <c r="AK513">
        <v>1.817423E-2</v>
      </c>
      <c r="AL513">
        <v>0.4498721</v>
      </c>
      <c r="AM513">
        <v>1.3505090000000001E-2</v>
      </c>
      <c r="AN513">
        <v>0.30130059999999997</v>
      </c>
      <c r="AO513">
        <v>2.7448529999999999E-2</v>
      </c>
    </row>
    <row r="514" spans="2:41" x14ac:dyDescent="0.25">
      <c r="B514">
        <v>-0.90552270000000001</v>
      </c>
      <c r="C514">
        <v>2.8668309999999999E-2</v>
      </c>
      <c r="D514">
        <v>-1.9702980000000001</v>
      </c>
      <c r="E514">
        <v>1.253141E-2</v>
      </c>
      <c r="F514">
        <v>0.40300560000000002</v>
      </c>
      <c r="G514">
        <v>1.355087E-2</v>
      </c>
      <c r="H514">
        <v>0.1304207</v>
      </c>
      <c r="I514">
        <v>1.423437E-2</v>
      </c>
      <c r="J514">
        <v>0.75736970000000003</v>
      </c>
      <c r="K514">
        <v>1.258014E-2</v>
      </c>
      <c r="L514">
        <v>1.22411</v>
      </c>
      <c r="M514">
        <v>6.0243429999999997E-3</v>
      </c>
      <c r="N514">
        <v>-0.51950370000000001</v>
      </c>
      <c r="O514">
        <v>2.8941189999999999E-2</v>
      </c>
      <c r="P514">
        <v>-0.4471619</v>
      </c>
      <c r="Q514">
        <v>1.627205E-2</v>
      </c>
      <c r="R514">
        <v>-0.8671991</v>
      </c>
      <c r="S514">
        <v>1.9129150000000001E-3</v>
      </c>
      <c r="T514">
        <v>-1.555342</v>
      </c>
      <c r="U514">
        <v>2.9455519999999999E-2</v>
      </c>
      <c r="V514">
        <v>0.72770219999999997</v>
      </c>
      <c r="W514">
        <v>7.2677560000000002E-3</v>
      </c>
      <c r="X514">
        <v>-0.14278959999999999</v>
      </c>
      <c r="Y514">
        <v>1.159221E-2</v>
      </c>
      <c r="Z514">
        <v>1.793418</v>
      </c>
      <c r="AA514">
        <v>1.965805E-2</v>
      </c>
      <c r="AB514">
        <v>1.3833040000000001</v>
      </c>
      <c r="AC514">
        <v>1.2027970000000001E-2</v>
      </c>
      <c r="AD514">
        <v>0.46338059999999998</v>
      </c>
      <c r="AE514">
        <v>2.0804389999999999E-2</v>
      </c>
      <c r="AF514">
        <v>-0.23772399999999999</v>
      </c>
      <c r="AG514">
        <v>1.7869659999999999E-2</v>
      </c>
      <c r="AH514">
        <v>-0.28066219999999997</v>
      </c>
      <c r="AI514">
        <v>2.526022E-2</v>
      </c>
      <c r="AJ514">
        <v>-0.51342929999999998</v>
      </c>
      <c r="AK514">
        <v>3.2774749999999998E-2</v>
      </c>
      <c r="AL514">
        <v>-1.162741</v>
      </c>
      <c r="AM514">
        <v>1.191943E-2</v>
      </c>
      <c r="AN514">
        <v>0.94251300000000005</v>
      </c>
      <c r="AO514">
        <v>7.0374849999999996E-3</v>
      </c>
    </row>
    <row r="515" spans="2:41" x14ac:dyDescent="0.25">
      <c r="B515">
        <v>-0.2006751</v>
      </c>
      <c r="C515">
        <v>1.223757E-2</v>
      </c>
      <c r="D515">
        <v>-2.226693</v>
      </c>
      <c r="E515">
        <v>1.7092710000000001E-2</v>
      </c>
      <c r="F515">
        <v>0.45602090000000001</v>
      </c>
      <c r="G515">
        <v>7.0509869999999999E-3</v>
      </c>
      <c r="H515">
        <v>-1.339148</v>
      </c>
      <c r="I515">
        <v>2.3269120000000001E-2</v>
      </c>
      <c r="J515">
        <v>0.63398920000000003</v>
      </c>
      <c r="K515">
        <v>1.8940169999999999E-2</v>
      </c>
      <c r="L515">
        <v>1.305077</v>
      </c>
      <c r="M515">
        <v>2.121145E-2</v>
      </c>
      <c r="N515">
        <v>0.71384559999999997</v>
      </c>
      <c r="O515">
        <v>1.6337399999999998E-2</v>
      </c>
      <c r="P515">
        <v>-0.24927260000000001</v>
      </c>
      <c r="Q515">
        <v>2.0121489999999999E-2</v>
      </c>
      <c r="R515">
        <v>-1.3862939999999999</v>
      </c>
      <c r="S515">
        <v>1.529135E-2</v>
      </c>
      <c r="T515">
        <v>-1.4779249999999999</v>
      </c>
      <c r="U515">
        <v>2.6515090000000002E-2</v>
      </c>
      <c r="V515">
        <v>0.7281299</v>
      </c>
      <c r="W515">
        <v>1.2572069999999999E-2</v>
      </c>
      <c r="X515">
        <v>-0.45934809999999998</v>
      </c>
      <c r="Y515">
        <v>1.7217690000000001E-2</v>
      </c>
      <c r="Z515">
        <v>1.010567</v>
      </c>
      <c r="AA515">
        <v>1.931745E-2</v>
      </c>
      <c r="AB515">
        <v>0.18814500000000001</v>
      </c>
      <c r="AC515">
        <v>9.8045549999999995E-3</v>
      </c>
      <c r="AD515">
        <v>0.62467229999999996</v>
      </c>
      <c r="AE515">
        <v>1.7552890000000002E-2</v>
      </c>
      <c r="AF515">
        <v>0.3678881</v>
      </c>
      <c r="AG515">
        <v>2.5243689999999999E-2</v>
      </c>
      <c r="AH515">
        <v>-1.4602299999999999</v>
      </c>
      <c r="AI515">
        <v>2.922102E-2</v>
      </c>
      <c r="AJ515">
        <v>0.32316349999999999</v>
      </c>
      <c r="AK515">
        <v>2.704923E-2</v>
      </c>
      <c r="AL515">
        <v>-1.5380879999999999</v>
      </c>
      <c r="AM515">
        <v>1.564867E-2</v>
      </c>
      <c r="AN515">
        <v>-0.49048580000000003</v>
      </c>
      <c r="AO515">
        <v>3.9452810000000001E-3</v>
      </c>
    </row>
    <row r="516" spans="2:41" x14ac:dyDescent="0.25">
      <c r="B516">
        <v>1.1357549999999999E-2</v>
      </c>
      <c r="C516">
        <v>1.222645E-2</v>
      </c>
      <c r="D516">
        <v>-0.87061829999999996</v>
      </c>
      <c r="E516">
        <v>1.733467E-2</v>
      </c>
      <c r="F516">
        <v>0.53274049999999995</v>
      </c>
      <c r="G516">
        <v>1.7482729999999998E-2</v>
      </c>
      <c r="H516">
        <v>-0.4601403</v>
      </c>
      <c r="I516">
        <v>2.2621749999999999E-2</v>
      </c>
      <c r="J516">
        <v>0.71989139999999996</v>
      </c>
      <c r="K516">
        <v>2.5156729999999999E-2</v>
      </c>
      <c r="L516">
        <v>1.907751</v>
      </c>
      <c r="M516">
        <v>2.3476509999999999E-2</v>
      </c>
      <c r="N516">
        <v>0.63779220000000003</v>
      </c>
      <c r="O516">
        <v>9.0810620000000009E-3</v>
      </c>
      <c r="P516">
        <v>8.382771E-2</v>
      </c>
      <c r="Q516">
        <v>2.2283520000000001E-2</v>
      </c>
      <c r="R516">
        <v>-0.67892300000000005</v>
      </c>
      <c r="S516">
        <v>1.8259299999999999E-2</v>
      </c>
      <c r="T516">
        <v>-0.53628279999999995</v>
      </c>
      <c r="U516">
        <v>2.2676890000000002E-2</v>
      </c>
      <c r="V516">
        <v>0.1699717</v>
      </c>
      <c r="W516">
        <v>1.7385370000000001E-2</v>
      </c>
      <c r="X516">
        <v>-0.67303239999999998</v>
      </c>
      <c r="Y516">
        <v>2.6866040000000001E-2</v>
      </c>
      <c r="Z516">
        <v>-1.023609</v>
      </c>
      <c r="AA516">
        <v>1.7369369999999999E-2</v>
      </c>
      <c r="AB516">
        <v>-0.18815100000000001</v>
      </c>
      <c r="AC516">
        <v>1.789348E-2</v>
      </c>
      <c r="AD516">
        <v>1.1385890000000001</v>
      </c>
      <c r="AE516">
        <v>1.6730149999999999E-2</v>
      </c>
      <c r="AF516">
        <v>0.2631752</v>
      </c>
      <c r="AG516">
        <v>1.193578E-2</v>
      </c>
      <c r="AH516">
        <v>-2.0533830000000002</v>
      </c>
      <c r="AI516">
        <v>3.1201300000000001E-2</v>
      </c>
      <c r="AJ516">
        <v>1.4567639999999999</v>
      </c>
      <c r="AK516">
        <v>7.1150600000000003E-3</v>
      </c>
      <c r="AL516">
        <v>0.15120330000000001</v>
      </c>
      <c r="AM516">
        <v>1.7397039999999999E-2</v>
      </c>
      <c r="AN516">
        <v>-2.0976360000000001</v>
      </c>
      <c r="AO516">
        <v>2.2568370000000001E-2</v>
      </c>
    </row>
    <row r="517" spans="2:41" x14ac:dyDescent="0.25">
      <c r="B517">
        <v>0.32668940000000002</v>
      </c>
      <c r="C517">
        <v>1.9916380000000001E-2</v>
      </c>
      <c r="D517">
        <v>-0.66192830000000002</v>
      </c>
      <c r="E517">
        <v>1.1282479999999999E-2</v>
      </c>
      <c r="F517">
        <v>1.364727</v>
      </c>
      <c r="G517">
        <v>1.8047939999999998E-2</v>
      </c>
      <c r="H517">
        <v>0.66720869999999999</v>
      </c>
      <c r="I517">
        <v>1.1733540000000001E-2</v>
      </c>
      <c r="J517">
        <v>0.45234220000000003</v>
      </c>
      <c r="K517">
        <v>2.459855E-2</v>
      </c>
      <c r="L517">
        <v>2.5872959999999998</v>
      </c>
      <c r="M517">
        <v>1.408829E-2</v>
      </c>
      <c r="N517">
        <v>-0.1700924</v>
      </c>
      <c r="O517">
        <v>6.364036E-3</v>
      </c>
      <c r="P517">
        <v>-0.12465320000000001</v>
      </c>
      <c r="Q517">
        <v>1.963171E-2</v>
      </c>
      <c r="R517">
        <v>0.32780389999999998</v>
      </c>
      <c r="S517">
        <v>1.710478E-2</v>
      </c>
      <c r="T517">
        <v>0.50650689999999998</v>
      </c>
      <c r="U517">
        <v>2.403361E-2</v>
      </c>
      <c r="V517">
        <v>-0.79678090000000001</v>
      </c>
      <c r="W517">
        <v>2.5439389999999999E-2</v>
      </c>
      <c r="X517">
        <v>-0.93209129999999996</v>
      </c>
      <c r="Y517">
        <v>3.051189E-2</v>
      </c>
      <c r="Z517">
        <v>-1.799177</v>
      </c>
      <c r="AA517">
        <v>2.2077619999999999E-2</v>
      </c>
      <c r="AB517">
        <v>-0.1114914</v>
      </c>
      <c r="AC517">
        <v>1.6734280000000001E-2</v>
      </c>
      <c r="AD517">
        <v>1.2033389999999999</v>
      </c>
      <c r="AE517">
        <v>2.0725130000000001E-2</v>
      </c>
      <c r="AF517">
        <v>-0.1501497</v>
      </c>
      <c r="AG517">
        <v>4.7494219999999997E-3</v>
      </c>
      <c r="AH517">
        <v>-1.599558</v>
      </c>
      <c r="AI517">
        <v>2.569403E-2</v>
      </c>
      <c r="AJ517">
        <v>1.003039</v>
      </c>
      <c r="AK517">
        <v>-4.3696109999999998E-3</v>
      </c>
      <c r="AL517">
        <v>1.026994</v>
      </c>
      <c r="AM517">
        <v>1.781597E-2</v>
      </c>
      <c r="AN517">
        <v>-2.017817</v>
      </c>
      <c r="AO517">
        <v>3.1860979999999997E-2</v>
      </c>
    </row>
    <row r="518" spans="2:41" x14ac:dyDescent="0.25">
      <c r="B518">
        <v>0.21299070000000001</v>
      </c>
      <c r="C518">
        <v>1.7321240000000002E-2</v>
      </c>
      <c r="D518">
        <v>-2.4255390000000001</v>
      </c>
      <c r="E518">
        <v>1.285788E-2</v>
      </c>
      <c r="F518">
        <v>0.6087129</v>
      </c>
      <c r="G518">
        <v>9.9757460000000006E-3</v>
      </c>
      <c r="H518">
        <v>-0.48258269999999998</v>
      </c>
      <c r="I518">
        <v>8.8681379999999994E-3</v>
      </c>
      <c r="J518">
        <v>-0.25668600000000003</v>
      </c>
      <c r="K518">
        <v>1.346285E-2</v>
      </c>
      <c r="L518">
        <v>2.2801779999999998</v>
      </c>
      <c r="M518">
        <v>1.0222709999999999E-3</v>
      </c>
      <c r="N518">
        <v>2.548862E-2</v>
      </c>
      <c r="O518">
        <v>6.3186170000000003E-3</v>
      </c>
      <c r="P518">
        <v>0.21583730000000001</v>
      </c>
      <c r="Q518">
        <v>1.7073060000000001E-2</v>
      </c>
      <c r="R518">
        <v>0.52324749999999998</v>
      </c>
      <c r="S518">
        <v>2.7687590000000002E-2</v>
      </c>
      <c r="T518">
        <v>0.54948909999999995</v>
      </c>
      <c r="U518">
        <v>2.3494629999999999E-2</v>
      </c>
      <c r="V518">
        <v>-0.73625220000000002</v>
      </c>
      <c r="W518">
        <v>3.0943869999999998E-2</v>
      </c>
      <c r="X518">
        <v>-1.6514279999999999</v>
      </c>
      <c r="Y518">
        <v>3.392966E-2</v>
      </c>
      <c r="Z518">
        <v>-1.2242729999999999</v>
      </c>
      <c r="AA518">
        <v>2.2316590000000001E-2</v>
      </c>
      <c r="AB518">
        <v>-0.22232469999999999</v>
      </c>
      <c r="AC518">
        <v>9.8400799999999993E-3</v>
      </c>
      <c r="AD518">
        <v>0.46618920000000003</v>
      </c>
      <c r="AE518">
        <v>1.9305340000000001E-2</v>
      </c>
      <c r="AF518">
        <v>0.68112729999999999</v>
      </c>
      <c r="AG518">
        <v>1.391355E-2</v>
      </c>
      <c r="AH518">
        <v>-1.623596</v>
      </c>
      <c r="AI518">
        <v>2.2205329999999999E-2</v>
      </c>
      <c r="AJ518">
        <v>-1.1371920000000001E-2</v>
      </c>
      <c r="AK518">
        <v>5.4878130000000002E-3</v>
      </c>
      <c r="AL518">
        <v>0.41972199999999998</v>
      </c>
      <c r="AM518">
        <v>1.9298289999999999E-2</v>
      </c>
      <c r="AN518">
        <v>-1.392296</v>
      </c>
      <c r="AO518">
        <v>2.1773540000000001E-2</v>
      </c>
    </row>
    <row r="519" spans="2:41" x14ac:dyDescent="0.25">
      <c r="B519">
        <v>0.58929710000000002</v>
      </c>
      <c r="C519">
        <v>1.116897E-2</v>
      </c>
      <c r="D519">
        <v>-3.2880039999999999</v>
      </c>
      <c r="E519">
        <v>2.267916E-2</v>
      </c>
      <c r="F519">
        <v>-0.67973839999999996</v>
      </c>
      <c r="G519">
        <v>1.6147399999999999E-2</v>
      </c>
      <c r="H519">
        <v>-1.102169</v>
      </c>
      <c r="I519">
        <v>1.614695E-2</v>
      </c>
      <c r="J519">
        <v>-1.69224</v>
      </c>
      <c r="K519">
        <v>5.2168630000000004E-3</v>
      </c>
      <c r="L519">
        <v>0.42494539999999997</v>
      </c>
      <c r="M519">
        <v>-9.0333399999999999E-4</v>
      </c>
      <c r="N519">
        <v>0.64376639999999996</v>
      </c>
      <c r="O519">
        <v>5.1297679999999998E-3</v>
      </c>
      <c r="P519">
        <v>0.65076469999999997</v>
      </c>
      <c r="Q519">
        <v>1.897735E-2</v>
      </c>
      <c r="R519">
        <v>5.7092190000000001E-2</v>
      </c>
      <c r="S519">
        <v>3.3939289999999997E-2</v>
      </c>
      <c r="T519">
        <v>0.24270739999999999</v>
      </c>
      <c r="U519">
        <v>1.9912559999999999E-2</v>
      </c>
      <c r="V519">
        <v>0.22239249999999999</v>
      </c>
      <c r="W519">
        <v>2.7128300000000001E-2</v>
      </c>
      <c r="X519">
        <v>-2.043822</v>
      </c>
      <c r="Y519">
        <v>3.9906459999999998E-2</v>
      </c>
      <c r="Z519">
        <v>-0.64974319999999997</v>
      </c>
      <c r="AA519">
        <v>1.086853E-2</v>
      </c>
      <c r="AB519">
        <v>0.41504550000000001</v>
      </c>
      <c r="AC519">
        <v>1.48329E-2</v>
      </c>
      <c r="AD519">
        <v>-0.48322150000000003</v>
      </c>
      <c r="AE519">
        <v>1.8829499999999999E-2</v>
      </c>
      <c r="AF519">
        <v>1.409448</v>
      </c>
      <c r="AG519">
        <v>1.7815210000000001E-2</v>
      </c>
      <c r="AH519">
        <v>-2.531981</v>
      </c>
      <c r="AI519">
        <v>2.706971E-2</v>
      </c>
      <c r="AJ519">
        <v>-0.26799279999999998</v>
      </c>
      <c r="AK519">
        <v>2.586917E-2</v>
      </c>
      <c r="AL519">
        <v>0.12805549999999999</v>
      </c>
      <c r="AM519">
        <v>1.411161E-2</v>
      </c>
      <c r="AN519">
        <v>-1.219384</v>
      </c>
      <c r="AO519">
        <v>1.16682E-2</v>
      </c>
    </row>
    <row r="520" spans="2:41" x14ac:dyDescent="0.25">
      <c r="B520">
        <v>1.4302809999999999</v>
      </c>
      <c r="C520">
        <v>6.4285159999999996E-3</v>
      </c>
      <c r="D520">
        <v>-2.0343010000000001</v>
      </c>
      <c r="E520">
        <v>2.7873430000000001E-2</v>
      </c>
      <c r="F520">
        <v>-0.1495388</v>
      </c>
      <c r="G520">
        <v>2.4976519999999999E-2</v>
      </c>
      <c r="H520">
        <v>0.62236729999999996</v>
      </c>
      <c r="I520">
        <v>1.348592E-2</v>
      </c>
      <c r="J520">
        <v>-2.4121999999999999</v>
      </c>
      <c r="K520">
        <v>1.7306439999999999E-2</v>
      </c>
      <c r="L520">
        <v>-0.4525885</v>
      </c>
      <c r="M520">
        <v>9.8716450000000001E-3</v>
      </c>
      <c r="N520">
        <v>0.37180960000000002</v>
      </c>
      <c r="O520">
        <v>7.2062539999999996E-3</v>
      </c>
      <c r="P520">
        <v>1.7738449999999999E-2</v>
      </c>
      <c r="Q520">
        <v>1.330692E-2</v>
      </c>
      <c r="R520">
        <v>-0.1425604</v>
      </c>
      <c r="S520">
        <v>1.91051E-2</v>
      </c>
      <c r="T520">
        <v>-0.44524570000000002</v>
      </c>
      <c r="U520">
        <v>1.9576699999999999E-2</v>
      </c>
      <c r="V520">
        <v>0.58111009999999996</v>
      </c>
      <c r="W520">
        <v>1.591499E-2</v>
      </c>
      <c r="X520">
        <v>-1.612776</v>
      </c>
      <c r="Y520">
        <v>3.8827090000000002E-2</v>
      </c>
      <c r="Z520">
        <v>-1.53668</v>
      </c>
      <c r="AA520">
        <v>8.1829799999999994E-3</v>
      </c>
      <c r="AB520">
        <v>1.389084</v>
      </c>
      <c r="AC520">
        <v>2.2207870000000001E-2</v>
      </c>
      <c r="AD520">
        <v>-0.63855479999999998</v>
      </c>
      <c r="AE520">
        <v>2.483103E-2</v>
      </c>
      <c r="AF520">
        <v>-2.4667910000000001E-2</v>
      </c>
      <c r="AG520">
        <v>1.164633E-2</v>
      </c>
      <c r="AH520">
        <v>-2.5048599999999999</v>
      </c>
      <c r="AI520">
        <v>3.1686010000000001E-2</v>
      </c>
      <c r="AJ520">
        <v>0.1394456</v>
      </c>
      <c r="AK520">
        <v>2.9929649999999999E-2</v>
      </c>
      <c r="AL520">
        <v>0.3252524</v>
      </c>
      <c r="AM520">
        <v>1.259884E-3</v>
      </c>
      <c r="AN520">
        <v>-1.047714</v>
      </c>
      <c r="AO520">
        <v>1.475283E-2</v>
      </c>
    </row>
    <row r="521" spans="2:41" x14ac:dyDescent="0.25">
      <c r="B521">
        <v>0.60902420000000002</v>
      </c>
      <c r="C521">
        <v>8.0058150000000003E-4</v>
      </c>
      <c r="D521">
        <v>-0.61413609999999996</v>
      </c>
      <c r="E521">
        <v>2.5082810000000001E-2</v>
      </c>
      <c r="F521">
        <v>0.99548309999999995</v>
      </c>
      <c r="G521">
        <v>2.1698519999999999E-2</v>
      </c>
      <c r="H521">
        <v>1.6538040000000001</v>
      </c>
      <c r="I521">
        <v>4.147558E-3</v>
      </c>
      <c r="J521">
        <v>-1.2964359999999999</v>
      </c>
      <c r="K521">
        <v>3.1831819999999997E-2</v>
      </c>
      <c r="L521">
        <v>0.96767860000000006</v>
      </c>
      <c r="M521">
        <v>1.2793179999999999E-2</v>
      </c>
      <c r="N521">
        <v>-0.62140910000000005</v>
      </c>
      <c r="O521">
        <v>1.236902E-2</v>
      </c>
      <c r="P521">
        <v>-0.60193529999999995</v>
      </c>
      <c r="Q521">
        <v>1.876059E-3</v>
      </c>
      <c r="R521">
        <v>1.225419</v>
      </c>
      <c r="S521">
        <v>7.3156849999999997E-3</v>
      </c>
      <c r="T521">
        <v>-1.5143450000000001</v>
      </c>
      <c r="U521">
        <v>2.5599139999999999E-2</v>
      </c>
      <c r="V521">
        <v>0.14973910000000001</v>
      </c>
      <c r="W521">
        <v>1.016865E-2</v>
      </c>
      <c r="X521">
        <v>-1.1238809999999999</v>
      </c>
      <c r="Y521">
        <v>2.2525969999999999E-2</v>
      </c>
      <c r="Z521">
        <v>-2.8295629999999998</v>
      </c>
      <c r="AA521">
        <v>2.7987169999999999E-2</v>
      </c>
      <c r="AB521">
        <v>1.686644</v>
      </c>
      <c r="AC521">
        <v>1.6366350000000002E-2</v>
      </c>
      <c r="AD521">
        <v>-0.33974389999999999</v>
      </c>
      <c r="AE521">
        <v>2.1123630000000001E-2</v>
      </c>
      <c r="AF521">
        <v>-2.0662050000000001</v>
      </c>
      <c r="AG521">
        <v>1.760745E-2</v>
      </c>
      <c r="AH521">
        <v>-0.82980469999999995</v>
      </c>
      <c r="AI521">
        <v>2.6876000000000001E-2</v>
      </c>
      <c r="AJ521">
        <v>1.1975530000000001</v>
      </c>
      <c r="AK521">
        <v>1.45963E-2</v>
      </c>
      <c r="AL521">
        <v>-1.104131E-2</v>
      </c>
      <c r="AM521">
        <v>2.0046349999999998E-3</v>
      </c>
      <c r="AN521">
        <v>-0.16657259999999999</v>
      </c>
      <c r="AO521">
        <v>2.4007049999999999E-2</v>
      </c>
    </row>
    <row r="522" spans="2:41" x14ac:dyDescent="0.25">
      <c r="B522">
        <v>-1.2040360000000001</v>
      </c>
      <c r="C522">
        <v>4.2602550000000001E-3</v>
      </c>
      <c r="D522">
        <v>-0.52741870000000002</v>
      </c>
      <c r="E522">
        <v>2.609206E-2</v>
      </c>
      <c r="F522">
        <v>1.0665249999999999</v>
      </c>
      <c r="G522">
        <v>1.341121E-2</v>
      </c>
      <c r="H522">
        <v>0.6699406</v>
      </c>
      <c r="I522">
        <v>7.7570510000000001E-3</v>
      </c>
      <c r="J522">
        <v>-2.6608590000000001E-2</v>
      </c>
      <c r="K522">
        <v>2.7611259999999999E-2</v>
      </c>
      <c r="L522">
        <v>1.675082</v>
      </c>
      <c r="M522">
        <v>6.2302640000000001E-3</v>
      </c>
      <c r="N522">
        <v>-1.3330040000000001</v>
      </c>
      <c r="O522">
        <v>1.339065E-2</v>
      </c>
      <c r="P522">
        <v>-1.187624</v>
      </c>
      <c r="Q522">
        <v>8.0771939999999993E-3</v>
      </c>
      <c r="R522">
        <v>2.58711</v>
      </c>
      <c r="S522">
        <v>9.8189450000000008E-3</v>
      </c>
      <c r="T522">
        <v>-1.808916</v>
      </c>
      <c r="U522">
        <v>2.9409899999999999E-2</v>
      </c>
      <c r="V522">
        <v>0.58489899999999995</v>
      </c>
      <c r="W522">
        <v>1.7460150000000001E-2</v>
      </c>
      <c r="X522">
        <v>-0.71885089999999996</v>
      </c>
      <c r="Y522">
        <v>8.5647420000000002E-3</v>
      </c>
      <c r="Z522">
        <v>-2.0731980000000001</v>
      </c>
      <c r="AA522">
        <v>4.3846660000000003E-2</v>
      </c>
      <c r="AB522">
        <v>1.519358</v>
      </c>
      <c r="AC522">
        <v>5.923551E-3</v>
      </c>
      <c r="AD522">
        <v>0.18586169999999999</v>
      </c>
      <c r="AE522">
        <v>1.3696E-2</v>
      </c>
      <c r="AF522">
        <v>-2.2359640000000001</v>
      </c>
      <c r="AG522">
        <v>3.2025989999999997E-2</v>
      </c>
      <c r="AH522">
        <v>0.91453649999999997</v>
      </c>
      <c r="AI522">
        <v>1.413556E-2</v>
      </c>
      <c r="AJ522">
        <v>1.2264060000000001</v>
      </c>
      <c r="AK522">
        <v>1.093542E-2</v>
      </c>
      <c r="AL522">
        <v>-0.55876150000000002</v>
      </c>
      <c r="AM522">
        <v>1.5787309999999999E-2</v>
      </c>
      <c r="AN522">
        <v>0.80981329999999996</v>
      </c>
      <c r="AO522">
        <v>2.1313140000000001E-2</v>
      </c>
    </row>
    <row r="523" spans="2:41" x14ac:dyDescent="0.25">
      <c r="B523">
        <v>-1.1618230000000001</v>
      </c>
      <c r="C523">
        <v>1.9811749999999999E-2</v>
      </c>
      <c r="D523">
        <v>-0.90285309999999996</v>
      </c>
      <c r="E523">
        <v>2.832966E-2</v>
      </c>
      <c r="F523">
        <v>0.75984039999999997</v>
      </c>
      <c r="G523">
        <v>1.1689929999999999E-2</v>
      </c>
      <c r="H523">
        <v>-0.2703874</v>
      </c>
      <c r="I523">
        <v>1.8945090000000001E-2</v>
      </c>
      <c r="J523">
        <v>0.65867430000000005</v>
      </c>
      <c r="K523">
        <v>1.6391920000000001E-2</v>
      </c>
      <c r="L523">
        <v>0.46521099999999999</v>
      </c>
      <c r="M523">
        <v>1.077871E-2</v>
      </c>
      <c r="N523">
        <v>-0.95376530000000004</v>
      </c>
      <c r="O523">
        <v>1.298674E-2</v>
      </c>
      <c r="P523">
        <v>-1.8602000000000001</v>
      </c>
      <c r="Q523">
        <v>2.6395749999999999E-2</v>
      </c>
      <c r="R523">
        <v>1.589337</v>
      </c>
      <c r="S523">
        <v>7.8120810000000002E-3</v>
      </c>
      <c r="T523">
        <v>-1.2886150000000001</v>
      </c>
      <c r="U523">
        <v>2.6090550000000001E-2</v>
      </c>
      <c r="V523">
        <v>1.2204189999999999</v>
      </c>
      <c r="W523">
        <v>1.6522149999999999E-2</v>
      </c>
      <c r="X523">
        <v>-0.162799</v>
      </c>
      <c r="Y523">
        <v>9.5490729999999999E-3</v>
      </c>
      <c r="Z523">
        <v>-0.3169612</v>
      </c>
      <c r="AA523">
        <v>3.2221310000000003E-2</v>
      </c>
      <c r="AB523">
        <v>0.90281560000000005</v>
      </c>
      <c r="AC523">
        <v>4.7982750000000003E-3</v>
      </c>
      <c r="AD523">
        <v>0.85129149999999998</v>
      </c>
      <c r="AE523">
        <v>1.4065960000000001E-2</v>
      </c>
      <c r="AF523">
        <v>-0.94399480000000002</v>
      </c>
      <c r="AG523">
        <v>2.620809E-2</v>
      </c>
      <c r="AH523">
        <v>0.76453280000000001</v>
      </c>
      <c r="AI523">
        <v>8.1680669999999993E-3</v>
      </c>
      <c r="AJ523">
        <v>-0.25451489999999999</v>
      </c>
      <c r="AK523">
        <v>2.3542629999999998E-2</v>
      </c>
      <c r="AL523">
        <v>-0.63339920000000005</v>
      </c>
      <c r="AM523">
        <v>1.7503049999999999E-2</v>
      </c>
      <c r="AN523">
        <v>0.44315919999999998</v>
      </c>
      <c r="AO523">
        <v>6.8354100000000001E-3</v>
      </c>
    </row>
    <row r="524" spans="2:41" x14ac:dyDescent="0.25">
      <c r="B524">
        <v>-1.6349510000000001E-2</v>
      </c>
      <c r="C524">
        <v>2.48553E-2</v>
      </c>
      <c r="D524">
        <v>-1.586438</v>
      </c>
      <c r="E524">
        <v>1.67834E-2</v>
      </c>
      <c r="F524">
        <v>1.2664340000000001</v>
      </c>
      <c r="G524">
        <v>1.0993910000000001E-2</v>
      </c>
      <c r="H524">
        <v>0.13092100000000001</v>
      </c>
      <c r="I524">
        <v>1.6020309999999999E-2</v>
      </c>
      <c r="J524">
        <v>1.0613250000000001</v>
      </c>
      <c r="K524">
        <v>1.194371E-2</v>
      </c>
      <c r="L524">
        <v>-0.1580482</v>
      </c>
      <c r="M524">
        <v>2.6354579999999999E-2</v>
      </c>
      <c r="N524">
        <v>-0.1190403</v>
      </c>
      <c r="O524">
        <v>1.4006040000000001E-2</v>
      </c>
      <c r="P524">
        <v>-1.9757910000000001</v>
      </c>
      <c r="Q524">
        <v>3.3663569999999997E-2</v>
      </c>
      <c r="R524">
        <v>-5.4089230000000002E-2</v>
      </c>
      <c r="S524">
        <v>-2.4898139999999998E-4</v>
      </c>
      <c r="T524">
        <v>-0.70513820000000005</v>
      </c>
      <c r="U524">
        <v>2.4272269999999999E-2</v>
      </c>
      <c r="V524">
        <v>0.2107038</v>
      </c>
      <c r="W524">
        <v>1.807819E-3</v>
      </c>
      <c r="X524">
        <v>-0.27193339999999999</v>
      </c>
      <c r="Y524">
        <v>1.625364E-2</v>
      </c>
      <c r="Z524">
        <v>0.12317989999999999</v>
      </c>
      <c r="AA524">
        <v>1.280719E-2</v>
      </c>
      <c r="AB524">
        <v>0.41157630000000001</v>
      </c>
      <c r="AC524">
        <v>1.370299E-2</v>
      </c>
      <c r="AD524">
        <v>-0.12478590000000001</v>
      </c>
      <c r="AE524">
        <v>1.89445E-2</v>
      </c>
      <c r="AF524">
        <v>0.28565269999999998</v>
      </c>
      <c r="AG524">
        <v>1.126481E-2</v>
      </c>
      <c r="AH524">
        <v>-0.97202750000000004</v>
      </c>
      <c r="AI524">
        <v>2.0358729999999998E-2</v>
      </c>
      <c r="AJ524">
        <v>-0.63192979999999999</v>
      </c>
      <c r="AK524">
        <v>2.346908E-2</v>
      </c>
      <c r="AL524">
        <v>-0.51752860000000001</v>
      </c>
      <c r="AM524">
        <v>8.4974260000000006E-3</v>
      </c>
      <c r="AN524">
        <v>-1.0436380000000001</v>
      </c>
      <c r="AO524">
        <v>3.561009E-3</v>
      </c>
    </row>
    <row r="525" spans="2:41" x14ac:dyDescent="0.25">
      <c r="B525">
        <v>-6.5381270000000005E-2</v>
      </c>
      <c r="C525">
        <v>1.0561279999999999E-2</v>
      </c>
      <c r="D525">
        <v>-2.1458400000000002</v>
      </c>
      <c r="E525">
        <v>6.0546869999999996E-3</v>
      </c>
      <c r="F525">
        <v>1.6230929999999999</v>
      </c>
      <c r="G525">
        <v>1.665239E-3</v>
      </c>
      <c r="H525">
        <v>1.1421410000000001</v>
      </c>
      <c r="I525">
        <v>1.853644E-3</v>
      </c>
      <c r="J525">
        <v>0.70971110000000004</v>
      </c>
      <c r="K525">
        <v>1.262257E-2</v>
      </c>
      <c r="L525">
        <v>0.75589759999999995</v>
      </c>
      <c r="M525">
        <v>3.0888450000000001E-2</v>
      </c>
      <c r="N525">
        <v>0.6873416</v>
      </c>
      <c r="O525">
        <v>2.0148409999999999E-2</v>
      </c>
      <c r="P525">
        <v>-2.097512</v>
      </c>
      <c r="Q525">
        <v>2.9180359999999999E-2</v>
      </c>
      <c r="R525">
        <v>-0.37555300000000003</v>
      </c>
      <c r="S525">
        <v>4.540681E-4</v>
      </c>
      <c r="T525">
        <v>-0.18196999999999999</v>
      </c>
      <c r="U525">
        <v>1.7579129999999998E-2</v>
      </c>
      <c r="V525">
        <v>-0.74116289999999996</v>
      </c>
      <c r="W525">
        <v>4.7549740000000004E-3</v>
      </c>
      <c r="X525">
        <v>-1.517765</v>
      </c>
      <c r="Y525">
        <v>2.542954E-2</v>
      </c>
      <c r="Z525">
        <v>-0.3451613</v>
      </c>
      <c r="AA525">
        <v>8.7938170000000006E-3</v>
      </c>
      <c r="AB525">
        <v>0.50696889999999994</v>
      </c>
      <c r="AC525">
        <v>2.2180180000000001E-2</v>
      </c>
      <c r="AD525">
        <v>-1.97061</v>
      </c>
      <c r="AE525">
        <v>2.8937629999999999E-2</v>
      </c>
      <c r="AF525">
        <v>0.88524139999999996</v>
      </c>
      <c r="AG525">
        <v>1.17845E-2</v>
      </c>
      <c r="AH525">
        <v>-2.3792819999999999</v>
      </c>
      <c r="AI525">
        <v>3.2705940000000003E-2</v>
      </c>
      <c r="AJ525">
        <v>-2.7392649999999998E-3</v>
      </c>
      <c r="AK525">
        <v>1.3415470000000001E-2</v>
      </c>
      <c r="AL525">
        <v>-0.7484461</v>
      </c>
      <c r="AM525">
        <v>4.7275859999999998E-3</v>
      </c>
      <c r="AN525">
        <v>-0.99254439999999999</v>
      </c>
      <c r="AO525">
        <v>1.547492E-2</v>
      </c>
    </row>
    <row r="526" spans="2:41" x14ac:dyDescent="0.25">
      <c r="B526">
        <v>-0.3274823</v>
      </c>
      <c r="C526">
        <v>2.4532909999999998E-3</v>
      </c>
      <c r="D526">
        <v>-1.6109059999999999</v>
      </c>
      <c r="E526">
        <v>1.0823299999999999E-2</v>
      </c>
      <c r="F526">
        <v>0.68705720000000003</v>
      </c>
      <c r="G526">
        <v>6.6719860000000002E-4</v>
      </c>
      <c r="H526">
        <v>1.588449</v>
      </c>
      <c r="I526">
        <v>-3.7367470000000002E-4</v>
      </c>
      <c r="J526">
        <v>0.3331691</v>
      </c>
      <c r="K526">
        <v>1.11319E-2</v>
      </c>
      <c r="L526">
        <v>1.192693</v>
      </c>
      <c r="M526">
        <v>2.2865090000000001E-2</v>
      </c>
      <c r="N526">
        <v>1.779612</v>
      </c>
      <c r="O526">
        <v>2.2095589999999998E-2</v>
      </c>
      <c r="P526">
        <v>-1.973902</v>
      </c>
      <c r="Q526">
        <v>2.5319009999999999E-2</v>
      </c>
      <c r="R526">
        <v>8.4308359999999999E-2</v>
      </c>
      <c r="S526">
        <v>1.6133270000000002E-2</v>
      </c>
      <c r="T526">
        <v>0.12949530000000001</v>
      </c>
      <c r="U526">
        <v>-1.4401819999999999E-3</v>
      </c>
      <c r="V526">
        <v>-0.98630200000000001</v>
      </c>
      <c r="W526">
        <v>2.2839849999999998E-2</v>
      </c>
      <c r="X526">
        <v>-2.3572489999999999</v>
      </c>
      <c r="Y526">
        <v>3.3897419999999998E-2</v>
      </c>
      <c r="Z526">
        <v>-0.60328269999999995</v>
      </c>
      <c r="AA526">
        <v>1.190157E-2</v>
      </c>
      <c r="AB526">
        <v>0.61321599999999998</v>
      </c>
      <c r="AC526">
        <v>1.9872730000000002E-2</v>
      </c>
      <c r="AD526">
        <v>-1.8178570000000001</v>
      </c>
      <c r="AE526">
        <v>3.109574E-2</v>
      </c>
      <c r="AF526">
        <v>0.73423780000000005</v>
      </c>
      <c r="AG526">
        <v>1.7430589999999999E-2</v>
      </c>
      <c r="AH526">
        <v>-2.3773810000000002</v>
      </c>
      <c r="AI526">
        <v>2.9929279999999999E-2</v>
      </c>
      <c r="AJ526">
        <v>-0.1939853</v>
      </c>
      <c r="AK526">
        <v>1.377838E-2</v>
      </c>
      <c r="AL526">
        <v>-0.53599439999999998</v>
      </c>
      <c r="AM526">
        <v>5.2485730000000003E-3</v>
      </c>
      <c r="AN526">
        <v>0.81427459999999996</v>
      </c>
      <c r="AO526">
        <v>1.6403049999999999E-2</v>
      </c>
    </row>
    <row r="527" spans="2:41" x14ac:dyDescent="0.25">
      <c r="B527">
        <v>0.66187149999999995</v>
      </c>
      <c r="C527">
        <v>1.3144909999999999E-2</v>
      </c>
      <c r="D527">
        <v>-1.757511</v>
      </c>
      <c r="E527">
        <v>1.6393060000000001E-2</v>
      </c>
      <c r="F527">
        <v>-0.3461902</v>
      </c>
      <c r="G527">
        <v>1.2393609999999999E-2</v>
      </c>
      <c r="H527">
        <v>1.4280900000000001</v>
      </c>
      <c r="I527">
        <v>4.8154419999999996E-3</v>
      </c>
      <c r="J527">
        <v>0.9769854</v>
      </c>
      <c r="K527">
        <v>5.6191840000000002E-3</v>
      </c>
      <c r="L527">
        <v>0.70819580000000004</v>
      </c>
      <c r="M527">
        <v>1.9117559999999999E-2</v>
      </c>
      <c r="N527">
        <v>1.8126720000000001</v>
      </c>
      <c r="O527">
        <v>1.2127829999999999E-2</v>
      </c>
      <c r="P527">
        <v>-1.3365400000000001</v>
      </c>
      <c r="Q527">
        <v>2.3910219999999999E-2</v>
      </c>
      <c r="R527">
        <v>0.94775779999999998</v>
      </c>
      <c r="S527">
        <v>2.7703729999999999E-2</v>
      </c>
      <c r="T527">
        <v>1.297855E-2</v>
      </c>
      <c r="U527">
        <v>-5.0917209999999996E-3</v>
      </c>
      <c r="V527">
        <v>-1.5200450000000001</v>
      </c>
      <c r="W527">
        <v>2.6451800000000001E-2</v>
      </c>
      <c r="X527">
        <v>-1.904833</v>
      </c>
      <c r="Y527">
        <v>2.9557989999999999E-2</v>
      </c>
      <c r="Z527">
        <v>-0.62879399999999996</v>
      </c>
      <c r="AA527">
        <v>9.1126569999999997E-3</v>
      </c>
      <c r="AB527">
        <v>0.89002720000000002</v>
      </c>
      <c r="AC527">
        <v>1.280823E-2</v>
      </c>
      <c r="AD527">
        <v>-0.70167749999999995</v>
      </c>
      <c r="AE527">
        <v>1.801548E-2</v>
      </c>
      <c r="AF527">
        <v>-0.26377080000000003</v>
      </c>
      <c r="AG527">
        <v>1.597583E-2</v>
      </c>
      <c r="AH527">
        <v>-0.83127019999999996</v>
      </c>
      <c r="AI527">
        <v>2.8717409999999999E-2</v>
      </c>
      <c r="AJ527">
        <v>0.38217259999999997</v>
      </c>
      <c r="AK527">
        <v>1.962351E-2</v>
      </c>
      <c r="AL527">
        <v>0.17110810000000001</v>
      </c>
      <c r="AM527">
        <v>3.6267949999999999E-3</v>
      </c>
      <c r="AN527">
        <v>1.0491740000000001</v>
      </c>
      <c r="AO527">
        <v>5.9745620000000001E-3</v>
      </c>
    </row>
    <row r="528" spans="2:41" x14ac:dyDescent="0.25">
      <c r="B528">
        <v>1.206647</v>
      </c>
      <c r="C528">
        <v>1.9175680000000001E-2</v>
      </c>
      <c r="D528">
        <v>-2.350203</v>
      </c>
      <c r="E528">
        <v>1.920612E-2</v>
      </c>
      <c r="F528">
        <v>-0.81891809999999998</v>
      </c>
      <c r="G528">
        <v>1.386312E-2</v>
      </c>
      <c r="H528">
        <v>1.133961</v>
      </c>
      <c r="I528">
        <v>-2.3507290000000002E-3</v>
      </c>
      <c r="J528">
        <v>1.330692</v>
      </c>
      <c r="K528">
        <v>4.7339280000000001E-3</v>
      </c>
      <c r="L528">
        <v>0.61377939999999998</v>
      </c>
      <c r="M528">
        <v>1.701544E-2</v>
      </c>
      <c r="N528">
        <v>0.23775389999999999</v>
      </c>
      <c r="O528">
        <v>1.335093E-2</v>
      </c>
      <c r="P528">
        <v>-1.0191650000000001</v>
      </c>
      <c r="Q528">
        <v>1.813091E-2</v>
      </c>
      <c r="R528">
        <v>1.2752239999999999</v>
      </c>
      <c r="S528">
        <v>2.0201420000000001E-2</v>
      </c>
      <c r="T528">
        <v>-0.31487510000000002</v>
      </c>
      <c r="U528">
        <v>1.650567E-2</v>
      </c>
      <c r="V528">
        <v>-0.66070930000000005</v>
      </c>
      <c r="W528">
        <v>1.8978220000000001E-2</v>
      </c>
      <c r="X528">
        <v>-1.504923</v>
      </c>
      <c r="Y528">
        <v>1.3346709999999999E-2</v>
      </c>
      <c r="Z528">
        <v>-0.22131590000000001</v>
      </c>
      <c r="AA528">
        <v>1.033337E-2</v>
      </c>
      <c r="AB528">
        <v>0.93743650000000001</v>
      </c>
      <c r="AC528">
        <v>1.0976059999999999E-2</v>
      </c>
      <c r="AD528">
        <v>-0.65924780000000005</v>
      </c>
      <c r="AE528">
        <v>8.2541109999999997E-3</v>
      </c>
      <c r="AF528">
        <v>-0.95254019999999995</v>
      </c>
      <c r="AG528">
        <v>1.5044480000000001E-2</v>
      </c>
      <c r="AH528">
        <v>3.8141630000000003E-2</v>
      </c>
      <c r="AI528">
        <v>2.9800489999999999E-2</v>
      </c>
      <c r="AJ528">
        <v>1.8486659999999999</v>
      </c>
      <c r="AK528">
        <v>1.250325E-2</v>
      </c>
      <c r="AL528">
        <v>-0.91042230000000002</v>
      </c>
      <c r="AM528">
        <v>6.8393109999999998E-3</v>
      </c>
      <c r="AN528">
        <v>-9.1939699999999999E-2</v>
      </c>
      <c r="AO528">
        <v>7.0980310000000003E-3</v>
      </c>
    </row>
    <row r="529" spans="2:41" x14ac:dyDescent="0.25">
      <c r="B529">
        <v>0.2093641</v>
      </c>
      <c r="C529">
        <v>1.0358529999999999E-2</v>
      </c>
      <c r="D529">
        <v>-1.1857150000000001</v>
      </c>
      <c r="E529">
        <v>2.1578119999999999E-2</v>
      </c>
      <c r="F529">
        <v>-1.0202119999999999</v>
      </c>
      <c r="G529">
        <v>6.4212820000000004E-3</v>
      </c>
      <c r="H529">
        <v>0.2342176</v>
      </c>
      <c r="I529">
        <v>-7.4137580000000003E-3</v>
      </c>
      <c r="J529">
        <v>0.39055200000000001</v>
      </c>
      <c r="K529">
        <v>1.096664E-2</v>
      </c>
      <c r="L529">
        <v>0.36843589999999998</v>
      </c>
      <c r="M529">
        <v>1.169954E-2</v>
      </c>
      <c r="N529">
        <v>-0.4711513</v>
      </c>
      <c r="O529">
        <v>2.85685E-2</v>
      </c>
      <c r="P529">
        <v>-0.64011989999999996</v>
      </c>
      <c r="Q529">
        <v>1.0032660000000001E-2</v>
      </c>
      <c r="R529">
        <v>-3.4343560000000002E-2</v>
      </c>
      <c r="S529">
        <v>8.7231740000000002E-3</v>
      </c>
      <c r="T529">
        <v>-0.59654169999999995</v>
      </c>
      <c r="U529">
        <v>2.884016E-2</v>
      </c>
      <c r="V529">
        <v>1.408828</v>
      </c>
      <c r="W529">
        <v>1.38558E-2</v>
      </c>
      <c r="X529">
        <v>-1.114365</v>
      </c>
      <c r="Y529">
        <v>7.2143700000000003E-3</v>
      </c>
      <c r="Z529">
        <v>0.52715690000000004</v>
      </c>
      <c r="AA529">
        <v>1.9924810000000001E-2</v>
      </c>
      <c r="AB529">
        <v>0.41002670000000002</v>
      </c>
      <c r="AC529">
        <v>8.5828989999999997E-3</v>
      </c>
      <c r="AD529">
        <v>-1.0323389999999999</v>
      </c>
      <c r="AE529">
        <v>1.1798950000000001E-2</v>
      </c>
      <c r="AF529">
        <v>-3.5790139999999998E-2</v>
      </c>
      <c r="AG529">
        <v>1.6950730000000001E-2</v>
      </c>
      <c r="AH529">
        <v>-1.270783</v>
      </c>
      <c r="AI529">
        <v>1.9643040000000001E-2</v>
      </c>
      <c r="AJ529">
        <v>1.5169790000000001</v>
      </c>
      <c r="AK529">
        <v>-6.4547789999999999E-3</v>
      </c>
      <c r="AL529">
        <v>-3.39228</v>
      </c>
      <c r="AM529">
        <v>1.9263700000000002E-2</v>
      </c>
      <c r="AN529">
        <v>-0.21347869999999999</v>
      </c>
      <c r="AO529">
        <v>7.8132570000000005E-3</v>
      </c>
    </row>
    <row r="530" spans="2:41" x14ac:dyDescent="0.25">
      <c r="B530">
        <v>-0.36540790000000001</v>
      </c>
      <c r="C530">
        <v>7.6626970000000004E-3</v>
      </c>
      <c r="D530">
        <v>-0.1041362</v>
      </c>
      <c r="E530">
        <v>1.9291570000000001E-2</v>
      </c>
      <c r="F530">
        <v>-0.38996570000000003</v>
      </c>
      <c r="G530">
        <v>9.9957550000000003E-3</v>
      </c>
      <c r="H530">
        <v>-0.80883119999999997</v>
      </c>
      <c r="I530">
        <v>9.0316259999999992E-3</v>
      </c>
      <c r="J530">
        <v>-0.90026980000000001</v>
      </c>
      <c r="K530">
        <v>1.6533280000000001E-2</v>
      </c>
      <c r="L530">
        <v>-0.4241374</v>
      </c>
      <c r="M530">
        <v>1.504986E-2</v>
      </c>
      <c r="N530">
        <v>0.37868750000000001</v>
      </c>
      <c r="O530">
        <v>2.5706130000000001E-2</v>
      </c>
      <c r="P530">
        <v>-9.3007690000000004E-2</v>
      </c>
      <c r="Q530">
        <v>3.373006E-3</v>
      </c>
      <c r="R530">
        <v>-0.99271739999999997</v>
      </c>
      <c r="S530">
        <v>8.2634730000000003E-3</v>
      </c>
      <c r="T530">
        <v>-1.326106</v>
      </c>
      <c r="U530">
        <v>1.8385039999999998E-2</v>
      </c>
      <c r="V530">
        <v>1.6793070000000001</v>
      </c>
      <c r="W530">
        <v>1.2549680000000001E-2</v>
      </c>
      <c r="X530">
        <v>-0.25047360000000002</v>
      </c>
      <c r="Y530">
        <v>1.0282899999999999E-2</v>
      </c>
      <c r="Z530">
        <v>3.5769570000000001E-2</v>
      </c>
      <c r="AA530">
        <v>1.619756E-2</v>
      </c>
      <c r="AB530">
        <v>0.23974119999999999</v>
      </c>
      <c r="AC530">
        <v>8.5063469999999992E-3</v>
      </c>
      <c r="AD530">
        <v>-1.517029</v>
      </c>
      <c r="AE530">
        <v>1.515273E-2</v>
      </c>
      <c r="AF530">
        <v>0.65987090000000004</v>
      </c>
      <c r="AG530">
        <v>1.446039E-2</v>
      </c>
      <c r="AH530">
        <v>-1.8768020000000001</v>
      </c>
      <c r="AI530">
        <v>1.3069229999999999E-2</v>
      </c>
      <c r="AJ530">
        <v>0.60136869999999998</v>
      </c>
      <c r="AK530">
        <v>-8.2348660000000004E-3</v>
      </c>
      <c r="AL530">
        <v>-3.824125</v>
      </c>
      <c r="AM530">
        <v>2.9491679999999999E-2</v>
      </c>
      <c r="AN530">
        <v>0.38339620000000002</v>
      </c>
      <c r="AO530">
        <v>-1.7446829999999999E-3</v>
      </c>
    </row>
    <row r="531" spans="2:41" x14ac:dyDescent="0.25">
      <c r="B531">
        <v>0.57759740000000004</v>
      </c>
      <c r="C531">
        <v>1.488227E-2</v>
      </c>
      <c r="D531">
        <v>-0.98693980000000003</v>
      </c>
      <c r="E531">
        <v>1.462901E-2</v>
      </c>
      <c r="F531">
        <v>8.5858539999999997E-2</v>
      </c>
      <c r="G531">
        <v>2.1382290000000002E-2</v>
      </c>
      <c r="H531">
        <v>-0.80930999999999997</v>
      </c>
      <c r="I531">
        <v>2.4473379999999999E-2</v>
      </c>
      <c r="J531">
        <v>-1.294786</v>
      </c>
      <c r="K531">
        <v>2.223079E-2</v>
      </c>
      <c r="L531">
        <v>-0.63168139999999995</v>
      </c>
      <c r="M531">
        <v>2.0236839999999999E-2</v>
      </c>
      <c r="N531">
        <v>0.74574430000000003</v>
      </c>
      <c r="O531">
        <v>1.008441E-2</v>
      </c>
      <c r="P531">
        <v>6.3126570000000007E-2</v>
      </c>
      <c r="Q531">
        <v>-2.75219E-4</v>
      </c>
      <c r="R531">
        <v>-0.57894429999999997</v>
      </c>
      <c r="S531">
        <v>1.237807E-2</v>
      </c>
      <c r="T531">
        <v>-2.0993979999999999</v>
      </c>
      <c r="U531">
        <v>1.5894350000000002E-2</v>
      </c>
      <c r="V531">
        <v>7.2968519999999995E-2</v>
      </c>
      <c r="W531">
        <v>9.8151569999999997E-3</v>
      </c>
      <c r="X531">
        <v>1.950371E-2</v>
      </c>
      <c r="Y531">
        <v>7.504384E-4</v>
      </c>
      <c r="Z531">
        <v>-1.111105</v>
      </c>
      <c r="AA531">
        <v>4.8883160000000002E-3</v>
      </c>
      <c r="AB531">
        <v>0.50895610000000002</v>
      </c>
      <c r="AC531">
        <v>2.0788109999999999E-2</v>
      </c>
      <c r="AD531">
        <v>-2.3439700000000001</v>
      </c>
      <c r="AE531">
        <v>1.23185E-2</v>
      </c>
      <c r="AF531">
        <v>-0.23043050000000001</v>
      </c>
      <c r="AG531">
        <v>1.3513789999999999E-2</v>
      </c>
      <c r="AH531">
        <v>-0.99028850000000002</v>
      </c>
      <c r="AI531">
        <v>1.7899829999999999E-2</v>
      </c>
      <c r="AJ531">
        <v>0.74325629999999998</v>
      </c>
      <c r="AK531">
        <v>6.8244769999999998E-3</v>
      </c>
      <c r="AL531">
        <v>-1.674696</v>
      </c>
      <c r="AM531">
        <v>2.950825E-2</v>
      </c>
      <c r="AN531">
        <v>0.64781160000000004</v>
      </c>
      <c r="AO531">
        <v>8.3274819999999998E-4</v>
      </c>
    </row>
    <row r="532" spans="2:41" x14ac:dyDescent="0.25">
      <c r="B532">
        <v>1.470197</v>
      </c>
      <c r="C532">
        <v>1.8517180000000001E-2</v>
      </c>
      <c r="D532">
        <v>-1.852887</v>
      </c>
      <c r="E532">
        <v>8.8830929999999999E-3</v>
      </c>
      <c r="F532">
        <v>-0.53622130000000001</v>
      </c>
      <c r="G532">
        <v>2.982276E-2</v>
      </c>
      <c r="H532">
        <v>-0.54935469999999997</v>
      </c>
      <c r="I532">
        <v>2.1733619999999999E-2</v>
      </c>
      <c r="J532">
        <v>-0.65227009999999996</v>
      </c>
      <c r="K532">
        <v>2.8414100000000001E-2</v>
      </c>
      <c r="L532">
        <v>-5.7610500000000002E-2</v>
      </c>
      <c r="M532">
        <v>1.0303980000000001E-2</v>
      </c>
      <c r="N532">
        <v>-0.27847529999999998</v>
      </c>
      <c r="O532">
        <v>1.2425479999999999E-2</v>
      </c>
      <c r="P532">
        <v>-8.7517709999999999E-2</v>
      </c>
      <c r="Q532">
        <v>-1.2979339999999999E-3</v>
      </c>
      <c r="R532">
        <v>-6.1288570000000001E-2</v>
      </c>
      <c r="S532">
        <v>1.3355469999999999E-2</v>
      </c>
      <c r="T532">
        <v>-1.449983</v>
      </c>
      <c r="U532">
        <v>3.0658399999999999E-2</v>
      </c>
      <c r="V532">
        <v>-0.91102780000000005</v>
      </c>
      <c r="W532">
        <v>3.419563E-3</v>
      </c>
      <c r="X532">
        <v>-0.10086829999999999</v>
      </c>
      <c r="Y532">
        <v>-1.050763E-2</v>
      </c>
      <c r="Z532">
        <v>-0.70597200000000004</v>
      </c>
      <c r="AA532">
        <v>1.4913539999999999E-2</v>
      </c>
      <c r="AB532">
        <v>0.9080492</v>
      </c>
      <c r="AC532">
        <v>2.546387E-2</v>
      </c>
      <c r="AD532">
        <v>-2.5759479999999999</v>
      </c>
      <c r="AE532">
        <v>1.735078E-2</v>
      </c>
      <c r="AF532">
        <v>-0.77686619999999995</v>
      </c>
      <c r="AG532">
        <v>2.0914160000000001E-2</v>
      </c>
      <c r="AH532">
        <v>-0.94262250000000003</v>
      </c>
      <c r="AI532">
        <v>2.1068300000000002E-2</v>
      </c>
      <c r="AJ532">
        <v>0.46717069999999999</v>
      </c>
      <c r="AK532">
        <v>7.0162649999999998E-3</v>
      </c>
      <c r="AL532">
        <v>-0.1939256</v>
      </c>
      <c r="AM532">
        <v>2.082432E-2</v>
      </c>
      <c r="AN532">
        <v>0.55148759999999997</v>
      </c>
      <c r="AO532">
        <v>1.454797E-2</v>
      </c>
    </row>
    <row r="533" spans="2:41" x14ac:dyDescent="0.25">
      <c r="B533">
        <v>1.1519619999999999</v>
      </c>
      <c r="C533">
        <v>1.8065640000000001E-2</v>
      </c>
      <c r="D533">
        <v>-1.158585</v>
      </c>
      <c r="E533">
        <v>1.197373E-2</v>
      </c>
      <c r="F533">
        <v>-0.61117719999999998</v>
      </c>
      <c r="G533">
        <v>3.1811619999999999E-2</v>
      </c>
      <c r="H533">
        <v>-0.52628410000000003</v>
      </c>
      <c r="I533">
        <v>1.6937489999999999E-2</v>
      </c>
      <c r="J533">
        <v>-0.34105780000000002</v>
      </c>
      <c r="K533">
        <v>2.323617E-2</v>
      </c>
      <c r="L533">
        <v>0.27356180000000002</v>
      </c>
      <c r="M533">
        <v>-3.2460140000000002E-3</v>
      </c>
      <c r="N533">
        <v>-1.4542919999999999</v>
      </c>
      <c r="O533">
        <v>2.526397E-2</v>
      </c>
      <c r="P533">
        <v>-0.59185460000000001</v>
      </c>
      <c r="Q533">
        <v>-1.7155460000000001E-3</v>
      </c>
      <c r="R533">
        <v>1.0132380000000001</v>
      </c>
      <c r="S533">
        <v>1.4780130000000001E-2</v>
      </c>
      <c r="T533">
        <v>-0.20290710000000001</v>
      </c>
      <c r="U533">
        <v>3.2377019999999999E-2</v>
      </c>
      <c r="V533">
        <v>-0.28605350000000002</v>
      </c>
      <c r="W533">
        <v>-4.6339999999999999E-4</v>
      </c>
      <c r="X533">
        <v>-7.9327389999999998E-2</v>
      </c>
      <c r="Y533">
        <v>-6.6205320000000002E-3</v>
      </c>
      <c r="Z533">
        <v>0.12735560000000001</v>
      </c>
      <c r="AA533">
        <v>3.4840160000000002E-2</v>
      </c>
      <c r="AB533">
        <v>1.0658719999999999</v>
      </c>
      <c r="AC533">
        <v>5.9341159999999997E-3</v>
      </c>
      <c r="AD533">
        <v>-1.7778369999999999</v>
      </c>
      <c r="AE533">
        <v>2.9806160000000002E-2</v>
      </c>
      <c r="AF533">
        <v>-0.32830419999999999</v>
      </c>
      <c r="AG533">
        <v>2.610854E-2</v>
      </c>
      <c r="AH533">
        <v>-0.91141570000000005</v>
      </c>
      <c r="AI533">
        <v>1.9743219999999999E-2</v>
      </c>
      <c r="AJ533">
        <v>-8.0021220000000004E-2</v>
      </c>
      <c r="AK533">
        <v>5.1687149999999997E-4</v>
      </c>
      <c r="AL533">
        <v>-0.85224370000000005</v>
      </c>
      <c r="AM533">
        <v>1.379112E-2</v>
      </c>
      <c r="AN533">
        <v>0.65513540000000003</v>
      </c>
      <c r="AO533">
        <v>1.392203E-2</v>
      </c>
    </row>
    <row r="534" spans="2:41" x14ac:dyDescent="0.25">
      <c r="B534">
        <v>0.37054340000000002</v>
      </c>
      <c r="C534">
        <v>1.363747E-2</v>
      </c>
      <c r="D534">
        <v>-0.22107869999999999</v>
      </c>
      <c r="E534">
        <v>2.3611150000000001E-2</v>
      </c>
      <c r="F534">
        <v>0.36515920000000002</v>
      </c>
      <c r="G534">
        <v>1.9526910000000001E-2</v>
      </c>
      <c r="H534">
        <v>-0.49972569999999999</v>
      </c>
      <c r="I534">
        <v>1.6576319999999999E-2</v>
      </c>
      <c r="J534">
        <v>-0.31681680000000001</v>
      </c>
      <c r="K534">
        <v>8.9114399999999996E-3</v>
      </c>
      <c r="L534">
        <v>-0.53808579999999995</v>
      </c>
      <c r="M534">
        <v>-2.8212979999999999E-3</v>
      </c>
      <c r="N534">
        <v>-0.40792279999999997</v>
      </c>
      <c r="O534">
        <v>3.3099139999999999E-2</v>
      </c>
      <c r="P534">
        <v>-0.77740019999999999</v>
      </c>
      <c r="Q534">
        <v>6.3114299999999998E-3</v>
      </c>
      <c r="R534">
        <v>1.655796</v>
      </c>
      <c r="S534">
        <v>1.524242E-2</v>
      </c>
      <c r="T534">
        <v>0.23324929999999999</v>
      </c>
      <c r="U534">
        <v>1.8829269999999999E-2</v>
      </c>
      <c r="V534">
        <v>0.41530240000000002</v>
      </c>
      <c r="W534">
        <v>7.2116949999999997E-4</v>
      </c>
      <c r="X534">
        <v>-0.42709049999999998</v>
      </c>
      <c r="Y534">
        <v>4.2858360000000003E-3</v>
      </c>
      <c r="Z534">
        <v>-6.799115E-2</v>
      </c>
      <c r="AA534">
        <v>3.4493269999999999E-2</v>
      </c>
      <c r="AB534">
        <v>0.63014979999999998</v>
      </c>
      <c r="AC534">
        <v>-9.6538070000000004E-3</v>
      </c>
      <c r="AD534">
        <v>-0.91840299999999997</v>
      </c>
      <c r="AE534">
        <v>3.2369179999999997E-2</v>
      </c>
      <c r="AF534">
        <v>5.2092579999999999E-2</v>
      </c>
      <c r="AG534">
        <v>2.4121170000000001E-2</v>
      </c>
      <c r="AH534">
        <v>0.26182149999999998</v>
      </c>
      <c r="AI534">
        <v>1.377517E-2</v>
      </c>
      <c r="AJ534">
        <v>1.8628499999999999E-2</v>
      </c>
      <c r="AK534">
        <v>8.8657579999999996E-3</v>
      </c>
      <c r="AL534">
        <v>-1.5605450000000001</v>
      </c>
      <c r="AM534">
        <v>1.445902E-2</v>
      </c>
      <c r="AN534">
        <v>0.47134959999999998</v>
      </c>
      <c r="AO534">
        <v>4.6918419999999999E-3</v>
      </c>
    </row>
    <row r="535" spans="2:41" x14ac:dyDescent="0.25">
      <c r="B535">
        <v>-0.46557900000000002</v>
      </c>
      <c r="C535">
        <v>8.6600040000000007E-3</v>
      </c>
      <c r="D535">
        <v>0.50984589999999996</v>
      </c>
      <c r="E535">
        <v>1.8477460000000001E-2</v>
      </c>
      <c r="F535">
        <v>1.1904140000000001</v>
      </c>
      <c r="G535">
        <v>7.9011940000000003E-3</v>
      </c>
      <c r="H535">
        <v>-0.92035730000000004</v>
      </c>
      <c r="I535">
        <v>2.0088399999999999E-2</v>
      </c>
      <c r="J535">
        <v>-0.31130219999999997</v>
      </c>
      <c r="K535">
        <v>5.4775079999999999E-3</v>
      </c>
      <c r="L535">
        <v>-1.7252700000000001</v>
      </c>
      <c r="M535">
        <v>7.418539E-3</v>
      </c>
      <c r="N535">
        <v>1.8762399999999999</v>
      </c>
      <c r="O535">
        <v>2.8752449999999999E-2</v>
      </c>
      <c r="P535">
        <v>-0.1334504</v>
      </c>
      <c r="Q535">
        <v>1.9792690000000002E-2</v>
      </c>
      <c r="R535">
        <v>0.38812809999999998</v>
      </c>
      <c r="S535">
        <v>1.016499E-2</v>
      </c>
      <c r="T535">
        <v>5.9407719999999997E-2</v>
      </c>
      <c r="U535">
        <v>1.095249E-2</v>
      </c>
      <c r="V535">
        <v>7.083186E-3</v>
      </c>
      <c r="W535">
        <v>7.4672389999999996E-3</v>
      </c>
      <c r="X535">
        <v>-0.70196809999999998</v>
      </c>
      <c r="Y535">
        <v>1.5016460000000001E-2</v>
      </c>
      <c r="Z535">
        <v>-0.53757699999999997</v>
      </c>
      <c r="AA535">
        <v>1.529464E-2</v>
      </c>
      <c r="AB535">
        <v>0.13619870000000001</v>
      </c>
      <c r="AC535">
        <v>6.8643510000000003E-4</v>
      </c>
      <c r="AD535">
        <v>-0.2095603</v>
      </c>
      <c r="AE535">
        <v>2.4626519999999999E-2</v>
      </c>
      <c r="AF535">
        <v>0.2256814</v>
      </c>
      <c r="AG535">
        <v>1.9781529999999999E-2</v>
      </c>
      <c r="AH535">
        <v>0.34711629999999999</v>
      </c>
      <c r="AI535">
        <v>9.5332339999999998E-3</v>
      </c>
      <c r="AJ535">
        <v>0.62605420000000001</v>
      </c>
      <c r="AK535">
        <v>1.6324209999999999E-2</v>
      </c>
      <c r="AL535">
        <v>-1.0110079999999999</v>
      </c>
      <c r="AM535">
        <v>1.200359E-2</v>
      </c>
      <c r="AN535">
        <v>0.23362669999999999</v>
      </c>
      <c r="AO535">
        <v>1.152155E-2</v>
      </c>
    </row>
    <row r="536" spans="2:41" x14ac:dyDescent="0.25">
      <c r="B536">
        <v>-1.044767</v>
      </c>
      <c r="C536">
        <v>1.546051E-2</v>
      </c>
      <c r="D536">
        <v>1.406075</v>
      </c>
      <c r="E536">
        <v>-2.666823E-3</v>
      </c>
      <c r="F536">
        <v>1.138258</v>
      </c>
      <c r="G536">
        <v>1.6084859999999999E-2</v>
      </c>
      <c r="H536">
        <v>-0.50869660000000005</v>
      </c>
      <c r="I536">
        <v>2.395746E-2</v>
      </c>
      <c r="J536">
        <v>-0.9952029</v>
      </c>
      <c r="K536">
        <v>1.362988E-2</v>
      </c>
      <c r="L536">
        <v>-1.679454</v>
      </c>
      <c r="M536">
        <v>1.307032E-2</v>
      </c>
      <c r="N536">
        <v>1.8005329999999999</v>
      </c>
      <c r="O536">
        <v>1.2101509999999999E-2</v>
      </c>
      <c r="P536">
        <v>0.35726239999999998</v>
      </c>
      <c r="Q536">
        <v>2.2807299999999999E-2</v>
      </c>
      <c r="R536">
        <v>-0.77412959999999997</v>
      </c>
      <c r="S536">
        <v>5.5046959999999999E-3</v>
      </c>
      <c r="T536">
        <v>0.10822619999999999</v>
      </c>
      <c r="U536">
        <v>1.419602E-2</v>
      </c>
      <c r="V536">
        <v>-0.27525539999999998</v>
      </c>
      <c r="W536">
        <v>1.374324E-2</v>
      </c>
      <c r="X536">
        <v>-0.6328201</v>
      </c>
      <c r="Y536">
        <v>1.9737790000000002E-2</v>
      </c>
      <c r="Z536">
        <v>-0.38362039999999997</v>
      </c>
      <c r="AA536">
        <v>3.5274809999999998E-3</v>
      </c>
      <c r="AB536">
        <v>-0.24745310000000001</v>
      </c>
      <c r="AC536">
        <v>1.8243019999999999E-2</v>
      </c>
      <c r="AD536">
        <v>1.1367240000000001</v>
      </c>
      <c r="AE536">
        <v>1.6380080000000002E-2</v>
      </c>
      <c r="AF536">
        <v>0.62988069999999996</v>
      </c>
      <c r="AG536">
        <v>1.0742130000000001E-2</v>
      </c>
      <c r="AH536">
        <v>-0.98115300000000005</v>
      </c>
      <c r="AI536">
        <v>1.793223E-2</v>
      </c>
      <c r="AJ536">
        <v>0.94749609999999995</v>
      </c>
      <c r="AK536">
        <v>1.0458200000000001E-2</v>
      </c>
      <c r="AL536">
        <v>0.20315649999999999</v>
      </c>
      <c r="AM536">
        <v>4.7764950000000004E-3</v>
      </c>
      <c r="AN536">
        <v>1.441459</v>
      </c>
      <c r="AO536">
        <v>2.1716780000000001E-2</v>
      </c>
    </row>
    <row r="537" spans="2:41" x14ac:dyDescent="0.25">
      <c r="B537">
        <v>-0.44176130000000002</v>
      </c>
      <c r="C537">
        <v>2.5936020000000001E-2</v>
      </c>
      <c r="D537">
        <v>1.3009900000000001</v>
      </c>
      <c r="E537">
        <v>-1.5478840000000001E-2</v>
      </c>
      <c r="F537">
        <v>0.2185059</v>
      </c>
      <c r="G537">
        <v>2.0596900000000001E-2</v>
      </c>
      <c r="H537">
        <v>1.653948</v>
      </c>
      <c r="I537">
        <v>1.7872539999999999E-2</v>
      </c>
      <c r="J537">
        <v>-0.92490660000000002</v>
      </c>
      <c r="K537">
        <v>1.7457589999999999E-2</v>
      </c>
      <c r="L537">
        <v>-0.91613350000000005</v>
      </c>
      <c r="M537">
        <v>7.3107800000000002E-3</v>
      </c>
      <c r="N537">
        <v>0.1010033</v>
      </c>
      <c r="O537">
        <v>6.6277530000000001E-3</v>
      </c>
      <c r="P537">
        <v>-0.27858919999999998</v>
      </c>
      <c r="Q537">
        <v>1.749554E-2</v>
      </c>
      <c r="R537">
        <v>-0.2053133</v>
      </c>
      <c r="S537">
        <v>1.1144599999999999E-2</v>
      </c>
      <c r="T537">
        <v>0.83343999999999996</v>
      </c>
      <c r="U537">
        <v>1.9550660000000001E-2</v>
      </c>
      <c r="V537">
        <v>0.271818</v>
      </c>
      <c r="W537">
        <v>1.423401E-2</v>
      </c>
      <c r="X537">
        <v>-1.057021</v>
      </c>
      <c r="Y537">
        <v>8.3155980000000004E-3</v>
      </c>
      <c r="Z537">
        <v>-0.19597999999999999</v>
      </c>
      <c r="AA537">
        <v>9.2822809999999999E-3</v>
      </c>
      <c r="AB537">
        <v>-0.44101790000000002</v>
      </c>
      <c r="AC537">
        <v>2.3481740000000001E-2</v>
      </c>
      <c r="AD537">
        <v>1.767037</v>
      </c>
      <c r="AE537">
        <v>9.5776000000000003E-3</v>
      </c>
      <c r="AF537">
        <v>0.84574819999999995</v>
      </c>
      <c r="AG537">
        <v>6.3013260000000003E-3</v>
      </c>
      <c r="AH537">
        <v>-1.0150520000000001</v>
      </c>
      <c r="AI537">
        <v>2.338254E-2</v>
      </c>
      <c r="AJ537">
        <v>0.41441660000000002</v>
      </c>
      <c r="AK537">
        <v>5.1236329999999998E-3</v>
      </c>
      <c r="AL537">
        <v>0.79381840000000004</v>
      </c>
      <c r="AM537">
        <v>2.6175539999999998E-3</v>
      </c>
      <c r="AN537">
        <v>1.89802</v>
      </c>
      <c r="AO537">
        <v>1.159839E-2</v>
      </c>
    </row>
    <row r="538" spans="2:41" x14ac:dyDescent="0.25">
      <c r="B538">
        <v>0.71627929999999995</v>
      </c>
      <c r="C538">
        <v>2.3409220000000001E-2</v>
      </c>
      <c r="D538">
        <v>0.7730747</v>
      </c>
      <c r="E538">
        <v>-1.107035E-2</v>
      </c>
      <c r="F538">
        <v>-0.30933189999999999</v>
      </c>
      <c r="G538">
        <v>1.1926259999999999E-2</v>
      </c>
      <c r="H538">
        <v>2.5209800000000002</v>
      </c>
      <c r="I538">
        <v>6.0704310000000003E-3</v>
      </c>
      <c r="J538">
        <v>0.277868</v>
      </c>
      <c r="K538">
        <v>1.690987E-2</v>
      </c>
      <c r="L538">
        <v>-0.70414920000000003</v>
      </c>
      <c r="M538">
        <v>2.8646079999999998E-3</v>
      </c>
      <c r="N538">
        <v>-0.58926350000000005</v>
      </c>
      <c r="O538">
        <v>1.5284259999999999E-2</v>
      </c>
      <c r="P538">
        <v>-1.6791</v>
      </c>
      <c r="Q538">
        <v>1.740251E-2</v>
      </c>
      <c r="R538">
        <v>1.0331440000000001</v>
      </c>
      <c r="S538">
        <v>2.113406E-2</v>
      </c>
      <c r="T538">
        <v>0.83499970000000001</v>
      </c>
      <c r="U538">
        <v>1.51006E-2</v>
      </c>
      <c r="V538">
        <v>0.3226328</v>
      </c>
      <c r="W538">
        <v>1.329615E-2</v>
      </c>
      <c r="X538">
        <v>-1.5158199999999999</v>
      </c>
      <c r="Y538">
        <v>-6.6416069999999999E-3</v>
      </c>
      <c r="Z538">
        <v>-0.75714610000000004</v>
      </c>
      <c r="AA538">
        <v>1.7175679999999999E-2</v>
      </c>
      <c r="AB538">
        <v>-1.733517E-2</v>
      </c>
      <c r="AC538">
        <v>1.7293559999999999E-2</v>
      </c>
      <c r="AD538">
        <v>-2.3625920000000002E-2</v>
      </c>
      <c r="AE538">
        <v>7.7452299999999996E-3</v>
      </c>
      <c r="AF538">
        <v>9.1904799999999995E-2</v>
      </c>
      <c r="AG538">
        <v>1.588558E-2</v>
      </c>
      <c r="AH538">
        <v>3.3230160000000002E-2</v>
      </c>
      <c r="AI538">
        <v>1.1141760000000001E-2</v>
      </c>
      <c r="AJ538">
        <v>0.22575410000000001</v>
      </c>
      <c r="AK538">
        <v>1.0588439999999999E-2</v>
      </c>
      <c r="AL538">
        <v>0.44305220000000001</v>
      </c>
      <c r="AM538">
        <v>3.343398E-3</v>
      </c>
      <c r="AN538">
        <v>-2.8667270000000002E-2</v>
      </c>
      <c r="AO538">
        <v>2.7226730000000002E-4</v>
      </c>
    </row>
    <row r="539" spans="2:41" x14ac:dyDescent="0.25">
      <c r="B539">
        <v>1.173198</v>
      </c>
      <c r="C539">
        <v>1.7365729999999999E-2</v>
      </c>
      <c r="D539">
        <v>0.91211869999999995</v>
      </c>
      <c r="E539">
        <v>3.8101770000000001E-3</v>
      </c>
      <c r="F539">
        <v>0.15843160000000001</v>
      </c>
      <c r="G539">
        <v>1.1563230000000001E-2</v>
      </c>
      <c r="H539">
        <v>1.03851</v>
      </c>
      <c r="I539">
        <v>-1.6055279999999999E-3</v>
      </c>
      <c r="J539">
        <v>0.9659411</v>
      </c>
      <c r="K539">
        <v>1.93066E-2</v>
      </c>
      <c r="L539">
        <v>-0.64576440000000002</v>
      </c>
      <c r="M539">
        <v>1.374074E-2</v>
      </c>
      <c r="N539">
        <v>2.6976739999999999E-2</v>
      </c>
      <c r="O539">
        <v>1.963225E-2</v>
      </c>
      <c r="P539">
        <v>-2.0433379999999999</v>
      </c>
      <c r="Q539">
        <v>2.0168390000000001E-2</v>
      </c>
      <c r="R539">
        <v>0.99047260000000004</v>
      </c>
      <c r="S539">
        <v>2.1484070000000001E-2</v>
      </c>
      <c r="T539">
        <v>-0.11592230000000001</v>
      </c>
      <c r="U539">
        <v>1.1830179999999999E-2</v>
      </c>
      <c r="V539">
        <v>-0.21072969999999999</v>
      </c>
      <c r="W539">
        <v>9.8584950000000001E-3</v>
      </c>
      <c r="X539">
        <v>-1.2743100000000001</v>
      </c>
      <c r="Y539">
        <v>-8.0955080000000006E-5</v>
      </c>
      <c r="Z539">
        <v>-0.60196720000000004</v>
      </c>
      <c r="AA539">
        <v>1.7741839999999998E-2</v>
      </c>
      <c r="AB539">
        <v>0.20410229999999999</v>
      </c>
      <c r="AC539">
        <v>1.2469330000000001E-2</v>
      </c>
      <c r="AD539">
        <v>-2.0610810000000002</v>
      </c>
      <c r="AE539">
        <v>1.3774740000000001E-2</v>
      </c>
      <c r="AF539">
        <v>-0.27319500000000002</v>
      </c>
      <c r="AG539">
        <v>2.2100930000000001E-2</v>
      </c>
      <c r="AH539">
        <v>0.197046</v>
      </c>
      <c r="AI539">
        <v>4.5040449999999999E-3</v>
      </c>
      <c r="AJ539">
        <v>0.6536208</v>
      </c>
      <c r="AK539">
        <v>2.0011600000000001E-2</v>
      </c>
      <c r="AL539">
        <v>0.48324509999999998</v>
      </c>
      <c r="AM539">
        <v>1.760712E-3</v>
      </c>
      <c r="AN539">
        <v>-1.142474</v>
      </c>
      <c r="AO539">
        <v>6.1879730000000003E-3</v>
      </c>
    </row>
    <row r="540" spans="2:41" x14ac:dyDescent="0.25">
      <c r="B540">
        <v>0.73897950000000001</v>
      </c>
      <c r="C540">
        <v>1.8159249999999998E-2</v>
      </c>
      <c r="D540">
        <v>0.61668049999999996</v>
      </c>
      <c r="E540">
        <v>1.278688E-2</v>
      </c>
      <c r="F540">
        <v>0.32379609999999998</v>
      </c>
      <c r="G540">
        <v>1.3136149999999999E-2</v>
      </c>
      <c r="H540">
        <v>0.17089850000000001</v>
      </c>
      <c r="I540">
        <v>-7.230181E-5</v>
      </c>
      <c r="J540">
        <v>1.1410610000000001</v>
      </c>
      <c r="K540">
        <v>2.0054900000000001E-2</v>
      </c>
      <c r="L540">
        <v>-0.23790320000000001</v>
      </c>
      <c r="M540">
        <v>2.5433819999999999E-2</v>
      </c>
      <c r="N540">
        <v>0.92909909999999996</v>
      </c>
      <c r="O540">
        <v>1.843943E-2</v>
      </c>
      <c r="P540">
        <v>-1.4510000000000001</v>
      </c>
      <c r="Q540">
        <v>1.318047E-2</v>
      </c>
      <c r="R540">
        <v>0.13486049999999999</v>
      </c>
      <c r="S540">
        <v>1.019492E-2</v>
      </c>
      <c r="T540">
        <v>-0.7120824</v>
      </c>
      <c r="U540">
        <v>2.20711E-2</v>
      </c>
      <c r="V540">
        <v>-4.1809249999999999E-2</v>
      </c>
      <c r="W540">
        <v>8.0480670000000008E-3</v>
      </c>
      <c r="X540">
        <v>-0.51158769999999998</v>
      </c>
      <c r="Y540">
        <v>1.8978169999999999E-2</v>
      </c>
      <c r="Z540">
        <v>0.25846839999999999</v>
      </c>
      <c r="AA540">
        <v>1.5583100000000001E-2</v>
      </c>
      <c r="AB540">
        <v>-0.40806009999999998</v>
      </c>
      <c r="AC540">
        <v>1.536204E-2</v>
      </c>
      <c r="AD540">
        <v>-1.725125</v>
      </c>
      <c r="AE540">
        <v>2.3925060000000001E-2</v>
      </c>
      <c r="AF540">
        <v>0.65445019999999998</v>
      </c>
      <c r="AG540">
        <v>1.4176619999999999E-2</v>
      </c>
      <c r="AH540">
        <v>-0.3925767</v>
      </c>
      <c r="AI540">
        <v>1.5711389999999999E-2</v>
      </c>
      <c r="AJ540">
        <v>0.31879930000000001</v>
      </c>
      <c r="AK540">
        <v>2.0268870000000001E-2</v>
      </c>
      <c r="AL540">
        <v>0.94308150000000002</v>
      </c>
      <c r="AM540">
        <v>1.2895280000000001E-3</v>
      </c>
      <c r="AN540">
        <v>-0.47262720000000003</v>
      </c>
      <c r="AO540">
        <v>1.192704E-2</v>
      </c>
    </row>
    <row r="541" spans="2:41" x14ac:dyDescent="0.25">
      <c r="B541">
        <v>-0.21991769999999999</v>
      </c>
      <c r="C541">
        <v>1.47686E-2</v>
      </c>
      <c r="D541">
        <v>-5.0215160000000002E-2</v>
      </c>
      <c r="E541">
        <v>9.7735870000000002E-3</v>
      </c>
      <c r="F541">
        <v>-2.7992590000000001E-3</v>
      </c>
      <c r="G541">
        <v>8.4947949999999994E-3</v>
      </c>
      <c r="H541">
        <v>-9.7506560000000006E-2</v>
      </c>
      <c r="I541">
        <v>9.137872E-3</v>
      </c>
      <c r="J541">
        <v>0.94484000000000001</v>
      </c>
      <c r="K541">
        <v>8.9790960000000006E-3</v>
      </c>
      <c r="L541">
        <v>0.20717479999999999</v>
      </c>
      <c r="M541">
        <v>2.1197150000000001E-2</v>
      </c>
      <c r="N541">
        <v>0.46691759999999999</v>
      </c>
      <c r="O541">
        <v>1.468354E-2</v>
      </c>
      <c r="P541">
        <v>-1.373434</v>
      </c>
      <c r="Q541">
        <v>6.1739459999999996E-3</v>
      </c>
      <c r="R541">
        <v>0.36444389999999999</v>
      </c>
      <c r="S541">
        <v>-3.0430589999999999E-3</v>
      </c>
      <c r="T541">
        <v>-1.2950790000000001</v>
      </c>
      <c r="U541">
        <v>3.0168500000000001E-2</v>
      </c>
      <c r="V541">
        <v>0.54438390000000003</v>
      </c>
      <c r="W541">
        <v>1.294668E-2</v>
      </c>
      <c r="X541">
        <v>0.59506769999999998</v>
      </c>
      <c r="Y541">
        <v>2.1475020000000001E-2</v>
      </c>
      <c r="Z541">
        <v>-0.17465919999999999</v>
      </c>
      <c r="AA541">
        <v>1.4217749999999999E-2</v>
      </c>
      <c r="AB541">
        <v>-0.32849060000000002</v>
      </c>
      <c r="AC541">
        <v>1.2627920000000001E-2</v>
      </c>
      <c r="AD541">
        <v>0.35834510000000003</v>
      </c>
      <c r="AE541">
        <v>2.9352389999999999E-2</v>
      </c>
      <c r="AF541">
        <v>0.91044709999999995</v>
      </c>
      <c r="AG541">
        <v>5.5234389999999998E-3</v>
      </c>
      <c r="AH541">
        <v>-1.1910510000000001</v>
      </c>
      <c r="AI541">
        <v>1.88223E-2</v>
      </c>
      <c r="AJ541">
        <v>-0.43152859999999998</v>
      </c>
      <c r="AK541">
        <v>1.56683E-2</v>
      </c>
      <c r="AL541">
        <v>0.97890900000000003</v>
      </c>
      <c r="AM541">
        <v>6.1619470000000001E-3</v>
      </c>
      <c r="AN541">
        <v>0.1978442</v>
      </c>
      <c r="AO541">
        <v>6.1901949999999999E-3</v>
      </c>
    </row>
    <row r="542" spans="2:41" x14ac:dyDescent="0.25">
      <c r="B542">
        <v>-0.55657789999999996</v>
      </c>
      <c r="C542">
        <v>9.4014790000000008E-3</v>
      </c>
      <c r="D542">
        <v>6.3208390000000003E-2</v>
      </c>
      <c r="E542">
        <v>9.6979920000000008E-3</v>
      </c>
      <c r="F542">
        <v>0.215194</v>
      </c>
      <c r="G542">
        <v>8.8936610000000006E-3</v>
      </c>
      <c r="H542">
        <v>-1.088042</v>
      </c>
      <c r="I542">
        <v>1.7249899999999999E-2</v>
      </c>
      <c r="J542">
        <v>0.37433260000000002</v>
      </c>
      <c r="K542">
        <v>-6.829379E-3</v>
      </c>
      <c r="L542">
        <v>2.8777199999999999E-2</v>
      </c>
      <c r="M542">
        <v>1.330199E-2</v>
      </c>
      <c r="N542">
        <v>-0.85139140000000002</v>
      </c>
      <c r="O542">
        <v>7.1921609999999999E-3</v>
      </c>
      <c r="P542">
        <v>-0.13773769999999999</v>
      </c>
      <c r="Q542">
        <v>1.2432449999999999E-2</v>
      </c>
      <c r="R542">
        <v>0.57281099999999996</v>
      </c>
      <c r="S542">
        <v>-1.971885E-3</v>
      </c>
      <c r="T542">
        <v>-1.7000580000000001</v>
      </c>
      <c r="U542">
        <v>2.3812380000000001E-2</v>
      </c>
      <c r="V542">
        <v>1.2032630000000001E-2</v>
      </c>
      <c r="W542">
        <v>1.6278029999999999E-2</v>
      </c>
      <c r="X542">
        <v>0.86256169999999999</v>
      </c>
      <c r="Y542">
        <v>7.5862339999999999E-3</v>
      </c>
      <c r="Z542">
        <v>-1.3882460000000001</v>
      </c>
      <c r="AA542">
        <v>1.4082509999999999E-2</v>
      </c>
      <c r="AB542">
        <v>0.80830970000000002</v>
      </c>
      <c r="AC542">
        <v>2.0957089999999999E-3</v>
      </c>
      <c r="AD542">
        <v>1.982019</v>
      </c>
      <c r="AE542">
        <v>2.317659E-2</v>
      </c>
      <c r="AF542">
        <v>0.65415999999999996</v>
      </c>
      <c r="AG542">
        <v>1.131602E-2</v>
      </c>
      <c r="AH542">
        <v>-1.7531080000000001</v>
      </c>
      <c r="AI542">
        <v>1.2544369999999999E-2</v>
      </c>
      <c r="AJ542">
        <v>0.17923130000000001</v>
      </c>
      <c r="AK542">
        <v>1.7317280000000001E-2</v>
      </c>
      <c r="AL542">
        <v>0.63214170000000003</v>
      </c>
      <c r="AM542">
        <v>1.216682E-2</v>
      </c>
      <c r="AN542">
        <v>0.29894219999999999</v>
      </c>
      <c r="AO542">
        <v>-3.0060629999999998E-3</v>
      </c>
    </row>
    <row r="543" spans="2:41" x14ac:dyDescent="0.25">
      <c r="B543">
        <v>-2.5126369999999999E-2</v>
      </c>
      <c r="C543">
        <v>1.508698E-2</v>
      </c>
      <c r="D543">
        <v>0.41454999999999997</v>
      </c>
      <c r="E543">
        <v>1.758034E-2</v>
      </c>
      <c r="F543">
        <v>-0.25097390000000003</v>
      </c>
      <c r="G543">
        <v>1.429884E-2</v>
      </c>
      <c r="H543">
        <v>-1.1440109999999999</v>
      </c>
      <c r="I543">
        <v>2.226728E-2</v>
      </c>
      <c r="J543">
        <v>0.70137170000000004</v>
      </c>
      <c r="K543">
        <v>-7.5145339999999998E-3</v>
      </c>
      <c r="L543">
        <v>-0.59095980000000004</v>
      </c>
      <c r="M543">
        <v>1.7578940000000001E-2</v>
      </c>
      <c r="N543">
        <v>-0.67500110000000002</v>
      </c>
      <c r="O543">
        <v>3.7930780000000001E-3</v>
      </c>
      <c r="P543">
        <v>2.3860929999999998</v>
      </c>
      <c r="Q543">
        <v>1.6058369999999999E-2</v>
      </c>
      <c r="R543">
        <v>0.29361979999999999</v>
      </c>
      <c r="S543">
        <v>9.5304659999999996E-3</v>
      </c>
      <c r="T543">
        <v>-1.262977</v>
      </c>
      <c r="U543">
        <v>1.8950499999999999E-2</v>
      </c>
      <c r="V543">
        <v>-1.134846</v>
      </c>
      <c r="W543">
        <v>1.883574E-2</v>
      </c>
      <c r="X543">
        <v>7.6694250000000005E-2</v>
      </c>
      <c r="Y543">
        <v>3.5833480000000001E-3</v>
      </c>
      <c r="Z543">
        <v>-1.8213379999999999</v>
      </c>
      <c r="AA543">
        <v>1.322631E-2</v>
      </c>
      <c r="AB543">
        <v>1.1092379999999999</v>
      </c>
      <c r="AC543">
        <v>-1.4257759999999999E-3</v>
      </c>
      <c r="AD543">
        <v>1.1965520000000001</v>
      </c>
      <c r="AE543">
        <v>1.4957170000000001E-2</v>
      </c>
      <c r="AF543">
        <v>1.3451150000000001</v>
      </c>
      <c r="AG543">
        <v>1.9926639999999999E-2</v>
      </c>
      <c r="AH543">
        <v>-1.6316980000000001</v>
      </c>
      <c r="AI543">
        <v>1.8481290000000001E-2</v>
      </c>
      <c r="AJ543">
        <v>1.3321670000000001</v>
      </c>
      <c r="AK543">
        <v>1.1854999999999999E-2</v>
      </c>
      <c r="AL543">
        <v>6.4039540000000006E-2</v>
      </c>
      <c r="AM543">
        <v>1.028781E-2</v>
      </c>
      <c r="AN543">
        <v>-0.25540059999999998</v>
      </c>
      <c r="AO543">
        <v>-1.308872E-3</v>
      </c>
    </row>
    <row r="544" spans="2:41" x14ac:dyDescent="0.25">
      <c r="B544">
        <v>0.2192211</v>
      </c>
      <c r="C544">
        <v>2.0564309999999999E-2</v>
      </c>
      <c r="D544">
        <v>-0.26956639999999998</v>
      </c>
      <c r="E544">
        <v>2.047562E-2</v>
      </c>
      <c r="F544">
        <v>-2.1838669999999998</v>
      </c>
      <c r="G544">
        <v>1.7836290000000001E-2</v>
      </c>
      <c r="H544">
        <v>-0.19012009999999999</v>
      </c>
      <c r="I544">
        <v>2.570387E-2</v>
      </c>
      <c r="J544">
        <v>1.744947</v>
      </c>
      <c r="K544">
        <v>3.1285480000000001E-3</v>
      </c>
      <c r="L544">
        <v>-0.2948906</v>
      </c>
      <c r="M544">
        <v>2.3467289999999998E-2</v>
      </c>
      <c r="N544">
        <v>-0.18545439999999999</v>
      </c>
      <c r="O544">
        <v>1.1830459999999999E-2</v>
      </c>
      <c r="P544">
        <v>2.8783599999999998</v>
      </c>
      <c r="Q544">
        <v>7.4965020000000004E-3</v>
      </c>
      <c r="R544">
        <v>0.99748029999999999</v>
      </c>
      <c r="S544">
        <v>9.4580789999999994E-3</v>
      </c>
      <c r="T544">
        <v>-0.23627719999999999</v>
      </c>
      <c r="U544">
        <v>2.4779260000000001E-2</v>
      </c>
      <c r="V544">
        <v>-0.60825810000000002</v>
      </c>
      <c r="W544">
        <v>2.2233260000000001E-2</v>
      </c>
      <c r="X544">
        <v>-0.21628169999999999</v>
      </c>
      <c r="Y544">
        <v>1.443786E-2</v>
      </c>
      <c r="Z544">
        <v>-1.3630469999999999</v>
      </c>
      <c r="AA544">
        <v>1.149266E-2</v>
      </c>
      <c r="AB544">
        <v>0.72109350000000005</v>
      </c>
      <c r="AC544">
        <v>-1.201569E-3</v>
      </c>
      <c r="AD544">
        <v>-1.306575</v>
      </c>
      <c r="AE544">
        <v>1.7931880000000001E-2</v>
      </c>
      <c r="AF544">
        <v>1.260281</v>
      </c>
      <c r="AG544">
        <v>1.341382E-2</v>
      </c>
      <c r="AH544">
        <v>-1.209433</v>
      </c>
      <c r="AI544">
        <v>2.3138189999999999E-2</v>
      </c>
      <c r="AJ544">
        <v>1.0508200000000001</v>
      </c>
      <c r="AK544">
        <v>1.545311E-4</v>
      </c>
      <c r="AL544">
        <v>-0.67040699999999998</v>
      </c>
      <c r="AM544">
        <v>3.2603509999999999E-3</v>
      </c>
      <c r="AN544">
        <v>-0.9326025</v>
      </c>
      <c r="AO544">
        <v>1.3760359999999999E-2</v>
      </c>
    </row>
    <row r="545" spans="2:41" x14ac:dyDescent="0.25">
      <c r="B545">
        <v>1.678698E-3</v>
      </c>
      <c r="C545">
        <v>1.1660210000000001E-2</v>
      </c>
      <c r="D545">
        <v>-0.72916639999999999</v>
      </c>
      <c r="E545">
        <v>1.875682E-2</v>
      </c>
      <c r="F545">
        <v>-2.9190860000000001</v>
      </c>
      <c r="G545">
        <v>1.6678450000000001E-2</v>
      </c>
      <c r="H545">
        <v>-0.46064090000000002</v>
      </c>
      <c r="I545">
        <v>2.5019130000000001E-2</v>
      </c>
      <c r="J545">
        <v>1.7301550000000001</v>
      </c>
      <c r="K545">
        <v>8.6659939999999998E-3</v>
      </c>
      <c r="L545">
        <v>0.74875210000000003</v>
      </c>
      <c r="M545">
        <v>1.7621109999999999E-2</v>
      </c>
      <c r="N545">
        <v>-1.0655159999999999</v>
      </c>
      <c r="O545">
        <v>2.2244070000000001E-2</v>
      </c>
      <c r="P545">
        <v>1.474478</v>
      </c>
      <c r="Q545">
        <v>-2.5874409999999998E-3</v>
      </c>
      <c r="R545">
        <v>1.110538</v>
      </c>
      <c r="S545">
        <v>1.3413279999999999E-3</v>
      </c>
      <c r="T545">
        <v>0.84723660000000001</v>
      </c>
      <c r="U545">
        <v>2.183558E-2</v>
      </c>
      <c r="V545">
        <v>0.82893490000000003</v>
      </c>
      <c r="W545">
        <v>1.8416740000000001E-2</v>
      </c>
      <c r="X545">
        <v>2.1173540000000001E-2</v>
      </c>
      <c r="Y545">
        <v>2.0518600000000001E-2</v>
      </c>
      <c r="Z545">
        <v>-0.88793219999999995</v>
      </c>
      <c r="AA545">
        <v>1.462156E-2</v>
      </c>
      <c r="AB545">
        <v>0.8621238</v>
      </c>
      <c r="AC545">
        <v>-2.4440970000000001E-3</v>
      </c>
      <c r="AD545">
        <v>-2.4899469999999999</v>
      </c>
      <c r="AE545">
        <v>3.1171580000000001E-2</v>
      </c>
      <c r="AF545">
        <v>-0.25025789999999998</v>
      </c>
      <c r="AG545">
        <v>8.4198659999999998E-3</v>
      </c>
      <c r="AH545">
        <v>-0.84739229999999999</v>
      </c>
      <c r="AI545">
        <v>1.361008E-2</v>
      </c>
      <c r="AJ545">
        <v>0.28683629999999999</v>
      </c>
      <c r="AK545">
        <v>2.8208230000000001E-3</v>
      </c>
      <c r="AL545">
        <v>-1.0696650000000001</v>
      </c>
      <c r="AM545">
        <v>6.1016280000000004E-3</v>
      </c>
      <c r="AN545">
        <v>-1.064392</v>
      </c>
      <c r="AO545">
        <v>2.1746399999999999E-2</v>
      </c>
    </row>
    <row r="546" spans="2:41" x14ac:dyDescent="0.25">
      <c r="B546">
        <v>-0.30905630000000001</v>
      </c>
      <c r="C546">
        <v>1.587525E-3</v>
      </c>
      <c r="D546">
        <v>0.38771749999999999</v>
      </c>
      <c r="E546">
        <v>1.3470019999999999E-2</v>
      </c>
      <c r="F546">
        <v>-1.8585240000000001</v>
      </c>
      <c r="G546">
        <v>1.522775E-2</v>
      </c>
      <c r="H546">
        <v>-1.4130320000000001</v>
      </c>
      <c r="I546">
        <v>1.936657E-2</v>
      </c>
      <c r="J546">
        <v>1.024125</v>
      </c>
      <c r="K546">
        <v>8.7655210000000001E-3</v>
      </c>
      <c r="L546">
        <v>1.05026</v>
      </c>
      <c r="M546">
        <v>1.361442E-2</v>
      </c>
      <c r="N546">
        <v>-1.0559890000000001</v>
      </c>
      <c r="O546">
        <v>2.6549340000000001E-2</v>
      </c>
      <c r="P546">
        <v>0.49749660000000001</v>
      </c>
      <c r="Q546">
        <v>-3.9342429999999996E-3</v>
      </c>
      <c r="R546">
        <v>-0.45091340000000002</v>
      </c>
      <c r="S546">
        <v>4.9276670000000002E-3</v>
      </c>
      <c r="T546">
        <v>0.90640549999999998</v>
      </c>
      <c r="U546">
        <v>1.0154699999999999E-2</v>
      </c>
      <c r="V546">
        <v>0.26038719999999999</v>
      </c>
      <c r="W546">
        <v>1.507094E-2</v>
      </c>
      <c r="X546">
        <v>-9.8097069999999995E-2</v>
      </c>
      <c r="Y546">
        <v>1.651859E-2</v>
      </c>
      <c r="Z546">
        <v>-0.60895030000000006</v>
      </c>
      <c r="AA546">
        <v>1.8286230000000001E-2</v>
      </c>
      <c r="AB546">
        <v>0.77242370000000005</v>
      </c>
      <c r="AC546">
        <v>2.6278120000000002E-3</v>
      </c>
      <c r="AD546">
        <v>-1.3497710000000001</v>
      </c>
      <c r="AE546">
        <v>3.450603E-2</v>
      </c>
      <c r="AF546">
        <v>-1.0471140000000001</v>
      </c>
      <c r="AG546">
        <v>1.5442839999999999E-2</v>
      </c>
      <c r="AH546">
        <v>-0.86978149999999999</v>
      </c>
      <c r="AI546">
        <v>7.2195820000000004E-3</v>
      </c>
      <c r="AJ546">
        <v>0.2561021</v>
      </c>
      <c r="AK546">
        <v>8.2522050000000003E-3</v>
      </c>
      <c r="AL546">
        <v>-0.14816699999999999</v>
      </c>
      <c r="AM546">
        <v>1.5341789999999999E-2</v>
      </c>
      <c r="AN546">
        <v>-1.01193</v>
      </c>
      <c r="AO546">
        <v>1.889689E-2</v>
      </c>
    </row>
    <row r="547" spans="2:41" x14ac:dyDescent="0.25">
      <c r="B547">
        <v>-0.79611549999999998</v>
      </c>
      <c r="C547">
        <v>9.6839660000000004E-3</v>
      </c>
      <c r="D547">
        <v>0.82017450000000003</v>
      </c>
      <c r="E547">
        <v>-2.2767149999999999E-3</v>
      </c>
      <c r="F547">
        <v>-0.98477250000000005</v>
      </c>
      <c r="G547">
        <v>2.026737E-2</v>
      </c>
      <c r="H547">
        <v>-1.0078240000000001</v>
      </c>
      <c r="I547">
        <v>1.280861E-2</v>
      </c>
      <c r="J547">
        <v>1.040907</v>
      </c>
      <c r="K547">
        <v>9.8917699999999994E-3</v>
      </c>
      <c r="L547">
        <v>0.92109430000000003</v>
      </c>
      <c r="M547">
        <v>1.946498E-2</v>
      </c>
      <c r="N547">
        <v>-4.5602320000000002E-2</v>
      </c>
      <c r="O547">
        <v>2.4983109999999999E-2</v>
      </c>
      <c r="P547">
        <v>-0.12013160000000001</v>
      </c>
      <c r="Q547">
        <v>4.691822E-3</v>
      </c>
      <c r="R547">
        <v>-1.2092890000000001</v>
      </c>
      <c r="S547">
        <v>1.9109089999999999E-2</v>
      </c>
      <c r="T547">
        <v>-9.7388509999999998E-2</v>
      </c>
      <c r="U547">
        <v>9.6160989999999995E-3</v>
      </c>
      <c r="V547">
        <v>-1.547779</v>
      </c>
      <c r="W547">
        <v>2.0966930000000002E-2</v>
      </c>
      <c r="X547">
        <v>0.1469278</v>
      </c>
      <c r="Y547">
        <v>1.3136119999999999E-2</v>
      </c>
      <c r="Z547">
        <v>0.1439638</v>
      </c>
      <c r="AA547">
        <v>7.6104060000000001E-3</v>
      </c>
      <c r="AB547">
        <v>0.33890690000000001</v>
      </c>
      <c r="AC547">
        <v>1.241166E-2</v>
      </c>
      <c r="AD547">
        <v>0.56472719999999998</v>
      </c>
      <c r="AE547">
        <v>2.0622140000000001E-2</v>
      </c>
      <c r="AF547">
        <v>-0.66799030000000004</v>
      </c>
      <c r="AG547">
        <v>1.6845410000000002E-2</v>
      </c>
      <c r="AH547">
        <v>-1.224615</v>
      </c>
      <c r="AI547">
        <v>1.261135E-2</v>
      </c>
      <c r="AJ547">
        <v>0.61557879999999998</v>
      </c>
      <c r="AK547">
        <v>5.5466359999999998E-3</v>
      </c>
      <c r="AL547">
        <v>0.82011780000000001</v>
      </c>
      <c r="AM547">
        <v>9.9061779999999999E-3</v>
      </c>
      <c r="AN547">
        <v>-0.35099629999999998</v>
      </c>
      <c r="AO547">
        <v>2.0990990000000001E-2</v>
      </c>
    </row>
    <row r="548" spans="2:41" x14ac:dyDescent="0.25">
      <c r="B548">
        <v>-1.1368290000000001</v>
      </c>
      <c r="C548">
        <v>2.3927690000000001E-2</v>
      </c>
      <c r="D548">
        <v>3.0059969999999998E-2</v>
      </c>
      <c r="E548">
        <v>-7.6119430000000004E-3</v>
      </c>
      <c r="F548">
        <v>-0.43030669999999999</v>
      </c>
      <c r="G548">
        <v>2.348331E-2</v>
      </c>
      <c r="H548">
        <v>0.21021980000000001</v>
      </c>
      <c r="I548">
        <v>1.043431E-2</v>
      </c>
      <c r="J548">
        <v>1.4369179999999999</v>
      </c>
      <c r="K548">
        <v>1.3495729999999999E-2</v>
      </c>
      <c r="L548">
        <v>1.010769</v>
      </c>
      <c r="M548">
        <v>1.8130500000000001E-2</v>
      </c>
      <c r="N548">
        <v>-0.13210910000000001</v>
      </c>
      <c r="O548">
        <v>2.3127729999999999E-2</v>
      </c>
      <c r="P548">
        <v>-0.86555110000000002</v>
      </c>
      <c r="Q548">
        <v>7.7658129999999999E-3</v>
      </c>
      <c r="R548">
        <v>-0.75339429999999996</v>
      </c>
      <c r="S548">
        <v>2.6403579999999999E-2</v>
      </c>
      <c r="T548">
        <v>-1.2386090000000001</v>
      </c>
      <c r="U548">
        <v>1.685265E-2</v>
      </c>
      <c r="V548">
        <v>-1.729358</v>
      </c>
      <c r="W548">
        <v>2.6532980000000001E-2</v>
      </c>
      <c r="X548">
        <v>1.6073299999999999</v>
      </c>
      <c r="Y548">
        <v>1.4003420000000001E-2</v>
      </c>
      <c r="Z548">
        <v>1.0270239999999999</v>
      </c>
      <c r="AA548">
        <v>-7.6046079999999997E-3</v>
      </c>
      <c r="AB548">
        <v>0.41148259999999998</v>
      </c>
      <c r="AC548">
        <v>1.739255E-2</v>
      </c>
      <c r="AD548">
        <v>1.3908689999999999</v>
      </c>
      <c r="AE548">
        <v>1.396239E-2</v>
      </c>
      <c r="AF548">
        <v>-0.35588130000000001</v>
      </c>
      <c r="AG548">
        <v>1.053669E-2</v>
      </c>
      <c r="AH548">
        <v>-1.3325469999999999</v>
      </c>
      <c r="AI548">
        <v>1.5551560000000001E-2</v>
      </c>
      <c r="AJ548">
        <v>1.1377919999999999</v>
      </c>
      <c r="AK548">
        <v>3.4378030000000001E-3</v>
      </c>
      <c r="AL548">
        <v>-9.9558289999999994E-2</v>
      </c>
      <c r="AM548">
        <v>-8.6632470000000004E-4</v>
      </c>
      <c r="AN548">
        <v>1.392992</v>
      </c>
      <c r="AO548">
        <v>1.8522480000000001E-2</v>
      </c>
    </row>
    <row r="549" spans="2:41" x14ac:dyDescent="0.25">
      <c r="B549">
        <v>-0.80996939999999995</v>
      </c>
      <c r="C549">
        <v>1.6934939999999999E-2</v>
      </c>
      <c r="D549">
        <v>0.576013</v>
      </c>
      <c r="E549">
        <v>7.8512419999999996E-3</v>
      </c>
      <c r="F549">
        <v>5.3729249999999999E-2</v>
      </c>
      <c r="G549">
        <v>1.180909E-2</v>
      </c>
      <c r="H549">
        <v>0.2235608</v>
      </c>
      <c r="I549">
        <v>1.0265359999999999E-2</v>
      </c>
      <c r="J549">
        <v>1.26956</v>
      </c>
      <c r="K549">
        <v>7.9443670000000008E-3</v>
      </c>
      <c r="L549">
        <v>0.73949169999999997</v>
      </c>
      <c r="M549">
        <v>9.2314979999999994E-3</v>
      </c>
      <c r="N549">
        <v>-0.79766559999999997</v>
      </c>
      <c r="O549">
        <v>2.755148E-2</v>
      </c>
      <c r="P549">
        <v>-0.60019560000000005</v>
      </c>
      <c r="Q549">
        <v>3.0962619999999998E-3</v>
      </c>
      <c r="R549">
        <v>-0.31632589999999999</v>
      </c>
      <c r="S549">
        <v>2.100051E-2</v>
      </c>
      <c r="T549">
        <v>-1.726755</v>
      </c>
      <c r="U549">
        <v>2.1710670000000001E-2</v>
      </c>
      <c r="V549">
        <v>-0.55201270000000002</v>
      </c>
      <c r="W549">
        <v>2.2687220000000001E-2</v>
      </c>
      <c r="X549">
        <v>2.2490749999999999</v>
      </c>
      <c r="Y549">
        <v>7.7384300000000001E-3</v>
      </c>
      <c r="Z549">
        <v>1.0855699999999999</v>
      </c>
      <c r="AA549">
        <v>-1.4226449999999999E-3</v>
      </c>
      <c r="AB549">
        <v>0.37666729999999998</v>
      </c>
      <c r="AC549">
        <v>1.341414E-2</v>
      </c>
      <c r="AD549">
        <v>0.67879230000000002</v>
      </c>
      <c r="AE549">
        <v>1.615101E-2</v>
      </c>
      <c r="AF549">
        <v>-0.81453850000000005</v>
      </c>
      <c r="AG549">
        <v>8.1702270000000004E-3</v>
      </c>
      <c r="AH549">
        <v>-0.87518640000000003</v>
      </c>
      <c r="AI549">
        <v>5.1546029999999998E-3</v>
      </c>
      <c r="AJ549">
        <v>1.0513889999999999</v>
      </c>
      <c r="AK549">
        <v>2.0656899999999998E-3</v>
      </c>
      <c r="AL549">
        <v>-0.90655790000000003</v>
      </c>
      <c r="AM549">
        <v>6.4487959999999997E-3</v>
      </c>
      <c r="AN549">
        <v>1.724944</v>
      </c>
      <c r="AO549">
        <v>2.0837479999999999E-3</v>
      </c>
    </row>
    <row r="550" spans="2:41" x14ac:dyDescent="0.25">
      <c r="B550">
        <v>-0.62639310000000004</v>
      </c>
      <c r="C550">
        <v>-5.3986170000000001E-4</v>
      </c>
      <c r="D550">
        <v>1.865534</v>
      </c>
      <c r="E550">
        <v>9.9148750000000001E-3</v>
      </c>
      <c r="F550">
        <v>0.21784029999999999</v>
      </c>
      <c r="G550">
        <v>-4.015635E-3</v>
      </c>
      <c r="H550">
        <v>-0.44663059999999999</v>
      </c>
      <c r="I550">
        <v>1.541757E-2</v>
      </c>
      <c r="J550">
        <v>0.42006640000000001</v>
      </c>
      <c r="K550">
        <v>-4.2530119999999996E-3</v>
      </c>
      <c r="L550">
        <v>0.37701489999999999</v>
      </c>
      <c r="M550">
        <v>1.25267E-2</v>
      </c>
      <c r="N550">
        <v>-1.438849</v>
      </c>
      <c r="O550">
        <v>2.8768809999999999E-2</v>
      </c>
      <c r="P550">
        <v>0.85667769999999999</v>
      </c>
      <c r="Q550">
        <v>6.8291020000000001E-3</v>
      </c>
      <c r="R550">
        <v>0.16927800000000001</v>
      </c>
      <c r="S550">
        <v>1.467098E-2</v>
      </c>
      <c r="T550">
        <v>-0.95053010000000004</v>
      </c>
      <c r="U550">
        <v>2.3116580000000001E-2</v>
      </c>
      <c r="V550">
        <v>0.38146289999999999</v>
      </c>
      <c r="W550">
        <v>1.4237369999999999E-2</v>
      </c>
      <c r="X550">
        <v>0.7330546</v>
      </c>
      <c r="Y550">
        <v>-4.2025819999999998E-3</v>
      </c>
      <c r="Z550">
        <v>-4.8891700000000003E-2</v>
      </c>
      <c r="AA550">
        <v>1.7383940000000001E-2</v>
      </c>
      <c r="AB550">
        <v>-0.27758189999999999</v>
      </c>
      <c r="AC550">
        <v>1.112957E-2</v>
      </c>
      <c r="AD550">
        <v>-6.4716590000000004E-2</v>
      </c>
      <c r="AE550">
        <v>1.2424940000000001E-2</v>
      </c>
      <c r="AF550">
        <v>-1.407394</v>
      </c>
      <c r="AG550">
        <v>1.013825E-2</v>
      </c>
      <c r="AH550">
        <v>5.5224599999999999E-2</v>
      </c>
      <c r="AI550">
        <v>-1.019299E-3</v>
      </c>
      <c r="AJ550">
        <v>-9.1356329999999999E-2</v>
      </c>
      <c r="AK550">
        <v>8.0381259999999996E-3</v>
      </c>
      <c r="AL550">
        <v>-6.3003320000000002E-2</v>
      </c>
      <c r="AM550">
        <v>1.519794E-2</v>
      </c>
      <c r="AN550">
        <v>-0.1368103</v>
      </c>
      <c r="AO550">
        <v>-4.1232380000000004E-3</v>
      </c>
    </row>
    <row r="551" spans="2:41" x14ac:dyDescent="0.25">
      <c r="B551">
        <v>-1.2737799999999999</v>
      </c>
      <c r="C551">
        <v>3.8985700000000001E-3</v>
      </c>
      <c r="D551">
        <v>1.3947480000000001</v>
      </c>
      <c r="E551">
        <v>-8.9665990000000004E-3</v>
      </c>
      <c r="F551">
        <v>0.3563229</v>
      </c>
      <c r="G551">
        <v>-5.0687340000000001E-3</v>
      </c>
      <c r="H551">
        <v>2.9856969999999998E-3</v>
      </c>
      <c r="I551">
        <v>2.141158E-2</v>
      </c>
      <c r="J551">
        <v>-0.46053749999999999</v>
      </c>
      <c r="K551">
        <v>4.2381930000000003E-3</v>
      </c>
      <c r="L551">
        <v>0.59407140000000003</v>
      </c>
      <c r="M551">
        <v>2.0699559999999999E-2</v>
      </c>
      <c r="N551">
        <v>-1.7967979999999999</v>
      </c>
      <c r="O551">
        <v>2.0827950000000001E-2</v>
      </c>
      <c r="P551">
        <v>1.3539159999999999</v>
      </c>
      <c r="Q551">
        <v>1.7129019999999998E-2</v>
      </c>
      <c r="R551">
        <v>0.12348820000000001</v>
      </c>
      <c r="S551">
        <v>1.4559529999999999E-2</v>
      </c>
      <c r="T551">
        <v>7.1580910000000001E-3</v>
      </c>
      <c r="U551">
        <v>2.2458269999999999E-2</v>
      </c>
      <c r="V551">
        <v>0.34378720000000001</v>
      </c>
      <c r="W551">
        <v>1.4491240000000001E-2</v>
      </c>
      <c r="X551">
        <v>-0.33713599999999999</v>
      </c>
      <c r="Y551">
        <v>-1.23683E-3</v>
      </c>
      <c r="Z551">
        <v>-1.439673</v>
      </c>
      <c r="AA551">
        <v>2.462982E-2</v>
      </c>
      <c r="AB551">
        <v>-1.4361470000000001</v>
      </c>
      <c r="AC551">
        <v>1.9976839999999999E-2</v>
      </c>
      <c r="AD551">
        <v>-0.18043120000000001</v>
      </c>
      <c r="AE551">
        <v>1.09546E-2</v>
      </c>
      <c r="AF551">
        <v>-0.97868330000000003</v>
      </c>
      <c r="AG551">
        <v>1.2198290000000001E-2</v>
      </c>
      <c r="AH551">
        <v>0.25252279999999999</v>
      </c>
      <c r="AI551">
        <v>1.0228920000000001E-2</v>
      </c>
      <c r="AJ551">
        <v>-0.56876930000000003</v>
      </c>
      <c r="AK551">
        <v>1.7498610000000001E-2</v>
      </c>
      <c r="AL551">
        <v>0.33883629999999998</v>
      </c>
      <c r="AM551">
        <v>6.0688840000000001E-3</v>
      </c>
      <c r="AN551">
        <v>-0.80764199999999997</v>
      </c>
      <c r="AO551">
        <v>6.1563030000000001E-3</v>
      </c>
    </row>
    <row r="552" spans="2:41" x14ac:dyDescent="0.25">
      <c r="B552">
        <v>-1.60314</v>
      </c>
      <c r="C552">
        <v>2.5192510000000001E-2</v>
      </c>
      <c r="D552">
        <v>-2.2028470000000001E-2</v>
      </c>
      <c r="E552">
        <v>-2.0754189999999999E-2</v>
      </c>
      <c r="F552">
        <v>0.49271359999999997</v>
      </c>
      <c r="G552">
        <v>7.0385350000000003E-3</v>
      </c>
      <c r="H552">
        <v>0.73108280000000003</v>
      </c>
      <c r="I552">
        <v>1.0769580000000001E-2</v>
      </c>
      <c r="J552">
        <v>-1.025291</v>
      </c>
      <c r="K552">
        <v>2.1637940000000001E-2</v>
      </c>
      <c r="L552">
        <v>0.75013620000000003</v>
      </c>
      <c r="M552">
        <v>1.1739370000000001E-2</v>
      </c>
      <c r="N552">
        <v>-1.4023509999999999</v>
      </c>
      <c r="O552">
        <v>1.6454070000000001E-2</v>
      </c>
      <c r="P552">
        <v>0.52444219999999997</v>
      </c>
      <c r="Q552">
        <v>1.8339620000000001E-2</v>
      </c>
      <c r="R552">
        <v>-0.15763840000000001</v>
      </c>
      <c r="S552">
        <v>1.590797E-2</v>
      </c>
      <c r="T552">
        <v>-6.4171240000000004E-2</v>
      </c>
      <c r="U552">
        <v>2.1829270000000001E-2</v>
      </c>
      <c r="V552">
        <v>-0.46571469999999998</v>
      </c>
      <c r="W552">
        <v>1.9157730000000001E-2</v>
      </c>
      <c r="X552">
        <v>0.43104150000000002</v>
      </c>
      <c r="Y552">
        <v>7.0636570000000001E-3</v>
      </c>
      <c r="Z552">
        <v>-1.3487229999999999</v>
      </c>
      <c r="AA552">
        <v>2.0451879999999999E-2</v>
      </c>
      <c r="AB552">
        <v>-2.5941329999999998</v>
      </c>
      <c r="AC552">
        <v>2.80497E-2</v>
      </c>
      <c r="AD552">
        <v>-0.3346112</v>
      </c>
      <c r="AE552">
        <v>1.664026E-2</v>
      </c>
      <c r="AF552">
        <v>-7.544439E-2</v>
      </c>
      <c r="AG552">
        <v>1.453671E-2</v>
      </c>
      <c r="AH552">
        <v>-0.39617740000000001</v>
      </c>
      <c r="AI552">
        <v>1.9485519999999999E-2</v>
      </c>
      <c r="AJ552">
        <v>-0.32938590000000001</v>
      </c>
      <c r="AK552">
        <v>1.0427580000000001E-2</v>
      </c>
      <c r="AL552">
        <v>-0.65068320000000002</v>
      </c>
      <c r="AM552">
        <v>3.8164750000000001E-5</v>
      </c>
      <c r="AN552">
        <v>0.19972790000000001</v>
      </c>
      <c r="AO552">
        <v>7.0781890000000004E-3</v>
      </c>
    </row>
    <row r="553" spans="2:41" x14ac:dyDescent="0.25">
      <c r="B553">
        <v>-0.70918939999999997</v>
      </c>
      <c r="C553">
        <v>3.4690569999999997E-2</v>
      </c>
      <c r="D553">
        <v>-0.2491167</v>
      </c>
      <c r="E553">
        <v>-1.3179919999999999E-2</v>
      </c>
      <c r="F553">
        <v>0.28082780000000002</v>
      </c>
      <c r="G553">
        <v>1.6495739999999998E-2</v>
      </c>
      <c r="H553">
        <v>0.71665860000000003</v>
      </c>
      <c r="I553">
        <v>-1.301448E-3</v>
      </c>
      <c r="J553">
        <v>-1.1559710000000001</v>
      </c>
      <c r="K553">
        <v>1.750432E-2</v>
      </c>
      <c r="L553">
        <v>0.52890369999999998</v>
      </c>
      <c r="M553">
        <v>-2.3735079999999999E-3</v>
      </c>
      <c r="N553">
        <v>-1.145807</v>
      </c>
      <c r="O553">
        <v>1.8718140000000001E-2</v>
      </c>
      <c r="P553">
        <v>0.13479859999999999</v>
      </c>
      <c r="Q553">
        <v>6.0112300000000002E-3</v>
      </c>
      <c r="R553">
        <v>0.39120569999999999</v>
      </c>
      <c r="S553">
        <v>1.504957E-2</v>
      </c>
      <c r="T553">
        <v>-0.89419099999999996</v>
      </c>
      <c r="U553">
        <v>1.9668359999999999E-2</v>
      </c>
      <c r="V553">
        <v>-0.3735135</v>
      </c>
      <c r="W553">
        <v>1.5288039999999999E-2</v>
      </c>
      <c r="X553">
        <v>1.5952059999999999</v>
      </c>
      <c r="Y553">
        <v>-1.7181029999999999E-3</v>
      </c>
      <c r="Z553">
        <v>-6.7024109999999998E-2</v>
      </c>
      <c r="AA553">
        <v>1.6413480000000001E-2</v>
      </c>
      <c r="AB553">
        <v>-1.761158</v>
      </c>
      <c r="AC553">
        <v>2.4128770000000001E-2</v>
      </c>
      <c r="AD553">
        <v>-7.0375289999999993E-2</v>
      </c>
      <c r="AE553">
        <v>2.091088E-2</v>
      </c>
      <c r="AF553">
        <v>1.031514</v>
      </c>
      <c r="AG553">
        <v>1.7840709999999999E-2</v>
      </c>
      <c r="AH553">
        <v>-0.49835610000000002</v>
      </c>
      <c r="AI553">
        <v>1.0350379999999999E-2</v>
      </c>
      <c r="AJ553">
        <v>-0.53615179999999996</v>
      </c>
      <c r="AK553">
        <v>2.9890910000000001E-3</v>
      </c>
      <c r="AL553">
        <v>-1.8769720000000001</v>
      </c>
      <c r="AM553">
        <v>8.2609450000000004E-3</v>
      </c>
      <c r="AN553">
        <v>0.66059199999999996</v>
      </c>
      <c r="AO553">
        <v>-2.3296660000000001E-5</v>
      </c>
    </row>
    <row r="554" spans="2:41" x14ac:dyDescent="0.25">
      <c r="B554">
        <v>0.65832219999999997</v>
      </c>
      <c r="C554">
        <v>2.4033990000000002E-2</v>
      </c>
      <c r="D554">
        <v>0.100754</v>
      </c>
      <c r="E554">
        <v>7.8165879999999993E-3</v>
      </c>
      <c r="F554">
        <v>8.9742180000000005E-2</v>
      </c>
      <c r="G554">
        <v>1.055186E-2</v>
      </c>
      <c r="H554">
        <v>0.42505090000000001</v>
      </c>
      <c r="I554">
        <v>2.836674E-3</v>
      </c>
      <c r="J554">
        <v>-0.9960175</v>
      </c>
      <c r="K554">
        <v>6.5277800000000004E-3</v>
      </c>
      <c r="L554">
        <v>1.1775880000000001</v>
      </c>
      <c r="M554">
        <v>1.2170760000000001E-3</v>
      </c>
      <c r="N554">
        <v>-0.82310550000000005</v>
      </c>
      <c r="O554">
        <v>2.0864270000000001E-2</v>
      </c>
      <c r="P554">
        <v>7.8525899999999996E-2</v>
      </c>
      <c r="Q554">
        <v>-2.1117050000000002E-3</v>
      </c>
      <c r="R554">
        <v>1.072182</v>
      </c>
      <c r="S554">
        <v>1.465764E-2</v>
      </c>
      <c r="T554">
        <v>-1.1596329999999999</v>
      </c>
      <c r="U554">
        <v>1.624948E-2</v>
      </c>
      <c r="V554">
        <v>0.40511819999999998</v>
      </c>
      <c r="W554">
        <v>1.2110569999999999E-2</v>
      </c>
      <c r="X554">
        <v>1.2153620000000001</v>
      </c>
      <c r="Y554">
        <v>-7.1396810000000002E-3</v>
      </c>
      <c r="Z554">
        <v>0.68503939999999997</v>
      </c>
      <c r="AA554">
        <v>1.524056E-2</v>
      </c>
      <c r="AB554">
        <v>0.73695189999999999</v>
      </c>
      <c r="AC554">
        <v>1.454947E-2</v>
      </c>
      <c r="AD554">
        <v>0.7877866</v>
      </c>
      <c r="AE554">
        <v>1.365559E-2</v>
      </c>
      <c r="AF554">
        <v>3.0421040000000001</v>
      </c>
      <c r="AG554">
        <v>1.6386609999999999E-2</v>
      </c>
      <c r="AH554">
        <v>-0.40377449999999998</v>
      </c>
      <c r="AI554">
        <v>1.27625E-4</v>
      </c>
      <c r="AJ554">
        <v>0.1097378</v>
      </c>
      <c r="AK554">
        <v>1.4495549999999999E-2</v>
      </c>
      <c r="AL554">
        <v>-2.2936960000000002</v>
      </c>
      <c r="AM554">
        <v>1.341118E-2</v>
      </c>
      <c r="AN554">
        <v>0.41644100000000001</v>
      </c>
      <c r="AO554">
        <v>2.5152870000000002E-3</v>
      </c>
    </row>
    <row r="555" spans="2:41" x14ac:dyDescent="0.25">
      <c r="B555">
        <v>0.77102559999999998</v>
      </c>
      <c r="C555">
        <v>7.576373E-3</v>
      </c>
      <c r="D555">
        <v>-0.51925030000000005</v>
      </c>
      <c r="E555">
        <v>1.9771540000000001E-2</v>
      </c>
      <c r="F555">
        <v>0.62742160000000002</v>
      </c>
      <c r="G555">
        <v>3.9761020000000002E-4</v>
      </c>
      <c r="H555">
        <v>-5.1454680000000003E-3</v>
      </c>
      <c r="I555">
        <v>1.107173E-2</v>
      </c>
      <c r="J555">
        <v>-1.3272889999999999</v>
      </c>
      <c r="K555">
        <v>1.0770210000000001E-2</v>
      </c>
      <c r="L555">
        <v>1.769217</v>
      </c>
      <c r="M555">
        <v>1.026527E-2</v>
      </c>
      <c r="N555">
        <v>0.1511314</v>
      </c>
      <c r="O555">
        <v>1.7790710000000001E-2</v>
      </c>
      <c r="P555">
        <v>-7.3675060000000001E-2</v>
      </c>
      <c r="Q555">
        <v>7.5786559999999996E-3</v>
      </c>
      <c r="R555">
        <v>0.64987439999999996</v>
      </c>
      <c r="S555">
        <v>1.11926E-2</v>
      </c>
      <c r="T555">
        <v>0.2355854</v>
      </c>
      <c r="U555">
        <v>1.3306470000000001E-2</v>
      </c>
      <c r="V555">
        <v>0.82721560000000005</v>
      </c>
      <c r="W555">
        <v>1.234993E-2</v>
      </c>
      <c r="X555">
        <v>-1.1947049999999999</v>
      </c>
      <c r="Y555">
        <v>1.526244E-2</v>
      </c>
      <c r="Z555">
        <v>0.34923979999999999</v>
      </c>
      <c r="AA555">
        <v>9.7712760000000006E-3</v>
      </c>
      <c r="AB555">
        <v>1.630776</v>
      </c>
      <c r="AC555">
        <v>1.122737E-2</v>
      </c>
      <c r="AD555">
        <v>0.85698819999999998</v>
      </c>
      <c r="AE555">
        <v>-2.7275250000000002E-3</v>
      </c>
      <c r="AF555">
        <v>3.767506</v>
      </c>
      <c r="AG555">
        <v>1.1149920000000001E-2</v>
      </c>
      <c r="AH555">
        <v>-0.84536409999999995</v>
      </c>
      <c r="AI555">
        <v>8.4850930000000008E-3</v>
      </c>
      <c r="AJ555">
        <v>0.84234339999999996</v>
      </c>
      <c r="AK555">
        <v>1.7147800000000001E-2</v>
      </c>
      <c r="AL555">
        <v>-1.3806320000000001</v>
      </c>
      <c r="AM555">
        <v>9.0096910000000002E-3</v>
      </c>
      <c r="AN555">
        <v>0.1635704</v>
      </c>
      <c r="AO555">
        <v>1.0392449999999999E-2</v>
      </c>
    </row>
    <row r="556" spans="2:41" x14ac:dyDescent="0.25">
      <c r="B556">
        <v>-0.17218720000000001</v>
      </c>
      <c r="C556">
        <v>1.0353319999999999E-3</v>
      </c>
      <c r="D556">
        <v>-1.01999</v>
      </c>
      <c r="E556">
        <v>1.5077989999999999E-2</v>
      </c>
      <c r="F556">
        <v>1.584365</v>
      </c>
      <c r="G556">
        <v>4.2297380000000002E-3</v>
      </c>
      <c r="H556">
        <v>-0.2215357</v>
      </c>
      <c r="I556">
        <v>1.8536939999999998E-2</v>
      </c>
      <c r="J556">
        <v>-1.5096909999999999</v>
      </c>
      <c r="K556">
        <v>2.2522650000000002E-2</v>
      </c>
      <c r="L556">
        <v>0.66948160000000001</v>
      </c>
      <c r="M556">
        <v>8.749616E-3</v>
      </c>
      <c r="N556">
        <v>-0.38124409999999997</v>
      </c>
      <c r="O556">
        <v>8.4386259999999994E-3</v>
      </c>
      <c r="P556">
        <v>0.44673099999999999</v>
      </c>
      <c r="Q556">
        <v>1.795685E-2</v>
      </c>
      <c r="R556">
        <v>-0.63988210000000001</v>
      </c>
      <c r="S556">
        <v>3.708875E-5</v>
      </c>
      <c r="T556">
        <v>1.0556840000000001</v>
      </c>
      <c r="U556">
        <v>1.109109E-2</v>
      </c>
      <c r="V556">
        <v>1.0608359999999999</v>
      </c>
      <c r="W556">
        <v>4.3048299999999999E-3</v>
      </c>
      <c r="X556">
        <v>-2.7662719999999998</v>
      </c>
      <c r="Y556">
        <v>3.930558E-2</v>
      </c>
      <c r="Z556">
        <v>-0.3801658</v>
      </c>
      <c r="AA556">
        <v>6.4099200000000004E-3</v>
      </c>
      <c r="AB556">
        <v>0.348686</v>
      </c>
      <c r="AC556">
        <v>1.0367360000000001E-2</v>
      </c>
      <c r="AD556">
        <v>0.3071663</v>
      </c>
      <c r="AE556">
        <v>-9.1685299999999994E-3</v>
      </c>
      <c r="AF556">
        <v>1.520645</v>
      </c>
      <c r="AG556">
        <v>1.0065320000000001E-2</v>
      </c>
      <c r="AH556">
        <v>-0.99613359999999995</v>
      </c>
      <c r="AI556">
        <v>2.2126409999999999E-2</v>
      </c>
      <c r="AJ556">
        <v>-7.5637990000000002E-2</v>
      </c>
      <c r="AK556">
        <v>6.7723049999999997E-4</v>
      </c>
      <c r="AL556">
        <v>9.6906900000000004E-2</v>
      </c>
      <c r="AM556">
        <v>6.7942070000000001E-6</v>
      </c>
      <c r="AN556">
        <v>0.2637487</v>
      </c>
      <c r="AO556">
        <v>1.4037279999999999E-2</v>
      </c>
    </row>
    <row r="557" spans="2:41" x14ac:dyDescent="0.25">
      <c r="B557">
        <v>-0.55068229999999996</v>
      </c>
      <c r="C557">
        <v>4.0760400000000004E-3</v>
      </c>
      <c r="D557">
        <v>-0.42875639999999998</v>
      </c>
      <c r="E557">
        <v>1.1634540000000001E-2</v>
      </c>
      <c r="F557">
        <v>1.822357</v>
      </c>
      <c r="G557">
        <v>1.5499199999999999E-2</v>
      </c>
      <c r="H557">
        <v>0.4769446</v>
      </c>
      <c r="I557">
        <v>2.300545E-2</v>
      </c>
      <c r="J557">
        <v>-1.0305789999999999</v>
      </c>
      <c r="K557">
        <v>2.141796E-2</v>
      </c>
      <c r="L557">
        <v>-0.1100169</v>
      </c>
      <c r="M557">
        <v>7.8005790000000002E-3</v>
      </c>
      <c r="N557">
        <v>-1.650709</v>
      </c>
      <c r="O557">
        <v>6.4952229999999996E-3</v>
      </c>
      <c r="P557">
        <v>1.147494</v>
      </c>
      <c r="Q557">
        <v>1.0548159999999999E-2</v>
      </c>
      <c r="R557">
        <v>-1.046322</v>
      </c>
      <c r="S557">
        <v>-6.6171379999999998E-3</v>
      </c>
      <c r="T557">
        <v>-0.61893310000000001</v>
      </c>
      <c r="U557">
        <v>1.5054730000000001E-2</v>
      </c>
      <c r="V557">
        <v>0.41142869999999998</v>
      </c>
      <c r="W557">
        <v>-1.7686150000000001E-6</v>
      </c>
      <c r="X557">
        <v>-1.2881929999999999</v>
      </c>
      <c r="Y557">
        <v>3.452409E-2</v>
      </c>
      <c r="Z557">
        <v>-0.61120669999999999</v>
      </c>
      <c r="AA557">
        <v>1.300431E-2</v>
      </c>
      <c r="AB557">
        <v>-0.94890200000000002</v>
      </c>
      <c r="AC557">
        <v>2.1574070000000001E-3</v>
      </c>
      <c r="AD557">
        <v>0.70987610000000001</v>
      </c>
      <c r="AE557">
        <v>-8.2859269999999998E-4</v>
      </c>
      <c r="AF557">
        <v>-0.37174180000000001</v>
      </c>
      <c r="AG557">
        <v>1.167778E-2</v>
      </c>
      <c r="AH557">
        <v>-0.26660080000000003</v>
      </c>
      <c r="AI557">
        <v>2.4539600000000002E-2</v>
      </c>
      <c r="AJ557">
        <v>-0.79011039999999999</v>
      </c>
      <c r="AK557">
        <v>-3.8098350000000001E-3</v>
      </c>
      <c r="AL557">
        <v>0.41707759999999999</v>
      </c>
      <c r="AM557">
        <v>-4.1307330000000001E-3</v>
      </c>
      <c r="AN557">
        <v>0.86044089999999995</v>
      </c>
      <c r="AO557">
        <v>6.836244E-3</v>
      </c>
    </row>
    <row r="558" spans="2:41" x14ac:dyDescent="0.25">
      <c r="B558">
        <v>-0.83884570000000003</v>
      </c>
      <c r="C558">
        <v>1.003443E-2</v>
      </c>
      <c r="D558">
        <v>-0.20056940000000001</v>
      </c>
      <c r="E558">
        <v>1.137584E-2</v>
      </c>
      <c r="F558">
        <v>0.53120319999999999</v>
      </c>
      <c r="G558">
        <v>1.9020519999999999E-2</v>
      </c>
      <c r="H558">
        <v>0.87159180000000003</v>
      </c>
      <c r="I558">
        <v>1.756895E-2</v>
      </c>
      <c r="J558">
        <v>-1.4531320000000001</v>
      </c>
      <c r="K558">
        <v>9.8001059999999994E-3</v>
      </c>
      <c r="L558">
        <v>-0.1195495</v>
      </c>
      <c r="M558">
        <v>1.0421420000000001E-2</v>
      </c>
      <c r="N558">
        <v>-0.28796240000000001</v>
      </c>
      <c r="O558">
        <v>1.0532710000000001E-2</v>
      </c>
      <c r="P558">
        <v>0.82707649999999999</v>
      </c>
      <c r="Q558">
        <v>1.371573E-4</v>
      </c>
      <c r="R558">
        <v>-0.72144750000000002</v>
      </c>
      <c r="S558">
        <v>-3.2222230000000002E-3</v>
      </c>
      <c r="T558">
        <v>-2.0943839999999998</v>
      </c>
      <c r="U558">
        <v>2.2869270000000001E-2</v>
      </c>
      <c r="V558">
        <v>-0.30471290000000001</v>
      </c>
      <c r="W558">
        <v>1.3494030000000001E-2</v>
      </c>
      <c r="X558">
        <v>0.81667460000000003</v>
      </c>
      <c r="Y558">
        <v>1.5586610000000001E-2</v>
      </c>
      <c r="Z558">
        <v>-1.0405800000000001</v>
      </c>
      <c r="AA558">
        <v>1.3947650000000001E-2</v>
      </c>
      <c r="AB558">
        <v>-0.78297729999999999</v>
      </c>
      <c r="AC558">
        <v>-2.266367E-3</v>
      </c>
      <c r="AD558">
        <v>1.3810880000000001</v>
      </c>
      <c r="AE558">
        <v>8.704346E-3</v>
      </c>
      <c r="AF558">
        <v>0.4938419</v>
      </c>
      <c r="AG558">
        <v>1.1536009999999999E-2</v>
      </c>
      <c r="AH558">
        <v>0.33839029999999998</v>
      </c>
      <c r="AI558">
        <v>1.838387E-2</v>
      </c>
      <c r="AJ558">
        <v>4.2360109999999999E-2</v>
      </c>
      <c r="AK558">
        <v>5.4983970000000004E-3</v>
      </c>
      <c r="AL558">
        <v>-0.66833770000000003</v>
      </c>
      <c r="AM558">
        <v>2.46547E-3</v>
      </c>
      <c r="AN558">
        <v>1.1516500000000001</v>
      </c>
      <c r="AO558">
        <v>-5.7365089999999999E-3</v>
      </c>
    </row>
    <row r="559" spans="2:41" x14ac:dyDescent="0.25">
      <c r="B559">
        <v>-1.2829950000000001</v>
      </c>
      <c r="C559">
        <v>1.590714E-2</v>
      </c>
      <c r="D559">
        <v>-0.20198240000000001</v>
      </c>
      <c r="E559">
        <v>8.2696460000000003E-3</v>
      </c>
      <c r="F559">
        <v>-1.756677</v>
      </c>
      <c r="G559">
        <v>1.463891E-2</v>
      </c>
      <c r="H559">
        <v>-0.26595530000000001</v>
      </c>
      <c r="I559">
        <v>7.3260560000000001E-3</v>
      </c>
      <c r="J559">
        <v>-2.7313719999999999</v>
      </c>
      <c r="K559">
        <v>8.7330610000000003E-3</v>
      </c>
      <c r="L559">
        <v>-0.67350900000000002</v>
      </c>
      <c r="M559">
        <v>1.019508E-2</v>
      </c>
      <c r="N559">
        <v>1.047458</v>
      </c>
      <c r="O559">
        <v>7.7648020000000003E-3</v>
      </c>
      <c r="P559">
        <v>-8.4751000000000007E-2</v>
      </c>
      <c r="Q559">
        <v>8.1966379999999991E-3</v>
      </c>
      <c r="R559">
        <v>-0.39949509999999999</v>
      </c>
      <c r="S559">
        <v>4.2247860000000003E-3</v>
      </c>
      <c r="T559">
        <v>-1.816621</v>
      </c>
      <c r="U559">
        <v>2.339084E-2</v>
      </c>
      <c r="V559">
        <v>-0.60822200000000004</v>
      </c>
      <c r="W559">
        <v>2.6466690000000001E-2</v>
      </c>
      <c r="X559">
        <v>0.19458329999999999</v>
      </c>
      <c r="Y559">
        <v>5.3382760000000003E-3</v>
      </c>
      <c r="Z559">
        <v>-1.437001</v>
      </c>
      <c r="AA559">
        <v>9.6817399999999994E-3</v>
      </c>
      <c r="AB559">
        <v>-0.20713880000000001</v>
      </c>
      <c r="AC559">
        <v>7.1031499999999999E-3</v>
      </c>
      <c r="AD559">
        <v>0.85543309999999995</v>
      </c>
      <c r="AE559">
        <v>1.228927E-2</v>
      </c>
      <c r="AF559">
        <v>1.1389549999999999</v>
      </c>
      <c r="AG559">
        <v>2.3066010000000001E-3</v>
      </c>
      <c r="AH559">
        <v>-5.5412299999999998E-2</v>
      </c>
      <c r="AI559">
        <v>1.506731E-2</v>
      </c>
      <c r="AJ559">
        <v>0.46071810000000002</v>
      </c>
      <c r="AK559">
        <v>4.7185359999999997E-3</v>
      </c>
      <c r="AL559">
        <v>-1.4171640000000001</v>
      </c>
      <c r="AM559">
        <v>7.295635E-3</v>
      </c>
      <c r="AN559">
        <v>0.69599129999999998</v>
      </c>
      <c r="AO559">
        <v>-8.9377999999999992E-3</v>
      </c>
    </row>
    <row r="560" spans="2:41" x14ac:dyDescent="0.25">
      <c r="B560">
        <v>-1.2446200000000001</v>
      </c>
      <c r="C560">
        <v>1.723862E-2</v>
      </c>
      <c r="D560">
        <v>8.5854739999999999E-2</v>
      </c>
      <c r="E560">
        <v>5.0642049999999996E-3</v>
      </c>
      <c r="F560">
        <v>-3.1964950000000001</v>
      </c>
      <c r="G560">
        <v>1.8653179999999998E-2</v>
      </c>
      <c r="H560">
        <v>-0.66326090000000004</v>
      </c>
      <c r="I560">
        <v>3.2712150000000001E-3</v>
      </c>
      <c r="J560">
        <v>-2.5329410000000001</v>
      </c>
      <c r="K560">
        <v>1.760546E-2</v>
      </c>
      <c r="L560">
        <v>-0.2720841</v>
      </c>
      <c r="M560">
        <v>9.1811870000000004E-3</v>
      </c>
      <c r="N560">
        <v>-0.38998860000000002</v>
      </c>
      <c r="O560">
        <v>8.998097E-3</v>
      </c>
      <c r="P560">
        <v>-0.37965670000000001</v>
      </c>
      <c r="Q560">
        <v>1.9760460000000001E-2</v>
      </c>
      <c r="R560">
        <v>0.91459179999999995</v>
      </c>
      <c r="S560">
        <v>1.088543E-2</v>
      </c>
      <c r="T560">
        <v>-1.335456</v>
      </c>
      <c r="U560">
        <v>2.265114E-2</v>
      </c>
      <c r="V560">
        <v>-1.807029</v>
      </c>
      <c r="W560">
        <v>2.747575E-2</v>
      </c>
      <c r="X560">
        <v>-1.4732540000000001</v>
      </c>
      <c r="Y560">
        <v>6.8247969999999996E-3</v>
      </c>
      <c r="Z560">
        <v>-0.21999079999999999</v>
      </c>
      <c r="AA560">
        <v>1.0974940000000001E-2</v>
      </c>
      <c r="AB560">
        <v>-0.69682339999999998</v>
      </c>
      <c r="AC560">
        <v>2.094971E-2</v>
      </c>
      <c r="AD560">
        <v>0.1428828</v>
      </c>
      <c r="AE560">
        <v>1.515682E-2</v>
      </c>
      <c r="AF560">
        <v>-0.1938125</v>
      </c>
      <c r="AG560">
        <v>-9.7609120000000001E-3</v>
      </c>
      <c r="AH560">
        <v>-0.94011120000000004</v>
      </c>
      <c r="AI560">
        <v>1.7968209999999998E-2</v>
      </c>
      <c r="AJ560">
        <v>-0.68070779999999997</v>
      </c>
      <c r="AK560">
        <v>-1.388441E-3</v>
      </c>
      <c r="AL560">
        <v>-1.0511159999999999</v>
      </c>
      <c r="AM560">
        <v>6.1160030000000001E-3</v>
      </c>
      <c r="AN560">
        <v>0.83089659999999999</v>
      </c>
      <c r="AO560">
        <v>-6.5195449999999999E-3</v>
      </c>
    </row>
    <row r="561" spans="2:41" x14ac:dyDescent="0.25">
      <c r="B561">
        <v>-1.3230299999999999</v>
      </c>
      <c r="C561">
        <v>1.6013469999999998E-2</v>
      </c>
      <c r="D561">
        <v>-0.80120539999999996</v>
      </c>
      <c r="E561">
        <v>9.7896029999999992E-3</v>
      </c>
      <c r="F561">
        <v>-2.257549</v>
      </c>
      <c r="G561">
        <v>2.9423560000000001E-2</v>
      </c>
      <c r="H561">
        <v>0.58658290000000002</v>
      </c>
      <c r="I561">
        <v>7.8209460000000005E-3</v>
      </c>
      <c r="J561">
        <v>-0.58024109999999995</v>
      </c>
      <c r="K561">
        <v>1.7694830000000002E-2</v>
      </c>
      <c r="L561">
        <v>1.1877979999999999</v>
      </c>
      <c r="M561">
        <v>2.828297E-3</v>
      </c>
      <c r="N561">
        <v>-1.404811</v>
      </c>
      <c r="O561">
        <v>1.4581459999999999E-2</v>
      </c>
      <c r="P561">
        <v>-0.63785170000000002</v>
      </c>
      <c r="Q561">
        <v>1.7597479999999999E-2</v>
      </c>
      <c r="R561">
        <v>1.61087</v>
      </c>
      <c r="S561">
        <v>1.047346E-2</v>
      </c>
      <c r="T561">
        <v>-0.55631730000000001</v>
      </c>
      <c r="U561">
        <v>2.6727210000000001E-2</v>
      </c>
      <c r="V561">
        <v>-2.9311579999999999</v>
      </c>
      <c r="W561">
        <v>3.1263159999999998E-2</v>
      </c>
      <c r="X561">
        <v>-1.2177119999999999</v>
      </c>
      <c r="Y561">
        <v>7.1616179999999998E-3</v>
      </c>
      <c r="Z561">
        <v>8.4370459999999994E-2</v>
      </c>
      <c r="AA561">
        <v>1.020248E-2</v>
      </c>
      <c r="AB561">
        <v>-0.86459989999999998</v>
      </c>
      <c r="AC561">
        <v>2.5139180000000001E-2</v>
      </c>
      <c r="AD561">
        <v>0.30312299999999998</v>
      </c>
      <c r="AE561">
        <v>1.8343370000000001E-2</v>
      </c>
      <c r="AF561">
        <v>-1.5433809999999999</v>
      </c>
      <c r="AG561">
        <v>-2.3363110000000002E-3</v>
      </c>
      <c r="AH561">
        <v>-1.0750310000000001</v>
      </c>
      <c r="AI561">
        <v>1.380355E-2</v>
      </c>
      <c r="AJ561">
        <v>-1.4027909999999999</v>
      </c>
      <c r="AK561">
        <v>1.2013480000000001E-3</v>
      </c>
      <c r="AL561">
        <v>-0.95572190000000001</v>
      </c>
      <c r="AM561">
        <v>1.063998E-2</v>
      </c>
      <c r="AN561">
        <v>1.135027</v>
      </c>
      <c r="AO561">
        <v>-5.2659650000000001E-3</v>
      </c>
    </row>
    <row r="562" spans="2:41" x14ac:dyDescent="0.25">
      <c r="B562">
        <v>-2.2766299999999999</v>
      </c>
      <c r="C562">
        <v>1.9473569999999999E-2</v>
      </c>
      <c r="D562">
        <v>-2.1441949999999999</v>
      </c>
      <c r="E562">
        <v>2.464423E-2</v>
      </c>
      <c r="F562">
        <v>-0.25301600000000002</v>
      </c>
      <c r="G562">
        <v>2.5611450000000001E-2</v>
      </c>
      <c r="H562">
        <v>0.83480259999999995</v>
      </c>
      <c r="I562">
        <v>1.175676E-2</v>
      </c>
      <c r="J562">
        <v>0.65037310000000004</v>
      </c>
      <c r="K562">
        <v>3.3754269999999999E-3</v>
      </c>
      <c r="L562">
        <v>0.93983799999999995</v>
      </c>
      <c r="M562">
        <v>-4.5551990000000002E-3</v>
      </c>
      <c r="N562">
        <v>-1.0983350000000001</v>
      </c>
      <c r="O562">
        <v>1.5588090000000001E-2</v>
      </c>
      <c r="P562">
        <v>-1.548281</v>
      </c>
      <c r="Q562">
        <v>1.8108450000000002E-2</v>
      </c>
      <c r="R562">
        <v>0.58860219999999996</v>
      </c>
      <c r="S562">
        <v>1.299551E-2</v>
      </c>
      <c r="T562">
        <v>0.33284570000000002</v>
      </c>
      <c r="U562">
        <v>2.1146470000000001E-2</v>
      </c>
      <c r="V562">
        <v>-2.7183890000000002</v>
      </c>
      <c r="W562">
        <v>3.3647639999999999E-2</v>
      </c>
      <c r="X562">
        <v>-0.68575629999999999</v>
      </c>
      <c r="Y562">
        <v>3.5582140000000001E-3</v>
      </c>
      <c r="Z562">
        <v>-1.6332390000000001</v>
      </c>
      <c r="AA562">
        <v>1.1347670000000001E-2</v>
      </c>
      <c r="AB562">
        <v>-0.25348080000000001</v>
      </c>
      <c r="AC562">
        <v>1.44806E-2</v>
      </c>
      <c r="AD562">
        <v>0.66257060000000001</v>
      </c>
      <c r="AE562">
        <v>1.5287129999999999E-2</v>
      </c>
      <c r="AF562">
        <v>-1.9241900000000001</v>
      </c>
      <c r="AG562">
        <v>1.9542489999999999E-2</v>
      </c>
      <c r="AH562">
        <v>-3.5752020000000002E-2</v>
      </c>
      <c r="AI562">
        <v>6.9152630000000003E-4</v>
      </c>
      <c r="AJ562">
        <v>-0.85087230000000003</v>
      </c>
      <c r="AK562">
        <v>1.0546659999999999E-2</v>
      </c>
      <c r="AL562">
        <v>-0.84427700000000006</v>
      </c>
      <c r="AM562">
        <v>1.634089E-2</v>
      </c>
      <c r="AN562">
        <v>0.81241390000000002</v>
      </c>
      <c r="AO562">
        <v>1.7856520000000001E-4</v>
      </c>
    </row>
    <row r="563" spans="2:41" x14ac:dyDescent="0.25">
      <c r="B563">
        <v>-3.1435900000000001</v>
      </c>
      <c r="C563">
        <v>2.7067339999999999E-2</v>
      </c>
      <c r="D563">
        <v>-1.331615</v>
      </c>
      <c r="E563">
        <v>2.9544029999999999E-2</v>
      </c>
      <c r="F563">
        <v>0.20241790000000001</v>
      </c>
      <c r="G563">
        <v>1.5673880000000001E-2</v>
      </c>
      <c r="H563">
        <v>-0.2577604</v>
      </c>
      <c r="I563">
        <v>9.6392130000000006E-3</v>
      </c>
      <c r="J563">
        <v>0.3089403</v>
      </c>
      <c r="K563">
        <v>-3.0137520000000002E-3</v>
      </c>
      <c r="L563">
        <v>-0.65111839999999999</v>
      </c>
      <c r="M563">
        <v>4.7373729999999999E-5</v>
      </c>
      <c r="N563">
        <v>-1.3358909999999999</v>
      </c>
      <c r="O563">
        <v>1.472335E-2</v>
      </c>
      <c r="P563">
        <v>-1.478086</v>
      </c>
      <c r="Q563">
        <v>2.3841370000000001E-2</v>
      </c>
      <c r="R563">
        <v>0.10675659999999999</v>
      </c>
      <c r="S563">
        <v>2.339625E-2</v>
      </c>
      <c r="T563">
        <v>-0.54096639999999996</v>
      </c>
      <c r="U563">
        <v>7.673488E-3</v>
      </c>
      <c r="V563">
        <v>-1.375227</v>
      </c>
      <c r="W563">
        <v>1.9102850000000001E-2</v>
      </c>
      <c r="X563">
        <v>-1.353739</v>
      </c>
      <c r="Y563">
        <v>1.0909759999999999E-2</v>
      </c>
      <c r="Z563">
        <v>-1.432707</v>
      </c>
      <c r="AA563">
        <v>1.42848E-2</v>
      </c>
      <c r="AB563">
        <v>6.2706479999999995E-2</v>
      </c>
      <c r="AC563">
        <v>1.686629E-3</v>
      </c>
      <c r="AD563">
        <v>0.8262737</v>
      </c>
      <c r="AE563">
        <v>1.0497370000000001E-2</v>
      </c>
      <c r="AF563">
        <v>-1.059588</v>
      </c>
      <c r="AG563">
        <v>3.0727379999999999E-2</v>
      </c>
      <c r="AH563">
        <v>0.62310469999999996</v>
      </c>
      <c r="AI563">
        <v>-2.298371E-3</v>
      </c>
      <c r="AJ563">
        <v>3.899118E-2</v>
      </c>
      <c r="AK563">
        <v>1.797561E-2</v>
      </c>
      <c r="AL563">
        <v>0.84419270000000002</v>
      </c>
      <c r="AM563">
        <v>1.082763E-2</v>
      </c>
      <c r="AN563">
        <v>1.7437050000000001</v>
      </c>
      <c r="AO563">
        <v>4.0487199999999996E-3</v>
      </c>
    </row>
    <row r="564" spans="2:41" x14ac:dyDescent="0.25">
      <c r="B564">
        <v>-1.5354239999999999</v>
      </c>
      <c r="C564">
        <v>2.843714E-2</v>
      </c>
      <c r="D564">
        <v>0.79798270000000004</v>
      </c>
      <c r="E564">
        <v>1.5230580000000001E-2</v>
      </c>
      <c r="F564">
        <v>-0.1233199</v>
      </c>
      <c r="G564">
        <v>1.1977359999999999E-2</v>
      </c>
      <c r="H564">
        <v>-0.67252540000000005</v>
      </c>
      <c r="I564">
        <v>7.8185129999999992E-3</v>
      </c>
      <c r="J564">
        <v>-0.23144680000000001</v>
      </c>
      <c r="K564">
        <v>1.059385E-2</v>
      </c>
      <c r="L564">
        <v>-0.79392039999999997</v>
      </c>
      <c r="M564">
        <v>4.4091770000000002E-3</v>
      </c>
      <c r="N564">
        <v>-1.1422859999999999</v>
      </c>
      <c r="O564">
        <v>1.288654E-2</v>
      </c>
      <c r="P564">
        <v>0.1664081</v>
      </c>
      <c r="Q564">
        <v>1.6700159999999999E-2</v>
      </c>
      <c r="R564">
        <v>0.35185949999999999</v>
      </c>
      <c r="S564">
        <v>2.3342930000000001E-2</v>
      </c>
      <c r="T564">
        <v>-1.7244219999999999</v>
      </c>
      <c r="U564">
        <v>7.7336200000000001E-3</v>
      </c>
      <c r="V564">
        <v>0.35795120000000002</v>
      </c>
      <c r="W564">
        <v>2.2120899999999999E-3</v>
      </c>
      <c r="X564">
        <v>-2.0446659999999999</v>
      </c>
      <c r="Y564">
        <v>1.901106E-2</v>
      </c>
      <c r="Z564">
        <v>-6.1068090000000004E-3</v>
      </c>
      <c r="AA564">
        <v>6.5092279999999997E-3</v>
      </c>
      <c r="AB564">
        <v>0.35814669999999998</v>
      </c>
      <c r="AC564">
        <v>-6.4470079999999997E-3</v>
      </c>
      <c r="AD564">
        <v>0.35896020000000001</v>
      </c>
      <c r="AE564">
        <v>8.4708879999999993E-3</v>
      </c>
      <c r="AF564">
        <v>4.4638799999999999E-3</v>
      </c>
      <c r="AG564">
        <v>2.060002E-2</v>
      </c>
      <c r="AH564">
        <v>-5.2014390000000001E-2</v>
      </c>
      <c r="AI564">
        <v>9.7550410000000008E-3</v>
      </c>
      <c r="AJ564">
        <v>1.019463</v>
      </c>
      <c r="AK564">
        <v>1.42875E-2</v>
      </c>
      <c r="AL564">
        <v>1.798492</v>
      </c>
      <c r="AM564">
        <v>-3.067143E-3</v>
      </c>
      <c r="AN564">
        <v>2.8725309999999999</v>
      </c>
      <c r="AO564">
        <v>-3.009346E-3</v>
      </c>
    </row>
    <row r="565" spans="2:41" x14ac:dyDescent="0.25">
      <c r="B565">
        <v>1.383259</v>
      </c>
      <c r="C565">
        <v>1.5279259999999999E-2</v>
      </c>
      <c r="D565">
        <v>1.490923</v>
      </c>
      <c r="E565">
        <v>3.4058080000000002E-3</v>
      </c>
      <c r="F565">
        <v>0.8337137</v>
      </c>
      <c r="G565">
        <v>1.0055610000000001E-3</v>
      </c>
      <c r="H565">
        <v>-0.2305335</v>
      </c>
      <c r="I565">
        <v>7.8007069999999996E-3</v>
      </c>
      <c r="J565">
        <v>1.7288700000000001E-2</v>
      </c>
      <c r="K565">
        <v>1.3927200000000001E-2</v>
      </c>
      <c r="L565">
        <v>-0.18576980000000001</v>
      </c>
      <c r="M565">
        <v>8.5791510000000001E-3</v>
      </c>
      <c r="N565">
        <v>0.25437670000000001</v>
      </c>
      <c r="O565">
        <v>1.2582009999999999E-2</v>
      </c>
      <c r="P565">
        <v>1.087378</v>
      </c>
      <c r="Q565">
        <v>3.4838170000000002E-3</v>
      </c>
      <c r="R565">
        <v>9.8801009999999995E-2</v>
      </c>
      <c r="S565">
        <v>1.277356E-2</v>
      </c>
      <c r="T565">
        <v>-1.255566</v>
      </c>
      <c r="U565">
        <v>1.6925369999999999E-2</v>
      </c>
      <c r="V565">
        <v>0.53577030000000003</v>
      </c>
      <c r="W565">
        <v>2.457243E-3</v>
      </c>
      <c r="X565">
        <v>-1.2716879999999999</v>
      </c>
      <c r="Y565">
        <v>1.670746E-2</v>
      </c>
      <c r="Z565">
        <v>-1.1113999999999999</v>
      </c>
      <c r="AA565">
        <v>2.2499339999999999E-3</v>
      </c>
      <c r="AB565">
        <v>0.25958759999999997</v>
      </c>
      <c r="AC565">
        <v>-1.2497680000000001E-2</v>
      </c>
      <c r="AD565">
        <v>-1.174255</v>
      </c>
      <c r="AE565">
        <v>1.004615E-2</v>
      </c>
      <c r="AF565">
        <v>-0.36339490000000002</v>
      </c>
      <c r="AG565">
        <v>-2.3135249999999999E-3</v>
      </c>
      <c r="AH565">
        <v>-0.75118609999999997</v>
      </c>
      <c r="AI565">
        <v>1.920094E-2</v>
      </c>
      <c r="AJ565">
        <v>1.1045050000000001</v>
      </c>
      <c r="AK565">
        <v>5.1832359999999999E-3</v>
      </c>
      <c r="AL565">
        <v>0.34948040000000002</v>
      </c>
      <c r="AM565">
        <v>-8.0224960000000005E-3</v>
      </c>
      <c r="AN565">
        <v>2.489239</v>
      </c>
      <c r="AO565">
        <v>-1.099371E-2</v>
      </c>
    </row>
    <row r="566" spans="2:41" x14ac:dyDescent="0.25">
      <c r="B566">
        <v>2.105998</v>
      </c>
      <c r="C566">
        <v>-2.9539330000000002E-4</v>
      </c>
      <c r="D566">
        <v>1.309625</v>
      </c>
      <c r="E566">
        <v>5.222226E-3</v>
      </c>
      <c r="F566">
        <v>1.944655</v>
      </c>
      <c r="G566">
        <v>-1.197543E-2</v>
      </c>
      <c r="H566">
        <v>-0.1843274</v>
      </c>
      <c r="I566">
        <v>7.0935709999999999E-3</v>
      </c>
      <c r="J566">
        <v>0.6038171</v>
      </c>
      <c r="K566">
        <v>-2.3971970000000002E-3</v>
      </c>
      <c r="L566">
        <v>-0.54710939999999997</v>
      </c>
      <c r="M566">
        <v>2.5685800000000002E-2</v>
      </c>
      <c r="N566">
        <v>1.7309209999999999</v>
      </c>
      <c r="O566">
        <v>7.8584320000000003E-3</v>
      </c>
      <c r="P566">
        <v>6.5308430000000001E-2</v>
      </c>
      <c r="Q566">
        <v>-2.2773089999999999E-3</v>
      </c>
      <c r="R566">
        <v>-0.58314120000000003</v>
      </c>
      <c r="S566">
        <v>1.2405009999999999E-2</v>
      </c>
      <c r="T566">
        <v>-0.63136709999999996</v>
      </c>
      <c r="U566">
        <v>1.270744E-2</v>
      </c>
      <c r="V566">
        <v>-1.070854</v>
      </c>
      <c r="W566">
        <v>1.6250359999999998E-2</v>
      </c>
      <c r="X566">
        <v>0.51136499999999996</v>
      </c>
      <c r="Y566">
        <v>1.821737E-2</v>
      </c>
      <c r="Z566">
        <v>-2.630309</v>
      </c>
      <c r="AA566">
        <v>1.470542E-2</v>
      </c>
      <c r="AB566">
        <v>-0.23611740000000001</v>
      </c>
      <c r="AC566">
        <v>-9.068296E-3</v>
      </c>
      <c r="AD566">
        <v>-2.5773320000000002</v>
      </c>
      <c r="AE566">
        <v>1.8529449999999999E-2</v>
      </c>
      <c r="AF566">
        <v>-0.65593120000000005</v>
      </c>
      <c r="AG566">
        <v>-1.4448610000000001E-2</v>
      </c>
      <c r="AH566">
        <v>-0.37758199999999997</v>
      </c>
      <c r="AI566">
        <v>1.647523E-2</v>
      </c>
      <c r="AJ566">
        <v>-7.3314660000000004E-2</v>
      </c>
      <c r="AK566">
        <v>8.0698130000000003E-3</v>
      </c>
      <c r="AL566">
        <v>-0.53938359999999996</v>
      </c>
      <c r="AM566">
        <v>5.6799449999999996E-3</v>
      </c>
      <c r="AN566">
        <v>1.673251</v>
      </c>
      <c r="AO566">
        <v>-1.0620279999999999E-2</v>
      </c>
    </row>
    <row r="567" spans="2:41" x14ac:dyDescent="0.25">
      <c r="B567">
        <v>1.2670779999999999</v>
      </c>
      <c r="C567">
        <v>1.6551440000000001E-3</v>
      </c>
      <c r="D567">
        <v>1.544054</v>
      </c>
      <c r="E567">
        <v>8.6399849999999993E-3</v>
      </c>
      <c r="F567">
        <v>0.88673930000000001</v>
      </c>
      <c r="G567">
        <v>-1.020094E-2</v>
      </c>
      <c r="H567">
        <v>-0.5500353</v>
      </c>
      <c r="I567">
        <v>7.8410570000000002E-3</v>
      </c>
      <c r="J567">
        <v>0.35759429999999998</v>
      </c>
      <c r="K567">
        <v>-5.2230260000000004E-3</v>
      </c>
      <c r="L567">
        <v>-1.028818</v>
      </c>
      <c r="M567">
        <v>2.5585429999999999E-2</v>
      </c>
      <c r="N567">
        <v>1.957047</v>
      </c>
      <c r="O567">
        <v>-2.8472020000000001E-3</v>
      </c>
      <c r="P567">
        <v>-0.51822599999999996</v>
      </c>
      <c r="Q567">
        <v>-3.2130650000000002E-3</v>
      </c>
      <c r="R567">
        <v>-1.006251</v>
      </c>
      <c r="S567">
        <v>2.5891259999999999E-2</v>
      </c>
      <c r="T567">
        <v>-0.2817537</v>
      </c>
      <c r="U567">
        <v>1.8641870000000001E-4</v>
      </c>
      <c r="V567">
        <v>-1.4959279999999999</v>
      </c>
      <c r="W567">
        <v>2.985705E-2</v>
      </c>
      <c r="X567">
        <v>0.45681670000000002</v>
      </c>
      <c r="Y567">
        <v>2.340014E-2</v>
      </c>
      <c r="Z567">
        <v>-1.5299469999999999</v>
      </c>
      <c r="AA567">
        <v>1.829567E-2</v>
      </c>
      <c r="AB567">
        <v>-0.667188</v>
      </c>
      <c r="AC567">
        <v>2.717768E-4</v>
      </c>
      <c r="AD567">
        <v>-2.4554640000000001</v>
      </c>
      <c r="AE567">
        <v>2.606238E-2</v>
      </c>
      <c r="AF567">
        <v>4.4226559999999998E-2</v>
      </c>
      <c r="AG567">
        <v>-5.2483759999999999E-3</v>
      </c>
      <c r="AH567">
        <v>-4.8281999999999999E-2</v>
      </c>
      <c r="AI567">
        <v>1.172948E-2</v>
      </c>
      <c r="AJ567">
        <v>-0.77119979999999999</v>
      </c>
      <c r="AK567">
        <v>1.8925330000000001E-2</v>
      </c>
      <c r="AL567">
        <v>-0.34616999999999998</v>
      </c>
      <c r="AM567">
        <v>1.4638709999999999E-2</v>
      </c>
      <c r="AN567">
        <v>5.2971259999999999E-2</v>
      </c>
      <c r="AO567">
        <v>-2.7351459999999999E-3</v>
      </c>
    </row>
    <row r="568" spans="2:41" x14ac:dyDescent="0.25">
      <c r="B568">
        <v>-5.5016900000000001E-2</v>
      </c>
      <c r="C568">
        <v>1.421422E-2</v>
      </c>
      <c r="D568">
        <v>1.1611750000000001</v>
      </c>
      <c r="E568">
        <v>5.0659399999999997E-3</v>
      </c>
      <c r="F568">
        <v>-1.308648</v>
      </c>
      <c r="G568">
        <v>3.8252689999999998E-4</v>
      </c>
      <c r="H568">
        <v>-0.4894752</v>
      </c>
      <c r="I568">
        <v>5.4030950000000001E-3</v>
      </c>
      <c r="J568">
        <v>-0.1213272</v>
      </c>
      <c r="K568">
        <v>8.0190030000000002E-3</v>
      </c>
      <c r="L568">
        <v>-0.73172420000000005</v>
      </c>
      <c r="M568">
        <v>2.147665E-3</v>
      </c>
      <c r="N568">
        <v>0.40093119999999999</v>
      </c>
      <c r="O568">
        <v>-1.1957849999999999E-4</v>
      </c>
      <c r="P568">
        <v>0.77677799999999997</v>
      </c>
      <c r="Q568">
        <v>-5.152055E-3</v>
      </c>
      <c r="R568">
        <v>-0.57249439999999996</v>
      </c>
      <c r="S568">
        <v>3.328714E-2</v>
      </c>
      <c r="T568">
        <v>-0.37300909999999998</v>
      </c>
      <c r="U568">
        <v>-1.446964E-3</v>
      </c>
      <c r="V568">
        <v>-0.47012300000000001</v>
      </c>
      <c r="W568">
        <v>2.6574339999999998E-2</v>
      </c>
      <c r="X568">
        <v>-1.119969</v>
      </c>
      <c r="Y568">
        <v>2.2461060000000001E-2</v>
      </c>
      <c r="Z568">
        <v>-0.38032969999999999</v>
      </c>
      <c r="AA568">
        <v>1.16026E-3</v>
      </c>
      <c r="AB568">
        <v>-1.056276</v>
      </c>
      <c r="AC568">
        <v>7.420477E-3</v>
      </c>
      <c r="AD568">
        <v>-1.5053240000000001</v>
      </c>
      <c r="AE568">
        <v>2.7596740000000002E-2</v>
      </c>
      <c r="AF568">
        <v>0.19994880000000001</v>
      </c>
      <c r="AG568">
        <v>1.0794369999999999E-2</v>
      </c>
      <c r="AH568">
        <v>-0.78702519999999998</v>
      </c>
      <c r="AI568">
        <v>1.491585E-2</v>
      </c>
      <c r="AJ568">
        <v>-0.43427339999999998</v>
      </c>
      <c r="AK568">
        <v>1.4943390000000001E-2</v>
      </c>
      <c r="AL568">
        <v>-0.89394370000000001</v>
      </c>
      <c r="AM568">
        <v>9.1099690000000007E-3</v>
      </c>
      <c r="AN568">
        <v>-1.0969070000000001</v>
      </c>
      <c r="AO568">
        <v>1.215074E-2</v>
      </c>
    </row>
    <row r="569" spans="2:41" x14ac:dyDescent="0.25">
      <c r="B569">
        <v>-1.794764</v>
      </c>
      <c r="C569">
        <v>1.6140330000000001E-2</v>
      </c>
      <c r="D569">
        <v>-0.4469051</v>
      </c>
      <c r="E569">
        <v>6.8837539999999997E-3</v>
      </c>
      <c r="F569">
        <v>-1.6088929999999999</v>
      </c>
      <c r="G569">
        <v>9.0134540000000006E-3</v>
      </c>
      <c r="H569">
        <v>-9.3489210000000003E-2</v>
      </c>
      <c r="I569">
        <v>-2.4536229999999998E-3</v>
      </c>
      <c r="J569">
        <v>-0.12658720000000001</v>
      </c>
      <c r="K569">
        <v>8.6926859999999998E-3</v>
      </c>
      <c r="L569">
        <v>-0.31287490000000001</v>
      </c>
      <c r="M569">
        <v>-1.1251500000000001E-3</v>
      </c>
      <c r="N569">
        <v>-0.87644500000000003</v>
      </c>
      <c r="O569">
        <v>1.236934E-2</v>
      </c>
      <c r="P569">
        <v>1.136533</v>
      </c>
      <c r="Q569">
        <v>-1.193846E-2</v>
      </c>
      <c r="R569">
        <v>7.1471389999999996E-2</v>
      </c>
      <c r="S569">
        <v>2.4954520000000001E-2</v>
      </c>
      <c r="T569">
        <v>-1.471174</v>
      </c>
      <c r="U569">
        <v>7.0587849999999997E-3</v>
      </c>
      <c r="V569">
        <v>-0.72712949999999998</v>
      </c>
      <c r="W569">
        <v>9.5006069999999995E-3</v>
      </c>
      <c r="X569">
        <v>-1.2648550000000001</v>
      </c>
      <c r="Y569">
        <v>1.9202420000000001E-2</v>
      </c>
      <c r="Z569">
        <v>-1.17482</v>
      </c>
      <c r="AA569">
        <v>-5.4800200000000004E-3</v>
      </c>
      <c r="AB569">
        <v>-0.80515729999999996</v>
      </c>
      <c r="AC569">
        <v>1.243649E-2</v>
      </c>
      <c r="AD569">
        <v>-0.84771569999999996</v>
      </c>
      <c r="AE569">
        <v>2.272675E-2</v>
      </c>
      <c r="AF569">
        <v>-0.67484489999999997</v>
      </c>
      <c r="AG569">
        <v>2.4660890000000001E-2</v>
      </c>
      <c r="AH569">
        <v>-0.81669689999999995</v>
      </c>
      <c r="AI569">
        <v>1.8324679999999999E-2</v>
      </c>
      <c r="AJ569">
        <v>0.27167910000000001</v>
      </c>
      <c r="AK569">
        <v>2.2698850000000001E-3</v>
      </c>
      <c r="AL569">
        <v>-1.1899569999999999</v>
      </c>
      <c r="AM569">
        <v>1.2973520000000001E-2</v>
      </c>
      <c r="AN569">
        <v>-3.3402349999999997E-2</v>
      </c>
      <c r="AO569">
        <v>2.100517E-2</v>
      </c>
    </row>
    <row r="570" spans="2:41" x14ac:dyDescent="0.25">
      <c r="B570">
        <v>-1.7349319999999999</v>
      </c>
      <c r="C570">
        <v>1.178447E-2</v>
      </c>
      <c r="D570">
        <v>-2.0275189999999998</v>
      </c>
      <c r="E570">
        <v>2.4634900000000001E-2</v>
      </c>
      <c r="F570">
        <v>-0.34447250000000001</v>
      </c>
      <c r="G570">
        <v>1.2773049999999999E-2</v>
      </c>
      <c r="H570">
        <v>0.1932045</v>
      </c>
      <c r="I570">
        <v>-5.1286550000000002E-3</v>
      </c>
      <c r="J570">
        <v>-0.16678560000000001</v>
      </c>
      <c r="K570">
        <v>5.9120250000000004E-4</v>
      </c>
      <c r="L570">
        <v>-0.54627490000000001</v>
      </c>
      <c r="M570">
        <v>1.8794470000000001E-2</v>
      </c>
      <c r="N570">
        <v>-2.0994059999999998E-2</v>
      </c>
      <c r="O570">
        <v>8.9900199999999996E-3</v>
      </c>
      <c r="P570">
        <v>-0.80160229999999999</v>
      </c>
      <c r="Q570">
        <v>-8.5812670000000001E-3</v>
      </c>
      <c r="R570">
        <v>-0.39153460000000001</v>
      </c>
      <c r="S570">
        <v>1.7709720000000002E-2</v>
      </c>
      <c r="T570">
        <v>-1.4857670000000001</v>
      </c>
      <c r="U570">
        <v>1.5972589999999998E-2</v>
      </c>
      <c r="V570">
        <v>-1.960664</v>
      </c>
      <c r="W570">
        <v>4.8059959999999999E-3</v>
      </c>
      <c r="X570">
        <v>-5.4167380000000001E-2</v>
      </c>
      <c r="Y570">
        <v>1.5448989999999999E-2</v>
      </c>
      <c r="Z570">
        <v>-1.725589</v>
      </c>
      <c r="AA570">
        <v>8.1265209999999994E-3</v>
      </c>
      <c r="AB570">
        <v>4.6210969999999997E-2</v>
      </c>
      <c r="AC570">
        <v>1.046943E-2</v>
      </c>
      <c r="AD570">
        <v>-1.771176E-2</v>
      </c>
      <c r="AE570">
        <v>5.6309890000000003E-3</v>
      </c>
      <c r="AF570">
        <v>-1.7361310000000001</v>
      </c>
      <c r="AG570">
        <v>3.0533810000000002E-2</v>
      </c>
      <c r="AH570">
        <v>0.67877949999999998</v>
      </c>
      <c r="AI570">
        <v>1.460846E-2</v>
      </c>
      <c r="AJ570">
        <v>0.37855480000000002</v>
      </c>
      <c r="AK570">
        <v>1.177766E-3</v>
      </c>
      <c r="AL570">
        <v>-0.73597310000000005</v>
      </c>
      <c r="AM570">
        <v>2.2366759999999999E-2</v>
      </c>
      <c r="AN570">
        <v>0.80736280000000005</v>
      </c>
      <c r="AO570">
        <v>1.1788379999999999E-2</v>
      </c>
    </row>
    <row r="571" spans="2:41" x14ac:dyDescent="0.25">
      <c r="B571">
        <v>-0.54768419999999995</v>
      </c>
      <c r="C571">
        <v>1.30089E-2</v>
      </c>
      <c r="D571">
        <v>-1.91578</v>
      </c>
      <c r="E571">
        <v>3.3439410000000003E-2</v>
      </c>
      <c r="F571">
        <v>-4.7171289999999998E-2</v>
      </c>
      <c r="G571">
        <v>9.8984250000000006E-3</v>
      </c>
      <c r="H571">
        <v>0.32319219999999999</v>
      </c>
      <c r="I571">
        <v>-2.9105670000000002E-3</v>
      </c>
      <c r="J571">
        <v>3.8613740000000001E-2</v>
      </c>
      <c r="K571">
        <v>2.8440639999999999E-3</v>
      </c>
      <c r="L571">
        <v>-0.87826919999999997</v>
      </c>
      <c r="M571">
        <v>2.566856E-2</v>
      </c>
      <c r="N571">
        <v>1.148674</v>
      </c>
      <c r="O571">
        <v>-1.9692609999999999E-3</v>
      </c>
      <c r="P571">
        <v>-2.1620349999999999</v>
      </c>
      <c r="Q571">
        <v>1.2433619999999999E-2</v>
      </c>
      <c r="R571">
        <v>-1.073116</v>
      </c>
      <c r="S571">
        <v>1.877761E-2</v>
      </c>
      <c r="T571">
        <v>0.57306380000000001</v>
      </c>
      <c r="U571">
        <v>1.464274E-2</v>
      </c>
      <c r="V571">
        <v>-1.957028</v>
      </c>
      <c r="W571">
        <v>1.7388089999999998E-2</v>
      </c>
      <c r="X571">
        <v>0.78736209999999995</v>
      </c>
      <c r="Y571">
        <v>7.0904599999999998E-3</v>
      </c>
      <c r="Z571">
        <v>-1.0592079999999999</v>
      </c>
      <c r="AA571">
        <v>1.8241429999999999E-2</v>
      </c>
      <c r="AB571">
        <v>1.1079030000000001</v>
      </c>
      <c r="AC571">
        <v>9.4019299999999993E-3</v>
      </c>
      <c r="AD571">
        <v>1.018945</v>
      </c>
      <c r="AE571">
        <v>-1.055858E-2</v>
      </c>
      <c r="AF571">
        <v>-1.6206700000000001</v>
      </c>
      <c r="AG571">
        <v>2.4519889999999999E-2</v>
      </c>
      <c r="AH571">
        <v>1.198712</v>
      </c>
      <c r="AI571">
        <v>1.193432E-2</v>
      </c>
      <c r="AJ571">
        <v>-0.5358001</v>
      </c>
      <c r="AK571">
        <v>1.4222919999999999E-3</v>
      </c>
      <c r="AL571">
        <v>-0.57315179999999999</v>
      </c>
      <c r="AM571">
        <v>1.7716880000000001E-2</v>
      </c>
      <c r="AN571">
        <v>-4.9459589999999998E-2</v>
      </c>
      <c r="AO571">
        <v>-4.7692289999999999E-4</v>
      </c>
    </row>
    <row r="572" spans="2:41" x14ac:dyDescent="0.25">
      <c r="B572">
        <v>-0.67957670000000003</v>
      </c>
      <c r="C572">
        <v>1.133326E-2</v>
      </c>
      <c r="D572">
        <v>-0.16776350000000001</v>
      </c>
      <c r="E572">
        <v>1.6838289999999999E-2</v>
      </c>
      <c r="F572">
        <v>-0.82291579999999998</v>
      </c>
      <c r="G572">
        <v>4.317314E-3</v>
      </c>
      <c r="H572">
        <v>0.59872760000000003</v>
      </c>
      <c r="I572">
        <v>-6.9715740000000003E-3</v>
      </c>
      <c r="J572">
        <v>0.18455279999999999</v>
      </c>
      <c r="K572">
        <v>8.9549539999999993E-3</v>
      </c>
      <c r="L572">
        <v>-0.41331960000000001</v>
      </c>
      <c r="M572">
        <v>1.0524199999999999E-2</v>
      </c>
      <c r="N572">
        <v>0.3111389</v>
      </c>
      <c r="O572">
        <v>8.333228E-4</v>
      </c>
      <c r="P572">
        <v>-1.4556089999999999</v>
      </c>
      <c r="Q572">
        <v>2.347633E-2</v>
      </c>
      <c r="R572">
        <v>-0.27117740000000001</v>
      </c>
      <c r="S572">
        <v>1.9320940000000002E-2</v>
      </c>
      <c r="T572">
        <v>2.0052940000000001</v>
      </c>
      <c r="U572">
        <v>1.9740439999999999E-3</v>
      </c>
      <c r="V572">
        <v>-0.80024629999999997</v>
      </c>
      <c r="W572">
        <v>2.679548E-2</v>
      </c>
      <c r="X572">
        <v>0.58460040000000002</v>
      </c>
      <c r="Y572">
        <v>-2.6859039999999998E-3</v>
      </c>
      <c r="Z572">
        <v>-0.67691380000000001</v>
      </c>
      <c r="AA572">
        <v>1.9132529999999998E-2</v>
      </c>
      <c r="AB572">
        <v>1.626258</v>
      </c>
      <c r="AC572">
        <v>1.4088699999999999E-2</v>
      </c>
      <c r="AD572">
        <v>1.4718629999999999</v>
      </c>
      <c r="AE572">
        <v>-4.1319149999999999E-3</v>
      </c>
      <c r="AF572">
        <v>-0.41287439999999997</v>
      </c>
      <c r="AG572">
        <v>1.798599E-2</v>
      </c>
      <c r="AH572">
        <v>9.0559849999999997E-2</v>
      </c>
      <c r="AI572">
        <v>1.537088E-2</v>
      </c>
      <c r="AJ572">
        <v>-0.39353129999999997</v>
      </c>
      <c r="AK572">
        <v>-4.7015650000000004E-3</v>
      </c>
      <c r="AL572">
        <v>-0.53615570000000001</v>
      </c>
      <c r="AM572">
        <v>5.4166329999999997E-3</v>
      </c>
      <c r="AN572">
        <v>-1.2140569999999999</v>
      </c>
      <c r="AO572">
        <v>1.4718330000000001E-3</v>
      </c>
    </row>
    <row r="573" spans="2:41" x14ac:dyDescent="0.25">
      <c r="B573">
        <v>-0.84099970000000002</v>
      </c>
      <c r="C573">
        <v>1.554262E-3</v>
      </c>
      <c r="D573">
        <v>0.9521191</v>
      </c>
      <c r="E573">
        <v>3.8176350000000002E-3</v>
      </c>
      <c r="F573">
        <v>-0.50158159999999996</v>
      </c>
      <c r="G573">
        <v>7.3024810000000004E-3</v>
      </c>
      <c r="H573">
        <v>0.66674250000000002</v>
      </c>
      <c r="I573">
        <v>-1.0076399999999999E-2</v>
      </c>
      <c r="J573">
        <v>-0.41934310000000002</v>
      </c>
      <c r="K573">
        <v>1.438092E-2</v>
      </c>
      <c r="L573">
        <v>0.17319999999999999</v>
      </c>
      <c r="M573">
        <v>1.9971139999999999E-3</v>
      </c>
      <c r="N573">
        <v>-1.27478</v>
      </c>
      <c r="O573">
        <v>1.163402E-2</v>
      </c>
      <c r="P573">
        <v>-0.79413109999999998</v>
      </c>
      <c r="Q573">
        <v>1.8188989999999999E-2</v>
      </c>
      <c r="R573">
        <v>0.74188759999999998</v>
      </c>
      <c r="S573">
        <v>2.0053290000000001E-2</v>
      </c>
      <c r="T573">
        <v>0.67362259999999996</v>
      </c>
      <c r="U573">
        <v>-2.2258930000000001E-3</v>
      </c>
      <c r="V573">
        <v>-2.4507879999999999E-2</v>
      </c>
      <c r="W573">
        <v>2.1369570000000001E-2</v>
      </c>
      <c r="X573">
        <v>-9.5345260000000001E-2</v>
      </c>
      <c r="Y573">
        <v>-7.4714619999999999E-3</v>
      </c>
      <c r="Z573">
        <v>-1.074894</v>
      </c>
      <c r="AA573">
        <v>1.9338609999999999E-2</v>
      </c>
      <c r="AB573">
        <v>1.113348</v>
      </c>
      <c r="AC573">
        <v>8.2150279999999992E-3</v>
      </c>
      <c r="AD573">
        <v>1.7527509999999999</v>
      </c>
      <c r="AE573">
        <v>1.112492E-2</v>
      </c>
      <c r="AF573">
        <v>0.60022909999999996</v>
      </c>
      <c r="AG573">
        <v>1.441954E-2</v>
      </c>
      <c r="AH573">
        <v>-0.44645820000000003</v>
      </c>
      <c r="AI573">
        <v>1.962204E-2</v>
      </c>
      <c r="AJ573">
        <v>0.47529500000000002</v>
      </c>
      <c r="AK573">
        <v>-3.9696590000000004E-3</v>
      </c>
      <c r="AL573">
        <v>-0.42914079999999999</v>
      </c>
      <c r="AM573">
        <v>1.199835E-3</v>
      </c>
      <c r="AN573">
        <v>-1.111542</v>
      </c>
      <c r="AO573">
        <v>5.2013240000000002E-3</v>
      </c>
    </row>
    <row r="574" spans="2:41" x14ac:dyDescent="0.25">
      <c r="B574">
        <v>-0.2298057</v>
      </c>
      <c r="C574">
        <v>2.2269459999999999E-4</v>
      </c>
      <c r="D574">
        <v>0.1310038</v>
      </c>
      <c r="E574">
        <v>1.029279E-2</v>
      </c>
      <c r="F574">
        <v>1.144218</v>
      </c>
      <c r="G574">
        <v>1.4605369999999999E-2</v>
      </c>
      <c r="H574">
        <v>-0.27183930000000001</v>
      </c>
      <c r="I574">
        <v>9.8235279999999998E-4</v>
      </c>
      <c r="J574">
        <v>-0.8068535</v>
      </c>
      <c r="K574">
        <v>2.4225199999999999E-2</v>
      </c>
      <c r="L574">
        <v>-0.16191949999999999</v>
      </c>
      <c r="M574">
        <v>1.2688349999999999E-2</v>
      </c>
      <c r="N574">
        <v>-1.2983130000000001</v>
      </c>
      <c r="O574">
        <v>1.7833600000000002E-2</v>
      </c>
      <c r="P574">
        <v>-1.100533</v>
      </c>
      <c r="Q574">
        <v>1.7307940000000001E-2</v>
      </c>
      <c r="R574">
        <v>0.24710090000000001</v>
      </c>
      <c r="S574">
        <v>1.8898669999999999E-2</v>
      </c>
      <c r="T574">
        <v>-1.3471040000000001</v>
      </c>
      <c r="U574">
        <v>1.150084E-2</v>
      </c>
      <c r="V574">
        <v>3.744016E-2</v>
      </c>
      <c r="W574">
        <v>1.0493590000000001E-2</v>
      </c>
      <c r="X574">
        <v>-0.1846486</v>
      </c>
      <c r="Y574">
        <v>-2.9326140000000001E-3</v>
      </c>
      <c r="Z574">
        <v>-0.89823949999999997</v>
      </c>
      <c r="AA574">
        <v>1.7505360000000001E-2</v>
      </c>
      <c r="AB574">
        <v>0.32326389999999999</v>
      </c>
      <c r="AC574">
        <v>-6.3105110000000004E-3</v>
      </c>
      <c r="AD574">
        <v>1.715767</v>
      </c>
      <c r="AE574">
        <v>9.4890730000000006E-3</v>
      </c>
      <c r="AF574">
        <v>1.35826</v>
      </c>
      <c r="AG574">
        <v>1.092391E-2</v>
      </c>
      <c r="AH574">
        <v>0.13121140000000001</v>
      </c>
      <c r="AI574">
        <v>2.0172840000000001E-2</v>
      </c>
      <c r="AJ574">
        <v>-0.49922509999999998</v>
      </c>
      <c r="AK574">
        <v>8.3788939999999996E-3</v>
      </c>
      <c r="AL574">
        <v>-0.22222320000000001</v>
      </c>
      <c r="AM574">
        <v>5.0264059999999998E-3</v>
      </c>
      <c r="AN574">
        <v>0.46529609999999999</v>
      </c>
      <c r="AO574">
        <v>-1.939418E-3</v>
      </c>
    </row>
  </sheetData>
  <mergeCells count="2">
    <mergeCell ref="A1:E1"/>
    <mergeCell ref="A2:I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3"/>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RowHeight="15" x14ac:dyDescent="0.25"/>
  <cols>
    <col min="1" max="1" width="17.7109375" style="20" customWidth="1"/>
  </cols>
  <sheetData>
    <row r="1" spans="1:21" ht="30" customHeight="1" x14ac:dyDescent="0.25">
      <c r="A1" s="26" t="s">
        <v>59</v>
      </c>
      <c r="B1" s="27"/>
      <c r="C1" s="27"/>
      <c r="D1" s="27"/>
      <c r="E1" s="28"/>
    </row>
    <row r="2" spans="1:21" ht="45" customHeight="1" x14ac:dyDescent="0.25">
      <c r="A2" s="29" t="s">
        <v>60</v>
      </c>
      <c r="B2" s="30"/>
      <c r="C2" s="30"/>
      <c r="D2" s="30"/>
      <c r="E2" s="30"/>
      <c r="F2" s="30"/>
      <c r="G2" s="30"/>
      <c r="H2" s="30"/>
      <c r="I2" s="30"/>
    </row>
    <row r="3" spans="1:21" s="11" customFormat="1" x14ac:dyDescent="0.25">
      <c r="A3" s="18" t="s">
        <v>61</v>
      </c>
      <c r="B3" s="13">
        <v>1000</v>
      </c>
      <c r="C3" s="11">
        <v>1000</v>
      </c>
      <c r="D3" s="11">
        <v>1000</v>
      </c>
      <c r="E3" s="11">
        <v>1000</v>
      </c>
      <c r="F3" s="11">
        <v>1000</v>
      </c>
      <c r="G3" s="11">
        <v>1000</v>
      </c>
      <c r="H3" s="11">
        <v>1000</v>
      </c>
      <c r="I3" s="11">
        <v>1000</v>
      </c>
      <c r="J3" s="11">
        <v>1000</v>
      </c>
      <c r="K3" s="11">
        <v>1000</v>
      </c>
      <c r="L3" s="11">
        <v>1000</v>
      </c>
      <c r="M3" s="11">
        <v>1000</v>
      </c>
      <c r="N3" s="11">
        <v>1000</v>
      </c>
      <c r="O3" s="11">
        <v>1000</v>
      </c>
      <c r="P3" s="11">
        <v>1000</v>
      </c>
      <c r="Q3" s="11">
        <v>1000</v>
      </c>
      <c r="R3" s="11">
        <v>1000</v>
      </c>
      <c r="S3" s="11">
        <v>1000</v>
      </c>
      <c r="T3" s="11">
        <v>1000</v>
      </c>
      <c r="U3" s="11">
        <v>1000</v>
      </c>
    </row>
    <row r="4" spans="1:21" s="12" customFormat="1" x14ac:dyDescent="0.25">
      <c r="A4" s="19" t="s">
        <v>62</v>
      </c>
      <c r="B4" s="14">
        <v>1</v>
      </c>
      <c r="C4" s="12">
        <v>2</v>
      </c>
      <c r="D4" s="12">
        <v>3</v>
      </c>
      <c r="E4" s="12">
        <v>4</v>
      </c>
      <c r="F4" s="12">
        <v>5</v>
      </c>
      <c r="G4" s="12">
        <v>6</v>
      </c>
      <c r="H4" s="12">
        <v>7</v>
      </c>
      <c r="I4" s="12">
        <v>8</v>
      </c>
      <c r="J4" s="12">
        <v>9</v>
      </c>
      <c r="K4" s="12">
        <v>10</v>
      </c>
      <c r="L4" s="12">
        <v>11</v>
      </c>
      <c r="M4" s="12">
        <v>12</v>
      </c>
      <c r="N4" s="12">
        <v>13</v>
      </c>
      <c r="O4" s="12">
        <v>14</v>
      </c>
      <c r="P4" s="12">
        <v>15</v>
      </c>
      <c r="Q4" s="12">
        <v>16</v>
      </c>
      <c r="R4" s="12">
        <v>17</v>
      </c>
      <c r="S4" s="12">
        <v>18</v>
      </c>
      <c r="T4" s="12">
        <v>19</v>
      </c>
      <c r="U4" s="12">
        <v>20</v>
      </c>
    </row>
    <row r="5" spans="1:21" x14ac:dyDescent="0.25">
      <c r="A5" s="20">
        <f>-0.000000180929*10^9</f>
        <v>-180.929</v>
      </c>
      <c r="B5">
        <v>-4.4599510000000002E-2</v>
      </c>
      <c r="C5">
        <v>0.73048040000000003</v>
      </c>
      <c r="D5">
        <v>-0.83504429999999996</v>
      </c>
      <c r="E5">
        <v>1.484782</v>
      </c>
      <c r="F5">
        <v>0.25326270000000001</v>
      </c>
      <c r="G5">
        <v>-0.56092019999999998</v>
      </c>
      <c r="H5">
        <v>-7.7376680000000003E-2</v>
      </c>
      <c r="I5">
        <v>0.87907089999999999</v>
      </c>
      <c r="J5">
        <v>1.132852</v>
      </c>
      <c r="K5">
        <v>1.874874E-2</v>
      </c>
      <c r="L5">
        <v>0.51160410000000001</v>
      </c>
      <c r="M5">
        <v>-0.6284883</v>
      </c>
      <c r="N5">
        <v>-0.31968750000000001</v>
      </c>
      <c r="O5">
        <v>-0.51226280000000002</v>
      </c>
      <c r="P5">
        <v>-0.59902429999999995</v>
      </c>
      <c r="Q5">
        <v>0.99731590000000003</v>
      </c>
      <c r="R5">
        <v>0.99772079999999996</v>
      </c>
      <c r="S5">
        <v>1.5514950000000001</v>
      </c>
      <c r="T5">
        <v>-0.55722579999999999</v>
      </c>
      <c r="U5">
        <v>-1.1565620000000001</v>
      </c>
    </row>
    <row r="6" spans="1:21" x14ac:dyDescent="0.25">
      <c r="A6" s="20">
        <f>-0.000000179929*10^9</f>
        <v>-179.929</v>
      </c>
      <c r="B6">
        <v>-0.47371530000000001</v>
      </c>
      <c r="C6">
        <v>0.49913960000000002</v>
      </c>
      <c r="D6">
        <v>-1.3068630000000001</v>
      </c>
      <c r="E6">
        <v>2.3128320000000002</v>
      </c>
      <c r="F6">
        <v>6.4430490000000007E-2</v>
      </c>
      <c r="G6">
        <v>-0.41998170000000001</v>
      </c>
      <c r="H6">
        <v>-0.65628509999999995</v>
      </c>
      <c r="I6">
        <v>0.86559399999999997</v>
      </c>
      <c r="J6">
        <v>0.69869110000000001</v>
      </c>
      <c r="K6">
        <v>-0.2414039</v>
      </c>
      <c r="L6">
        <v>0.23957619999999999</v>
      </c>
      <c r="M6">
        <v>-1.0854079999999999</v>
      </c>
      <c r="N6">
        <v>4.4305819999999999E-4</v>
      </c>
      <c r="O6">
        <v>-0.74710480000000001</v>
      </c>
      <c r="P6">
        <v>-0.19053870000000001</v>
      </c>
      <c r="Q6">
        <v>0.92759429999999998</v>
      </c>
      <c r="R6">
        <v>1.2537940000000001</v>
      </c>
      <c r="S6">
        <v>2.0758709999999998</v>
      </c>
      <c r="T6">
        <v>-0.67062250000000001</v>
      </c>
      <c r="U6">
        <v>-0.91957060000000002</v>
      </c>
    </row>
    <row r="7" spans="1:21" x14ac:dyDescent="0.25">
      <c r="A7" s="20">
        <f>-0.000000178929*10^9</f>
        <v>-178.929</v>
      </c>
      <c r="B7">
        <v>-0.2240055</v>
      </c>
      <c r="C7">
        <v>1.067329</v>
      </c>
      <c r="D7">
        <v>-0.72171399999999997</v>
      </c>
      <c r="E7">
        <v>1.7552110000000001</v>
      </c>
      <c r="F7">
        <v>0.1370778</v>
      </c>
      <c r="G7">
        <v>-0.65778939999999997</v>
      </c>
      <c r="H7">
        <v>-0.15640780000000001</v>
      </c>
      <c r="I7">
        <v>0.2951415</v>
      </c>
      <c r="J7">
        <v>1.0778430000000001</v>
      </c>
      <c r="K7">
        <v>-0.67789699999999997</v>
      </c>
      <c r="L7">
        <v>0.2705805</v>
      </c>
      <c r="M7">
        <v>-0.55728809999999995</v>
      </c>
      <c r="N7">
        <v>6.9596950000000005E-2</v>
      </c>
      <c r="O7">
        <v>-0.62527429999999995</v>
      </c>
      <c r="P7">
        <v>0.13560069999999999</v>
      </c>
      <c r="Q7">
        <v>0.84063350000000003</v>
      </c>
      <c r="R7">
        <v>1.40307</v>
      </c>
      <c r="S7">
        <v>1.788573</v>
      </c>
      <c r="T7">
        <v>-0.66661729999999997</v>
      </c>
      <c r="U7">
        <v>-1.057631</v>
      </c>
    </row>
    <row r="8" spans="1:21" x14ac:dyDescent="0.25">
      <c r="A8" s="20">
        <f>-0.000000177929*10^9</f>
        <v>-177.929</v>
      </c>
      <c r="B8">
        <v>0.66920710000000005</v>
      </c>
      <c r="C8">
        <v>1.3468910000000001</v>
      </c>
      <c r="D8">
        <v>0.49792429999999999</v>
      </c>
      <c r="E8">
        <v>0.1214153</v>
      </c>
      <c r="F8">
        <v>0.65049999999999997</v>
      </c>
      <c r="G8">
        <v>-0.60006130000000002</v>
      </c>
      <c r="H8">
        <v>1.1499360000000001</v>
      </c>
      <c r="I8">
        <v>0.74444509999999997</v>
      </c>
      <c r="J8">
        <v>1.731239</v>
      </c>
      <c r="K8">
        <v>-8.1479999999999997E-2</v>
      </c>
      <c r="L8">
        <v>0.92071380000000003</v>
      </c>
      <c r="M8">
        <v>0.38123410000000002</v>
      </c>
      <c r="N8">
        <v>-0.25097910000000001</v>
      </c>
      <c r="O8">
        <v>5.4243010000000001E-2</v>
      </c>
      <c r="P8">
        <v>-0.68922119999999998</v>
      </c>
      <c r="Q8">
        <v>0.7810549</v>
      </c>
      <c r="R8">
        <v>1.034977</v>
      </c>
      <c r="S8">
        <v>0.48429749999999999</v>
      </c>
      <c r="T8">
        <v>-0.42526120000000001</v>
      </c>
      <c r="U8">
        <v>-1.0950800000000001</v>
      </c>
    </row>
    <row r="9" spans="1:21" x14ac:dyDescent="0.25">
      <c r="A9" s="20">
        <f>-0.000000176929*10^9</f>
        <v>-176.929</v>
      </c>
      <c r="B9">
        <v>0.7354387</v>
      </c>
      <c r="C9">
        <v>0.80958790000000003</v>
      </c>
      <c r="D9">
        <v>0.93412229999999996</v>
      </c>
      <c r="E9">
        <v>1.7373599999999999E-2</v>
      </c>
      <c r="F9">
        <v>1.1791940000000001</v>
      </c>
      <c r="G9">
        <v>0.38662459999999998</v>
      </c>
      <c r="H9">
        <v>1.581197</v>
      </c>
      <c r="I9">
        <v>1.963069</v>
      </c>
      <c r="J9">
        <v>1.099513</v>
      </c>
      <c r="K9">
        <v>0.83361370000000001</v>
      </c>
      <c r="L9">
        <v>1.162231</v>
      </c>
      <c r="M9">
        <v>0.288933</v>
      </c>
      <c r="N9">
        <v>0.23744799999999999</v>
      </c>
      <c r="O9">
        <v>0.51790420000000004</v>
      </c>
      <c r="P9">
        <v>-1.019171</v>
      </c>
      <c r="Q9">
        <v>0.428755</v>
      </c>
      <c r="R9">
        <v>0.70094800000000002</v>
      </c>
      <c r="S9">
        <v>-0.15084049999999999</v>
      </c>
      <c r="T9">
        <v>-0.20250099999999999</v>
      </c>
      <c r="U9">
        <v>0.14532439999999999</v>
      </c>
    </row>
    <row r="10" spans="1:21" x14ac:dyDescent="0.25">
      <c r="A10" s="20">
        <f>-0.000000175929*10^9</f>
        <v>-175.929</v>
      </c>
      <c r="B10">
        <v>-0.19848930000000001</v>
      </c>
      <c r="C10">
        <v>1.0004930000000001</v>
      </c>
      <c r="D10">
        <v>0.94632450000000001</v>
      </c>
      <c r="E10">
        <v>0.87702400000000003</v>
      </c>
      <c r="F10">
        <v>1.2093830000000001</v>
      </c>
      <c r="G10">
        <v>0.64600840000000004</v>
      </c>
      <c r="H10">
        <v>1.1372530000000001</v>
      </c>
      <c r="I10">
        <v>1.2349399999999999</v>
      </c>
      <c r="J10">
        <v>0.42594029999999999</v>
      </c>
      <c r="K10">
        <v>0.9398706</v>
      </c>
      <c r="L10">
        <v>0.61546029999999996</v>
      </c>
      <c r="M10">
        <v>-0.1487579</v>
      </c>
      <c r="N10">
        <v>0.54792099999999999</v>
      </c>
      <c r="O10">
        <v>0.30375489999999999</v>
      </c>
      <c r="P10">
        <v>0.34848560000000001</v>
      </c>
      <c r="Q10">
        <v>0.18514040000000001</v>
      </c>
      <c r="R10">
        <v>-0.1074307</v>
      </c>
      <c r="S10">
        <v>0.43309819999999999</v>
      </c>
      <c r="T10">
        <v>2.175502E-2</v>
      </c>
      <c r="U10">
        <v>1.1024</v>
      </c>
    </row>
    <row r="11" spans="1:21" x14ac:dyDescent="0.25">
      <c r="A11" s="20">
        <f>-0.000000174929*10^9</f>
        <v>-174.929</v>
      </c>
      <c r="B11">
        <v>-1.284152</v>
      </c>
      <c r="C11">
        <v>0.85326080000000004</v>
      </c>
      <c r="D11">
        <v>1.144614</v>
      </c>
      <c r="E11">
        <v>1.406582</v>
      </c>
      <c r="F11">
        <v>0.4670686</v>
      </c>
      <c r="G11">
        <v>-0.3306461</v>
      </c>
      <c r="H11">
        <v>5.5778460000000002E-2</v>
      </c>
      <c r="I11">
        <v>0.12973280000000001</v>
      </c>
      <c r="J11">
        <v>0.73444089999999995</v>
      </c>
      <c r="K11">
        <v>0.97618199999999999</v>
      </c>
      <c r="L11">
        <v>0.4212381</v>
      </c>
      <c r="M11">
        <v>-0.22856779999999999</v>
      </c>
      <c r="N11">
        <v>-0.8836271</v>
      </c>
      <c r="O11">
        <v>0.46846660000000001</v>
      </c>
      <c r="P11">
        <v>0.90967370000000003</v>
      </c>
      <c r="Q11">
        <v>0.54158709999999999</v>
      </c>
      <c r="R11">
        <v>-1.3144929999999999</v>
      </c>
      <c r="S11">
        <v>1.0141990000000001</v>
      </c>
      <c r="T11">
        <v>0.18890879999999999</v>
      </c>
      <c r="U11">
        <v>0.27203490000000002</v>
      </c>
    </row>
    <row r="12" spans="1:21" x14ac:dyDescent="0.25">
      <c r="A12" s="20">
        <f>-0.000000173929*10^9</f>
        <v>-173.929</v>
      </c>
      <c r="B12">
        <v>-1.420075</v>
      </c>
      <c r="C12">
        <v>-0.60884059999999995</v>
      </c>
      <c r="D12">
        <v>0.59353800000000001</v>
      </c>
      <c r="E12">
        <v>1.820346</v>
      </c>
      <c r="F12">
        <v>-0.36981890000000001</v>
      </c>
      <c r="G12">
        <v>-0.85136809999999996</v>
      </c>
      <c r="H12">
        <v>-0.99806360000000005</v>
      </c>
      <c r="I12">
        <v>1.2101679999999999</v>
      </c>
      <c r="J12">
        <v>0.47260160000000001</v>
      </c>
      <c r="K12">
        <v>0.89350490000000005</v>
      </c>
      <c r="L12">
        <v>0.66687099999999999</v>
      </c>
      <c r="M12">
        <v>-0.2141673</v>
      </c>
      <c r="N12">
        <v>-1.78959</v>
      </c>
      <c r="O12">
        <v>1.0353079999999999</v>
      </c>
      <c r="P12">
        <v>-0.26272420000000002</v>
      </c>
      <c r="Q12">
        <v>0.58934109999999995</v>
      </c>
      <c r="R12">
        <v>-0.59789479999999995</v>
      </c>
      <c r="S12">
        <v>1.03108</v>
      </c>
      <c r="T12">
        <v>0.22476699999999999</v>
      </c>
      <c r="U12">
        <v>-0.1340182</v>
      </c>
    </row>
    <row r="13" spans="1:21" x14ac:dyDescent="0.25">
      <c r="A13" s="20">
        <f>-0.000000172929*10^9</f>
        <v>-172.929</v>
      </c>
      <c r="B13">
        <v>-0.22653480000000001</v>
      </c>
      <c r="C13">
        <v>-1.043566</v>
      </c>
      <c r="D13">
        <v>-1.155041</v>
      </c>
      <c r="E13">
        <v>1.4383030000000001</v>
      </c>
      <c r="F13">
        <v>-0.48669289999999998</v>
      </c>
      <c r="G13">
        <v>-1.0894539999999999</v>
      </c>
      <c r="H13">
        <v>-0.81284559999999995</v>
      </c>
      <c r="I13">
        <v>1.947665</v>
      </c>
      <c r="J13">
        <v>-0.3136777</v>
      </c>
      <c r="K13">
        <v>8.7252239999999995E-2</v>
      </c>
      <c r="L13">
        <v>0.48896000000000001</v>
      </c>
      <c r="M13">
        <v>-0.4634529</v>
      </c>
      <c r="N13">
        <v>-0.57797149999999997</v>
      </c>
      <c r="O13">
        <v>1.893591E-2</v>
      </c>
      <c r="P13">
        <v>-0.74627940000000004</v>
      </c>
      <c r="Q13">
        <v>7.8244800000000003E-2</v>
      </c>
      <c r="R13">
        <v>1.1267529999999999</v>
      </c>
      <c r="S13">
        <v>1.070031</v>
      </c>
      <c r="T13">
        <v>0.67991690000000005</v>
      </c>
      <c r="U13">
        <v>0.39499820000000002</v>
      </c>
    </row>
    <row r="14" spans="1:21" x14ac:dyDescent="0.25">
      <c r="A14" s="20">
        <f>-0.000000171929*10^9</f>
        <v>-171.929</v>
      </c>
      <c r="B14">
        <v>0.39334819999999998</v>
      </c>
      <c r="C14">
        <v>0.1522655</v>
      </c>
      <c r="D14">
        <v>-1.826549</v>
      </c>
      <c r="E14">
        <v>0.23972289999999999</v>
      </c>
      <c r="F14">
        <v>0.1589711</v>
      </c>
      <c r="G14">
        <v>-1.2692300000000001</v>
      </c>
      <c r="H14">
        <v>8.1228149999999999E-2</v>
      </c>
      <c r="I14">
        <v>0.75728850000000003</v>
      </c>
      <c r="J14">
        <v>-0.55881040000000004</v>
      </c>
      <c r="K14">
        <v>-0.72853650000000003</v>
      </c>
      <c r="L14">
        <v>-0.53288760000000002</v>
      </c>
      <c r="M14">
        <v>-0.95460900000000004</v>
      </c>
      <c r="N14">
        <v>0.5841248</v>
      </c>
      <c r="O14">
        <v>-1.592821</v>
      </c>
      <c r="P14">
        <v>0.23040930000000001</v>
      </c>
      <c r="Q14">
        <v>-0.18868599999999999</v>
      </c>
      <c r="R14">
        <v>0.409215</v>
      </c>
      <c r="S14">
        <v>1.064943</v>
      </c>
      <c r="T14">
        <v>1.555666</v>
      </c>
      <c r="U14">
        <v>6.5342890000000001E-2</v>
      </c>
    </row>
    <row r="15" spans="1:21" x14ac:dyDescent="0.25">
      <c r="A15" s="20">
        <f>-0.000000170929*10^9</f>
        <v>-170.929</v>
      </c>
      <c r="B15">
        <v>-3.6679259999999998E-2</v>
      </c>
      <c r="C15">
        <v>1.4075820000000001</v>
      </c>
      <c r="D15">
        <v>-0.55045679999999997</v>
      </c>
      <c r="E15">
        <v>-0.42256850000000001</v>
      </c>
      <c r="F15">
        <v>0.86692709999999995</v>
      </c>
      <c r="G15">
        <v>-0.6445457</v>
      </c>
      <c r="H15">
        <v>0.80105280000000001</v>
      </c>
      <c r="I15">
        <v>-0.1024525</v>
      </c>
      <c r="J15">
        <v>-0.50017420000000001</v>
      </c>
      <c r="K15">
        <v>-0.64471630000000002</v>
      </c>
      <c r="L15">
        <v>-1.6660900000000001</v>
      </c>
      <c r="M15">
        <v>-0.7670264</v>
      </c>
      <c r="N15">
        <v>0.107098</v>
      </c>
      <c r="O15">
        <v>-1.276233</v>
      </c>
      <c r="P15">
        <v>0.62629250000000003</v>
      </c>
      <c r="Q15">
        <v>-0.20439930000000001</v>
      </c>
      <c r="R15">
        <v>-1.5133129999999999</v>
      </c>
      <c r="S15">
        <v>0.53949369999999996</v>
      </c>
      <c r="T15">
        <v>1.971814</v>
      </c>
      <c r="U15">
        <v>-6.0406290000000001E-2</v>
      </c>
    </row>
    <row r="16" spans="1:21" x14ac:dyDescent="0.25">
      <c r="A16" s="20">
        <f>-0.000000169929*10^9</f>
        <v>-169.929</v>
      </c>
      <c r="B16">
        <v>0.21497730000000001</v>
      </c>
      <c r="C16">
        <v>1.3332649999999999</v>
      </c>
      <c r="D16">
        <v>0.25307780000000002</v>
      </c>
      <c r="E16">
        <v>0.18695310000000001</v>
      </c>
      <c r="F16">
        <v>0.3623632</v>
      </c>
      <c r="G16">
        <v>-1.4432169999999999E-2</v>
      </c>
      <c r="H16">
        <v>0.62516890000000003</v>
      </c>
      <c r="I16">
        <v>-6.9661760000000003E-2</v>
      </c>
      <c r="J16">
        <v>-0.18573239999999999</v>
      </c>
      <c r="K16">
        <v>-0.51927520000000005</v>
      </c>
      <c r="L16">
        <v>-1.2235879999999999</v>
      </c>
      <c r="M16">
        <v>-4.6834939999999999E-2</v>
      </c>
      <c r="N16">
        <v>-0.67592110000000005</v>
      </c>
      <c r="O16">
        <v>-0.28121489999999999</v>
      </c>
      <c r="P16">
        <v>0.17391519999999999</v>
      </c>
      <c r="Q16">
        <v>8.3758079999999999E-2</v>
      </c>
      <c r="R16">
        <v>-1.1182190000000001</v>
      </c>
      <c r="S16">
        <v>0.42350569999999998</v>
      </c>
      <c r="T16">
        <v>0.62045430000000001</v>
      </c>
      <c r="U16">
        <v>0.93409059999999999</v>
      </c>
    </row>
    <row r="17" spans="1:21" x14ac:dyDescent="0.25">
      <c r="A17" s="20">
        <f>-0.000000168929*10^9</f>
        <v>-168.929</v>
      </c>
      <c r="B17">
        <v>1.246712</v>
      </c>
      <c r="C17">
        <v>3.6659249999999997E-2</v>
      </c>
      <c r="D17">
        <v>0.1370546</v>
      </c>
      <c r="E17">
        <v>1.182402</v>
      </c>
      <c r="F17">
        <v>-0.3215923</v>
      </c>
      <c r="G17">
        <v>0.2494924</v>
      </c>
      <c r="H17">
        <v>-7.4168349999999994E-2</v>
      </c>
      <c r="I17">
        <v>-0.34581109999999998</v>
      </c>
      <c r="J17">
        <v>2.4156650000000002E-2</v>
      </c>
      <c r="K17">
        <v>-0.69341030000000003</v>
      </c>
      <c r="L17">
        <v>0.26341039999999999</v>
      </c>
      <c r="M17">
        <v>5.9240790000000002E-2</v>
      </c>
      <c r="N17">
        <v>-0.34999819999999998</v>
      </c>
      <c r="O17">
        <v>-5.5731929999999999E-2</v>
      </c>
      <c r="P17">
        <v>0.40757959999999999</v>
      </c>
      <c r="Q17">
        <v>0.86631979999999997</v>
      </c>
      <c r="R17">
        <v>-2.1390760000000002E-2</v>
      </c>
      <c r="S17">
        <v>1.306408</v>
      </c>
      <c r="T17">
        <v>-1.3907339999999999</v>
      </c>
      <c r="U17">
        <v>1.4529730000000001</v>
      </c>
    </row>
    <row r="18" spans="1:21" x14ac:dyDescent="0.25">
      <c r="A18" s="20">
        <f>-0.000000167929*10^9</f>
        <v>-167.929</v>
      </c>
      <c r="B18">
        <v>1.516132</v>
      </c>
      <c r="C18">
        <v>5.291324E-2</v>
      </c>
      <c r="D18">
        <v>-4.0254070000000003E-2</v>
      </c>
      <c r="E18">
        <v>1.2529429999999999</v>
      </c>
      <c r="F18">
        <v>0.34842000000000001</v>
      </c>
      <c r="G18">
        <v>0.4116766</v>
      </c>
      <c r="H18">
        <v>0.56043229999999999</v>
      </c>
      <c r="I18">
        <v>-0.76370550000000004</v>
      </c>
      <c r="J18">
        <v>7.0299979999999998E-2</v>
      </c>
      <c r="K18">
        <v>-0.36879329999999999</v>
      </c>
      <c r="L18">
        <v>0.81615939999999998</v>
      </c>
      <c r="M18">
        <v>-0.1570684</v>
      </c>
      <c r="N18">
        <v>0.72629889999999997</v>
      </c>
      <c r="O18">
        <v>-0.276893</v>
      </c>
      <c r="P18">
        <v>0.78970799999999997</v>
      </c>
      <c r="Q18">
        <v>1.024902</v>
      </c>
      <c r="R18">
        <v>-1.156488</v>
      </c>
      <c r="S18">
        <v>1.3758809999999999</v>
      </c>
      <c r="T18">
        <v>-0.74400350000000004</v>
      </c>
      <c r="U18">
        <v>0.69790189999999996</v>
      </c>
    </row>
    <row r="19" spans="1:21" x14ac:dyDescent="0.25">
      <c r="A19" s="20">
        <f>-0.000000166929*10^9</f>
        <v>-166.929</v>
      </c>
      <c r="B19">
        <v>0.1769135</v>
      </c>
      <c r="C19">
        <v>1.4766109999999999</v>
      </c>
      <c r="D19">
        <v>-0.43433139999999998</v>
      </c>
      <c r="E19">
        <v>0.45938230000000002</v>
      </c>
      <c r="F19">
        <v>1.295817</v>
      </c>
      <c r="G19">
        <v>-0.26183060000000002</v>
      </c>
      <c r="H19">
        <v>1.3686929999999999</v>
      </c>
      <c r="I19">
        <v>-0.20937749999999999</v>
      </c>
      <c r="J19">
        <v>0.7117019</v>
      </c>
      <c r="K19">
        <v>-0.180282</v>
      </c>
      <c r="L19">
        <v>0.71614140000000004</v>
      </c>
      <c r="M19">
        <v>-0.11638220000000001</v>
      </c>
      <c r="N19">
        <v>1.0887720000000001</v>
      </c>
      <c r="O19">
        <v>-1.0224960000000001</v>
      </c>
      <c r="P19">
        <v>-7.6383859999999998E-2</v>
      </c>
      <c r="Q19">
        <v>-0.53990570000000004</v>
      </c>
      <c r="R19">
        <v>-2.5818590000000001</v>
      </c>
      <c r="S19">
        <v>-0.40377079999999999</v>
      </c>
      <c r="T19">
        <v>1.0529649999999999</v>
      </c>
      <c r="U19">
        <v>-9.6089969999999997E-2</v>
      </c>
    </row>
    <row r="20" spans="1:21" x14ac:dyDescent="0.25">
      <c r="A20" s="20">
        <f>-0.000000165929*10^9</f>
        <v>-165.929</v>
      </c>
      <c r="B20">
        <v>-1.2019150000000001</v>
      </c>
      <c r="C20">
        <v>1.608813</v>
      </c>
      <c r="D20">
        <v>-0.3795249</v>
      </c>
      <c r="E20">
        <v>-0.35580489999999998</v>
      </c>
      <c r="F20">
        <v>1.575561</v>
      </c>
      <c r="G20">
        <v>-1.3356140000000001</v>
      </c>
      <c r="H20">
        <v>0.63052529999999996</v>
      </c>
      <c r="I20">
        <v>1.083826</v>
      </c>
      <c r="J20">
        <v>1.1730860000000001</v>
      </c>
      <c r="K20">
        <v>-0.48995450000000002</v>
      </c>
      <c r="L20">
        <v>0.92870730000000001</v>
      </c>
      <c r="M20">
        <v>-8.6824769999999996E-2</v>
      </c>
      <c r="N20">
        <v>-0.19126899999999999</v>
      </c>
      <c r="O20">
        <v>-1.2465470000000001</v>
      </c>
      <c r="P20">
        <v>-1.136971</v>
      </c>
      <c r="Q20">
        <v>-1.8227169999999999</v>
      </c>
      <c r="R20">
        <v>-1.5115730000000001</v>
      </c>
      <c r="S20">
        <v>-1.642776</v>
      </c>
      <c r="T20">
        <v>0.47255659999999999</v>
      </c>
      <c r="U20">
        <v>0.23457790000000001</v>
      </c>
    </row>
    <row r="21" spans="1:21" x14ac:dyDescent="0.25">
      <c r="A21" s="20">
        <f>-0.000000164929*10^9</f>
        <v>-164.929</v>
      </c>
      <c r="B21">
        <v>-1.2963519999999999</v>
      </c>
      <c r="C21">
        <v>0.3887139</v>
      </c>
      <c r="D21">
        <v>-0.12488390000000001</v>
      </c>
      <c r="E21">
        <v>-0.78163139999999998</v>
      </c>
      <c r="F21">
        <v>1.0901320000000001</v>
      </c>
      <c r="G21">
        <v>-1.3777889999999999</v>
      </c>
      <c r="H21">
        <v>6.3904959999999997E-2</v>
      </c>
      <c r="I21">
        <v>1.3486910000000001</v>
      </c>
      <c r="J21">
        <v>0.33629120000000001</v>
      </c>
      <c r="K21">
        <v>-0.31791580000000003</v>
      </c>
      <c r="L21">
        <v>0.81351019999999996</v>
      </c>
      <c r="M21">
        <v>-0.21649940000000001</v>
      </c>
      <c r="N21">
        <v>-1.3522430000000001</v>
      </c>
      <c r="O21">
        <v>-0.38216470000000002</v>
      </c>
      <c r="P21">
        <v>-0.89273389999999997</v>
      </c>
      <c r="Q21">
        <v>-1.016162</v>
      </c>
      <c r="R21">
        <v>0.60809139999999995</v>
      </c>
      <c r="S21">
        <v>-1.0862510000000001</v>
      </c>
      <c r="T21">
        <v>-1.402917</v>
      </c>
      <c r="U21">
        <v>0.54349349999999996</v>
      </c>
    </row>
    <row r="22" spans="1:21" x14ac:dyDescent="0.25">
      <c r="A22" s="20">
        <f>-0.000000163929*10^9</f>
        <v>-163.929</v>
      </c>
      <c r="B22">
        <v>-0.87887879999999996</v>
      </c>
      <c r="C22">
        <v>-0.7658277</v>
      </c>
      <c r="D22">
        <v>-0.82517680000000004</v>
      </c>
      <c r="E22">
        <v>-0.65243649999999997</v>
      </c>
      <c r="F22">
        <v>0.41311439999999999</v>
      </c>
      <c r="G22">
        <v>-1.0147189999999999</v>
      </c>
      <c r="H22">
        <v>0.41172249999999999</v>
      </c>
      <c r="I22">
        <v>0.3088419</v>
      </c>
      <c r="J22">
        <v>-1.56942</v>
      </c>
      <c r="K22">
        <v>0.67048949999999996</v>
      </c>
      <c r="L22">
        <v>4.0978130000000001E-2</v>
      </c>
      <c r="M22">
        <v>-1.1159680000000001</v>
      </c>
      <c r="N22">
        <v>-0.88160749999999999</v>
      </c>
      <c r="O22">
        <v>-0.21310190000000001</v>
      </c>
      <c r="P22">
        <v>-0.26400259999999998</v>
      </c>
      <c r="Q22">
        <v>-0.47455799999999998</v>
      </c>
      <c r="R22">
        <v>0.84352360000000004</v>
      </c>
      <c r="S22">
        <v>-0.23082469999999999</v>
      </c>
      <c r="T22">
        <v>-2.3948230000000001</v>
      </c>
      <c r="U22">
        <v>0.18748500000000001</v>
      </c>
    </row>
    <row r="23" spans="1:21" x14ac:dyDescent="0.25">
      <c r="A23" s="20">
        <f>-0.000000162929*10^9</f>
        <v>-162.929</v>
      </c>
      <c r="B23">
        <v>0.19753989999999999</v>
      </c>
      <c r="C23">
        <v>-1.06992</v>
      </c>
      <c r="D23">
        <v>-1.612063</v>
      </c>
      <c r="E23">
        <v>-0.1079473</v>
      </c>
      <c r="F23">
        <v>5.1516880000000001E-2</v>
      </c>
      <c r="G23">
        <v>-0.6843321</v>
      </c>
      <c r="H23">
        <v>0.28877770000000003</v>
      </c>
      <c r="I23">
        <v>-0.57807540000000002</v>
      </c>
      <c r="J23">
        <v>-2.733711</v>
      </c>
      <c r="K23">
        <v>0.52689149999999996</v>
      </c>
      <c r="L23">
        <v>-0.3137414</v>
      </c>
      <c r="M23">
        <v>-2.3561559999999999</v>
      </c>
      <c r="N23">
        <v>-0.41691479999999997</v>
      </c>
      <c r="O23">
        <v>-1.248985</v>
      </c>
      <c r="P23">
        <v>-8.509688E-2</v>
      </c>
      <c r="Q23">
        <v>-1.0942369999999999</v>
      </c>
      <c r="R23">
        <v>-0.21099399999999999</v>
      </c>
      <c r="S23">
        <v>0.31284640000000002</v>
      </c>
      <c r="T23">
        <v>-2.1609820000000002</v>
      </c>
      <c r="U23">
        <v>0.2299496</v>
      </c>
    </row>
    <row r="24" spans="1:21" x14ac:dyDescent="0.25">
      <c r="A24" s="20">
        <f>-0.000000161929*10^9</f>
        <v>-161.929</v>
      </c>
      <c r="B24">
        <v>1.6060350000000001</v>
      </c>
      <c r="C24">
        <v>2.9901400000000002E-2</v>
      </c>
      <c r="D24">
        <v>-1.093307</v>
      </c>
      <c r="E24">
        <v>0.49516460000000001</v>
      </c>
      <c r="F24">
        <v>-0.64670499999999997</v>
      </c>
      <c r="G24">
        <v>0.79694980000000004</v>
      </c>
      <c r="H24">
        <v>-0.65923810000000005</v>
      </c>
      <c r="I24">
        <v>-0.35012019999999999</v>
      </c>
      <c r="J24">
        <v>-2.113283</v>
      </c>
      <c r="K24">
        <v>-1.412234</v>
      </c>
      <c r="L24">
        <v>-0.43646740000000001</v>
      </c>
      <c r="M24">
        <v>-1.930928</v>
      </c>
      <c r="N24">
        <v>-0.56269040000000003</v>
      </c>
      <c r="O24">
        <v>-2.0723009999999999</v>
      </c>
      <c r="P24">
        <v>-6.7296969999999998E-2</v>
      </c>
      <c r="Q24">
        <v>-0.71560009999999996</v>
      </c>
      <c r="R24">
        <v>-0.60910929999999996</v>
      </c>
      <c r="S24">
        <v>-6.2453179999999997E-2</v>
      </c>
      <c r="T24">
        <v>-1.478748</v>
      </c>
      <c r="U24">
        <v>0.76177530000000004</v>
      </c>
    </row>
    <row r="25" spans="1:21" x14ac:dyDescent="0.25">
      <c r="A25" s="20">
        <f>-0.000000160929*10^9</f>
        <v>-160.929</v>
      </c>
      <c r="B25">
        <v>2.0339930000000002</v>
      </c>
      <c r="C25">
        <v>1.2718160000000001</v>
      </c>
      <c r="D25">
        <v>0.48917240000000001</v>
      </c>
      <c r="E25">
        <v>0.62039650000000002</v>
      </c>
      <c r="F25">
        <v>-1.6204400000000001</v>
      </c>
      <c r="G25">
        <v>2.4046789999999998</v>
      </c>
      <c r="H25">
        <v>-0.88509329999999997</v>
      </c>
      <c r="I25">
        <v>0.57273249999999998</v>
      </c>
      <c r="J25">
        <v>-1.619505</v>
      </c>
      <c r="K25">
        <v>-2.1752400000000001</v>
      </c>
      <c r="L25">
        <v>-1.387356</v>
      </c>
      <c r="M25">
        <v>-0.43095539999999999</v>
      </c>
      <c r="N25">
        <v>1.8322669999999999E-2</v>
      </c>
      <c r="O25">
        <v>-1.6272690000000001</v>
      </c>
      <c r="P25">
        <v>-0.1452784</v>
      </c>
      <c r="Q25">
        <v>0.36475679999999999</v>
      </c>
      <c r="R25">
        <v>-0.28943530000000001</v>
      </c>
      <c r="S25">
        <v>-1.3006949999999999</v>
      </c>
      <c r="T25">
        <v>-1.0217529999999999</v>
      </c>
      <c r="U25">
        <v>1.2305330000000001</v>
      </c>
    </row>
    <row r="26" spans="1:21" x14ac:dyDescent="0.25">
      <c r="A26" s="20">
        <f>-0.000000159929*10^9</f>
        <v>-159.929</v>
      </c>
      <c r="B26">
        <v>1.758958</v>
      </c>
      <c r="C26">
        <v>1.153311</v>
      </c>
      <c r="D26">
        <v>1.4073230000000001</v>
      </c>
      <c r="E26">
        <v>-0.48616949999999998</v>
      </c>
      <c r="F26">
        <v>-1.692321</v>
      </c>
      <c r="G26">
        <v>1.984226</v>
      </c>
      <c r="H26">
        <v>0.65729230000000005</v>
      </c>
      <c r="I26">
        <v>1.419019</v>
      </c>
      <c r="J26">
        <v>-1.431619</v>
      </c>
      <c r="K26">
        <v>-0.87116579999999999</v>
      </c>
      <c r="L26">
        <v>-2.4049450000000001</v>
      </c>
      <c r="M26">
        <v>0.52003520000000003</v>
      </c>
      <c r="N26">
        <v>0.89390230000000004</v>
      </c>
      <c r="O26">
        <v>-0.18123159999999999</v>
      </c>
      <c r="P26">
        <v>-0.30836720000000001</v>
      </c>
      <c r="Q26">
        <v>0.31302469999999999</v>
      </c>
      <c r="R26">
        <v>0.23312189999999999</v>
      </c>
      <c r="S26">
        <v>-1.5884860000000001</v>
      </c>
      <c r="T26">
        <v>-0.61078200000000005</v>
      </c>
      <c r="U26">
        <v>1.216934</v>
      </c>
    </row>
    <row r="27" spans="1:21" x14ac:dyDescent="0.25">
      <c r="A27" s="20">
        <f>-0.000000158929*10^9</f>
        <v>-158.929</v>
      </c>
      <c r="B27">
        <v>0.85045309999999996</v>
      </c>
      <c r="C27">
        <v>0.63199950000000005</v>
      </c>
      <c r="D27">
        <v>0.82371810000000001</v>
      </c>
      <c r="E27">
        <v>-1.758154</v>
      </c>
      <c r="F27">
        <v>-0.52421850000000003</v>
      </c>
      <c r="G27">
        <v>0.65081330000000004</v>
      </c>
      <c r="H27">
        <v>2.2171780000000001</v>
      </c>
      <c r="I27">
        <v>1.961014</v>
      </c>
      <c r="J27">
        <v>-0.50342969999999998</v>
      </c>
      <c r="K27">
        <v>0.32072230000000002</v>
      </c>
      <c r="L27">
        <v>-1.909276</v>
      </c>
      <c r="M27">
        <v>1.6377219999999999</v>
      </c>
      <c r="N27">
        <v>1.0540389999999999</v>
      </c>
      <c r="O27">
        <v>1.1290549999999999</v>
      </c>
      <c r="P27">
        <v>-0.94406950000000001</v>
      </c>
      <c r="Q27">
        <v>-0.76301280000000005</v>
      </c>
      <c r="R27">
        <v>0.44982290000000003</v>
      </c>
      <c r="S27">
        <v>-0.59958389999999995</v>
      </c>
      <c r="T27">
        <v>-0.3229802</v>
      </c>
      <c r="U27">
        <v>1.3034129999999999</v>
      </c>
    </row>
    <row r="28" spans="1:21" x14ac:dyDescent="0.25">
      <c r="A28" s="20">
        <f>-0.000000157929*10^9</f>
        <v>-157.929</v>
      </c>
      <c r="B28">
        <v>-0.39231650000000001</v>
      </c>
      <c r="C28">
        <v>0.25371729999999998</v>
      </c>
      <c r="D28">
        <v>9.2951880000000001E-2</v>
      </c>
      <c r="E28">
        <v>-1.758103</v>
      </c>
      <c r="F28">
        <v>0.55179370000000005</v>
      </c>
      <c r="G28">
        <v>0.3072878</v>
      </c>
      <c r="H28">
        <v>1.217325</v>
      </c>
      <c r="I28">
        <v>1.9085240000000001</v>
      </c>
      <c r="J28">
        <v>4.678616E-2</v>
      </c>
      <c r="K28">
        <v>0.55362129999999998</v>
      </c>
      <c r="L28">
        <v>-0.18331510000000001</v>
      </c>
      <c r="M28">
        <v>2.3659279999999998</v>
      </c>
      <c r="N28">
        <v>0.81327930000000004</v>
      </c>
      <c r="O28">
        <v>1.6372139999999999</v>
      </c>
      <c r="P28">
        <v>-1.7471559999999999</v>
      </c>
      <c r="Q28">
        <v>-1.6294420000000001</v>
      </c>
      <c r="R28">
        <v>0.42548599999999998</v>
      </c>
      <c r="S28">
        <v>0.48890309999999998</v>
      </c>
      <c r="T28">
        <v>-4.799146E-2</v>
      </c>
      <c r="U28">
        <v>1.6339349999999999</v>
      </c>
    </row>
    <row r="29" spans="1:21" x14ac:dyDescent="0.25">
      <c r="A29" s="20">
        <f>-0.000000156929*10^9</f>
        <v>-156.929</v>
      </c>
      <c r="B29">
        <v>-0.72274490000000002</v>
      </c>
      <c r="C29">
        <v>-0.56943330000000003</v>
      </c>
      <c r="D29">
        <v>2.649433E-2</v>
      </c>
      <c r="E29">
        <v>-1.3366480000000001</v>
      </c>
      <c r="F29">
        <v>0.44224069999999999</v>
      </c>
      <c r="G29">
        <v>0.16278110000000001</v>
      </c>
      <c r="H29">
        <v>-1.206887</v>
      </c>
      <c r="I29">
        <v>1.490526</v>
      </c>
      <c r="J29">
        <v>-0.1615219</v>
      </c>
      <c r="K29">
        <v>0.76516530000000005</v>
      </c>
      <c r="L29">
        <v>0.66315860000000004</v>
      </c>
      <c r="M29">
        <v>1.5079549999999999</v>
      </c>
      <c r="N29">
        <v>0.2033287</v>
      </c>
      <c r="O29">
        <v>1.134064</v>
      </c>
      <c r="P29">
        <v>-1.336471</v>
      </c>
      <c r="Q29">
        <v>-1.4373199999999999</v>
      </c>
      <c r="R29">
        <v>0.59121880000000004</v>
      </c>
      <c r="S29">
        <v>0.79137970000000002</v>
      </c>
      <c r="T29">
        <v>0.89706830000000004</v>
      </c>
      <c r="U29">
        <v>0.65075229999999995</v>
      </c>
    </row>
    <row r="30" spans="1:21" x14ac:dyDescent="0.25">
      <c r="A30" s="20">
        <f>-0.000000155929*10^9</f>
        <v>-155.929</v>
      </c>
      <c r="B30">
        <v>-0.70039680000000004</v>
      </c>
      <c r="C30">
        <v>-0.99883750000000004</v>
      </c>
      <c r="D30">
        <v>-1.8078360000000002E-2</v>
      </c>
      <c r="E30">
        <v>-0.55860410000000005</v>
      </c>
      <c r="F30">
        <v>-0.28609830000000003</v>
      </c>
      <c r="G30">
        <v>9.3430070000000004E-2</v>
      </c>
      <c r="H30">
        <v>-1.1695199999999999</v>
      </c>
      <c r="I30">
        <v>0.93687160000000003</v>
      </c>
      <c r="J30">
        <v>-0.37006450000000002</v>
      </c>
      <c r="K30">
        <v>1.437109</v>
      </c>
      <c r="L30">
        <v>-0.15576100000000001</v>
      </c>
      <c r="M30">
        <v>1.021876</v>
      </c>
      <c r="N30">
        <v>-0.3415164</v>
      </c>
      <c r="O30">
        <v>-0.18425169999999999</v>
      </c>
      <c r="P30">
        <v>-0.25197049999999999</v>
      </c>
      <c r="Q30">
        <v>-0.30498500000000001</v>
      </c>
      <c r="R30">
        <v>0.46047729999999998</v>
      </c>
      <c r="S30">
        <v>0.84365840000000003</v>
      </c>
      <c r="T30">
        <v>1.68903</v>
      </c>
      <c r="U30">
        <v>-0.9241298</v>
      </c>
    </row>
    <row r="31" spans="1:21" x14ac:dyDescent="0.25">
      <c r="A31" s="20">
        <f>-0.000000154929*10^9</f>
        <v>-154.929</v>
      </c>
      <c r="B31">
        <v>-1.040983</v>
      </c>
      <c r="C31">
        <v>-3.7381869999999998E-2</v>
      </c>
      <c r="D31">
        <v>-0.47190219999999999</v>
      </c>
      <c r="E31">
        <v>0.87692099999999995</v>
      </c>
      <c r="F31">
        <v>-0.57855080000000003</v>
      </c>
      <c r="G31">
        <v>0.10765660000000001</v>
      </c>
      <c r="H31">
        <v>0.94376660000000001</v>
      </c>
      <c r="I31">
        <v>0.4764427</v>
      </c>
      <c r="J31">
        <v>0.12635650000000001</v>
      </c>
      <c r="K31">
        <v>2.129823</v>
      </c>
      <c r="L31">
        <v>-0.84406769999999998</v>
      </c>
      <c r="M31">
        <v>2.0824090000000002</v>
      </c>
      <c r="N31">
        <v>6.4126610000000001E-2</v>
      </c>
      <c r="O31">
        <v>-0.74710500000000002</v>
      </c>
      <c r="P31">
        <v>2.3161339999999999E-2</v>
      </c>
      <c r="Q31">
        <v>0.91112729999999997</v>
      </c>
      <c r="R31">
        <v>-0.1165813</v>
      </c>
      <c r="S31">
        <v>1.6385909999999999</v>
      </c>
      <c r="T31">
        <v>1.290049</v>
      </c>
      <c r="U31">
        <v>-0.81492699999999996</v>
      </c>
    </row>
    <row r="32" spans="1:21" x14ac:dyDescent="0.25">
      <c r="A32" s="20">
        <f>-0.000000153929*10^9</f>
        <v>-153.929</v>
      </c>
      <c r="B32">
        <v>-0.27103759999999999</v>
      </c>
      <c r="C32">
        <v>0.57700530000000005</v>
      </c>
      <c r="D32">
        <v>-0.72309369999999995</v>
      </c>
      <c r="E32">
        <v>1.368026</v>
      </c>
      <c r="F32">
        <v>0.18493560000000001</v>
      </c>
      <c r="G32">
        <v>-1.078541</v>
      </c>
      <c r="H32">
        <v>1.61042</v>
      </c>
      <c r="I32">
        <v>0.10422099999999999</v>
      </c>
      <c r="J32">
        <v>0.86649149999999997</v>
      </c>
      <c r="K32">
        <v>2.0018790000000002</v>
      </c>
      <c r="L32">
        <v>-0.3349627</v>
      </c>
      <c r="M32">
        <v>2.5420989999999999</v>
      </c>
      <c r="N32">
        <v>4.7871759999999999E-2</v>
      </c>
      <c r="O32">
        <v>0.18866630000000001</v>
      </c>
      <c r="P32">
        <v>1.7110810000000001E-2</v>
      </c>
      <c r="Q32">
        <v>1.4532080000000001</v>
      </c>
      <c r="R32">
        <v>-0.42416340000000002</v>
      </c>
      <c r="S32">
        <v>1.9594210000000001</v>
      </c>
      <c r="T32">
        <v>0.89132889999999998</v>
      </c>
      <c r="U32">
        <v>0.17613319999999999</v>
      </c>
    </row>
    <row r="33" spans="1:21" x14ac:dyDescent="0.25">
      <c r="A33" s="20">
        <f>-0.000000152929*10^9</f>
        <v>-152.929</v>
      </c>
      <c r="B33">
        <v>1.417238</v>
      </c>
      <c r="C33">
        <v>-1.1816549999999999</v>
      </c>
      <c r="D33">
        <v>-0.33486070000000001</v>
      </c>
      <c r="E33">
        <v>0.78788579999999997</v>
      </c>
      <c r="F33">
        <v>1.404955</v>
      </c>
      <c r="G33">
        <v>-2.3395959999999998</v>
      </c>
      <c r="H33">
        <v>0.82795529999999995</v>
      </c>
      <c r="I33">
        <v>-0.99301260000000002</v>
      </c>
      <c r="J33">
        <v>0.52949690000000005</v>
      </c>
      <c r="K33">
        <v>0.74940759999999995</v>
      </c>
      <c r="L33">
        <v>-0.46996310000000002</v>
      </c>
      <c r="M33">
        <v>1.3429390000000001</v>
      </c>
      <c r="N33">
        <v>-0.98433619999999999</v>
      </c>
      <c r="O33">
        <v>0.61988299999999996</v>
      </c>
      <c r="P33">
        <v>0.66156020000000004</v>
      </c>
      <c r="Q33">
        <v>1.673219</v>
      </c>
      <c r="R33">
        <v>-0.20455390000000001</v>
      </c>
      <c r="S33">
        <v>0.9837785</v>
      </c>
      <c r="T33">
        <v>0.76516410000000001</v>
      </c>
      <c r="U33">
        <v>0.58645890000000001</v>
      </c>
    </row>
    <row r="34" spans="1:21" x14ac:dyDescent="0.25">
      <c r="A34" s="20">
        <f>-0.000000151929*10^9</f>
        <v>-151.929</v>
      </c>
      <c r="B34">
        <v>1.7420389999999999</v>
      </c>
      <c r="C34">
        <v>-2.8736570000000001</v>
      </c>
      <c r="D34">
        <v>0.25104179999999998</v>
      </c>
      <c r="E34">
        <v>0.28582000000000002</v>
      </c>
      <c r="F34">
        <v>1.56721</v>
      </c>
      <c r="G34">
        <v>-1.9849669999999999</v>
      </c>
      <c r="H34">
        <v>0.64382260000000002</v>
      </c>
      <c r="I34">
        <v>-1.2668060000000001</v>
      </c>
      <c r="J34">
        <v>-0.38979399999999997</v>
      </c>
      <c r="K34">
        <v>-0.48146529999999998</v>
      </c>
      <c r="L34">
        <v>-0.80878300000000003</v>
      </c>
      <c r="M34">
        <v>0.240789</v>
      </c>
      <c r="N34">
        <v>-0.92810649999999995</v>
      </c>
      <c r="O34">
        <v>-7.5319250000000004E-2</v>
      </c>
      <c r="P34">
        <v>0.78605550000000002</v>
      </c>
      <c r="Q34">
        <v>1.6625719999999999</v>
      </c>
      <c r="R34">
        <v>7.7974210000000002E-2</v>
      </c>
      <c r="S34">
        <v>0.57396380000000002</v>
      </c>
      <c r="T34">
        <v>-0.27135120000000001</v>
      </c>
      <c r="U34">
        <v>0.97613159999999999</v>
      </c>
    </row>
    <row r="35" spans="1:21" x14ac:dyDescent="0.25">
      <c r="A35" s="20">
        <f>-0.000000150929*10^9</f>
        <v>-150.92899999999997</v>
      </c>
      <c r="B35">
        <v>0.7335218</v>
      </c>
      <c r="C35">
        <v>-1.5188729999999999</v>
      </c>
      <c r="D35">
        <v>0.52130200000000004</v>
      </c>
      <c r="E35">
        <v>-0.1079783</v>
      </c>
      <c r="F35">
        <v>0.8305458</v>
      </c>
      <c r="G35">
        <v>-0.60376479999999999</v>
      </c>
      <c r="H35">
        <v>0.85368189999999999</v>
      </c>
      <c r="I35">
        <v>2.4342630000000001E-2</v>
      </c>
      <c r="J35">
        <v>-0.46175840000000001</v>
      </c>
      <c r="K35">
        <v>-0.89555479999999998</v>
      </c>
      <c r="L35">
        <v>0.57160460000000002</v>
      </c>
      <c r="M35">
        <v>-0.1225552</v>
      </c>
      <c r="N35">
        <v>-0.23269580000000001</v>
      </c>
      <c r="O35">
        <v>-0.43217460000000002</v>
      </c>
      <c r="P35">
        <v>-0.50470539999999997</v>
      </c>
      <c r="Q35">
        <v>0.2741538</v>
      </c>
      <c r="R35">
        <v>0.39077729999999999</v>
      </c>
      <c r="S35">
        <v>1.2089909999999999</v>
      </c>
      <c r="T35">
        <v>-0.21783050000000001</v>
      </c>
      <c r="U35">
        <v>0.79599949999999997</v>
      </c>
    </row>
    <row r="36" spans="1:21" x14ac:dyDescent="0.25">
      <c r="A36" s="20">
        <f>-0.000000149929*10^9</f>
        <v>-149.929</v>
      </c>
      <c r="B36">
        <v>-8.9931010000000006E-2</v>
      </c>
      <c r="C36">
        <v>0.69128920000000005</v>
      </c>
      <c r="D36">
        <v>0.41079579999999999</v>
      </c>
      <c r="E36">
        <v>0.2274718</v>
      </c>
      <c r="F36">
        <v>0.34333839999999999</v>
      </c>
      <c r="G36">
        <v>-2.6601360000000001E-2</v>
      </c>
      <c r="H36">
        <v>0.57131019999999999</v>
      </c>
      <c r="I36">
        <v>0.45691749999999998</v>
      </c>
      <c r="J36">
        <v>-0.15496950000000001</v>
      </c>
      <c r="K36">
        <v>-0.19515959999999999</v>
      </c>
      <c r="L36">
        <v>1.707511</v>
      </c>
      <c r="M36">
        <v>-0.70536549999999998</v>
      </c>
      <c r="N36">
        <v>-0.87676069999999995</v>
      </c>
      <c r="O36">
        <v>-2.4570129999999999E-2</v>
      </c>
      <c r="P36">
        <v>-0.28797909999999999</v>
      </c>
      <c r="Q36">
        <v>-0.87078359999999999</v>
      </c>
      <c r="R36">
        <v>1.693837</v>
      </c>
      <c r="S36">
        <v>1.3176220000000001</v>
      </c>
      <c r="T36">
        <v>1.142385</v>
      </c>
      <c r="U36">
        <v>-0.26422469999999998</v>
      </c>
    </row>
    <row r="37" spans="1:21" x14ac:dyDescent="0.25">
      <c r="A37" s="20">
        <f>-0.000000148929*10^9</f>
        <v>-148.929</v>
      </c>
      <c r="B37">
        <v>-0.11486499999999999</v>
      </c>
      <c r="C37">
        <v>0.71826849999999998</v>
      </c>
      <c r="D37">
        <v>1.1401559999999999</v>
      </c>
      <c r="E37">
        <v>0.90227900000000005</v>
      </c>
      <c r="F37">
        <v>-0.24324489999999999</v>
      </c>
      <c r="G37">
        <v>-0.45198290000000002</v>
      </c>
      <c r="H37">
        <v>0.56979550000000001</v>
      </c>
      <c r="I37">
        <v>-0.48972260000000001</v>
      </c>
      <c r="J37">
        <v>-0.13873060000000001</v>
      </c>
      <c r="K37">
        <v>1.06473</v>
      </c>
      <c r="L37">
        <v>1.4902329999999999</v>
      </c>
      <c r="M37">
        <v>-0.85825399999999996</v>
      </c>
      <c r="N37">
        <v>-1.473773</v>
      </c>
      <c r="O37">
        <v>0.60009800000000002</v>
      </c>
      <c r="P37">
        <v>1.8782110000000001</v>
      </c>
      <c r="Q37">
        <v>0.64812009999999998</v>
      </c>
      <c r="R37">
        <v>2.8876559999999998</v>
      </c>
      <c r="S37">
        <v>1.244373</v>
      </c>
      <c r="T37">
        <v>0.21184420000000001</v>
      </c>
      <c r="U37">
        <v>-0.56227839999999996</v>
      </c>
    </row>
    <row r="38" spans="1:21" x14ac:dyDescent="0.25">
      <c r="A38" s="20">
        <f>-0.000000147929*10^9</f>
        <v>-147.929</v>
      </c>
      <c r="B38">
        <v>0.26053789999999999</v>
      </c>
      <c r="C38">
        <v>-0.44324960000000002</v>
      </c>
      <c r="D38">
        <v>2.2129560000000001</v>
      </c>
      <c r="E38">
        <v>0.73525879999999999</v>
      </c>
      <c r="F38">
        <v>-0.91493679999999999</v>
      </c>
      <c r="G38">
        <v>0.34281089999999997</v>
      </c>
      <c r="H38">
        <v>0.93421379999999998</v>
      </c>
      <c r="I38">
        <v>-1.3739730000000001</v>
      </c>
      <c r="J38">
        <v>0.58633619999999997</v>
      </c>
      <c r="K38">
        <v>1.235975</v>
      </c>
      <c r="L38">
        <v>0.85533400000000004</v>
      </c>
      <c r="M38">
        <v>-0.13811000000000001</v>
      </c>
      <c r="N38">
        <v>-0.71860310000000005</v>
      </c>
      <c r="O38">
        <v>0.54305049999999999</v>
      </c>
      <c r="P38">
        <v>1.875985</v>
      </c>
      <c r="Q38">
        <v>2.2891029999999999</v>
      </c>
      <c r="R38">
        <v>1.779131</v>
      </c>
      <c r="S38">
        <v>1.3264339999999999</v>
      </c>
      <c r="T38">
        <v>-0.87716450000000001</v>
      </c>
      <c r="U38">
        <v>-0.71668410000000005</v>
      </c>
    </row>
    <row r="39" spans="1:21" x14ac:dyDescent="0.25">
      <c r="A39" s="20">
        <f>-0.000000146929*10^9</f>
        <v>-146.929</v>
      </c>
      <c r="B39">
        <v>0.54428350000000003</v>
      </c>
      <c r="C39">
        <v>-0.57353030000000005</v>
      </c>
      <c r="D39">
        <v>1.2091369999999999</v>
      </c>
      <c r="E39">
        <v>0.56108530000000001</v>
      </c>
      <c r="F39">
        <v>-1.045566</v>
      </c>
      <c r="G39">
        <v>1.556902</v>
      </c>
      <c r="H39">
        <v>0.28562409999999999</v>
      </c>
      <c r="I39">
        <v>-1.1717599999999999</v>
      </c>
      <c r="J39">
        <v>1.0376890000000001</v>
      </c>
      <c r="K39">
        <v>0.43664160000000002</v>
      </c>
      <c r="L39">
        <v>0.221107</v>
      </c>
      <c r="M39">
        <v>0.28540850000000001</v>
      </c>
      <c r="N39">
        <v>-9.471897E-2</v>
      </c>
      <c r="O39">
        <v>0.21907009999999999</v>
      </c>
      <c r="P39">
        <v>-0.22568299999999999</v>
      </c>
      <c r="Q39">
        <v>1.384938</v>
      </c>
      <c r="R39">
        <v>0.11081580000000001</v>
      </c>
      <c r="S39">
        <v>0.19482260000000001</v>
      </c>
      <c r="T39">
        <v>0.4756302</v>
      </c>
      <c r="U39">
        <v>-1.544683</v>
      </c>
    </row>
    <row r="40" spans="1:21" x14ac:dyDescent="0.25">
      <c r="A40" s="20">
        <f>-0.000000145929*10^9</f>
        <v>-145.929</v>
      </c>
      <c r="B40">
        <v>0.51506450000000004</v>
      </c>
      <c r="C40">
        <v>0.42538429999999999</v>
      </c>
      <c r="D40">
        <v>-0.76985250000000005</v>
      </c>
      <c r="E40">
        <v>0.4435209</v>
      </c>
      <c r="F40">
        <v>-0.97490580000000004</v>
      </c>
      <c r="G40">
        <v>1.162898</v>
      </c>
      <c r="H40">
        <v>-0.89195049999999998</v>
      </c>
      <c r="I40">
        <v>-0.33964610000000001</v>
      </c>
      <c r="J40">
        <v>4.1798110000000003E-3</v>
      </c>
      <c r="K40">
        <v>9.9273520000000004E-2</v>
      </c>
      <c r="L40">
        <v>-0.10838250000000001</v>
      </c>
      <c r="M40">
        <v>0.30256640000000001</v>
      </c>
      <c r="N40">
        <v>-0.38819389999999998</v>
      </c>
      <c r="O40">
        <v>0.82400019999999996</v>
      </c>
      <c r="P40">
        <v>-1.1767080000000001</v>
      </c>
      <c r="Q40">
        <v>-0.14128189999999999</v>
      </c>
      <c r="R40">
        <v>-0.15793260000000001</v>
      </c>
      <c r="S40">
        <v>-1.4959469999999999</v>
      </c>
      <c r="T40">
        <v>0.83515229999999996</v>
      </c>
      <c r="U40">
        <v>-1.2401450000000001</v>
      </c>
    </row>
    <row r="41" spans="1:21" x14ac:dyDescent="0.25">
      <c r="A41" s="20">
        <f>-0.000000144929*10^9</f>
        <v>-144.92899999999997</v>
      </c>
      <c r="B41">
        <v>-0.2877227</v>
      </c>
      <c r="C41">
        <v>0.87851330000000005</v>
      </c>
      <c r="D41">
        <v>-0.90638070000000004</v>
      </c>
      <c r="E41">
        <v>-0.28905809999999998</v>
      </c>
      <c r="F41">
        <v>-0.49948979999999998</v>
      </c>
      <c r="G41">
        <v>0.94082049999999995</v>
      </c>
      <c r="H41">
        <v>-1.2245820000000001</v>
      </c>
      <c r="I41">
        <v>2.440425E-3</v>
      </c>
      <c r="J41">
        <v>-0.62827920000000004</v>
      </c>
      <c r="K41">
        <v>0.58764930000000004</v>
      </c>
      <c r="L41">
        <v>-0.61617219999999995</v>
      </c>
      <c r="M41">
        <v>1.90653E-2</v>
      </c>
      <c r="N41">
        <v>-1.0255939999999999</v>
      </c>
      <c r="O41">
        <v>1.558033</v>
      </c>
      <c r="P41">
        <v>-0.1800417</v>
      </c>
      <c r="Q41">
        <v>-0.69556510000000005</v>
      </c>
      <c r="R41">
        <v>-0.50034449999999997</v>
      </c>
      <c r="S41">
        <v>-2.0099010000000002</v>
      </c>
      <c r="T41">
        <v>-0.83634779999999997</v>
      </c>
      <c r="U41">
        <v>7.8447530000000001E-2</v>
      </c>
    </row>
    <row r="42" spans="1:21" x14ac:dyDescent="0.25">
      <c r="A42" s="20">
        <f>-0.000000143929*10^9</f>
        <v>-143.929</v>
      </c>
      <c r="B42">
        <v>-1.3762939999999999</v>
      </c>
      <c r="C42">
        <v>8.5473789999999994E-2</v>
      </c>
      <c r="D42">
        <v>0.68640029999999996</v>
      </c>
      <c r="E42">
        <v>-1.1917880000000001</v>
      </c>
      <c r="F42">
        <v>6.8691210000000003E-2</v>
      </c>
      <c r="G42">
        <v>1.2806949999999999</v>
      </c>
      <c r="H42">
        <v>-1.5067390000000001</v>
      </c>
      <c r="I42">
        <v>-5.005954E-2</v>
      </c>
      <c r="J42">
        <v>-8.1029909999999997E-2</v>
      </c>
      <c r="K42">
        <v>0.79660549999999997</v>
      </c>
      <c r="L42">
        <v>-0.66109870000000004</v>
      </c>
      <c r="M42">
        <v>-0.91218949999999999</v>
      </c>
      <c r="N42">
        <v>-1.0556430000000001</v>
      </c>
      <c r="O42">
        <v>0.95827300000000004</v>
      </c>
      <c r="P42">
        <v>1.062953</v>
      </c>
      <c r="Q42">
        <v>-0.47487489999999999</v>
      </c>
      <c r="R42">
        <v>-0.97945919999999997</v>
      </c>
      <c r="S42">
        <v>-1.55633</v>
      </c>
      <c r="T42">
        <v>-1.7122790000000001</v>
      </c>
      <c r="U42">
        <v>0.4944962</v>
      </c>
    </row>
    <row r="43" spans="1:21" x14ac:dyDescent="0.25">
      <c r="A43" s="20">
        <f>-0.000000142929*10^9</f>
        <v>-142.929</v>
      </c>
      <c r="B43">
        <v>-1.5813349999999999</v>
      </c>
      <c r="C43">
        <v>-0.34036470000000002</v>
      </c>
      <c r="D43">
        <v>1.7940860000000001</v>
      </c>
      <c r="E43">
        <v>-1.3306739999999999</v>
      </c>
      <c r="F43">
        <v>4.0988819999999999E-3</v>
      </c>
      <c r="G43">
        <v>0.88858890000000001</v>
      </c>
      <c r="H43">
        <v>-1.540171</v>
      </c>
      <c r="I43">
        <v>0.37905719999999998</v>
      </c>
      <c r="J43">
        <v>0.66532119999999995</v>
      </c>
      <c r="K43">
        <v>0.57899049999999996</v>
      </c>
      <c r="L43">
        <v>0.4179273</v>
      </c>
      <c r="M43">
        <v>-0.54466809999999999</v>
      </c>
      <c r="N43">
        <v>-9.7983009999999995E-2</v>
      </c>
      <c r="O43">
        <v>-0.3071583</v>
      </c>
      <c r="P43">
        <v>0.8348913</v>
      </c>
      <c r="Q43">
        <v>0.20689630000000001</v>
      </c>
      <c r="R43">
        <v>-0.61518390000000001</v>
      </c>
      <c r="S43">
        <v>-1.1402810000000001</v>
      </c>
      <c r="T43">
        <v>-0.85561229999999999</v>
      </c>
      <c r="U43">
        <v>0.31083359999999999</v>
      </c>
    </row>
    <row r="44" spans="1:21" x14ac:dyDescent="0.25">
      <c r="A44" s="20">
        <f>-0.000000141929*10^9</f>
        <v>-141.929</v>
      </c>
      <c r="B44">
        <v>-0.86393249999999999</v>
      </c>
      <c r="C44">
        <v>0.47581079999999998</v>
      </c>
      <c r="D44">
        <v>1.205163</v>
      </c>
      <c r="E44">
        <v>-0.78186809999999995</v>
      </c>
      <c r="F44">
        <v>-0.1388201</v>
      </c>
      <c r="G44">
        <v>0.45380920000000002</v>
      </c>
      <c r="H44">
        <v>-0.18648580000000001</v>
      </c>
      <c r="I44">
        <v>0.70022689999999999</v>
      </c>
      <c r="J44">
        <v>0.7458882</v>
      </c>
      <c r="K44">
        <v>0.99432039999999999</v>
      </c>
      <c r="L44">
        <v>0.87670859999999995</v>
      </c>
      <c r="M44">
        <v>1.713832</v>
      </c>
      <c r="N44">
        <v>0.48280590000000001</v>
      </c>
      <c r="O44">
        <v>-0.50797380000000003</v>
      </c>
      <c r="P44">
        <v>-0.2179584</v>
      </c>
      <c r="Q44">
        <v>-9.035675E-2</v>
      </c>
      <c r="R44">
        <v>-0.90575380000000005</v>
      </c>
      <c r="S44">
        <v>-0.62156699999999998</v>
      </c>
      <c r="T44">
        <v>0.31114180000000002</v>
      </c>
      <c r="U44">
        <v>0.89536629999999995</v>
      </c>
    </row>
    <row r="45" spans="1:21" x14ac:dyDescent="0.25">
      <c r="A45" s="20">
        <f>-0.000000140929*10^9</f>
        <v>-140.929</v>
      </c>
      <c r="B45">
        <v>-6.8352300000000005E-2</v>
      </c>
      <c r="C45">
        <v>0.92304850000000005</v>
      </c>
      <c r="D45">
        <v>0.24408070000000001</v>
      </c>
      <c r="E45">
        <v>-0.61719190000000002</v>
      </c>
      <c r="F45">
        <v>-0.18369550000000001</v>
      </c>
      <c r="G45">
        <v>0.17998330000000001</v>
      </c>
      <c r="H45">
        <v>0.75230560000000002</v>
      </c>
      <c r="I45">
        <v>0.23758499999999999</v>
      </c>
      <c r="J45">
        <v>-0.13498189999999999</v>
      </c>
      <c r="K45">
        <v>1.030694</v>
      </c>
      <c r="L45">
        <v>0.2278953</v>
      </c>
      <c r="M45">
        <v>2.4144209999999999</v>
      </c>
      <c r="N45">
        <v>0.25447649999999999</v>
      </c>
      <c r="O45">
        <v>5.5800719999999998E-2</v>
      </c>
      <c r="P45">
        <v>-0.56782310000000003</v>
      </c>
      <c r="Q45">
        <v>-0.55857840000000003</v>
      </c>
      <c r="R45">
        <v>-1.561868</v>
      </c>
      <c r="S45">
        <v>0.28481649999999997</v>
      </c>
      <c r="T45">
        <v>0.74095829999999996</v>
      </c>
      <c r="U45">
        <v>1.647235</v>
      </c>
    </row>
    <row r="46" spans="1:21" x14ac:dyDescent="0.25">
      <c r="A46" s="20">
        <f>-0.000000139929*10^9</f>
        <v>-139.929</v>
      </c>
      <c r="B46">
        <v>0.12547990000000001</v>
      </c>
      <c r="C46">
        <v>0.56048430000000005</v>
      </c>
      <c r="D46">
        <v>-8.9081659999999993E-2</v>
      </c>
      <c r="E46">
        <v>-0.57818049999999999</v>
      </c>
      <c r="F46">
        <v>-2.609475E-2</v>
      </c>
      <c r="G46">
        <v>-0.59312370000000003</v>
      </c>
      <c r="H46">
        <v>0.13282530000000001</v>
      </c>
      <c r="I46">
        <v>8.6180160000000006E-2</v>
      </c>
      <c r="J46">
        <v>-0.18895529999999999</v>
      </c>
      <c r="K46">
        <v>-0.1849623</v>
      </c>
      <c r="L46">
        <v>-0.48780079999999998</v>
      </c>
      <c r="M46">
        <v>0.62440289999999998</v>
      </c>
      <c r="N46">
        <v>7.4733250000000003E-4</v>
      </c>
      <c r="O46">
        <v>1.8599629999999999E-2</v>
      </c>
      <c r="P46">
        <v>-5.3626050000000001E-2</v>
      </c>
      <c r="Q46">
        <v>0.25999129999999998</v>
      </c>
      <c r="R46">
        <v>-0.50241420000000003</v>
      </c>
      <c r="S46">
        <v>0.82143960000000005</v>
      </c>
      <c r="T46">
        <v>0.62233649999999996</v>
      </c>
      <c r="U46">
        <v>0.79258629999999997</v>
      </c>
    </row>
    <row r="47" spans="1:21" x14ac:dyDescent="0.25">
      <c r="A47" s="20">
        <f>-0.000000138929*10^9</f>
        <v>-138.929</v>
      </c>
      <c r="B47">
        <v>-8.4500990000000008E-3</v>
      </c>
      <c r="C47">
        <v>0.88912460000000004</v>
      </c>
      <c r="D47">
        <v>-0.30123349999999999</v>
      </c>
      <c r="E47">
        <v>-9.2322719999999997E-2</v>
      </c>
      <c r="F47">
        <v>7.4453500000000006E-2</v>
      </c>
      <c r="G47">
        <v>-1.482901</v>
      </c>
      <c r="H47">
        <v>-0.40611049999999999</v>
      </c>
      <c r="I47">
        <v>0.14833199999999999</v>
      </c>
      <c r="J47">
        <v>1.165896</v>
      </c>
      <c r="K47">
        <v>-0.89185610000000004</v>
      </c>
      <c r="L47">
        <v>-0.72188030000000003</v>
      </c>
      <c r="M47">
        <v>-0.86157530000000004</v>
      </c>
      <c r="N47">
        <v>-3.0788590000000001E-2</v>
      </c>
      <c r="O47">
        <v>-0.2120059</v>
      </c>
      <c r="P47">
        <v>0.1781432</v>
      </c>
      <c r="Q47">
        <v>0.51084399999999996</v>
      </c>
      <c r="R47">
        <v>0.97819310000000004</v>
      </c>
      <c r="S47">
        <v>1.030586</v>
      </c>
      <c r="T47">
        <v>0.23718810000000001</v>
      </c>
      <c r="U47">
        <v>-0.79235169999999999</v>
      </c>
    </row>
    <row r="48" spans="1:21" x14ac:dyDescent="0.25">
      <c r="A48" s="20">
        <f>-0.000000137929*10^9</f>
        <v>-137.929</v>
      </c>
      <c r="B48">
        <v>0.15343290000000001</v>
      </c>
      <c r="C48">
        <v>1.2456719999999999</v>
      </c>
      <c r="D48">
        <v>0.39027079999999997</v>
      </c>
      <c r="E48">
        <v>0.26665149999999999</v>
      </c>
      <c r="F48">
        <v>-0.24458830000000001</v>
      </c>
      <c r="G48">
        <v>-1.5481990000000001</v>
      </c>
      <c r="H48">
        <v>-0.14691860000000001</v>
      </c>
      <c r="I48">
        <v>-1.4017460000000001E-2</v>
      </c>
      <c r="J48">
        <v>1.476394</v>
      </c>
      <c r="K48">
        <v>-0.42166550000000003</v>
      </c>
      <c r="L48">
        <v>9.0423900000000001E-2</v>
      </c>
      <c r="M48">
        <v>-0.34205140000000001</v>
      </c>
      <c r="N48">
        <v>0.79986389999999996</v>
      </c>
      <c r="O48">
        <v>-2.2600519999999999E-2</v>
      </c>
      <c r="P48">
        <v>-2.1061860000000002E-2</v>
      </c>
      <c r="Q48">
        <v>0.1966107</v>
      </c>
      <c r="R48">
        <v>0.93201860000000003</v>
      </c>
      <c r="S48">
        <v>0.74939180000000005</v>
      </c>
      <c r="T48">
        <v>-0.41362090000000001</v>
      </c>
      <c r="U48">
        <v>-0.68655759999999999</v>
      </c>
    </row>
    <row r="49" spans="1:21" x14ac:dyDescent="0.25">
      <c r="A49" s="20">
        <f>-0.000000136929*10^9</f>
        <v>-136.929</v>
      </c>
      <c r="B49">
        <v>0.4144602</v>
      </c>
      <c r="C49">
        <v>0.4640357</v>
      </c>
      <c r="D49">
        <v>1.5960289999999999</v>
      </c>
      <c r="E49">
        <v>-4.9450939999999999E-2</v>
      </c>
      <c r="F49">
        <v>-7.6804230000000001E-2</v>
      </c>
      <c r="G49">
        <v>-1.226005</v>
      </c>
      <c r="H49">
        <v>0.10410800000000001</v>
      </c>
      <c r="I49">
        <v>-0.35560940000000002</v>
      </c>
      <c r="J49">
        <v>0.58767840000000005</v>
      </c>
      <c r="K49">
        <v>-0.20074800000000001</v>
      </c>
      <c r="L49">
        <v>0.93190969999999995</v>
      </c>
      <c r="M49">
        <v>0.92375680000000004</v>
      </c>
      <c r="N49">
        <v>1.5061929999999999</v>
      </c>
      <c r="O49">
        <v>-0.48996099999999998</v>
      </c>
      <c r="P49">
        <v>-0.1168976</v>
      </c>
      <c r="Q49">
        <v>0.59984879999999996</v>
      </c>
      <c r="R49">
        <v>0.25993119999999997</v>
      </c>
      <c r="S49">
        <v>-1.0711710000000001</v>
      </c>
      <c r="T49">
        <v>-0.60989780000000005</v>
      </c>
      <c r="U49">
        <v>0.4374305</v>
      </c>
    </row>
    <row r="50" spans="1:21" x14ac:dyDescent="0.25">
      <c r="A50" s="20">
        <f>-0.000000135929*10^9</f>
        <v>-135.929</v>
      </c>
      <c r="B50">
        <v>0.2359397</v>
      </c>
      <c r="C50">
        <v>-0.37709759999999998</v>
      </c>
      <c r="D50">
        <v>0.83406970000000002</v>
      </c>
      <c r="E50">
        <v>-5.6420680000000001E-2</v>
      </c>
      <c r="F50">
        <v>0.7118333</v>
      </c>
      <c r="G50">
        <v>-0.67527550000000003</v>
      </c>
      <c r="H50">
        <v>0.11203340000000001</v>
      </c>
      <c r="I50">
        <v>-1.0828949999999999</v>
      </c>
      <c r="J50">
        <v>-4.32605E-2</v>
      </c>
      <c r="K50">
        <v>-0.37899470000000002</v>
      </c>
      <c r="L50">
        <v>-0.28532960000000002</v>
      </c>
      <c r="M50">
        <v>0.96687210000000001</v>
      </c>
      <c r="N50">
        <v>0.52493040000000002</v>
      </c>
      <c r="O50">
        <v>-1.548332</v>
      </c>
      <c r="P50">
        <v>-0.81056320000000004</v>
      </c>
      <c r="Q50">
        <v>1.117278</v>
      </c>
      <c r="R50">
        <v>-1.241946E-2</v>
      </c>
      <c r="S50">
        <v>-2.723773</v>
      </c>
      <c r="T50">
        <v>9.0705560000000005E-2</v>
      </c>
      <c r="U50">
        <v>0.74828930000000005</v>
      </c>
    </row>
    <row r="51" spans="1:21" x14ac:dyDescent="0.25">
      <c r="A51" s="20">
        <f>-0.000000134929*10^9</f>
        <v>-134.929</v>
      </c>
      <c r="B51">
        <v>-9.3098600000000004E-2</v>
      </c>
      <c r="C51">
        <v>-0.65241680000000002</v>
      </c>
      <c r="D51">
        <v>-0.94849019999999995</v>
      </c>
      <c r="E51">
        <v>0.89534400000000003</v>
      </c>
      <c r="F51">
        <v>0.86227869999999995</v>
      </c>
      <c r="G51">
        <v>0.91329970000000005</v>
      </c>
      <c r="H51">
        <v>0.7188831</v>
      </c>
      <c r="I51">
        <v>-1.2714460000000001</v>
      </c>
      <c r="J51">
        <v>-0.40499610000000003</v>
      </c>
      <c r="K51">
        <v>0.47158889999999998</v>
      </c>
      <c r="L51">
        <v>-2.5795780000000001</v>
      </c>
      <c r="M51">
        <v>0.6207956</v>
      </c>
      <c r="N51">
        <v>-0.5052797</v>
      </c>
      <c r="O51">
        <v>-1.0877829999999999</v>
      </c>
      <c r="P51">
        <v>-1.1291150000000001</v>
      </c>
      <c r="Q51">
        <v>1.1323369999999999</v>
      </c>
      <c r="R51">
        <v>-0.3460125</v>
      </c>
      <c r="S51">
        <v>-2.0676429999999999</v>
      </c>
      <c r="T51">
        <v>0.98874240000000002</v>
      </c>
      <c r="U51">
        <v>0.33577319999999999</v>
      </c>
    </row>
    <row r="52" spans="1:21" x14ac:dyDescent="0.25">
      <c r="A52" s="20">
        <f>-0.000000133929*10^9</f>
        <v>-133.929</v>
      </c>
      <c r="B52">
        <v>0.37113309999999999</v>
      </c>
      <c r="C52">
        <v>-0.63329259999999998</v>
      </c>
      <c r="D52">
        <v>-0.78402079999999996</v>
      </c>
      <c r="E52">
        <v>1.1827559999999999</v>
      </c>
      <c r="F52">
        <v>0.44215739999999998</v>
      </c>
      <c r="G52">
        <v>2.1133579999999998</v>
      </c>
      <c r="H52">
        <v>1.81464</v>
      </c>
      <c r="I52">
        <v>-1.046567</v>
      </c>
      <c r="J52">
        <v>-0.27379369999999997</v>
      </c>
      <c r="K52">
        <v>2.3958460000000001</v>
      </c>
      <c r="L52">
        <v>-2.839731</v>
      </c>
      <c r="M52">
        <v>1.0825370000000001</v>
      </c>
      <c r="N52">
        <v>-6.2845849999999995E-2</v>
      </c>
      <c r="O52">
        <v>0.52247279999999996</v>
      </c>
      <c r="P52">
        <v>0.2260403</v>
      </c>
      <c r="Q52">
        <v>-8.3562739999999996E-2</v>
      </c>
      <c r="R52">
        <v>-0.66187910000000005</v>
      </c>
      <c r="S52">
        <v>-0.60816599999999998</v>
      </c>
      <c r="T52">
        <v>1.3846130000000001</v>
      </c>
      <c r="U52">
        <v>-0.35638599999999998</v>
      </c>
    </row>
    <row r="53" spans="1:21" x14ac:dyDescent="0.25">
      <c r="A53" s="20">
        <f>-0.000000132929*10^9</f>
        <v>-132.929</v>
      </c>
      <c r="B53">
        <v>0.76881299999999997</v>
      </c>
      <c r="C53">
        <v>-0.72399210000000003</v>
      </c>
      <c r="D53">
        <v>0.54780490000000004</v>
      </c>
      <c r="E53">
        <v>-1.2197639999999999E-2</v>
      </c>
      <c r="F53">
        <v>0.68614960000000003</v>
      </c>
      <c r="G53">
        <v>1.5841449999999999</v>
      </c>
      <c r="H53">
        <v>1.779093</v>
      </c>
      <c r="I53">
        <v>-1.3654360000000001</v>
      </c>
      <c r="J53">
        <v>-0.29650029999999999</v>
      </c>
      <c r="K53">
        <v>3.1249210000000001</v>
      </c>
      <c r="L53">
        <v>-1.5405070000000001</v>
      </c>
      <c r="M53">
        <v>0.91213010000000005</v>
      </c>
      <c r="N53">
        <v>0.63528200000000001</v>
      </c>
      <c r="O53">
        <v>0.57831089999999996</v>
      </c>
      <c r="P53">
        <v>1.502353</v>
      </c>
      <c r="Q53">
        <v>-1.2836430000000001</v>
      </c>
      <c r="R53">
        <v>-0.20680190000000001</v>
      </c>
      <c r="S53">
        <v>-0.32874500000000001</v>
      </c>
      <c r="T53">
        <v>1.4735830000000001</v>
      </c>
      <c r="U53">
        <v>-1.0059359999999999</v>
      </c>
    </row>
    <row r="54" spans="1:21" x14ac:dyDescent="0.25">
      <c r="A54" s="20">
        <f>-0.000000131929*10^9</f>
        <v>-131.929</v>
      </c>
      <c r="B54">
        <v>-0.39267340000000001</v>
      </c>
      <c r="C54">
        <v>-1.099569</v>
      </c>
      <c r="D54">
        <v>0.64943510000000004</v>
      </c>
      <c r="E54">
        <v>-1.2610749999999999</v>
      </c>
      <c r="F54">
        <v>0.2939002</v>
      </c>
      <c r="G54">
        <v>0.23629739999999999</v>
      </c>
      <c r="H54">
        <v>0.58402719999999997</v>
      </c>
      <c r="I54">
        <v>-1.505822</v>
      </c>
      <c r="J54">
        <v>-0.80147659999999998</v>
      </c>
      <c r="K54">
        <v>1.8213950000000001</v>
      </c>
      <c r="L54">
        <v>-0.41420020000000002</v>
      </c>
      <c r="M54">
        <v>-9.5300029999999994E-2</v>
      </c>
      <c r="N54">
        <v>0.95763330000000002</v>
      </c>
      <c r="O54">
        <v>-0.31144899999999998</v>
      </c>
      <c r="P54">
        <v>1.687316</v>
      </c>
      <c r="Q54">
        <v>-0.3460589</v>
      </c>
      <c r="R54">
        <v>0.69866320000000004</v>
      </c>
      <c r="S54">
        <v>-0.89424689999999996</v>
      </c>
      <c r="T54">
        <v>1.7202809999999999</v>
      </c>
      <c r="U54">
        <v>-1.289204</v>
      </c>
    </row>
    <row r="55" spans="1:21" x14ac:dyDescent="0.25">
      <c r="A55" s="20">
        <f>-0.000000130929*10^9</f>
        <v>-130.929</v>
      </c>
      <c r="B55">
        <v>-1.563517</v>
      </c>
      <c r="C55">
        <v>-0.52612720000000002</v>
      </c>
      <c r="D55">
        <v>0.19664609999999999</v>
      </c>
      <c r="E55">
        <v>-0.9052694</v>
      </c>
      <c r="F55">
        <v>-1.1732670000000001</v>
      </c>
      <c r="G55">
        <v>-0.71491950000000004</v>
      </c>
      <c r="H55">
        <v>-0.19820489999999999</v>
      </c>
      <c r="I55">
        <v>-0.67577940000000003</v>
      </c>
      <c r="J55">
        <v>-0.1052873</v>
      </c>
      <c r="K55">
        <v>1.0252349999999999</v>
      </c>
      <c r="L55">
        <v>0.64496520000000002</v>
      </c>
      <c r="M55">
        <v>0.53000409999999998</v>
      </c>
      <c r="N55">
        <v>1.246051</v>
      </c>
      <c r="O55">
        <v>0.23075209999999999</v>
      </c>
      <c r="P55">
        <v>1.2135940000000001</v>
      </c>
      <c r="Q55">
        <v>0.52115909999999999</v>
      </c>
      <c r="R55">
        <v>0.8129267</v>
      </c>
      <c r="S55">
        <v>-0.84217839999999999</v>
      </c>
      <c r="T55">
        <v>1.0871230000000001</v>
      </c>
      <c r="U55">
        <v>-1.3078989999999999</v>
      </c>
    </row>
    <row r="56" spans="1:21" x14ac:dyDescent="0.25">
      <c r="A56" s="20">
        <f>-0.000000129929*10^9</f>
        <v>-129.929</v>
      </c>
      <c r="B56">
        <v>-1.1616709999999999</v>
      </c>
      <c r="C56">
        <v>1.083537</v>
      </c>
      <c r="D56">
        <v>0.56869210000000003</v>
      </c>
      <c r="E56">
        <v>0.75858300000000001</v>
      </c>
      <c r="F56">
        <v>-1.236132</v>
      </c>
      <c r="G56">
        <v>-0.59198240000000002</v>
      </c>
      <c r="H56">
        <v>-0.324272</v>
      </c>
      <c r="I56">
        <v>0.53981590000000002</v>
      </c>
      <c r="J56">
        <v>0.94013089999999999</v>
      </c>
      <c r="K56">
        <v>1.5129859999999999</v>
      </c>
      <c r="L56">
        <v>0.84607259999999995</v>
      </c>
      <c r="M56">
        <v>2.450949</v>
      </c>
      <c r="N56">
        <v>0.73382809999999998</v>
      </c>
      <c r="O56">
        <v>1.290748</v>
      </c>
      <c r="P56">
        <v>-0.20595620000000001</v>
      </c>
      <c r="Q56">
        <v>-0.54685830000000002</v>
      </c>
      <c r="R56">
        <v>0.26122499999999998</v>
      </c>
      <c r="S56">
        <v>-0.40338160000000001</v>
      </c>
      <c r="T56">
        <v>-0.72571750000000002</v>
      </c>
      <c r="U56">
        <v>-0.56444170000000005</v>
      </c>
    </row>
    <row r="57" spans="1:21" x14ac:dyDescent="0.25">
      <c r="A57" s="20">
        <f>-0.000000128929*10^9</f>
        <v>-128.929</v>
      </c>
      <c r="B57">
        <v>-0.4791822</v>
      </c>
      <c r="C57">
        <v>1.48031</v>
      </c>
      <c r="D57">
        <v>1.020867</v>
      </c>
      <c r="E57">
        <v>1.395197</v>
      </c>
      <c r="F57">
        <v>-0.39293329999999999</v>
      </c>
      <c r="G57">
        <v>-0.84197840000000002</v>
      </c>
      <c r="H57">
        <v>-0.158299</v>
      </c>
      <c r="I57">
        <v>0.49192049999999998</v>
      </c>
      <c r="J57">
        <v>0.28558489999999997</v>
      </c>
      <c r="K57">
        <v>1.451206</v>
      </c>
      <c r="L57">
        <v>0.78551610000000005</v>
      </c>
      <c r="M57">
        <v>2.3905750000000001</v>
      </c>
      <c r="N57">
        <v>-0.1053992</v>
      </c>
      <c r="O57">
        <v>0.86664169999999996</v>
      </c>
      <c r="P57">
        <v>-1.3152619999999999</v>
      </c>
      <c r="Q57">
        <v>-0.89597179999999998</v>
      </c>
      <c r="R57">
        <v>0.54674670000000003</v>
      </c>
      <c r="S57">
        <v>-1.3859509999999999</v>
      </c>
      <c r="T57">
        <v>-1.4436530000000001</v>
      </c>
      <c r="U57">
        <v>0.69141490000000005</v>
      </c>
    </row>
    <row r="58" spans="1:21" x14ac:dyDescent="0.25">
      <c r="A58" s="20">
        <f>-0.000000127929*10^9</f>
        <v>-127.929</v>
      </c>
      <c r="B58">
        <v>-0.41892940000000001</v>
      </c>
      <c r="C58">
        <v>0.44416339999999999</v>
      </c>
      <c r="D58">
        <v>1.0576220000000001</v>
      </c>
      <c r="E58">
        <v>0.6402719</v>
      </c>
      <c r="F58">
        <v>-0.76812709999999995</v>
      </c>
      <c r="G58">
        <v>-2.2095609999999999</v>
      </c>
      <c r="H58">
        <v>0.58872610000000003</v>
      </c>
      <c r="I58">
        <v>-0.69394259999999997</v>
      </c>
      <c r="J58">
        <v>-0.51896149999999996</v>
      </c>
      <c r="K58">
        <v>0.71414429999999995</v>
      </c>
      <c r="L58">
        <v>1.1385179999999999</v>
      </c>
      <c r="M58">
        <v>0.57015470000000001</v>
      </c>
      <c r="N58">
        <v>-0.14586650000000001</v>
      </c>
      <c r="O58">
        <v>6.9895799999999994E-2</v>
      </c>
      <c r="P58">
        <v>-0.51403900000000002</v>
      </c>
      <c r="Q58">
        <v>0.2692484</v>
      </c>
      <c r="R58">
        <v>1.370411</v>
      </c>
      <c r="S58">
        <v>-2.6370770000000001</v>
      </c>
      <c r="T58">
        <v>-0.46571400000000002</v>
      </c>
      <c r="U58">
        <v>0.92776380000000003</v>
      </c>
    </row>
    <row r="59" spans="1:21" x14ac:dyDescent="0.25">
      <c r="A59" s="20">
        <f>-0.000000126929*10^9</f>
        <v>-126.92900000000002</v>
      </c>
      <c r="B59">
        <v>-0.144813</v>
      </c>
      <c r="C59">
        <v>-0.32392860000000001</v>
      </c>
      <c r="D59">
        <v>0.59265880000000004</v>
      </c>
      <c r="E59">
        <v>0.67204920000000001</v>
      </c>
      <c r="F59">
        <v>-1.568363</v>
      </c>
      <c r="G59">
        <v>-2.1516190000000002</v>
      </c>
      <c r="H59">
        <v>1.365416</v>
      </c>
      <c r="I59">
        <v>-0.43476789999999998</v>
      </c>
      <c r="J59">
        <v>-0.23902970000000001</v>
      </c>
      <c r="K59">
        <v>-0.26377070000000002</v>
      </c>
      <c r="L59">
        <v>0.54828980000000005</v>
      </c>
      <c r="M59">
        <v>0.1097482</v>
      </c>
      <c r="N59">
        <v>-0.22879849999999999</v>
      </c>
      <c r="O59">
        <v>0.39432309999999998</v>
      </c>
      <c r="P59">
        <v>1.167565</v>
      </c>
      <c r="Q59">
        <v>1.0435779999999999</v>
      </c>
      <c r="R59">
        <v>0.74376529999999996</v>
      </c>
      <c r="S59">
        <v>-1.7251879999999999</v>
      </c>
      <c r="T59">
        <v>0.45446730000000002</v>
      </c>
      <c r="U59">
        <v>0.64118280000000005</v>
      </c>
    </row>
    <row r="60" spans="1:21" x14ac:dyDescent="0.25">
      <c r="A60" s="20">
        <f>-0.000000125929*10^9</f>
        <v>-125.92899999999999</v>
      </c>
      <c r="B60">
        <v>0.79774509999999998</v>
      </c>
      <c r="C60">
        <v>-0.99508090000000005</v>
      </c>
      <c r="D60">
        <v>-0.60642589999999996</v>
      </c>
      <c r="E60">
        <v>1.2754620000000001</v>
      </c>
      <c r="F60">
        <v>-0.95243699999999998</v>
      </c>
      <c r="G60">
        <v>-0.6344803</v>
      </c>
      <c r="H60">
        <v>0.69474550000000002</v>
      </c>
      <c r="I60">
        <v>1.057188</v>
      </c>
      <c r="J60">
        <v>-0.16811329999999999</v>
      </c>
      <c r="K60">
        <v>-1.311704</v>
      </c>
      <c r="L60">
        <v>-0.15428249999999999</v>
      </c>
      <c r="M60">
        <v>0.93704690000000002</v>
      </c>
      <c r="N60">
        <v>-0.84714880000000004</v>
      </c>
      <c r="O60">
        <v>-6.0452800000000001E-4</v>
      </c>
      <c r="P60">
        <v>2.4199920000000001</v>
      </c>
      <c r="Q60">
        <v>0.60713119999999998</v>
      </c>
      <c r="R60">
        <v>-0.88048870000000001</v>
      </c>
      <c r="S60">
        <v>0.2225964</v>
      </c>
      <c r="T60">
        <v>0.38165949999999998</v>
      </c>
      <c r="U60">
        <v>0.90597550000000004</v>
      </c>
    </row>
    <row r="61" spans="1:21" x14ac:dyDescent="0.25">
      <c r="A61" s="20">
        <f>-0.000000124929*10^9</f>
        <v>-124.92899999999999</v>
      </c>
      <c r="B61">
        <v>1.410005</v>
      </c>
      <c r="C61">
        <v>-1.8110120000000001</v>
      </c>
      <c r="D61">
        <v>-1.241179</v>
      </c>
      <c r="E61">
        <v>0.64953700000000003</v>
      </c>
      <c r="F61">
        <v>0.1569248</v>
      </c>
      <c r="G61">
        <v>-0.1470292</v>
      </c>
      <c r="H61">
        <v>-0.28293639999999998</v>
      </c>
      <c r="I61">
        <v>1.082746</v>
      </c>
      <c r="J61">
        <v>-0.70270960000000005</v>
      </c>
      <c r="K61">
        <v>-1.47532</v>
      </c>
      <c r="L61">
        <v>7.5548160000000003E-2</v>
      </c>
      <c r="M61">
        <v>0.78528480000000001</v>
      </c>
      <c r="N61">
        <v>-1.126681</v>
      </c>
      <c r="O61">
        <v>-1.0957520000000001</v>
      </c>
      <c r="P61">
        <v>2.5622449999999999</v>
      </c>
      <c r="Q61">
        <v>-0.37583949999999999</v>
      </c>
      <c r="R61">
        <v>-1.123264</v>
      </c>
      <c r="S61">
        <v>0.92839450000000001</v>
      </c>
      <c r="T61">
        <v>-0.47465859999999999</v>
      </c>
      <c r="U61">
        <v>1.113729</v>
      </c>
    </row>
    <row r="62" spans="1:21" x14ac:dyDescent="0.25">
      <c r="A62" s="20">
        <f>-0.000000123929*10^9</f>
        <v>-123.929</v>
      </c>
      <c r="B62">
        <v>0.56968410000000003</v>
      </c>
      <c r="C62">
        <v>-1.43841</v>
      </c>
      <c r="D62">
        <v>-1.001406</v>
      </c>
      <c r="E62">
        <v>-2.3118199999999998E-2</v>
      </c>
      <c r="F62">
        <v>-0.59689499999999995</v>
      </c>
      <c r="G62">
        <v>-0.41763139999999999</v>
      </c>
      <c r="H62">
        <v>0.2259389</v>
      </c>
      <c r="I62">
        <v>-0.32100479999999998</v>
      </c>
      <c r="J62">
        <v>-0.74991830000000004</v>
      </c>
      <c r="K62">
        <v>-0.35150140000000002</v>
      </c>
      <c r="L62">
        <v>0.48498780000000002</v>
      </c>
      <c r="M62">
        <v>-6.8058709999999998E-3</v>
      </c>
      <c r="N62">
        <v>-0.47393689999999999</v>
      </c>
      <c r="O62">
        <v>-0.72452130000000003</v>
      </c>
      <c r="P62">
        <v>0.67601</v>
      </c>
      <c r="Q62">
        <v>0.1812983</v>
      </c>
      <c r="R62">
        <v>-0.31579679999999999</v>
      </c>
      <c r="S62">
        <v>0.37086760000000002</v>
      </c>
      <c r="T62">
        <v>-1.112976</v>
      </c>
      <c r="U62">
        <v>1.252616</v>
      </c>
    </row>
    <row r="63" spans="1:21" x14ac:dyDescent="0.25">
      <c r="A63" s="20">
        <f>-0.000000122929*10^9</f>
        <v>-122.929</v>
      </c>
      <c r="B63">
        <v>-0.13654559999999999</v>
      </c>
      <c r="C63">
        <v>0.1689205</v>
      </c>
      <c r="D63">
        <v>-0.56878150000000005</v>
      </c>
      <c r="E63">
        <v>0.72494389999999997</v>
      </c>
      <c r="F63">
        <v>-2.4046259999999999</v>
      </c>
      <c r="G63">
        <v>0.14992900000000001</v>
      </c>
      <c r="H63">
        <v>0.48604140000000001</v>
      </c>
      <c r="I63">
        <v>-0.81975039999999999</v>
      </c>
      <c r="J63">
        <v>3.0111209999999999E-2</v>
      </c>
      <c r="K63">
        <v>0.96788989999999997</v>
      </c>
      <c r="L63">
        <v>0.63775850000000001</v>
      </c>
      <c r="M63">
        <v>-8.3379289999999995E-2</v>
      </c>
      <c r="N63">
        <v>-4.6592649999999999E-2</v>
      </c>
      <c r="O63">
        <v>0.1074889</v>
      </c>
      <c r="P63">
        <v>-1.8323240000000001</v>
      </c>
      <c r="Q63">
        <v>1.335253</v>
      </c>
      <c r="R63">
        <v>-0.30753370000000002</v>
      </c>
      <c r="S63">
        <v>0.1560309</v>
      </c>
      <c r="T63">
        <v>-0.83788940000000001</v>
      </c>
      <c r="U63">
        <v>1.6697230000000001</v>
      </c>
    </row>
    <row r="64" spans="1:21" x14ac:dyDescent="0.25">
      <c r="A64" s="20">
        <f>-0.000000121929*10^9</f>
        <v>-121.929</v>
      </c>
      <c r="B64">
        <v>0.94073819999999997</v>
      </c>
      <c r="C64">
        <v>1.1199159999999999</v>
      </c>
      <c r="D64">
        <v>0.74615330000000002</v>
      </c>
      <c r="E64">
        <v>1.149686</v>
      </c>
      <c r="F64">
        <v>-2.3924810000000001</v>
      </c>
      <c r="G64">
        <v>0.6159675</v>
      </c>
      <c r="H64">
        <v>0.2415233</v>
      </c>
      <c r="I64">
        <v>0.164273</v>
      </c>
      <c r="J64">
        <v>0.32284970000000002</v>
      </c>
      <c r="K64">
        <v>1.1500220000000001</v>
      </c>
      <c r="L64">
        <v>0.42077219999999999</v>
      </c>
      <c r="M64">
        <v>0.23783090000000001</v>
      </c>
      <c r="N64">
        <v>-0.558029</v>
      </c>
      <c r="O64">
        <v>0.80014090000000004</v>
      </c>
      <c r="P64">
        <v>-1.5881970000000001</v>
      </c>
      <c r="Q64">
        <v>-8.20462E-2</v>
      </c>
      <c r="R64">
        <v>-0.79675499999999999</v>
      </c>
      <c r="S64">
        <v>0.37876720000000003</v>
      </c>
      <c r="T64">
        <v>-0.17763970000000001</v>
      </c>
      <c r="U64">
        <v>1.798405</v>
      </c>
    </row>
    <row r="65" spans="1:21" x14ac:dyDescent="0.25">
      <c r="A65" s="20">
        <f>-0.000000120929*10^9</f>
        <v>-120.92900000000002</v>
      </c>
      <c r="B65">
        <v>1.4958769999999999</v>
      </c>
      <c r="C65">
        <v>0.3741621</v>
      </c>
      <c r="D65">
        <v>1.462936</v>
      </c>
      <c r="E65">
        <v>0.49687690000000001</v>
      </c>
      <c r="F65">
        <v>-0.57922839999999998</v>
      </c>
      <c r="G65">
        <v>-0.40475939999999999</v>
      </c>
      <c r="H65">
        <v>1.273091</v>
      </c>
      <c r="I65">
        <v>0.85621409999999998</v>
      </c>
      <c r="J65">
        <v>8.9313729999999994E-2</v>
      </c>
      <c r="K65">
        <v>0.61856580000000005</v>
      </c>
      <c r="L65">
        <v>2.1483849999999999E-2</v>
      </c>
      <c r="M65">
        <v>-0.22132460000000001</v>
      </c>
      <c r="N65">
        <v>-0.59259470000000003</v>
      </c>
      <c r="O65">
        <v>1.1790890000000001</v>
      </c>
      <c r="P65">
        <v>0.51667379999999996</v>
      </c>
      <c r="Q65">
        <v>-2.341561</v>
      </c>
      <c r="R65">
        <v>-0.4840237</v>
      </c>
      <c r="S65">
        <v>-0.366201</v>
      </c>
      <c r="T65">
        <v>5.7145479999999998E-2</v>
      </c>
      <c r="U65">
        <v>1.078524</v>
      </c>
    </row>
    <row r="66" spans="1:21" x14ac:dyDescent="0.25">
      <c r="A66" s="20">
        <f>-0.000000119929*10^9</f>
        <v>-119.92899999999999</v>
      </c>
      <c r="B66">
        <v>0.2026385</v>
      </c>
      <c r="C66">
        <v>-0.7887073</v>
      </c>
      <c r="D66">
        <v>-0.46493469999999998</v>
      </c>
      <c r="E66">
        <v>0.50715069999999995</v>
      </c>
      <c r="F66">
        <v>0.46888229999999997</v>
      </c>
      <c r="G66">
        <v>-1.083329</v>
      </c>
      <c r="H66">
        <v>2.0659529999999999</v>
      </c>
      <c r="I66">
        <v>0.201019</v>
      </c>
      <c r="J66">
        <v>-5.5811840000000001E-2</v>
      </c>
      <c r="K66">
        <v>0.1137978</v>
      </c>
      <c r="L66">
        <v>7.2338949999999999E-2</v>
      </c>
      <c r="M66">
        <v>-1.210037</v>
      </c>
      <c r="N66">
        <v>-0.16018969999999999</v>
      </c>
      <c r="O66">
        <v>-3.6402169999999998E-2</v>
      </c>
      <c r="P66">
        <v>0.88267240000000002</v>
      </c>
      <c r="Q66">
        <v>-2.4299740000000001</v>
      </c>
      <c r="R66">
        <v>0.1234039</v>
      </c>
      <c r="S66">
        <v>-1.4152260000000001</v>
      </c>
      <c r="T66">
        <v>0.41410019999999997</v>
      </c>
      <c r="U66">
        <v>-0.41097270000000002</v>
      </c>
    </row>
    <row r="67" spans="1:21" x14ac:dyDescent="0.25">
      <c r="A67" s="20">
        <f>-0.000000118929*10^9</f>
        <v>-118.929</v>
      </c>
      <c r="B67">
        <v>-0.75160389999999999</v>
      </c>
      <c r="C67">
        <v>-0.83534819999999999</v>
      </c>
      <c r="D67">
        <v>-2.1453329999999999</v>
      </c>
      <c r="E67">
        <v>0.77653530000000004</v>
      </c>
      <c r="F67">
        <v>0.35358479999999998</v>
      </c>
      <c r="G67">
        <v>-0.71001519999999996</v>
      </c>
      <c r="H67">
        <v>0.77865530000000005</v>
      </c>
      <c r="I67">
        <v>-0.58015340000000004</v>
      </c>
      <c r="J67">
        <v>-1.0147790000000001</v>
      </c>
      <c r="K67">
        <v>-0.81945420000000002</v>
      </c>
      <c r="L67">
        <v>0.91468769999999999</v>
      </c>
      <c r="M67">
        <v>-0.52639919999999996</v>
      </c>
      <c r="N67">
        <v>-3.9123949999999998E-2</v>
      </c>
      <c r="O67">
        <v>-0.76940269999999999</v>
      </c>
      <c r="P67">
        <v>9.3774899999999994E-2</v>
      </c>
      <c r="Q67">
        <v>-1.060732</v>
      </c>
      <c r="R67">
        <v>6.0512330000000003E-2</v>
      </c>
      <c r="S67">
        <v>-0.97254510000000005</v>
      </c>
      <c r="T67">
        <v>1.2594860000000001</v>
      </c>
      <c r="U67">
        <v>-1.367375</v>
      </c>
    </row>
    <row r="68" spans="1:21" x14ac:dyDescent="0.25">
      <c r="A68" s="20">
        <f>-0.000000117929*10^9</f>
        <v>-117.929</v>
      </c>
      <c r="B68">
        <v>-0.14996609999999999</v>
      </c>
      <c r="C68">
        <v>0.14394509999999999</v>
      </c>
      <c r="D68">
        <v>-0.59541350000000004</v>
      </c>
      <c r="E68">
        <v>9.2128630000000003E-2</v>
      </c>
      <c r="F68">
        <v>0.2076624</v>
      </c>
      <c r="G68">
        <v>-0.2484739</v>
      </c>
      <c r="H68">
        <v>-0.90331919999999999</v>
      </c>
      <c r="I68">
        <v>-5.5659E-2</v>
      </c>
      <c r="J68">
        <v>-1.647103</v>
      </c>
      <c r="K68">
        <v>-1.5119610000000001</v>
      </c>
      <c r="L68">
        <v>1.3907499999999999</v>
      </c>
      <c r="M68">
        <v>1.3267580000000001</v>
      </c>
      <c r="N68">
        <v>-0.13987289999999999</v>
      </c>
      <c r="O68">
        <v>0.99950660000000002</v>
      </c>
      <c r="P68">
        <v>-1.5544809999999999E-2</v>
      </c>
      <c r="Q68">
        <v>0.21303830000000001</v>
      </c>
      <c r="R68">
        <v>-5.5648360000000001E-2</v>
      </c>
      <c r="S68">
        <v>0.59399389999999996</v>
      </c>
      <c r="T68">
        <v>0.75729150000000001</v>
      </c>
      <c r="U68">
        <v>-0.38881929999999998</v>
      </c>
    </row>
    <row r="69" spans="1:21" x14ac:dyDescent="0.25">
      <c r="A69" s="20">
        <f>-0.000000116929*10^9</f>
        <v>-116.929</v>
      </c>
      <c r="B69">
        <v>1.264518</v>
      </c>
      <c r="C69">
        <v>1.526888</v>
      </c>
      <c r="D69">
        <v>1.183414</v>
      </c>
      <c r="E69">
        <v>-0.17145389999999999</v>
      </c>
      <c r="F69">
        <v>-0.31515209999999999</v>
      </c>
      <c r="G69">
        <v>0.58003179999999999</v>
      </c>
      <c r="H69">
        <v>-0.82724759999999997</v>
      </c>
      <c r="I69">
        <v>1.7675409999999999E-2</v>
      </c>
      <c r="J69">
        <v>-1.0088900000000001</v>
      </c>
      <c r="K69">
        <v>-1.081804</v>
      </c>
      <c r="L69">
        <v>0.82671170000000005</v>
      </c>
      <c r="M69">
        <v>1.6475709999999999</v>
      </c>
      <c r="N69">
        <v>-1.206253</v>
      </c>
      <c r="O69">
        <v>2.7702840000000002</v>
      </c>
      <c r="P69">
        <v>0.225713</v>
      </c>
      <c r="Q69">
        <v>0.73430240000000002</v>
      </c>
      <c r="R69">
        <v>0.2328702</v>
      </c>
      <c r="S69">
        <v>1.5138739999999999</v>
      </c>
      <c r="T69">
        <v>-0.57115649999999996</v>
      </c>
      <c r="U69">
        <v>1.0648519999999999</v>
      </c>
    </row>
    <row r="70" spans="1:21" x14ac:dyDescent="0.25">
      <c r="A70" s="20">
        <f>-0.000000115929*10^9</f>
        <v>-115.929</v>
      </c>
      <c r="B70">
        <v>2.0163720000000001</v>
      </c>
      <c r="C70">
        <v>1.8931739999999999</v>
      </c>
      <c r="D70">
        <v>0.58795240000000004</v>
      </c>
      <c r="E70">
        <v>0.1175192</v>
      </c>
      <c r="F70">
        <v>-0.41368250000000001</v>
      </c>
      <c r="G70">
        <v>0.84401979999999999</v>
      </c>
      <c r="H70">
        <v>6.5284120000000001E-2</v>
      </c>
      <c r="I70">
        <v>-1.659716</v>
      </c>
      <c r="J70">
        <v>-0.92186469999999998</v>
      </c>
      <c r="K70">
        <v>-1.130503</v>
      </c>
      <c r="L70">
        <v>0.10229920000000001</v>
      </c>
      <c r="M70">
        <v>0.70365770000000005</v>
      </c>
      <c r="N70">
        <v>-1.990467</v>
      </c>
      <c r="O70">
        <v>1.461732</v>
      </c>
      <c r="P70">
        <v>-0.15282299999999999</v>
      </c>
      <c r="Q70">
        <v>0.71154980000000001</v>
      </c>
      <c r="R70">
        <v>0.31323440000000002</v>
      </c>
      <c r="S70">
        <v>1.160598</v>
      </c>
      <c r="T70">
        <v>-0.277694</v>
      </c>
      <c r="U70">
        <v>0.90914450000000002</v>
      </c>
    </row>
    <row r="71" spans="1:21" x14ac:dyDescent="0.25">
      <c r="A71" s="20">
        <f>-0.000000114929*10^9</f>
        <v>-114.929</v>
      </c>
      <c r="B71">
        <v>1.0421940000000001</v>
      </c>
      <c r="C71">
        <v>0.69490180000000001</v>
      </c>
      <c r="D71">
        <v>5.4337179999999999E-2</v>
      </c>
      <c r="E71">
        <v>-0.44730310000000001</v>
      </c>
      <c r="F71">
        <v>0.90043850000000003</v>
      </c>
      <c r="G71">
        <v>0.51381149999999998</v>
      </c>
      <c r="H71">
        <v>0.34581610000000002</v>
      </c>
      <c r="I71">
        <v>-2.3074469999999998</v>
      </c>
      <c r="J71">
        <v>-0.83788759999999995</v>
      </c>
      <c r="K71">
        <v>-2.2261039999999999</v>
      </c>
      <c r="L71">
        <v>-0.49714750000000002</v>
      </c>
      <c r="M71">
        <v>9.2604649999999997E-2</v>
      </c>
      <c r="N71">
        <v>-0.31473400000000001</v>
      </c>
      <c r="O71">
        <v>-1.408682</v>
      </c>
      <c r="P71">
        <v>-1.1269229999999999</v>
      </c>
      <c r="Q71">
        <v>0.93884959999999995</v>
      </c>
      <c r="R71">
        <v>-0.47562260000000001</v>
      </c>
      <c r="S71">
        <v>0.28797990000000001</v>
      </c>
      <c r="T71">
        <v>0.1026741</v>
      </c>
      <c r="U71">
        <v>-3.1563809999999998E-2</v>
      </c>
    </row>
    <row r="72" spans="1:21" x14ac:dyDescent="0.25">
      <c r="A72" s="20">
        <f>-0.000000113929*10^9</f>
        <v>-113.929</v>
      </c>
      <c r="B72">
        <v>-0.40226529999999999</v>
      </c>
      <c r="C72">
        <v>6.8724030000000005E-2</v>
      </c>
      <c r="D72">
        <v>0.5177387</v>
      </c>
      <c r="E72">
        <v>-1.0539019999999999</v>
      </c>
      <c r="F72">
        <v>1.442922</v>
      </c>
      <c r="G72">
        <v>1.051363</v>
      </c>
      <c r="H72">
        <v>0.86729679999999998</v>
      </c>
      <c r="I72">
        <v>-1.169773</v>
      </c>
      <c r="J72">
        <v>3.791141E-2</v>
      </c>
      <c r="K72">
        <v>-2.156841</v>
      </c>
      <c r="L72">
        <v>-1.156137</v>
      </c>
      <c r="M72">
        <v>-0.13075870000000001</v>
      </c>
      <c r="N72">
        <v>1.293839</v>
      </c>
      <c r="O72">
        <v>-1.601272</v>
      </c>
      <c r="P72">
        <v>-0.6621726</v>
      </c>
      <c r="Q72">
        <v>1.24892</v>
      </c>
      <c r="R72">
        <v>-1.3558110000000001</v>
      </c>
      <c r="S72">
        <v>-0.60320819999999997</v>
      </c>
      <c r="T72">
        <v>-0.48529149999999999</v>
      </c>
      <c r="U72">
        <v>-0.64316960000000001</v>
      </c>
    </row>
    <row r="73" spans="1:21" x14ac:dyDescent="0.25">
      <c r="A73" s="20">
        <f>-0.000000112929*10^9</f>
        <v>-112.929</v>
      </c>
      <c r="B73">
        <v>-0.64536669999999996</v>
      </c>
      <c r="C73">
        <v>-0.122891</v>
      </c>
      <c r="D73">
        <v>0.38815810000000001</v>
      </c>
      <c r="E73">
        <v>-0.62482760000000004</v>
      </c>
      <c r="F73">
        <v>0.58552349999999997</v>
      </c>
      <c r="G73">
        <v>1.549188</v>
      </c>
      <c r="H73">
        <v>1.2252000000000001</v>
      </c>
      <c r="I73">
        <v>-0.44161299999999998</v>
      </c>
      <c r="J73">
        <v>-0.13255439999999999</v>
      </c>
      <c r="K73">
        <v>-0.68812899999999999</v>
      </c>
      <c r="L73">
        <v>-1.6829829999999999</v>
      </c>
      <c r="M73">
        <v>-0.51013600000000003</v>
      </c>
      <c r="N73">
        <v>0.15401580000000001</v>
      </c>
      <c r="O73">
        <v>0.40752880000000002</v>
      </c>
      <c r="P73">
        <v>0.58004900000000004</v>
      </c>
      <c r="Q73">
        <v>0.37220330000000001</v>
      </c>
      <c r="R73">
        <v>-1.3354010000000001</v>
      </c>
      <c r="S73">
        <v>-1.1750799999999999</v>
      </c>
      <c r="T73">
        <v>-0.51452819999999999</v>
      </c>
      <c r="U73">
        <v>-0.82068969999999997</v>
      </c>
    </row>
    <row r="74" spans="1:21" x14ac:dyDescent="0.25">
      <c r="A74" s="20">
        <f>-0.000000111929*10^9</f>
        <v>-111.929</v>
      </c>
      <c r="B74">
        <v>-0.63063570000000002</v>
      </c>
      <c r="C74">
        <v>-0.84612569999999998</v>
      </c>
      <c r="D74">
        <v>-0.17200370000000001</v>
      </c>
      <c r="E74">
        <v>0.40590769999999998</v>
      </c>
      <c r="F74">
        <v>-0.46795039999999999</v>
      </c>
      <c r="G74">
        <v>0.88332759999999999</v>
      </c>
      <c r="H74">
        <v>0.35101759999999999</v>
      </c>
      <c r="I74">
        <v>-0.1401512</v>
      </c>
      <c r="J74">
        <v>-0.78847599999999995</v>
      </c>
      <c r="K74">
        <v>0.39006990000000002</v>
      </c>
      <c r="L74">
        <v>-1.760399</v>
      </c>
      <c r="M74">
        <v>-1.048054</v>
      </c>
      <c r="N74">
        <v>-1.123942</v>
      </c>
      <c r="O74">
        <v>1.3474269999999999</v>
      </c>
      <c r="P74">
        <v>-0.26278869999999999</v>
      </c>
      <c r="Q74">
        <v>-1.4625109999999999</v>
      </c>
      <c r="R74">
        <v>-1.0354779999999999</v>
      </c>
      <c r="S74">
        <v>-0.44125170000000002</v>
      </c>
      <c r="T74">
        <v>-0.32103290000000001</v>
      </c>
      <c r="U74">
        <v>-0.66753859999999998</v>
      </c>
    </row>
    <row r="75" spans="1:21" x14ac:dyDescent="0.25">
      <c r="A75" s="20">
        <f>-0.000000110929*10^9</f>
        <v>-110.929</v>
      </c>
      <c r="B75">
        <v>-0.99266220000000005</v>
      </c>
      <c r="C75">
        <v>-0.64748859999999997</v>
      </c>
      <c r="D75">
        <v>-0.35245290000000001</v>
      </c>
      <c r="E75">
        <v>0.62393010000000004</v>
      </c>
      <c r="F75">
        <v>-1.557118</v>
      </c>
      <c r="G75">
        <v>0.2172396</v>
      </c>
      <c r="H75">
        <v>-0.41245799999999999</v>
      </c>
      <c r="I75">
        <v>0.5004518</v>
      </c>
      <c r="J75">
        <v>-0.4853325</v>
      </c>
      <c r="K75">
        <v>1.0200130000000001</v>
      </c>
      <c r="L75">
        <v>-1.319812</v>
      </c>
      <c r="M75">
        <v>-1.5425089999999999</v>
      </c>
      <c r="N75">
        <v>-0.16266159999999999</v>
      </c>
      <c r="O75">
        <v>0.59657720000000003</v>
      </c>
      <c r="P75">
        <v>-1.0562959999999999</v>
      </c>
      <c r="Q75">
        <v>-2.1738930000000001</v>
      </c>
      <c r="R75">
        <v>-0.20031499999999999</v>
      </c>
      <c r="S75">
        <v>0.89255960000000001</v>
      </c>
      <c r="T75">
        <v>-0.45771089999999998</v>
      </c>
      <c r="U75">
        <v>-0.70696669999999995</v>
      </c>
    </row>
    <row r="76" spans="1:21" x14ac:dyDescent="0.25">
      <c r="A76" s="20">
        <f>-0.000000109929*10^9</f>
        <v>-109.929</v>
      </c>
      <c r="B76">
        <v>-0.80510950000000003</v>
      </c>
      <c r="C76">
        <v>0.25022339999999998</v>
      </c>
      <c r="D76">
        <v>-0.26998810000000001</v>
      </c>
      <c r="E76">
        <v>0.2816632</v>
      </c>
      <c r="F76">
        <v>-1.3885700000000001</v>
      </c>
      <c r="G76">
        <v>1.8990119999999999E-2</v>
      </c>
      <c r="H76">
        <v>-0.35066570000000002</v>
      </c>
      <c r="I76">
        <v>1.1242989999999999</v>
      </c>
      <c r="J76">
        <v>-0.60276229999999997</v>
      </c>
      <c r="K76">
        <v>1.107669</v>
      </c>
      <c r="L76">
        <v>-0.23271130000000001</v>
      </c>
      <c r="M76">
        <v>-1.3430169999999999</v>
      </c>
      <c r="N76">
        <v>1.0186470000000001</v>
      </c>
      <c r="O76">
        <v>-0.77971299999999999</v>
      </c>
      <c r="P76">
        <v>0.40642660000000003</v>
      </c>
      <c r="Q76">
        <v>-1.0328710000000001</v>
      </c>
      <c r="R76">
        <v>1.155332</v>
      </c>
      <c r="S76">
        <v>1.1621030000000001</v>
      </c>
      <c r="T76">
        <v>-0.92382600000000004</v>
      </c>
      <c r="U76">
        <v>-0.65381639999999996</v>
      </c>
    </row>
    <row r="77" spans="1:21" x14ac:dyDescent="0.25">
      <c r="A77" s="20">
        <f>-0.000000108929*10^9</f>
        <v>-108.929</v>
      </c>
      <c r="B77">
        <v>-0.88113129999999995</v>
      </c>
      <c r="C77">
        <v>1.4950129999999999</v>
      </c>
      <c r="D77">
        <v>-0.41003489999999998</v>
      </c>
      <c r="E77">
        <v>1.0102720000000001</v>
      </c>
      <c r="F77">
        <v>-0.1221024</v>
      </c>
      <c r="G77">
        <v>-6.5543009999999999E-2</v>
      </c>
      <c r="H77">
        <v>-0.33105279999999998</v>
      </c>
      <c r="I77">
        <v>1.9345460000000001</v>
      </c>
      <c r="J77">
        <v>-1.3359399999999999</v>
      </c>
      <c r="K77">
        <v>0.43039820000000001</v>
      </c>
      <c r="L77">
        <v>0.76829499999999995</v>
      </c>
      <c r="M77">
        <v>-9.7709779999999996E-2</v>
      </c>
      <c r="N77">
        <v>0.55525619999999998</v>
      </c>
      <c r="O77">
        <v>-1.4649749999999999</v>
      </c>
      <c r="P77">
        <v>1.2398670000000001</v>
      </c>
      <c r="Q77">
        <v>0.54686710000000005</v>
      </c>
      <c r="R77">
        <v>1.292832</v>
      </c>
      <c r="S77">
        <v>0.72762210000000005</v>
      </c>
      <c r="T77">
        <v>-0.91749530000000001</v>
      </c>
      <c r="U77">
        <v>-0.25527420000000001</v>
      </c>
    </row>
    <row r="78" spans="1:21" x14ac:dyDescent="0.25">
      <c r="A78" s="20">
        <f>-0.000000107929*10^9</f>
        <v>-107.929</v>
      </c>
      <c r="B78">
        <v>-1.9865440000000001</v>
      </c>
      <c r="C78">
        <v>2.401335</v>
      </c>
      <c r="D78">
        <v>-0.70344960000000001</v>
      </c>
      <c r="E78">
        <v>1.1991480000000001</v>
      </c>
      <c r="F78">
        <v>0.19300039999999999</v>
      </c>
      <c r="G78">
        <v>0.76566659999999997</v>
      </c>
      <c r="H78">
        <v>-0.71419699999999997</v>
      </c>
      <c r="I78">
        <v>2.3305210000000001</v>
      </c>
      <c r="J78">
        <v>-1.061183</v>
      </c>
      <c r="K78">
        <v>0.31004559999999998</v>
      </c>
      <c r="L78">
        <v>0.81397929999999996</v>
      </c>
      <c r="M78">
        <v>1.0019</v>
      </c>
      <c r="N78">
        <v>-0.606128</v>
      </c>
      <c r="O78">
        <v>-1.6485339999999999</v>
      </c>
      <c r="P78">
        <v>7.9299930000000005E-2</v>
      </c>
      <c r="Q78">
        <v>1.2123630000000001</v>
      </c>
      <c r="R78">
        <v>0.3850016</v>
      </c>
      <c r="S78">
        <v>0.2114163</v>
      </c>
      <c r="T78">
        <v>0.44319239999999999</v>
      </c>
      <c r="U78">
        <v>-0.66536309999999999</v>
      </c>
    </row>
    <row r="79" spans="1:21" x14ac:dyDescent="0.25">
      <c r="A79" s="20">
        <f>-0.000000106929*10^9</f>
        <v>-106.929</v>
      </c>
      <c r="B79">
        <v>-2.5047540000000001</v>
      </c>
      <c r="C79">
        <v>0.63850669999999998</v>
      </c>
      <c r="D79">
        <v>-0.98935070000000003</v>
      </c>
      <c r="E79">
        <v>0.28464669999999997</v>
      </c>
      <c r="F79">
        <v>-0.17948439999999999</v>
      </c>
      <c r="G79">
        <v>1.581631</v>
      </c>
      <c r="H79">
        <v>-0.75060519999999997</v>
      </c>
      <c r="I79">
        <v>1.3700159999999999</v>
      </c>
      <c r="J79">
        <v>0.83938849999999998</v>
      </c>
      <c r="K79">
        <v>6.9719400000000001E-2</v>
      </c>
      <c r="L79">
        <v>0.65219470000000002</v>
      </c>
      <c r="M79">
        <v>0.72157340000000003</v>
      </c>
      <c r="N79">
        <v>-0.97975570000000001</v>
      </c>
      <c r="O79">
        <v>-1.907985</v>
      </c>
      <c r="P79">
        <v>-1.2279690000000001</v>
      </c>
      <c r="Q79">
        <v>1.169305</v>
      </c>
      <c r="R79">
        <v>-0.48621720000000002</v>
      </c>
      <c r="S79">
        <v>-0.20733170000000001</v>
      </c>
      <c r="T79">
        <v>1.4598059999999999</v>
      </c>
      <c r="U79">
        <v>-1.847316</v>
      </c>
    </row>
    <row r="80" spans="1:21" x14ac:dyDescent="0.25">
      <c r="A80" s="20">
        <f>-0.000000105929*10^9</f>
        <v>-105.929</v>
      </c>
      <c r="B80">
        <v>-1.233595</v>
      </c>
      <c r="C80">
        <v>-1.8642590000000001</v>
      </c>
      <c r="D80">
        <v>-1.3369310000000001</v>
      </c>
      <c r="E80">
        <v>0.25438870000000002</v>
      </c>
      <c r="F80">
        <v>0.27420660000000002</v>
      </c>
      <c r="G80">
        <v>0.77677439999999998</v>
      </c>
      <c r="H80">
        <v>-0.52074509999999996</v>
      </c>
      <c r="I80">
        <v>-0.2009001</v>
      </c>
      <c r="J80">
        <v>2.4955590000000001</v>
      </c>
      <c r="K80">
        <v>-0.70599460000000003</v>
      </c>
      <c r="L80">
        <v>0.83465230000000001</v>
      </c>
      <c r="M80">
        <v>-0.56952670000000005</v>
      </c>
      <c r="N80">
        <v>-0.18459320000000001</v>
      </c>
      <c r="O80">
        <v>-1.2921720000000001</v>
      </c>
      <c r="P80">
        <v>-1.566206</v>
      </c>
      <c r="Q80">
        <v>0.98106859999999996</v>
      </c>
      <c r="R80">
        <v>-0.88531930000000003</v>
      </c>
      <c r="S80">
        <v>-0.35314109999999999</v>
      </c>
      <c r="T80">
        <v>0.73534299999999997</v>
      </c>
      <c r="U80">
        <v>-1.8815729999999999</v>
      </c>
    </row>
    <row r="81" spans="1:21" x14ac:dyDescent="0.25">
      <c r="A81" s="20">
        <f>-0.000000104929*10^9</f>
        <v>-104.929</v>
      </c>
      <c r="B81">
        <v>0.28260879999999999</v>
      </c>
      <c r="C81">
        <v>-1.9154770000000001</v>
      </c>
      <c r="D81">
        <v>-1.290497</v>
      </c>
      <c r="E81">
        <v>9.0876280000000004E-2</v>
      </c>
      <c r="F81">
        <v>1.227514</v>
      </c>
      <c r="G81">
        <v>-0.20923040000000001</v>
      </c>
      <c r="H81">
        <v>-0.86130980000000001</v>
      </c>
      <c r="I81">
        <v>-1.551572</v>
      </c>
      <c r="J81">
        <v>1.406803</v>
      </c>
      <c r="K81">
        <v>-6.2709819999999999E-2</v>
      </c>
      <c r="L81">
        <v>0.91410800000000003</v>
      </c>
      <c r="M81">
        <v>-0.98648069999999999</v>
      </c>
      <c r="N81">
        <v>0.30285770000000001</v>
      </c>
      <c r="O81">
        <v>3.036151E-3</v>
      </c>
      <c r="P81">
        <v>-0.73371620000000004</v>
      </c>
      <c r="Q81">
        <v>0.53582960000000002</v>
      </c>
      <c r="R81">
        <v>-0.39197019999999999</v>
      </c>
      <c r="S81">
        <v>-1.0504169999999999</v>
      </c>
      <c r="T81">
        <v>-1.114981E-2</v>
      </c>
      <c r="U81">
        <v>-1.100433</v>
      </c>
    </row>
    <row r="82" spans="1:21" x14ac:dyDescent="0.25">
      <c r="A82" s="20">
        <f>-0.000000103929*10^9</f>
        <v>-103.929</v>
      </c>
      <c r="B82">
        <v>0.2296145</v>
      </c>
      <c r="C82">
        <v>-0.69884290000000004</v>
      </c>
      <c r="D82">
        <v>-0.33713779999999999</v>
      </c>
      <c r="E82">
        <v>-0.82539269999999998</v>
      </c>
      <c r="F82">
        <v>1.0882810000000001</v>
      </c>
      <c r="G82">
        <v>-0.1010986</v>
      </c>
      <c r="H82">
        <v>-0.73602540000000005</v>
      </c>
      <c r="I82">
        <v>-1.6386229999999999</v>
      </c>
      <c r="J82">
        <v>-0.21445739999999999</v>
      </c>
      <c r="K82">
        <v>1.013028</v>
      </c>
      <c r="L82">
        <v>0.71882860000000004</v>
      </c>
      <c r="M82">
        <v>-2.9775389999999999E-2</v>
      </c>
      <c r="N82">
        <v>2.5655550000000002E-3</v>
      </c>
      <c r="O82">
        <v>0.15052260000000001</v>
      </c>
      <c r="P82">
        <v>0.62092519999999995</v>
      </c>
      <c r="Q82">
        <v>0.26970739999999999</v>
      </c>
      <c r="R82">
        <v>2.7008000000000001E-2</v>
      </c>
      <c r="S82">
        <v>-1.926167</v>
      </c>
      <c r="T82">
        <v>0.91688780000000003</v>
      </c>
      <c r="U82">
        <v>-1.3446769999999999</v>
      </c>
    </row>
    <row r="83" spans="1:21" x14ac:dyDescent="0.25">
      <c r="A83" s="20">
        <f>-0.000000102929*10^9</f>
        <v>-102.92899999999999</v>
      </c>
      <c r="B83">
        <v>-0.485018</v>
      </c>
      <c r="C83">
        <v>0.22324749999999999</v>
      </c>
      <c r="D83">
        <v>1.0606439999999999</v>
      </c>
      <c r="E83">
        <v>-0.65262920000000002</v>
      </c>
      <c r="F83">
        <v>-0.1157451</v>
      </c>
      <c r="G83">
        <v>0.5069458</v>
      </c>
      <c r="H83">
        <v>-0.22119610000000001</v>
      </c>
      <c r="I83">
        <v>-0.56886859999999995</v>
      </c>
      <c r="J83">
        <v>-6.5815109999999996E-2</v>
      </c>
      <c r="K83">
        <v>0.18717880000000001</v>
      </c>
      <c r="L83">
        <v>0.56829680000000005</v>
      </c>
      <c r="M83">
        <v>0.17013600000000001</v>
      </c>
      <c r="N83">
        <v>-0.30290499999999998</v>
      </c>
      <c r="O83">
        <v>-0.79396180000000005</v>
      </c>
      <c r="P83">
        <v>0.75586920000000002</v>
      </c>
      <c r="Q83">
        <v>0.65825940000000005</v>
      </c>
      <c r="R83">
        <v>-0.25328309999999998</v>
      </c>
      <c r="S83">
        <v>-1.1276870000000001</v>
      </c>
      <c r="T83">
        <v>1.6801539999999999</v>
      </c>
      <c r="U83">
        <v>-1.3991830000000001</v>
      </c>
    </row>
    <row r="84" spans="1:21" x14ac:dyDescent="0.25">
      <c r="A84" s="20">
        <f>-0.000000101929*10^9</f>
        <v>-101.929</v>
      </c>
      <c r="B84">
        <v>-0.58456359999999996</v>
      </c>
      <c r="C84">
        <v>0.35030889999999998</v>
      </c>
      <c r="D84">
        <v>1.66831</v>
      </c>
      <c r="E84">
        <v>0.82869340000000002</v>
      </c>
      <c r="F84">
        <v>-1.0236130000000001</v>
      </c>
      <c r="G84">
        <v>0.83845130000000001</v>
      </c>
      <c r="H84">
        <v>-0.26199480000000003</v>
      </c>
      <c r="I84">
        <v>-0.26947169999999998</v>
      </c>
      <c r="J84">
        <v>-9.8117469999999998E-2</v>
      </c>
      <c r="K84">
        <v>-1.2856479999999999</v>
      </c>
      <c r="L84">
        <v>0.45195370000000001</v>
      </c>
      <c r="M84">
        <v>-0.74950360000000005</v>
      </c>
      <c r="N84">
        <v>-1.1363239999999999</v>
      </c>
      <c r="O84">
        <v>-0.83484480000000005</v>
      </c>
      <c r="P84">
        <v>-0.64901880000000001</v>
      </c>
      <c r="Q84">
        <v>1.2848679999999999</v>
      </c>
      <c r="R84">
        <v>-4.4492190000000001E-2</v>
      </c>
      <c r="S84">
        <v>0.80703820000000004</v>
      </c>
      <c r="T84">
        <v>1.0636639999999999</v>
      </c>
      <c r="U84">
        <v>0.2286</v>
      </c>
    </row>
    <row r="85" spans="1:21" x14ac:dyDescent="0.25">
      <c r="A85" s="20">
        <f>-0.000000100929*10^9</f>
        <v>-100.929</v>
      </c>
      <c r="B85">
        <v>-0.3608481</v>
      </c>
      <c r="C85">
        <v>-0.38292559999999998</v>
      </c>
      <c r="D85">
        <v>1.3766149999999999</v>
      </c>
      <c r="E85">
        <v>1.3955960000000001</v>
      </c>
      <c r="F85">
        <v>-1.239366</v>
      </c>
      <c r="G85">
        <v>4.0871480000000002E-2</v>
      </c>
      <c r="H85">
        <v>-0.106306</v>
      </c>
      <c r="I85">
        <v>-0.9975889</v>
      </c>
      <c r="J85">
        <v>-0.57603950000000004</v>
      </c>
      <c r="K85">
        <v>-0.92176829999999998</v>
      </c>
      <c r="L85">
        <v>0.76169629999999999</v>
      </c>
      <c r="M85">
        <v>-0.74015660000000005</v>
      </c>
      <c r="N85">
        <v>-1.693945</v>
      </c>
      <c r="O85">
        <v>-0.31236019999999998</v>
      </c>
      <c r="P85">
        <v>-1.372444</v>
      </c>
      <c r="Q85">
        <v>0.857379</v>
      </c>
      <c r="R85">
        <v>0.9381119</v>
      </c>
      <c r="S85">
        <v>1.5739030000000001</v>
      </c>
      <c r="T85">
        <v>0.74095009999999994</v>
      </c>
      <c r="U85">
        <v>1.518221</v>
      </c>
    </row>
    <row r="86" spans="1:21" x14ac:dyDescent="0.25">
      <c r="A86" s="20">
        <f>-0.000000099929*10^9</f>
        <v>-99.928999999999988</v>
      </c>
      <c r="B86">
        <v>-0.61391260000000003</v>
      </c>
      <c r="C86">
        <v>2.0615970000000001E-2</v>
      </c>
      <c r="D86">
        <v>0.1402632</v>
      </c>
      <c r="E86">
        <v>-0.48650660000000001</v>
      </c>
      <c r="F86">
        <v>-1.0455810000000001</v>
      </c>
      <c r="G86">
        <v>-1.2310650000000001</v>
      </c>
      <c r="H86">
        <v>-0.23312040000000001</v>
      </c>
      <c r="I86">
        <v>-1.548683</v>
      </c>
      <c r="J86">
        <v>-0.25518600000000002</v>
      </c>
      <c r="K86">
        <v>0.17442579999999999</v>
      </c>
      <c r="L86">
        <v>1.5234350000000001</v>
      </c>
      <c r="M86">
        <v>-6.7856669999999994E-2</v>
      </c>
      <c r="N86">
        <v>-1.1943649999999999</v>
      </c>
      <c r="O86">
        <v>-0.88260799999999995</v>
      </c>
      <c r="P86">
        <v>-0.84440110000000002</v>
      </c>
      <c r="Q86">
        <v>-1.205265</v>
      </c>
      <c r="R86">
        <v>1.208485</v>
      </c>
      <c r="S86">
        <v>0.68927539999999998</v>
      </c>
      <c r="T86">
        <v>0.68852959999999996</v>
      </c>
      <c r="U86">
        <v>0.50955859999999997</v>
      </c>
    </row>
    <row r="87" spans="1:21" x14ac:dyDescent="0.25">
      <c r="A87" s="20">
        <f>-0.000000098929*10^9</f>
        <v>-98.929000000000002</v>
      </c>
      <c r="B87">
        <v>-1.7094670000000001</v>
      </c>
      <c r="C87">
        <v>1.8233839999999999</v>
      </c>
      <c r="D87">
        <v>-1.4909859999999999</v>
      </c>
      <c r="E87">
        <v>-2.7741730000000002</v>
      </c>
      <c r="F87">
        <v>-0.77128189999999996</v>
      </c>
      <c r="G87">
        <v>-1.3666100000000001</v>
      </c>
      <c r="H87">
        <v>-0.79327650000000005</v>
      </c>
      <c r="I87">
        <v>-1.0705549999999999</v>
      </c>
      <c r="J87">
        <v>0.62976299999999996</v>
      </c>
      <c r="K87">
        <v>-0.13168859999999999</v>
      </c>
      <c r="L87">
        <v>1.1819189999999999</v>
      </c>
      <c r="M87">
        <v>-0.12254420000000001</v>
      </c>
      <c r="N87">
        <v>-0.27791490000000002</v>
      </c>
      <c r="O87">
        <v>-1.3696269999999999</v>
      </c>
      <c r="P87">
        <v>-0.31414389999999998</v>
      </c>
      <c r="Q87">
        <v>-2.2154790000000002</v>
      </c>
      <c r="R87">
        <v>0.1090942</v>
      </c>
      <c r="S87">
        <v>-0.31406329999999999</v>
      </c>
      <c r="T87">
        <v>0.47549160000000001</v>
      </c>
      <c r="U87">
        <v>-1.158304</v>
      </c>
    </row>
    <row r="88" spans="1:21" x14ac:dyDescent="0.25">
      <c r="A88" s="20">
        <f>-0.000000097929*10^9</f>
        <v>-97.929000000000002</v>
      </c>
      <c r="B88">
        <v>-2.484299</v>
      </c>
      <c r="C88">
        <v>1.4993650000000001</v>
      </c>
      <c r="D88">
        <v>-1.222688</v>
      </c>
      <c r="E88">
        <v>-2.9167290000000001</v>
      </c>
      <c r="F88">
        <v>-0.58090540000000002</v>
      </c>
      <c r="G88">
        <v>-0.54100239999999999</v>
      </c>
      <c r="H88">
        <v>-0.31174180000000001</v>
      </c>
      <c r="I88">
        <v>0.17640040000000001</v>
      </c>
      <c r="J88">
        <v>1.211082</v>
      </c>
      <c r="K88">
        <v>-0.74947779999999997</v>
      </c>
      <c r="L88">
        <v>-0.43465100000000001</v>
      </c>
      <c r="M88">
        <v>-0.4393802</v>
      </c>
      <c r="N88">
        <v>0.39331860000000002</v>
      </c>
      <c r="O88">
        <v>-0.88116899999999998</v>
      </c>
      <c r="P88">
        <v>0.52227179999999995</v>
      </c>
      <c r="Q88">
        <v>-0.92381899999999995</v>
      </c>
      <c r="R88">
        <v>-0.7099181</v>
      </c>
      <c r="S88">
        <v>-1.2018610000000001</v>
      </c>
      <c r="T88">
        <v>0.64416030000000002</v>
      </c>
      <c r="U88">
        <v>-0.83343129999999999</v>
      </c>
    </row>
    <row r="89" spans="1:21" x14ac:dyDescent="0.25">
      <c r="A89" s="20">
        <f>-0.000000096929*10^9</f>
        <v>-96.928999999999988</v>
      </c>
      <c r="B89">
        <v>-1.499633</v>
      </c>
      <c r="C89">
        <v>-1.2122409999999999</v>
      </c>
      <c r="D89">
        <v>0.23482330000000001</v>
      </c>
      <c r="E89">
        <v>-1.658104</v>
      </c>
      <c r="F89">
        <v>-0.30625170000000002</v>
      </c>
      <c r="G89">
        <v>7.1562349999999997E-2</v>
      </c>
      <c r="H89">
        <v>0.72868670000000002</v>
      </c>
      <c r="I89">
        <v>0.62630669999999999</v>
      </c>
      <c r="J89">
        <v>0.30892239999999999</v>
      </c>
      <c r="K89">
        <v>-0.4252319</v>
      </c>
      <c r="L89">
        <v>-1.339021</v>
      </c>
      <c r="M89">
        <v>-0.3355747</v>
      </c>
      <c r="N89">
        <v>-0.5186248</v>
      </c>
      <c r="O89">
        <v>-0.34217120000000001</v>
      </c>
      <c r="P89">
        <v>1.5602370000000001</v>
      </c>
      <c r="Q89">
        <v>-0.25422790000000001</v>
      </c>
      <c r="R89">
        <v>0.31693440000000001</v>
      </c>
      <c r="S89">
        <v>-2.2989630000000001</v>
      </c>
      <c r="T89">
        <v>0.4083562</v>
      </c>
      <c r="U89">
        <v>0.88618770000000002</v>
      </c>
    </row>
    <row r="90" spans="1:21" x14ac:dyDescent="0.25">
      <c r="A90" s="20">
        <f>-0.000000095929*10^9</f>
        <v>-95.929000000000002</v>
      </c>
      <c r="B90">
        <v>0.72220930000000005</v>
      </c>
      <c r="C90">
        <v>-2.2018559999999998</v>
      </c>
      <c r="D90">
        <v>0.49017460000000002</v>
      </c>
      <c r="E90">
        <v>-1.0734760000000001</v>
      </c>
      <c r="F90">
        <v>-0.32863059999999999</v>
      </c>
      <c r="G90">
        <v>0.1546013</v>
      </c>
      <c r="H90">
        <v>0.79982450000000005</v>
      </c>
      <c r="I90">
        <v>6.7992189999999994E-2</v>
      </c>
      <c r="J90">
        <v>-1.017401</v>
      </c>
      <c r="K90">
        <v>0.14212159999999999</v>
      </c>
      <c r="L90">
        <v>-8.0152189999999998E-2</v>
      </c>
      <c r="M90">
        <v>2.6624040000000002E-2</v>
      </c>
      <c r="N90">
        <v>-1.656839</v>
      </c>
      <c r="O90">
        <v>3.4739619999999999E-4</v>
      </c>
      <c r="P90">
        <v>2.0238589999999999</v>
      </c>
      <c r="Q90">
        <v>-1.090101</v>
      </c>
      <c r="R90">
        <v>1.50362</v>
      </c>
      <c r="S90">
        <v>-2.0714450000000002</v>
      </c>
      <c r="T90">
        <v>-0.65575950000000005</v>
      </c>
      <c r="U90">
        <v>1.153494</v>
      </c>
    </row>
    <row r="91" spans="1:21" x14ac:dyDescent="0.25">
      <c r="A91" s="20">
        <f>-0.000000094929*10^9</f>
        <v>-94.929000000000002</v>
      </c>
      <c r="B91">
        <v>2.2618209999999999</v>
      </c>
      <c r="C91">
        <v>-0.58891859999999996</v>
      </c>
      <c r="D91">
        <v>0.1029191</v>
      </c>
      <c r="E91">
        <v>-0.68005800000000005</v>
      </c>
      <c r="F91">
        <v>-0.27207029999999999</v>
      </c>
      <c r="G91">
        <v>0.61756140000000004</v>
      </c>
      <c r="H91">
        <v>0.23650170000000001</v>
      </c>
      <c r="I91">
        <v>-0.1229123</v>
      </c>
      <c r="J91">
        <v>-0.58585120000000002</v>
      </c>
      <c r="K91">
        <v>0.46679090000000001</v>
      </c>
      <c r="L91">
        <v>1.800964</v>
      </c>
      <c r="M91">
        <v>-0.20922379999999999</v>
      </c>
      <c r="N91">
        <v>-0.27747159999999998</v>
      </c>
      <c r="O91">
        <v>-1.7183449999999999E-2</v>
      </c>
      <c r="P91">
        <v>1.351181</v>
      </c>
      <c r="Q91">
        <v>-1.5235000000000001</v>
      </c>
      <c r="R91">
        <v>0.6172879</v>
      </c>
      <c r="S91">
        <v>-0.88000060000000002</v>
      </c>
      <c r="T91">
        <v>-1.2798929999999999</v>
      </c>
      <c r="U91">
        <v>0.1014052</v>
      </c>
    </row>
    <row r="92" spans="1:21" x14ac:dyDescent="0.25">
      <c r="A92" s="20">
        <f>-0.000000093929*10^9</f>
        <v>-93.928999999999988</v>
      </c>
      <c r="B92">
        <v>1.757997</v>
      </c>
      <c r="C92">
        <v>0.6280114</v>
      </c>
      <c r="D92">
        <v>0.2652735</v>
      </c>
      <c r="E92">
        <v>0.5823834</v>
      </c>
      <c r="F92">
        <v>0.61522239999999995</v>
      </c>
      <c r="G92">
        <v>1.212385</v>
      </c>
      <c r="H92">
        <v>1.128178E-4</v>
      </c>
      <c r="I92">
        <v>0.17852299999999999</v>
      </c>
      <c r="J92">
        <v>1.7491010000000001E-2</v>
      </c>
      <c r="K92">
        <v>0.31192049999999999</v>
      </c>
      <c r="L92">
        <v>1.7451270000000001</v>
      </c>
      <c r="M92">
        <v>-0.57033100000000003</v>
      </c>
      <c r="N92">
        <v>1.941373</v>
      </c>
      <c r="O92">
        <v>6.6626879999999999E-2</v>
      </c>
      <c r="P92">
        <v>-0.60170690000000004</v>
      </c>
      <c r="Q92">
        <v>-1.410147</v>
      </c>
      <c r="R92">
        <v>-0.67723279999999997</v>
      </c>
      <c r="S92">
        <v>-0.1964629</v>
      </c>
      <c r="T92">
        <v>-0.22095770000000001</v>
      </c>
      <c r="U92">
        <v>0.1109233</v>
      </c>
    </row>
    <row r="93" spans="1:21" x14ac:dyDescent="0.25">
      <c r="A93" s="20">
        <f>-0.000000092929*10^9</f>
        <v>-92.929000000000002</v>
      </c>
      <c r="B93">
        <v>-0.35959449999999998</v>
      </c>
      <c r="C93">
        <v>0.1662275</v>
      </c>
      <c r="D93">
        <v>0.28820380000000001</v>
      </c>
      <c r="E93">
        <v>0.94089230000000001</v>
      </c>
      <c r="F93">
        <v>0.77542279999999997</v>
      </c>
      <c r="G93">
        <v>0.50700590000000001</v>
      </c>
      <c r="H93">
        <v>8.615486E-2</v>
      </c>
      <c r="I93">
        <v>0.46899629999999998</v>
      </c>
      <c r="J93">
        <v>-0.91940659999999996</v>
      </c>
      <c r="K93">
        <v>-1.0002329999999999</v>
      </c>
      <c r="L93">
        <v>0.1242461</v>
      </c>
      <c r="M93">
        <v>0.2079318</v>
      </c>
      <c r="N93">
        <v>1.980283</v>
      </c>
      <c r="O93">
        <v>0.82475509999999996</v>
      </c>
      <c r="P93">
        <v>-1.6503779999999999</v>
      </c>
      <c r="Q93">
        <v>-1.6437580000000001</v>
      </c>
      <c r="R93">
        <v>-0.5956941</v>
      </c>
      <c r="S93">
        <v>0.82309399999999999</v>
      </c>
      <c r="T93">
        <v>1.203465</v>
      </c>
      <c r="U93">
        <v>0.44178970000000001</v>
      </c>
    </row>
    <row r="94" spans="1:21" x14ac:dyDescent="0.25">
      <c r="A94" s="20">
        <f>-0.000000091929*10^9</f>
        <v>-91.929000000000002</v>
      </c>
      <c r="B94">
        <v>-2.3371810000000002</v>
      </c>
      <c r="C94">
        <v>-0.3556299</v>
      </c>
      <c r="D94">
        <v>-0.83312450000000005</v>
      </c>
      <c r="E94">
        <v>0.26475799999999999</v>
      </c>
      <c r="F94">
        <v>-7.608376E-2</v>
      </c>
      <c r="G94">
        <v>-0.18143110000000001</v>
      </c>
      <c r="H94">
        <v>0.34139370000000002</v>
      </c>
      <c r="I94">
        <v>0.77381200000000006</v>
      </c>
      <c r="J94">
        <v>-1.510859</v>
      </c>
      <c r="K94">
        <v>-2.1592530000000001</v>
      </c>
      <c r="L94">
        <v>-1.464466</v>
      </c>
      <c r="M94">
        <v>0.91409589999999996</v>
      </c>
      <c r="N94">
        <v>0.25174249999999998</v>
      </c>
      <c r="O94">
        <v>1.739649</v>
      </c>
      <c r="P94">
        <v>-0.67354150000000002</v>
      </c>
      <c r="Q94">
        <v>-1.6505559999999999</v>
      </c>
      <c r="R94">
        <v>-0.89684280000000005</v>
      </c>
      <c r="S94">
        <v>1.787223</v>
      </c>
      <c r="T94">
        <v>0.69689840000000003</v>
      </c>
      <c r="U94">
        <v>-0.76135140000000001</v>
      </c>
    </row>
    <row r="95" spans="1:21" x14ac:dyDescent="0.25">
      <c r="A95" s="20">
        <f>-0.000000090929*10^9</f>
        <v>-90.929000000000002</v>
      </c>
      <c r="B95">
        <v>-2.690099</v>
      </c>
      <c r="C95">
        <v>0.111953</v>
      </c>
      <c r="D95">
        <v>-1.9031009999999999</v>
      </c>
      <c r="E95">
        <v>4.6061190000000002E-2</v>
      </c>
      <c r="F95">
        <v>0.42427090000000001</v>
      </c>
      <c r="G95">
        <v>0.81564389999999998</v>
      </c>
      <c r="H95">
        <v>0.53994770000000003</v>
      </c>
      <c r="I95">
        <v>1.0904259999999999</v>
      </c>
      <c r="J95">
        <v>-0.54193469999999999</v>
      </c>
      <c r="K95">
        <v>-1.24918</v>
      </c>
      <c r="L95">
        <v>-2.0270229999999998</v>
      </c>
      <c r="M95">
        <v>0.68595309999999998</v>
      </c>
      <c r="N95">
        <v>-1.197074</v>
      </c>
      <c r="O95">
        <v>2.2075809999999998</v>
      </c>
      <c r="P95">
        <v>-0.47333500000000001</v>
      </c>
      <c r="Q95">
        <v>-1.307048</v>
      </c>
      <c r="R95">
        <v>-1.7790820000000001</v>
      </c>
      <c r="S95">
        <v>1.411824</v>
      </c>
      <c r="T95">
        <v>-0.97281660000000003</v>
      </c>
      <c r="U95">
        <v>-1.5858989999999999</v>
      </c>
    </row>
    <row r="96" spans="1:21" x14ac:dyDescent="0.25">
      <c r="A96" s="20">
        <f>-0.000000089929*10^9</f>
        <v>-89.929000000000002</v>
      </c>
      <c r="B96">
        <v>-1.492005</v>
      </c>
      <c r="C96">
        <v>0.22613510000000001</v>
      </c>
      <c r="D96">
        <v>-1.2625550000000001</v>
      </c>
      <c r="E96">
        <v>0.15452930000000001</v>
      </c>
      <c r="F96">
        <v>1.39554</v>
      </c>
      <c r="G96">
        <v>1.952745</v>
      </c>
      <c r="H96">
        <v>3.3005930000000003E-2</v>
      </c>
      <c r="I96">
        <v>1.0585530000000001</v>
      </c>
      <c r="J96">
        <v>0.1327007</v>
      </c>
      <c r="K96">
        <v>-7.3637820000000007E-2</v>
      </c>
      <c r="L96">
        <v>-0.81140290000000004</v>
      </c>
      <c r="M96">
        <v>0.81521080000000001</v>
      </c>
      <c r="N96">
        <v>-1.152965</v>
      </c>
      <c r="O96">
        <v>1.5467249999999999</v>
      </c>
      <c r="P96">
        <v>-1.503781</v>
      </c>
      <c r="Q96">
        <v>-1.1051960000000001</v>
      </c>
      <c r="R96">
        <v>-1.0592729999999999</v>
      </c>
      <c r="S96">
        <v>0.81684199999999996</v>
      </c>
      <c r="T96">
        <v>-1.6312679999999999</v>
      </c>
      <c r="U96">
        <v>-0.14962030000000001</v>
      </c>
    </row>
    <row r="97" spans="1:21" x14ac:dyDescent="0.25">
      <c r="A97" s="20">
        <f>-0.000000088929*10^9</f>
        <v>-88.929000000000002</v>
      </c>
      <c r="B97">
        <v>-0.20917160000000001</v>
      </c>
      <c r="C97">
        <v>-0.73323159999999998</v>
      </c>
      <c r="D97">
        <v>3.2032100000000001E-2</v>
      </c>
      <c r="E97">
        <v>0.69025400000000003</v>
      </c>
      <c r="F97">
        <v>0.38120799999999999</v>
      </c>
      <c r="G97">
        <v>1.669835</v>
      </c>
      <c r="H97">
        <v>-0.24416959999999999</v>
      </c>
      <c r="I97">
        <v>9.2863559999999998E-2</v>
      </c>
      <c r="J97">
        <v>-0.57649419999999996</v>
      </c>
      <c r="K97">
        <v>-0.4424304</v>
      </c>
      <c r="L97">
        <v>0.78885430000000001</v>
      </c>
      <c r="M97">
        <v>1.0213179999999999</v>
      </c>
      <c r="N97">
        <v>-0.11703760000000001</v>
      </c>
      <c r="O97">
        <v>0.1727678</v>
      </c>
      <c r="P97">
        <v>-0.87687939999999998</v>
      </c>
      <c r="Q97">
        <v>-0.53000970000000003</v>
      </c>
      <c r="R97">
        <v>-1.5846300000000001E-2</v>
      </c>
      <c r="S97">
        <v>0.1183515</v>
      </c>
      <c r="T97">
        <v>-1.019795</v>
      </c>
      <c r="U97">
        <v>1.090519</v>
      </c>
    </row>
    <row r="98" spans="1:21" x14ac:dyDescent="0.25">
      <c r="A98" s="20">
        <f>-0.000000087929*10^9</f>
        <v>-87.929000000000002</v>
      </c>
      <c r="B98">
        <v>5.9858889999999998E-2</v>
      </c>
      <c r="C98">
        <v>-1.187994</v>
      </c>
      <c r="D98">
        <v>-0.40415760000000001</v>
      </c>
      <c r="E98">
        <v>0.66088559999999996</v>
      </c>
      <c r="F98">
        <v>-0.83612850000000005</v>
      </c>
      <c r="G98">
        <v>0.78774339999999998</v>
      </c>
      <c r="H98">
        <v>0.49285459999999998</v>
      </c>
      <c r="I98">
        <v>-1.0479940000000001</v>
      </c>
      <c r="J98">
        <v>-0.58810569999999995</v>
      </c>
      <c r="K98">
        <v>-0.88668619999999998</v>
      </c>
      <c r="L98">
        <v>0.1350624</v>
      </c>
      <c r="M98">
        <v>-0.38397530000000002</v>
      </c>
      <c r="N98">
        <v>0.36277409999999999</v>
      </c>
      <c r="O98">
        <v>-0.67361349999999998</v>
      </c>
      <c r="P98">
        <v>0.4693929</v>
      </c>
      <c r="Q98">
        <v>0.30139880000000002</v>
      </c>
      <c r="R98">
        <v>-0.62009530000000002</v>
      </c>
      <c r="S98">
        <v>-0.87609060000000005</v>
      </c>
      <c r="T98">
        <v>-0.55000789999999999</v>
      </c>
      <c r="U98">
        <v>0.44406620000000002</v>
      </c>
    </row>
    <row r="99" spans="1:21" x14ac:dyDescent="0.25">
      <c r="A99" s="20">
        <f>-0.000000086929*10^9</f>
        <v>-86.929000000000002</v>
      </c>
      <c r="B99">
        <v>-0.28758119999999998</v>
      </c>
      <c r="C99">
        <v>-0.36398259999999999</v>
      </c>
      <c r="D99">
        <v>-2.2484419999999998</v>
      </c>
      <c r="E99">
        <v>-0.10539610000000001</v>
      </c>
      <c r="F99">
        <v>1.471453E-2</v>
      </c>
      <c r="G99">
        <v>0.42649710000000002</v>
      </c>
      <c r="H99">
        <v>0.241955</v>
      </c>
      <c r="I99">
        <v>-0.81796049999999998</v>
      </c>
      <c r="J99">
        <v>0.44307930000000001</v>
      </c>
      <c r="K99">
        <v>-0.1892395</v>
      </c>
      <c r="L99">
        <v>-1.7832779999999999</v>
      </c>
      <c r="M99">
        <v>-1.828929</v>
      </c>
      <c r="N99">
        <v>0.10432710000000001</v>
      </c>
      <c r="O99">
        <v>-0.81187120000000002</v>
      </c>
      <c r="P99">
        <v>0.4745122</v>
      </c>
      <c r="Q99">
        <v>0.35008820000000002</v>
      </c>
      <c r="R99">
        <v>-1.0468949999999999</v>
      </c>
      <c r="S99">
        <v>-0.48495529999999998</v>
      </c>
      <c r="T99">
        <v>-0.41324440000000001</v>
      </c>
      <c r="U99">
        <v>3.4706000000000001E-2</v>
      </c>
    </row>
    <row r="100" spans="1:21" x14ac:dyDescent="0.25">
      <c r="A100" s="20">
        <f>-0.000000085929*10^9</f>
        <v>-85.929000000000002</v>
      </c>
      <c r="B100">
        <v>-0.50647209999999998</v>
      </c>
      <c r="C100">
        <v>0.61977409999999999</v>
      </c>
      <c r="D100">
        <v>-2.0083510000000002</v>
      </c>
      <c r="E100">
        <v>-0.39438440000000002</v>
      </c>
      <c r="F100">
        <v>1.4963280000000001</v>
      </c>
      <c r="G100">
        <v>0.29001349999999998</v>
      </c>
      <c r="H100">
        <v>-0.45468229999999998</v>
      </c>
      <c r="I100">
        <v>0.37314659999999999</v>
      </c>
      <c r="J100">
        <v>0.2302321</v>
      </c>
      <c r="K100">
        <v>1.087941</v>
      </c>
      <c r="L100">
        <v>-2.0739130000000001</v>
      </c>
      <c r="M100">
        <v>-0.47395280000000001</v>
      </c>
      <c r="N100">
        <v>-0.37966850000000002</v>
      </c>
      <c r="O100">
        <v>-0.55209319999999995</v>
      </c>
      <c r="P100">
        <v>0.501359</v>
      </c>
      <c r="Q100">
        <v>-0.13679469999999999</v>
      </c>
      <c r="R100">
        <v>0.25775670000000001</v>
      </c>
      <c r="S100">
        <v>-0.17188300000000001</v>
      </c>
      <c r="T100">
        <v>0.3138937</v>
      </c>
      <c r="U100">
        <v>0.69183450000000002</v>
      </c>
    </row>
    <row r="101" spans="1:21" x14ac:dyDescent="0.25">
      <c r="A101" s="20">
        <f>-0.000000084929*10^9</f>
        <v>-84.929000000000002</v>
      </c>
      <c r="B101">
        <v>-0.28058060000000001</v>
      </c>
      <c r="C101">
        <v>0.79910590000000004</v>
      </c>
      <c r="D101">
        <v>0.98228859999999996</v>
      </c>
      <c r="E101">
        <v>-1.48367</v>
      </c>
      <c r="F101">
        <v>1.6493690000000001</v>
      </c>
      <c r="G101">
        <v>4.4599439999999997E-2</v>
      </c>
      <c r="H101">
        <v>0.17889949999999999</v>
      </c>
      <c r="I101">
        <v>0.30754389999999998</v>
      </c>
      <c r="J101">
        <v>-0.59171989999999997</v>
      </c>
      <c r="K101">
        <v>1.4127989999999999</v>
      </c>
      <c r="L101">
        <v>-0.87849319999999997</v>
      </c>
      <c r="M101">
        <v>1.630358</v>
      </c>
      <c r="N101">
        <v>-1.0160499999999999</v>
      </c>
      <c r="O101">
        <v>-0.54773269999999996</v>
      </c>
      <c r="P101">
        <v>0.59115079999999998</v>
      </c>
      <c r="Q101">
        <v>-0.20990700000000001</v>
      </c>
      <c r="R101">
        <v>1.663359</v>
      </c>
      <c r="S101">
        <v>-1.7092609999999999</v>
      </c>
      <c r="T101">
        <v>0.12252</v>
      </c>
      <c r="U101">
        <v>0.22310730000000001</v>
      </c>
    </row>
    <row r="102" spans="1:21" x14ac:dyDescent="0.25">
      <c r="A102" s="20">
        <f>-0.000000083929*10^9</f>
        <v>-83.929000000000002</v>
      </c>
      <c r="B102">
        <v>-3.664732E-3</v>
      </c>
      <c r="C102">
        <v>0.71902429999999995</v>
      </c>
      <c r="D102">
        <v>3.0960450000000002</v>
      </c>
      <c r="E102">
        <v>-2.8332739999999998</v>
      </c>
      <c r="F102">
        <v>0.94425859999999995</v>
      </c>
      <c r="G102">
        <v>-0.27885189999999999</v>
      </c>
      <c r="H102">
        <v>-0.37049280000000001</v>
      </c>
      <c r="I102">
        <v>-1.5169090000000001</v>
      </c>
      <c r="J102">
        <v>5.4544259999999997E-2</v>
      </c>
      <c r="K102">
        <v>0.63040830000000003</v>
      </c>
      <c r="L102">
        <v>0.55874740000000001</v>
      </c>
      <c r="M102">
        <v>1.587202</v>
      </c>
      <c r="N102">
        <v>-1.106609</v>
      </c>
      <c r="O102">
        <v>-0.51616839999999997</v>
      </c>
      <c r="P102">
        <v>-0.49728220000000001</v>
      </c>
      <c r="Q102">
        <v>-0.20755770000000001</v>
      </c>
      <c r="R102">
        <v>0.86701419999999996</v>
      </c>
      <c r="S102">
        <v>-2.741835</v>
      </c>
      <c r="T102">
        <v>-1.3267180000000001</v>
      </c>
      <c r="U102">
        <v>-1.35632</v>
      </c>
    </row>
    <row r="103" spans="1:21" x14ac:dyDescent="0.25">
      <c r="A103" s="20">
        <f>-0.000000082929*10^9</f>
        <v>-82.929000000000002</v>
      </c>
      <c r="B103">
        <v>-0.72667409999999999</v>
      </c>
      <c r="C103">
        <v>1.4004890000000001</v>
      </c>
      <c r="D103">
        <v>2.5205160000000002</v>
      </c>
      <c r="E103">
        <v>-1.6137619999999999</v>
      </c>
      <c r="F103">
        <v>1.180663</v>
      </c>
      <c r="G103">
        <v>-0.62177199999999999</v>
      </c>
      <c r="H103">
        <v>-2.4605839999999999</v>
      </c>
      <c r="I103">
        <v>-1.9414640000000001</v>
      </c>
      <c r="J103">
        <v>1.173473</v>
      </c>
      <c r="K103">
        <v>0.29884870000000002</v>
      </c>
      <c r="L103">
        <v>1.6394120000000001</v>
      </c>
      <c r="M103">
        <v>0.65920939999999995</v>
      </c>
      <c r="N103">
        <v>-0.41077130000000001</v>
      </c>
      <c r="O103">
        <v>0.54852889999999999</v>
      </c>
      <c r="P103">
        <v>-1.342886</v>
      </c>
      <c r="Q103">
        <v>-0.440307</v>
      </c>
      <c r="R103">
        <v>-1.3990309999999999</v>
      </c>
      <c r="S103">
        <v>-1.7174469999999999</v>
      </c>
      <c r="T103">
        <v>-1.3259460000000001</v>
      </c>
      <c r="U103">
        <v>-1.5511109999999999</v>
      </c>
    </row>
    <row r="104" spans="1:21" x14ac:dyDescent="0.25">
      <c r="A104" s="20">
        <f>-0.000000081929*10^9</f>
        <v>-81.929000000000002</v>
      </c>
      <c r="B104">
        <v>-1.3399209999999999</v>
      </c>
      <c r="C104">
        <v>1.846905</v>
      </c>
      <c r="D104">
        <v>0.89652129999999997</v>
      </c>
      <c r="E104">
        <v>1.0597780000000001</v>
      </c>
      <c r="F104">
        <v>1.8698710000000001</v>
      </c>
      <c r="G104">
        <v>-0.58057440000000005</v>
      </c>
      <c r="H104">
        <v>-3.1364299999999998</v>
      </c>
      <c r="I104">
        <v>0.20495450000000001</v>
      </c>
      <c r="J104">
        <v>0.84112640000000005</v>
      </c>
      <c r="K104">
        <v>0.23077529999999999</v>
      </c>
      <c r="L104">
        <v>1.593847</v>
      </c>
      <c r="M104">
        <v>0.41973270000000001</v>
      </c>
      <c r="N104">
        <v>0.40581289999999998</v>
      </c>
      <c r="O104">
        <v>1.1517189999999999</v>
      </c>
      <c r="P104">
        <v>-0.77585729999999997</v>
      </c>
      <c r="Q104">
        <v>-0.80340990000000001</v>
      </c>
      <c r="R104">
        <v>-2.6160060000000001</v>
      </c>
      <c r="S104">
        <v>0.24168020000000001</v>
      </c>
      <c r="T104">
        <v>-0.5068165</v>
      </c>
      <c r="U104">
        <v>-0.68028339999999998</v>
      </c>
    </row>
    <row r="105" spans="1:21" x14ac:dyDescent="0.25">
      <c r="A105" s="20">
        <f>-0.000000080929*10^9</f>
        <v>-80.929000000000002</v>
      </c>
      <c r="B105">
        <v>5.0419480000000001E-3</v>
      </c>
      <c r="C105">
        <v>1.054548</v>
      </c>
      <c r="D105">
        <v>-7.9137990000000005E-2</v>
      </c>
      <c r="E105">
        <v>1.772718</v>
      </c>
      <c r="F105">
        <v>1.264991</v>
      </c>
      <c r="G105">
        <v>-0.75774430000000004</v>
      </c>
      <c r="H105">
        <v>-2.249174</v>
      </c>
      <c r="I105">
        <v>1.3814850000000001</v>
      </c>
      <c r="J105">
        <v>-0.25331730000000002</v>
      </c>
      <c r="K105">
        <v>-0.24798290000000001</v>
      </c>
      <c r="L105">
        <v>0.48085070000000002</v>
      </c>
      <c r="M105">
        <v>0.27449370000000001</v>
      </c>
      <c r="N105">
        <v>0.85455829999999999</v>
      </c>
      <c r="O105">
        <v>-0.1052947</v>
      </c>
      <c r="P105">
        <v>-7.4164750000000002E-2</v>
      </c>
      <c r="Q105">
        <v>-1.23071</v>
      </c>
      <c r="R105">
        <v>-2.3412679999999999</v>
      </c>
      <c r="S105">
        <v>0.77217089999999999</v>
      </c>
      <c r="T105">
        <v>-5.1990450000000001E-2</v>
      </c>
      <c r="U105">
        <v>-0.2767887</v>
      </c>
    </row>
    <row r="106" spans="1:21" x14ac:dyDescent="0.25">
      <c r="A106" s="20">
        <f>-0.000000079929*10^9</f>
        <v>-79.929000000000002</v>
      </c>
      <c r="B106">
        <v>1.490696</v>
      </c>
      <c r="C106">
        <v>4.6409249999999999E-2</v>
      </c>
      <c r="D106">
        <v>-0.83007220000000004</v>
      </c>
      <c r="E106">
        <v>0.39783180000000001</v>
      </c>
      <c r="F106">
        <v>0.174012</v>
      </c>
      <c r="G106">
        <v>-1.7293320000000001</v>
      </c>
      <c r="H106">
        <v>-0.71943120000000005</v>
      </c>
      <c r="I106">
        <v>0.83318680000000001</v>
      </c>
      <c r="J106">
        <v>-0.40900819999999999</v>
      </c>
      <c r="K106">
        <v>0.1755224</v>
      </c>
      <c r="L106">
        <v>-0.76514389999999999</v>
      </c>
      <c r="M106">
        <v>-0.2666075</v>
      </c>
      <c r="N106">
        <v>0.75138380000000005</v>
      </c>
      <c r="O106">
        <v>-1.0305230000000001</v>
      </c>
      <c r="P106">
        <v>-0.34091559999999999</v>
      </c>
      <c r="Q106">
        <v>-1.181403</v>
      </c>
      <c r="R106">
        <v>-1.1475070000000001</v>
      </c>
      <c r="S106">
        <v>-0.60673920000000003</v>
      </c>
      <c r="T106">
        <v>0.85415240000000003</v>
      </c>
      <c r="U106">
        <v>-5.4399009999999998E-2</v>
      </c>
    </row>
    <row r="107" spans="1:21" x14ac:dyDescent="0.25">
      <c r="A107" s="20">
        <f>-0.000000078929*10^9</f>
        <v>-78.929000000000002</v>
      </c>
      <c r="B107">
        <v>1.208313</v>
      </c>
      <c r="C107">
        <v>-0.54660260000000005</v>
      </c>
      <c r="D107">
        <v>-1.8265169999999999</v>
      </c>
      <c r="E107">
        <v>-0.5907076</v>
      </c>
      <c r="F107">
        <v>-0.72982720000000001</v>
      </c>
      <c r="G107">
        <v>-1.862965</v>
      </c>
      <c r="H107">
        <v>-6.9381719999999994E-2</v>
      </c>
      <c r="I107">
        <v>0.96162879999999995</v>
      </c>
      <c r="J107">
        <v>-1.587744E-2</v>
      </c>
      <c r="K107">
        <v>1.5751820000000001</v>
      </c>
      <c r="L107">
        <v>-1.250127</v>
      </c>
      <c r="M107">
        <v>-0.1287848</v>
      </c>
      <c r="N107">
        <v>0.87336970000000003</v>
      </c>
      <c r="O107">
        <v>0.27915640000000003</v>
      </c>
      <c r="P107">
        <v>-0.82293159999999999</v>
      </c>
      <c r="Q107">
        <v>-1.1457459999999999</v>
      </c>
      <c r="R107">
        <v>0.53110299999999999</v>
      </c>
      <c r="S107">
        <v>-1.3773059999999999</v>
      </c>
      <c r="T107">
        <v>0.52592839999999996</v>
      </c>
      <c r="U107">
        <v>-2.7276479999999999E-2</v>
      </c>
    </row>
    <row r="108" spans="1:21" x14ac:dyDescent="0.25">
      <c r="A108" s="20">
        <f>-0.000000077929*10^9</f>
        <v>-77.929000000000002</v>
      </c>
      <c r="B108">
        <v>0.1311754</v>
      </c>
      <c r="C108">
        <v>-0.52312349999999996</v>
      </c>
      <c r="D108">
        <v>-2.0706169999999999</v>
      </c>
      <c r="E108">
        <v>-0.83100940000000001</v>
      </c>
      <c r="F108">
        <v>-1.5147280000000001</v>
      </c>
      <c r="G108">
        <v>-0.1135475</v>
      </c>
      <c r="H108">
        <v>-1.274777</v>
      </c>
      <c r="I108">
        <v>1.2732559999999999</v>
      </c>
      <c r="J108">
        <v>-0.69926120000000003</v>
      </c>
      <c r="K108">
        <v>1.4025380000000001</v>
      </c>
      <c r="L108">
        <v>-1.0232699999999999</v>
      </c>
      <c r="M108">
        <v>0.52876239999999997</v>
      </c>
      <c r="N108">
        <v>1.535671</v>
      </c>
      <c r="O108">
        <v>1.9369350000000001</v>
      </c>
      <c r="P108">
        <v>-0.31043870000000001</v>
      </c>
      <c r="Q108">
        <v>-1.668577</v>
      </c>
      <c r="R108">
        <v>1.3888689999999999</v>
      </c>
      <c r="S108">
        <v>-0.73089970000000004</v>
      </c>
      <c r="T108">
        <v>-0.75609970000000004</v>
      </c>
      <c r="U108">
        <v>-0.1669611</v>
      </c>
    </row>
    <row r="109" spans="1:21" x14ac:dyDescent="0.25">
      <c r="A109" s="20">
        <f>-0.000000076929*10^9</f>
        <v>-76.929000000000002</v>
      </c>
      <c r="B109">
        <v>-0.60151370000000004</v>
      </c>
      <c r="C109">
        <v>-0.41954989999999998</v>
      </c>
      <c r="D109">
        <v>-1.8598509999999999</v>
      </c>
      <c r="E109">
        <v>-1.139357</v>
      </c>
      <c r="F109">
        <v>-1.6261840000000001</v>
      </c>
      <c r="G109">
        <v>1.562538</v>
      </c>
      <c r="H109">
        <v>-1.5849299999999999</v>
      </c>
      <c r="I109">
        <v>0.81625740000000002</v>
      </c>
      <c r="J109">
        <v>-1.595153</v>
      </c>
      <c r="K109">
        <v>-0.35417729999999997</v>
      </c>
      <c r="L109">
        <v>-1.0497300000000001</v>
      </c>
      <c r="M109">
        <v>7.3874600000000002E-3</v>
      </c>
      <c r="N109">
        <v>1.5255559999999999</v>
      </c>
      <c r="O109">
        <v>1.8143849999999999</v>
      </c>
      <c r="P109">
        <v>0.2716867</v>
      </c>
      <c r="Q109">
        <v>-1.491328</v>
      </c>
      <c r="R109">
        <v>0.90771069999999998</v>
      </c>
      <c r="S109">
        <v>0.2400727</v>
      </c>
      <c r="T109">
        <v>-0.17922840000000001</v>
      </c>
      <c r="U109">
        <v>0.19126070000000001</v>
      </c>
    </row>
    <row r="110" spans="1:21" x14ac:dyDescent="0.25">
      <c r="A110" s="20">
        <f>-0.000000075929*10^9</f>
        <v>-75.929000000000002</v>
      </c>
      <c r="B110">
        <v>-0.86186390000000002</v>
      </c>
      <c r="C110">
        <v>-1.111013</v>
      </c>
      <c r="D110">
        <v>-1.8849629999999999</v>
      </c>
      <c r="E110">
        <v>-0.6547018</v>
      </c>
      <c r="F110">
        <v>-1.3816980000000001</v>
      </c>
      <c r="G110">
        <v>1.3100350000000001</v>
      </c>
      <c r="H110">
        <v>-0.14943509999999999</v>
      </c>
      <c r="I110">
        <v>0.32825290000000001</v>
      </c>
      <c r="J110">
        <v>-0.49621080000000001</v>
      </c>
      <c r="K110">
        <v>-0.73895820000000001</v>
      </c>
      <c r="L110">
        <v>-0.914215</v>
      </c>
      <c r="M110">
        <v>-0.28228769999999997</v>
      </c>
      <c r="N110">
        <v>0.96739160000000002</v>
      </c>
      <c r="O110">
        <v>0.70621299999999998</v>
      </c>
      <c r="P110">
        <v>7.1862540000000003E-2</v>
      </c>
      <c r="Q110">
        <v>-0.36859979999999998</v>
      </c>
      <c r="R110">
        <v>0.20168630000000001</v>
      </c>
      <c r="S110">
        <v>4.464721E-2</v>
      </c>
      <c r="T110">
        <v>0.69243659999999996</v>
      </c>
      <c r="U110">
        <v>0.63837820000000001</v>
      </c>
    </row>
    <row r="111" spans="1:21" x14ac:dyDescent="0.25">
      <c r="A111" s="20">
        <f>-0.000000074929*10^9</f>
        <v>-74.929000000000002</v>
      </c>
      <c r="B111">
        <v>-1.061801</v>
      </c>
      <c r="C111">
        <v>-1.441006</v>
      </c>
      <c r="D111">
        <v>-1.1723650000000001</v>
      </c>
      <c r="E111">
        <v>0.86732699999999996</v>
      </c>
      <c r="F111">
        <v>-1.1053869999999999</v>
      </c>
      <c r="G111">
        <v>0.52992309999999998</v>
      </c>
      <c r="H111">
        <v>0.94966340000000005</v>
      </c>
      <c r="I111">
        <v>0.265291</v>
      </c>
      <c r="J111">
        <v>1.200315</v>
      </c>
      <c r="K111">
        <v>-0.45407579999999997</v>
      </c>
      <c r="L111">
        <v>-8.8183410000000004E-2</v>
      </c>
      <c r="M111">
        <v>1.0219689999999999</v>
      </c>
      <c r="N111">
        <v>0.56781280000000001</v>
      </c>
      <c r="O111">
        <v>-9.2019980000000001E-2</v>
      </c>
      <c r="P111">
        <v>0.2272834</v>
      </c>
      <c r="Q111">
        <v>0.95530610000000005</v>
      </c>
      <c r="R111">
        <v>0.1900384</v>
      </c>
      <c r="S111">
        <v>-1.5286850000000001</v>
      </c>
      <c r="T111">
        <v>-0.50454460000000001</v>
      </c>
      <c r="U111">
        <v>0.6120314</v>
      </c>
    </row>
    <row r="112" spans="1:21" x14ac:dyDescent="0.25">
      <c r="A112" s="20">
        <f>-0.000000073929*10^9</f>
        <v>-73.929000000000002</v>
      </c>
      <c r="B112">
        <v>-0.74917069999999997</v>
      </c>
      <c r="C112">
        <v>-0.45159050000000001</v>
      </c>
      <c r="D112">
        <v>0.193412</v>
      </c>
      <c r="E112">
        <v>1.605594</v>
      </c>
      <c r="F112">
        <v>-0.54669749999999995</v>
      </c>
      <c r="G112">
        <v>1.160031</v>
      </c>
      <c r="H112">
        <v>1.46313</v>
      </c>
      <c r="I112">
        <v>0.6108131</v>
      </c>
      <c r="J112">
        <v>1.168369</v>
      </c>
      <c r="K112">
        <v>-1.353842</v>
      </c>
      <c r="L112">
        <v>-6.9190329999999994E-2</v>
      </c>
      <c r="M112">
        <v>1.5043029999999999</v>
      </c>
      <c r="N112">
        <v>0.1859788</v>
      </c>
      <c r="O112">
        <v>-0.29852220000000002</v>
      </c>
      <c r="P112">
        <v>1.0378320000000001</v>
      </c>
      <c r="Q112">
        <v>2.2218909999999998</v>
      </c>
      <c r="R112">
        <v>0.94007479999999999</v>
      </c>
      <c r="S112">
        <v>-1.9265950000000001</v>
      </c>
      <c r="T112">
        <v>-1.8716759999999999</v>
      </c>
      <c r="U112">
        <v>0.60575880000000004</v>
      </c>
    </row>
    <row r="113" spans="1:21" x14ac:dyDescent="0.25">
      <c r="A113" s="20">
        <f>-0.000000072929*10^9</f>
        <v>-72.929000000000002</v>
      </c>
      <c r="B113">
        <v>-0.1555358</v>
      </c>
      <c r="C113">
        <v>0.47655649999999999</v>
      </c>
      <c r="D113">
        <v>0.72995140000000003</v>
      </c>
      <c r="E113">
        <v>0.14114170000000001</v>
      </c>
      <c r="F113">
        <v>0.21044579999999999</v>
      </c>
      <c r="G113">
        <v>1.6098220000000001</v>
      </c>
      <c r="H113">
        <v>1.455983</v>
      </c>
      <c r="I113">
        <v>0.33625709999999998</v>
      </c>
      <c r="J113">
        <v>0.5914064</v>
      </c>
      <c r="K113">
        <v>-1.3868739999999999</v>
      </c>
      <c r="L113">
        <v>-1.209368</v>
      </c>
      <c r="M113">
        <v>0.60910450000000005</v>
      </c>
      <c r="N113">
        <v>0.51154319999999998</v>
      </c>
      <c r="O113">
        <v>-0.45776359999999999</v>
      </c>
      <c r="P113">
        <v>1.3612649999999999</v>
      </c>
      <c r="Q113">
        <v>1.4504710000000001</v>
      </c>
      <c r="R113">
        <v>1.7707649999999999</v>
      </c>
      <c r="S113">
        <v>-0.561805</v>
      </c>
      <c r="T113">
        <v>-1.3754090000000001</v>
      </c>
      <c r="U113">
        <v>0.91836169999999995</v>
      </c>
    </row>
    <row r="114" spans="1:21" x14ac:dyDescent="0.25">
      <c r="A114" s="20">
        <f>-0.000000071929*10^9</f>
        <v>-71.929000000000002</v>
      </c>
      <c r="B114">
        <v>-0.30843759999999998</v>
      </c>
      <c r="C114">
        <v>-0.35839290000000001</v>
      </c>
      <c r="D114">
        <v>3.538347E-2</v>
      </c>
      <c r="E114">
        <v>-1.571124</v>
      </c>
      <c r="F114">
        <v>0.60231420000000002</v>
      </c>
      <c r="G114">
        <v>2.3445420000000002E-2</v>
      </c>
      <c r="H114">
        <v>1.09728</v>
      </c>
      <c r="I114">
        <v>-0.99139319999999997</v>
      </c>
      <c r="J114">
        <v>0.84068350000000003</v>
      </c>
      <c r="K114">
        <v>-0.3851637</v>
      </c>
      <c r="L114">
        <v>-1.9625300000000001</v>
      </c>
      <c r="M114">
        <v>-0.37324970000000002</v>
      </c>
      <c r="N114">
        <v>0.97707770000000005</v>
      </c>
      <c r="O114">
        <v>-0.70143690000000003</v>
      </c>
      <c r="P114">
        <v>0.41478569999999998</v>
      </c>
      <c r="Q114">
        <v>-0.86302860000000003</v>
      </c>
      <c r="R114">
        <v>2.2524359999999999</v>
      </c>
      <c r="S114">
        <v>0.69110150000000004</v>
      </c>
      <c r="T114">
        <v>-0.16699169999999999</v>
      </c>
      <c r="U114">
        <v>0.41609079999999998</v>
      </c>
    </row>
    <row r="115" spans="1:21" x14ac:dyDescent="0.25">
      <c r="A115" s="20">
        <f>-0.000000070929*10^9</f>
        <v>-70.929000000000002</v>
      </c>
      <c r="B115">
        <v>-0.30838729999999998</v>
      </c>
      <c r="C115">
        <v>-1.702669</v>
      </c>
      <c r="D115">
        <v>-1.1373249999999999</v>
      </c>
      <c r="E115">
        <v>-0.96141869999999996</v>
      </c>
      <c r="F115">
        <v>0.5904471</v>
      </c>
      <c r="G115">
        <v>-1.5465800000000001</v>
      </c>
      <c r="H115">
        <v>0.82096389999999997</v>
      </c>
      <c r="I115">
        <v>-1.3866229999999999</v>
      </c>
      <c r="J115">
        <v>0.77794890000000005</v>
      </c>
      <c r="K115">
        <v>-0.55123120000000003</v>
      </c>
      <c r="L115">
        <v>-1.4712289999999999</v>
      </c>
      <c r="M115">
        <v>-1.368155</v>
      </c>
      <c r="N115">
        <v>0.52900000000000003</v>
      </c>
      <c r="O115">
        <v>3.7940599999999998E-2</v>
      </c>
      <c r="P115">
        <v>-0.3820616</v>
      </c>
      <c r="Q115">
        <v>-1.0413680000000001</v>
      </c>
      <c r="R115">
        <v>2.299064</v>
      </c>
      <c r="S115">
        <v>0.65015599999999996</v>
      </c>
      <c r="T115">
        <v>0.46007769999999998</v>
      </c>
      <c r="U115">
        <v>-1.038781</v>
      </c>
    </row>
    <row r="116" spans="1:21" x14ac:dyDescent="0.25">
      <c r="A116" s="20">
        <f>-0.000000069929*10^9</f>
        <v>-69.929000000000002</v>
      </c>
      <c r="B116">
        <v>0.27162920000000002</v>
      </c>
      <c r="C116">
        <v>-1.4398550000000001</v>
      </c>
      <c r="D116">
        <v>-1.7668079999999999</v>
      </c>
      <c r="E116">
        <v>0.78292720000000005</v>
      </c>
      <c r="F116">
        <v>0.46326810000000002</v>
      </c>
      <c r="G116">
        <v>-1.1894169999999999</v>
      </c>
      <c r="H116">
        <v>3.95637E-2</v>
      </c>
      <c r="I116">
        <v>4.810325E-2</v>
      </c>
      <c r="J116">
        <v>0.1321263</v>
      </c>
      <c r="K116">
        <v>-1.067059</v>
      </c>
      <c r="L116">
        <v>-0.40181280000000003</v>
      </c>
      <c r="M116">
        <v>-1.6804269999999999</v>
      </c>
      <c r="N116">
        <v>0.16774449999999999</v>
      </c>
      <c r="O116">
        <v>0.88408149999999996</v>
      </c>
      <c r="P116">
        <v>9.3923429999999992E-3</v>
      </c>
      <c r="Q116">
        <v>-0.1107387</v>
      </c>
      <c r="R116">
        <v>1.4708000000000001</v>
      </c>
      <c r="S116">
        <v>-0.56439110000000003</v>
      </c>
      <c r="T116">
        <v>0.92889460000000001</v>
      </c>
      <c r="U116">
        <v>-0.91216370000000002</v>
      </c>
    </row>
    <row r="117" spans="1:21" x14ac:dyDescent="0.25">
      <c r="A117" s="20">
        <f>-0.000000068929*10^9</f>
        <v>-68.928999999999988</v>
      </c>
      <c r="B117">
        <v>0.73644880000000001</v>
      </c>
      <c r="C117">
        <v>-0.97244699999999995</v>
      </c>
      <c r="D117">
        <v>-1.3285979999999999</v>
      </c>
      <c r="E117">
        <v>1.7237150000000001</v>
      </c>
      <c r="F117">
        <v>0.32716450000000002</v>
      </c>
      <c r="G117">
        <v>-0.47293990000000002</v>
      </c>
      <c r="H117">
        <v>-1.0007980000000001</v>
      </c>
      <c r="I117">
        <v>0.67009090000000004</v>
      </c>
      <c r="J117">
        <v>0.33411069999999998</v>
      </c>
      <c r="K117">
        <v>-0.87411589999999995</v>
      </c>
      <c r="L117">
        <v>8.2470950000000001E-2</v>
      </c>
      <c r="M117">
        <v>-0.75532889999999997</v>
      </c>
      <c r="N117">
        <v>0.1431229</v>
      </c>
      <c r="O117">
        <v>0.30218830000000002</v>
      </c>
      <c r="P117">
        <v>0.25558069999999999</v>
      </c>
      <c r="Q117">
        <v>-0.31070300000000001</v>
      </c>
      <c r="R117">
        <v>0.10713830000000001</v>
      </c>
      <c r="S117">
        <v>-1.7309600000000001</v>
      </c>
      <c r="T117">
        <v>1.4652179999999999</v>
      </c>
      <c r="U117">
        <v>0.89727959999999995</v>
      </c>
    </row>
    <row r="118" spans="1:21" x14ac:dyDescent="0.25">
      <c r="A118" s="20">
        <f>-0.000000067929*10^9</f>
        <v>-67.929000000000002</v>
      </c>
      <c r="B118">
        <v>0.84830859999999997</v>
      </c>
      <c r="C118">
        <v>-1.3603080000000001</v>
      </c>
      <c r="D118">
        <v>-0.15645429999999999</v>
      </c>
      <c r="E118">
        <v>2.1607249999999998</v>
      </c>
      <c r="F118">
        <v>0.22407260000000001</v>
      </c>
      <c r="G118">
        <v>-0.67655989999999999</v>
      </c>
      <c r="H118">
        <v>-1.4562109999999999</v>
      </c>
      <c r="I118">
        <v>-0.49410910000000002</v>
      </c>
      <c r="J118">
        <v>1.465147</v>
      </c>
      <c r="K118">
        <v>-0.81408170000000002</v>
      </c>
      <c r="L118">
        <v>-0.30042200000000002</v>
      </c>
      <c r="M118">
        <v>-0.17238139999999999</v>
      </c>
      <c r="N118">
        <v>0.17381659999999999</v>
      </c>
      <c r="O118">
        <v>-0.79481800000000002</v>
      </c>
      <c r="P118">
        <v>-7.5137770000000006E-2</v>
      </c>
      <c r="Q118">
        <v>0.16367290000000001</v>
      </c>
      <c r="R118">
        <v>-1.101081</v>
      </c>
      <c r="S118">
        <v>-2.1318290000000002</v>
      </c>
      <c r="T118">
        <v>1.7842519999999999</v>
      </c>
      <c r="U118">
        <v>1.050101</v>
      </c>
    </row>
    <row r="119" spans="1:21" x14ac:dyDescent="0.25">
      <c r="A119" s="20">
        <f>-0.000000066929*10^9</f>
        <v>-66.929000000000002</v>
      </c>
      <c r="B119">
        <v>0.20093630000000001</v>
      </c>
      <c r="C119">
        <v>-1.098158</v>
      </c>
      <c r="D119">
        <v>1.2659130000000001</v>
      </c>
      <c r="E119">
        <v>2.3177180000000002</v>
      </c>
      <c r="F119">
        <v>0.2803098</v>
      </c>
      <c r="G119">
        <v>-0.44486809999999999</v>
      </c>
      <c r="H119">
        <v>-1.288537</v>
      </c>
      <c r="I119">
        <v>-0.76710199999999995</v>
      </c>
      <c r="J119">
        <v>1.913208</v>
      </c>
      <c r="K119">
        <v>-0.88001379999999996</v>
      </c>
      <c r="L119">
        <v>-0.95768470000000006</v>
      </c>
      <c r="M119">
        <v>-0.77721269999999998</v>
      </c>
      <c r="N119">
        <v>0.46281250000000002</v>
      </c>
      <c r="O119">
        <v>-0.67462710000000004</v>
      </c>
      <c r="P119">
        <v>-0.67804750000000003</v>
      </c>
      <c r="Q119">
        <v>1.7408060000000001</v>
      </c>
      <c r="R119">
        <v>-1.794562</v>
      </c>
      <c r="S119">
        <v>-0.91479840000000001</v>
      </c>
      <c r="T119">
        <v>1.2918670000000001</v>
      </c>
      <c r="U119">
        <v>-5.207291E-2</v>
      </c>
    </row>
    <row r="120" spans="1:21" x14ac:dyDescent="0.25">
      <c r="A120" s="20">
        <f>-0.000000065929*10^9</f>
        <v>-65.928999999999988</v>
      </c>
      <c r="B120">
        <v>-0.32905899999999999</v>
      </c>
      <c r="C120">
        <v>-0.3161793</v>
      </c>
      <c r="D120">
        <v>1.4690840000000001</v>
      </c>
      <c r="E120">
        <v>1.072749</v>
      </c>
      <c r="F120">
        <v>0.25132959999999999</v>
      </c>
      <c r="G120">
        <v>1.1806300000000001</v>
      </c>
      <c r="H120">
        <v>-0.42742740000000001</v>
      </c>
      <c r="I120">
        <v>0.36342089999999999</v>
      </c>
      <c r="J120">
        <v>0.40685949999999999</v>
      </c>
      <c r="K120">
        <v>-0.23128779999999999</v>
      </c>
      <c r="L120">
        <v>-0.95650769999999996</v>
      </c>
      <c r="M120">
        <v>-0.54802530000000005</v>
      </c>
      <c r="N120">
        <v>0.45439429999999997</v>
      </c>
      <c r="O120">
        <v>1.289032</v>
      </c>
      <c r="P120">
        <v>-0.97559240000000003</v>
      </c>
      <c r="Q120">
        <v>2.6620409999999999</v>
      </c>
      <c r="R120">
        <v>-1.351974</v>
      </c>
      <c r="S120">
        <v>1.030829</v>
      </c>
      <c r="T120">
        <v>8.1908079999999994E-2</v>
      </c>
      <c r="U120">
        <v>0.42936370000000001</v>
      </c>
    </row>
    <row r="121" spans="1:21" x14ac:dyDescent="0.25">
      <c r="A121" s="20">
        <f>-0.000000064929*10^9</f>
        <v>-64.929000000000002</v>
      </c>
      <c r="B121">
        <v>0.41310629999999998</v>
      </c>
      <c r="C121">
        <v>-0.17213870000000001</v>
      </c>
      <c r="D121">
        <v>-0.1908464</v>
      </c>
      <c r="E121">
        <v>-0.78676659999999998</v>
      </c>
      <c r="F121">
        <v>-0.46283990000000003</v>
      </c>
      <c r="G121">
        <v>2.4054639999999998</v>
      </c>
      <c r="H121">
        <v>0.83247740000000003</v>
      </c>
      <c r="I121">
        <v>1.0717140000000001</v>
      </c>
      <c r="J121">
        <v>-1.0606519999999999</v>
      </c>
      <c r="K121">
        <v>0.7167751</v>
      </c>
      <c r="L121">
        <v>-0.75037679999999995</v>
      </c>
      <c r="M121">
        <v>0.52484889999999995</v>
      </c>
      <c r="N121">
        <v>5.2769509999999999E-2</v>
      </c>
      <c r="O121">
        <v>2.9688469999999998</v>
      </c>
      <c r="P121">
        <v>-0.1606553</v>
      </c>
      <c r="Q121">
        <v>2.8027030000000002</v>
      </c>
      <c r="R121">
        <v>0.1981253</v>
      </c>
      <c r="S121">
        <v>0.31962770000000001</v>
      </c>
      <c r="T121">
        <v>-0.39762209999999998</v>
      </c>
      <c r="U121">
        <v>0.85448979999999997</v>
      </c>
    </row>
    <row r="122" spans="1:21" x14ac:dyDescent="0.25">
      <c r="A122" s="20">
        <f>-0.000000063929*10^9</f>
        <v>-63.929000000000002</v>
      </c>
      <c r="B122">
        <v>0.55497419999999997</v>
      </c>
      <c r="C122">
        <v>-0.52821130000000005</v>
      </c>
      <c r="D122">
        <v>-1.069647</v>
      </c>
      <c r="E122">
        <v>-0.61733839999999995</v>
      </c>
      <c r="F122">
        <v>-0.16203020000000001</v>
      </c>
      <c r="G122">
        <v>1.72926</v>
      </c>
      <c r="H122">
        <v>1.2746230000000001</v>
      </c>
      <c r="I122">
        <v>0.62958619999999998</v>
      </c>
      <c r="J122">
        <v>-0.28266289999999999</v>
      </c>
      <c r="K122">
        <v>0.77693029999999996</v>
      </c>
      <c r="L122">
        <v>-1.3283199999999999</v>
      </c>
      <c r="M122">
        <v>0.74910080000000001</v>
      </c>
      <c r="N122">
        <v>-0.19732649999999999</v>
      </c>
      <c r="O122">
        <v>2.3925809999999998</v>
      </c>
      <c r="P122">
        <v>1.0260100000000001</v>
      </c>
      <c r="Q122">
        <v>2.102074</v>
      </c>
      <c r="R122">
        <v>0.42629420000000001</v>
      </c>
      <c r="S122">
        <v>-1.50261</v>
      </c>
      <c r="T122">
        <v>-7.6686260000000006E-2</v>
      </c>
      <c r="U122">
        <v>-0.35420829999999998</v>
      </c>
    </row>
    <row r="123" spans="1:21" x14ac:dyDescent="0.25">
      <c r="A123" s="20">
        <f>-0.000000062929*10^9</f>
        <v>-62.928999999999995</v>
      </c>
      <c r="B123">
        <v>-0.6320422</v>
      </c>
      <c r="C123">
        <v>-0.81951589999999996</v>
      </c>
      <c r="D123">
        <v>-0.37267600000000001</v>
      </c>
      <c r="E123">
        <v>0.87084729999999999</v>
      </c>
      <c r="F123">
        <v>1.811372</v>
      </c>
      <c r="G123">
        <v>0.4647635</v>
      </c>
      <c r="H123">
        <v>0.49857050000000003</v>
      </c>
      <c r="I123">
        <v>-0.14440159999999999</v>
      </c>
      <c r="J123">
        <v>0.67467869999999996</v>
      </c>
      <c r="K123">
        <v>-0.3057454</v>
      </c>
      <c r="L123">
        <v>-1.2537469999999999</v>
      </c>
      <c r="M123">
        <v>0.59934259999999995</v>
      </c>
      <c r="N123">
        <v>-0.34751510000000002</v>
      </c>
      <c r="O123">
        <v>1.1222859999999999</v>
      </c>
      <c r="P123">
        <v>0.94565069999999996</v>
      </c>
      <c r="Q123">
        <v>0.59520530000000005</v>
      </c>
      <c r="R123">
        <v>-1.680118</v>
      </c>
      <c r="S123">
        <v>-0.84121500000000005</v>
      </c>
      <c r="T123">
        <v>5.0191640000000003E-2</v>
      </c>
      <c r="U123">
        <v>-0.27025589999999999</v>
      </c>
    </row>
    <row r="124" spans="1:21" x14ac:dyDescent="0.25">
      <c r="A124" s="20">
        <f>-0.000000061929*10^9</f>
        <v>-61.928999999999995</v>
      </c>
      <c r="B124">
        <v>-0.53328370000000003</v>
      </c>
      <c r="C124">
        <v>-0.52625739999999999</v>
      </c>
      <c r="D124">
        <v>0.18205089999999999</v>
      </c>
      <c r="E124">
        <v>0.58170670000000002</v>
      </c>
      <c r="F124">
        <v>2.5850719999999998</v>
      </c>
      <c r="G124">
        <v>3.5145610000000001E-2</v>
      </c>
      <c r="H124">
        <v>-0.41520010000000002</v>
      </c>
      <c r="I124">
        <v>-8.790423E-2</v>
      </c>
      <c r="J124">
        <v>0.2050246</v>
      </c>
      <c r="K124">
        <v>-1.263493</v>
      </c>
      <c r="L124">
        <v>-2.4154309999999998E-2</v>
      </c>
      <c r="M124">
        <v>0.53499030000000003</v>
      </c>
      <c r="N124">
        <v>-0.1498322</v>
      </c>
      <c r="O124">
        <v>0.61710030000000005</v>
      </c>
      <c r="P124">
        <v>-0.44098500000000002</v>
      </c>
      <c r="Q124">
        <v>-0.35090399999999999</v>
      </c>
      <c r="R124">
        <v>-2.3898450000000002</v>
      </c>
      <c r="S124">
        <v>-0.1064471</v>
      </c>
      <c r="T124">
        <v>0.18052360000000001</v>
      </c>
      <c r="U124">
        <v>1.597143</v>
      </c>
    </row>
    <row r="125" spans="1:21" x14ac:dyDescent="0.25">
      <c r="A125" s="20">
        <f>-0.000000060929*10^9</f>
        <v>-60.929000000000002</v>
      </c>
      <c r="B125">
        <v>0.4677906</v>
      </c>
      <c r="C125">
        <v>-0.49257889999999999</v>
      </c>
      <c r="D125">
        <v>0.60522620000000005</v>
      </c>
      <c r="E125">
        <v>-1.44486</v>
      </c>
      <c r="F125">
        <v>1.69221</v>
      </c>
      <c r="G125">
        <v>0.43033009999999999</v>
      </c>
      <c r="H125">
        <v>-0.77395130000000001</v>
      </c>
      <c r="I125">
        <v>-0.16814580000000001</v>
      </c>
      <c r="J125">
        <v>-0.49078100000000002</v>
      </c>
      <c r="K125">
        <v>-1.073704</v>
      </c>
      <c r="L125">
        <v>-9.4124440000000004E-2</v>
      </c>
      <c r="M125">
        <v>0.41407149999999998</v>
      </c>
      <c r="N125">
        <v>0.86622149999999998</v>
      </c>
      <c r="O125">
        <v>0.18627850000000001</v>
      </c>
      <c r="P125">
        <v>-0.97601660000000001</v>
      </c>
      <c r="Q125">
        <v>-0.35390090000000002</v>
      </c>
      <c r="R125">
        <v>-0.86513379999999995</v>
      </c>
      <c r="S125">
        <v>-0.50011859999999997</v>
      </c>
      <c r="T125">
        <v>0.47412739999999998</v>
      </c>
      <c r="U125">
        <v>1.613726</v>
      </c>
    </row>
    <row r="126" spans="1:21" x14ac:dyDescent="0.25">
      <c r="A126" s="20">
        <f>-0.000000059929*10^9</f>
        <v>-59.928999999999995</v>
      </c>
      <c r="B126">
        <v>-0.38004569999999999</v>
      </c>
      <c r="C126">
        <v>-1.2890680000000001</v>
      </c>
      <c r="D126">
        <v>0.58425210000000005</v>
      </c>
      <c r="E126">
        <v>-2.066656</v>
      </c>
      <c r="F126">
        <v>0.83648920000000004</v>
      </c>
      <c r="G126">
        <v>0.70262690000000005</v>
      </c>
      <c r="H126">
        <v>-0.50479879999999999</v>
      </c>
      <c r="I126">
        <v>-1.3578870000000001</v>
      </c>
      <c r="J126">
        <v>-0.48954589999999998</v>
      </c>
      <c r="K126">
        <v>-1.075879</v>
      </c>
      <c r="L126">
        <v>-1.4722919999999999</v>
      </c>
      <c r="M126">
        <v>0.42516520000000002</v>
      </c>
      <c r="N126">
        <v>1.782305</v>
      </c>
      <c r="O126">
        <v>-0.63128649999999997</v>
      </c>
      <c r="P126">
        <v>-0.74704539999999997</v>
      </c>
      <c r="Q126">
        <v>0.1362593</v>
      </c>
      <c r="R126">
        <v>-9.7415639999999998E-2</v>
      </c>
      <c r="S126">
        <v>-2.5308879999999998E-3</v>
      </c>
      <c r="T126">
        <v>0.63161009999999995</v>
      </c>
      <c r="U126">
        <v>-0.69281839999999995</v>
      </c>
    </row>
    <row r="127" spans="1:21" x14ac:dyDescent="0.25">
      <c r="A127" s="20">
        <f>-0.000000058929*10^9</f>
        <v>-58.928999999999995</v>
      </c>
      <c r="B127">
        <v>-2.049976</v>
      </c>
      <c r="C127">
        <v>-1.277973</v>
      </c>
      <c r="D127">
        <v>-0.21881220000000001</v>
      </c>
      <c r="E127">
        <v>-0.34347319999999998</v>
      </c>
      <c r="F127">
        <v>0.53752560000000005</v>
      </c>
      <c r="G127">
        <v>0.28342719999999999</v>
      </c>
      <c r="H127">
        <v>0.57629810000000004</v>
      </c>
      <c r="I127">
        <v>-1.804079</v>
      </c>
      <c r="J127">
        <v>0.28116770000000002</v>
      </c>
      <c r="K127">
        <v>-1.8847130000000001</v>
      </c>
      <c r="L127">
        <v>-1.098171</v>
      </c>
      <c r="M127">
        <v>1.0594460000000001</v>
      </c>
      <c r="N127">
        <v>1.868938</v>
      </c>
      <c r="O127">
        <v>-0.83863920000000003</v>
      </c>
      <c r="P127">
        <v>-1.6938040000000001</v>
      </c>
      <c r="Q127">
        <v>0.64118640000000005</v>
      </c>
      <c r="R127">
        <v>-0.25554860000000001</v>
      </c>
      <c r="S127">
        <v>0.1885192</v>
      </c>
      <c r="T127">
        <v>0.60453809999999997</v>
      </c>
      <c r="U127">
        <v>-2.1508630000000002</v>
      </c>
    </row>
    <row r="128" spans="1:21" x14ac:dyDescent="0.25">
      <c r="A128" s="20">
        <f>-0.000000057929*10^9</f>
        <v>-57.929000000000002</v>
      </c>
      <c r="B128">
        <v>-1.8398110000000001</v>
      </c>
      <c r="C128">
        <v>-0.52758450000000001</v>
      </c>
      <c r="D128">
        <v>-0.40280650000000001</v>
      </c>
      <c r="E128">
        <v>1.10958</v>
      </c>
      <c r="F128">
        <v>0.71137379999999995</v>
      </c>
      <c r="G128">
        <v>0.38275540000000002</v>
      </c>
      <c r="H128">
        <v>1.50325</v>
      </c>
      <c r="I128">
        <v>-0.73905209999999999</v>
      </c>
      <c r="J128">
        <v>0.56415139999999997</v>
      </c>
      <c r="K128">
        <v>-1.827143</v>
      </c>
      <c r="L128">
        <v>0.55141119999999999</v>
      </c>
      <c r="M128">
        <v>1.3753299999999999</v>
      </c>
      <c r="N128">
        <v>1.45435</v>
      </c>
      <c r="O128">
        <v>0.60186139999999999</v>
      </c>
      <c r="P128">
        <v>-2.5642320000000001</v>
      </c>
      <c r="Q128">
        <v>0.810531</v>
      </c>
      <c r="R128">
        <v>-0.58273909999999995</v>
      </c>
      <c r="S128">
        <v>-6.6390809999999995E-2</v>
      </c>
      <c r="T128">
        <v>0.20895549999999999</v>
      </c>
      <c r="U128">
        <v>-1.9648509999999999</v>
      </c>
    </row>
    <row r="129" spans="1:21" x14ac:dyDescent="0.25">
      <c r="A129" s="20">
        <f>-0.000000056929*10^9</f>
        <v>-56.929000000000002</v>
      </c>
      <c r="B129">
        <v>-0.42577530000000002</v>
      </c>
      <c r="C129">
        <v>-0.1402986</v>
      </c>
      <c r="D129">
        <v>-0.4281181</v>
      </c>
      <c r="E129">
        <v>0.89835050000000005</v>
      </c>
      <c r="F129">
        <v>0.62530050000000004</v>
      </c>
      <c r="G129">
        <v>0.98198050000000003</v>
      </c>
      <c r="H129">
        <v>1.0012589999999999</v>
      </c>
      <c r="I129">
        <v>-0.14320749999999999</v>
      </c>
      <c r="J129">
        <v>-0.87018209999999996</v>
      </c>
      <c r="K129">
        <v>-0.5481393</v>
      </c>
      <c r="L129">
        <v>0.43533090000000002</v>
      </c>
      <c r="M129">
        <v>0.18582589999999999</v>
      </c>
      <c r="N129">
        <v>0.75762220000000002</v>
      </c>
      <c r="O129">
        <v>2.5488119999999999</v>
      </c>
      <c r="P129">
        <v>-1.419743</v>
      </c>
      <c r="Q129">
        <v>1.032268</v>
      </c>
      <c r="R129">
        <v>-0.90965070000000003</v>
      </c>
      <c r="S129">
        <v>0.78319000000000005</v>
      </c>
      <c r="T129">
        <v>-0.18893760000000001</v>
      </c>
      <c r="U129">
        <v>-1.7165630000000001</v>
      </c>
    </row>
    <row r="130" spans="1:21" x14ac:dyDescent="0.25">
      <c r="A130" s="20">
        <f>-0.000000055929*10^9</f>
        <v>-55.928999999999995</v>
      </c>
      <c r="B130">
        <v>-1.009499E-2</v>
      </c>
      <c r="C130">
        <v>0.22358</v>
      </c>
      <c r="D130">
        <v>-1.49542</v>
      </c>
      <c r="E130">
        <v>0.26011640000000003</v>
      </c>
      <c r="F130">
        <v>-0.27462330000000001</v>
      </c>
      <c r="G130">
        <v>0.3175579</v>
      </c>
      <c r="H130">
        <v>-0.32989679999999999</v>
      </c>
      <c r="I130">
        <v>-0.6431654</v>
      </c>
      <c r="J130">
        <v>-2.3475640000000002</v>
      </c>
      <c r="K130">
        <v>0.40791719999999998</v>
      </c>
      <c r="L130">
        <v>0.16703889999999999</v>
      </c>
      <c r="M130">
        <v>-0.84397279999999997</v>
      </c>
      <c r="N130">
        <v>6.8207439999999994E-2</v>
      </c>
      <c r="O130">
        <v>2.8803200000000002</v>
      </c>
      <c r="P130">
        <v>0.86731360000000002</v>
      </c>
      <c r="Q130">
        <v>0.7603529</v>
      </c>
      <c r="R130">
        <v>-0.67467069999999996</v>
      </c>
      <c r="S130">
        <v>1.9954670000000001</v>
      </c>
      <c r="T130">
        <v>0.13658429999999999</v>
      </c>
      <c r="U130">
        <v>-1.2827949999999999</v>
      </c>
    </row>
    <row r="131" spans="1:21" x14ac:dyDescent="0.25">
      <c r="A131" s="20">
        <f>-0.000000054929*10^9</f>
        <v>-54.929000000000002</v>
      </c>
      <c r="B131">
        <v>-0.3916598</v>
      </c>
      <c r="C131">
        <v>0.83943140000000005</v>
      </c>
      <c r="D131">
        <v>-1.835885</v>
      </c>
      <c r="E131">
        <v>-0.15212229999999999</v>
      </c>
      <c r="F131">
        <v>-0.95120740000000004</v>
      </c>
      <c r="G131">
        <v>-0.36035289999999998</v>
      </c>
      <c r="H131">
        <v>-1.2554149999999999</v>
      </c>
      <c r="I131">
        <v>-0.71664939999999999</v>
      </c>
      <c r="J131">
        <v>-1.8958159999999999</v>
      </c>
      <c r="K131">
        <v>0.40535369999999998</v>
      </c>
      <c r="L131">
        <v>1.454907</v>
      </c>
      <c r="M131">
        <v>-1.211111</v>
      </c>
      <c r="N131">
        <v>-0.63030549999999996</v>
      </c>
      <c r="O131">
        <v>1.35642</v>
      </c>
      <c r="P131">
        <v>1.848125</v>
      </c>
      <c r="Q131">
        <v>-0.60116919999999996</v>
      </c>
      <c r="R131">
        <v>0.10609739999999999</v>
      </c>
      <c r="S131">
        <v>2.5571229999999998</v>
      </c>
      <c r="T131">
        <v>0.60881969999999996</v>
      </c>
      <c r="U131">
        <v>-0.37693599999999999</v>
      </c>
    </row>
    <row r="132" spans="1:21" x14ac:dyDescent="0.25">
      <c r="A132" s="20">
        <f>-0.000000053929*10^9</f>
        <v>-53.929000000000002</v>
      </c>
      <c r="B132">
        <v>-0.27155780000000002</v>
      </c>
      <c r="C132">
        <v>1.6108530000000001</v>
      </c>
      <c r="D132">
        <v>-0.6254729</v>
      </c>
      <c r="E132">
        <v>-0.59960179999999996</v>
      </c>
      <c r="F132">
        <v>-0.3262639</v>
      </c>
      <c r="G132">
        <v>0.75099380000000004</v>
      </c>
      <c r="H132">
        <v>-1.2972669999999999</v>
      </c>
      <c r="I132">
        <v>6.0028930000000001E-2</v>
      </c>
      <c r="J132">
        <v>-0.42205880000000001</v>
      </c>
      <c r="K132">
        <v>0.62077090000000001</v>
      </c>
      <c r="L132">
        <v>1.119712</v>
      </c>
      <c r="M132">
        <v>-1.256178</v>
      </c>
      <c r="N132">
        <v>-1.024802</v>
      </c>
      <c r="O132">
        <v>-0.4473895</v>
      </c>
      <c r="P132">
        <v>0.925898</v>
      </c>
      <c r="Q132">
        <v>-1.2867980000000001</v>
      </c>
      <c r="R132">
        <v>0.77585400000000004</v>
      </c>
      <c r="S132">
        <v>1.8690169999999999</v>
      </c>
      <c r="T132">
        <v>0.45041759999999997</v>
      </c>
      <c r="U132">
        <v>-4.2373510000000003E-2</v>
      </c>
    </row>
    <row r="133" spans="1:21" x14ac:dyDescent="0.25">
      <c r="A133" s="20">
        <f>-0.000000052929*10^9</f>
        <v>-52.928999999999995</v>
      </c>
      <c r="B133">
        <v>-1.7549849999999999E-2</v>
      </c>
      <c r="C133">
        <v>1.1253500000000001</v>
      </c>
      <c r="D133">
        <v>0.31626080000000001</v>
      </c>
      <c r="E133">
        <v>-0.64265740000000005</v>
      </c>
      <c r="F133">
        <v>0.32049889999999998</v>
      </c>
      <c r="G133">
        <v>1.737419</v>
      </c>
      <c r="H133">
        <v>-0.62256020000000001</v>
      </c>
      <c r="I133">
        <v>0.1135526</v>
      </c>
      <c r="J133">
        <v>0.39142379999999999</v>
      </c>
      <c r="K133">
        <v>1.1865000000000001</v>
      </c>
      <c r="L133">
        <v>-1.150971</v>
      </c>
      <c r="M133">
        <v>-7.9554420000000001E-2</v>
      </c>
      <c r="N133">
        <v>-0.95465789999999995</v>
      </c>
      <c r="O133">
        <v>-1.3782989999999999</v>
      </c>
      <c r="P133">
        <v>0.1114458</v>
      </c>
      <c r="Q133">
        <v>-0.33416069999999998</v>
      </c>
      <c r="R133">
        <v>0.70594789999999996</v>
      </c>
      <c r="S133">
        <v>0.46770970000000001</v>
      </c>
      <c r="T133">
        <v>0.42515849999999999</v>
      </c>
      <c r="U133">
        <v>-0.2117878</v>
      </c>
    </row>
    <row r="134" spans="1:21" x14ac:dyDescent="0.25">
      <c r="A134" s="20">
        <f>-0.000000051929*10^9</f>
        <v>-51.929000000000002</v>
      </c>
      <c r="B134">
        <v>-5.229222E-2</v>
      </c>
      <c r="C134">
        <v>-0.55541929999999995</v>
      </c>
      <c r="D134">
        <v>0.47176780000000001</v>
      </c>
      <c r="E134">
        <v>-0.1074509</v>
      </c>
      <c r="F134">
        <v>-0.23264899999999999</v>
      </c>
      <c r="G134">
        <v>1.2799469999999999</v>
      </c>
      <c r="H134">
        <v>-0.32117180000000001</v>
      </c>
      <c r="I134">
        <v>-0.76355620000000002</v>
      </c>
      <c r="J134">
        <v>0.89898869999999997</v>
      </c>
      <c r="K134">
        <v>0.572349</v>
      </c>
      <c r="L134">
        <v>-1.766211</v>
      </c>
      <c r="M134">
        <v>4.0955980000000003E-2</v>
      </c>
      <c r="N134">
        <v>-1.1746239999999999</v>
      </c>
      <c r="O134">
        <v>-1.362247</v>
      </c>
      <c r="P134">
        <v>-0.3648381</v>
      </c>
      <c r="Q134">
        <v>0.53757189999999999</v>
      </c>
      <c r="R134">
        <v>0.25184909999999999</v>
      </c>
      <c r="S134">
        <v>-0.13623830000000001</v>
      </c>
      <c r="T134">
        <v>0.8309936</v>
      </c>
      <c r="U134">
        <v>-0.30861189999999999</v>
      </c>
    </row>
    <row r="135" spans="1:21" x14ac:dyDescent="0.25">
      <c r="A135" s="20">
        <f>-0.000000050929*10^9</f>
        <v>-50.929000000000002</v>
      </c>
      <c r="B135">
        <v>0.45684269999999999</v>
      </c>
      <c r="C135">
        <v>-0.83967769999999997</v>
      </c>
      <c r="D135">
        <v>0.72622560000000003</v>
      </c>
      <c r="E135">
        <v>0.31697690000000001</v>
      </c>
      <c r="F135">
        <v>-1.133351</v>
      </c>
      <c r="G135">
        <v>0.56903199999999998</v>
      </c>
      <c r="H135">
        <v>-0.61664569999999996</v>
      </c>
      <c r="I135">
        <v>-1.033412</v>
      </c>
      <c r="J135">
        <v>1.428572</v>
      </c>
      <c r="K135">
        <v>-0.31389119999999998</v>
      </c>
      <c r="L135">
        <v>-0.35912440000000001</v>
      </c>
      <c r="M135">
        <v>-1.8167340000000001</v>
      </c>
      <c r="N135">
        <v>-1.2926139999999999</v>
      </c>
      <c r="O135">
        <v>-1.14655</v>
      </c>
      <c r="P135">
        <v>-1.0936140000000001</v>
      </c>
      <c r="Q135">
        <v>0.74806189999999995</v>
      </c>
      <c r="R135">
        <v>0.14090459999999999</v>
      </c>
      <c r="S135">
        <v>0.15036640000000001</v>
      </c>
      <c r="T135">
        <v>0.41216629999999999</v>
      </c>
      <c r="U135">
        <v>-0.38397920000000002</v>
      </c>
    </row>
    <row r="136" spans="1:21" x14ac:dyDescent="0.25">
      <c r="A136" s="20">
        <f>-0.000000049929*10^9</f>
        <v>-49.929000000000002</v>
      </c>
      <c r="B136">
        <v>1.2654730000000001</v>
      </c>
      <c r="C136">
        <v>-0.53250759999999997</v>
      </c>
      <c r="D136">
        <v>1.018537</v>
      </c>
      <c r="E136">
        <v>-0.15289759999999999</v>
      </c>
      <c r="F136">
        <v>-1.435584</v>
      </c>
      <c r="G136">
        <v>0.40237289999999998</v>
      </c>
      <c r="H136">
        <v>-0.1083855</v>
      </c>
      <c r="I136">
        <v>-0.57721840000000002</v>
      </c>
      <c r="J136">
        <v>0.36160100000000001</v>
      </c>
      <c r="K136">
        <v>0.19878499999999999</v>
      </c>
      <c r="L136">
        <v>0.71091179999999998</v>
      </c>
      <c r="M136">
        <v>-1.804813</v>
      </c>
      <c r="N136">
        <v>-1.0123359999999999</v>
      </c>
      <c r="O136">
        <v>-1.3075870000000001</v>
      </c>
      <c r="P136">
        <v>-0.75756820000000002</v>
      </c>
      <c r="Q136">
        <v>0.91243940000000001</v>
      </c>
      <c r="R136">
        <v>0.14163200000000001</v>
      </c>
      <c r="S136">
        <v>0.59172420000000003</v>
      </c>
      <c r="T136">
        <v>-0.60970349999999995</v>
      </c>
      <c r="U136">
        <v>-0.28758040000000001</v>
      </c>
    </row>
    <row r="137" spans="1:21" x14ac:dyDescent="0.25">
      <c r="A137" s="20">
        <f>-0.000000048929*10^9</f>
        <v>-48.929000000000002</v>
      </c>
      <c r="B137">
        <v>1.3753550000000001</v>
      </c>
      <c r="C137">
        <v>-0.55254899999999996</v>
      </c>
      <c r="D137">
        <v>0.98951940000000005</v>
      </c>
      <c r="E137">
        <v>-1.5029619999999999</v>
      </c>
      <c r="F137">
        <v>-0.89197329999999997</v>
      </c>
      <c r="G137">
        <v>0.39391569999999998</v>
      </c>
      <c r="H137">
        <v>0.81642020000000004</v>
      </c>
      <c r="I137">
        <v>0.35096899999999998</v>
      </c>
      <c r="J137">
        <v>-1.1333949999999999</v>
      </c>
      <c r="K137">
        <v>0.65734389999999998</v>
      </c>
      <c r="L137">
        <v>0.31494030000000001</v>
      </c>
      <c r="M137">
        <v>-0.1956666</v>
      </c>
      <c r="N137">
        <v>-0.96940959999999998</v>
      </c>
      <c r="O137">
        <v>-1.0636890000000001</v>
      </c>
      <c r="P137">
        <v>0.23329730000000001</v>
      </c>
      <c r="Q137">
        <v>0.39350200000000002</v>
      </c>
      <c r="R137">
        <v>-0.24937999999999999</v>
      </c>
      <c r="S137">
        <v>1.140118</v>
      </c>
      <c r="T137">
        <v>-0.62723700000000004</v>
      </c>
      <c r="U137">
        <v>-0.21183750000000001</v>
      </c>
    </row>
    <row r="138" spans="1:21" x14ac:dyDescent="0.25">
      <c r="A138" s="20">
        <f>-0.000000047929*10^9</f>
        <v>-47.929000000000002</v>
      </c>
      <c r="B138">
        <v>0.73346650000000002</v>
      </c>
      <c r="C138">
        <v>0.27149849999999998</v>
      </c>
      <c r="D138">
        <v>1.38825</v>
      </c>
      <c r="E138">
        <v>-1.615354</v>
      </c>
      <c r="F138">
        <v>-3.3371579999999998E-2</v>
      </c>
      <c r="G138">
        <v>0.3509678</v>
      </c>
      <c r="H138">
        <v>0.39886640000000001</v>
      </c>
      <c r="I138">
        <v>1.2988980000000001</v>
      </c>
      <c r="J138">
        <v>-1.1148530000000001</v>
      </c>
      <c r="K138">
        <v>0.21257010000000001</v>
      </c>
      <c r="L138">
        <v>-0.55440769999999995</v>
      </c>
      <c r="M138">
        <v>-0.3916287</v>
      </c>
      <c r="N138">
        <v>-0.80398049999999999</v>
      </c>
      <c r="O138">
        <v>-0.30976049999999999</v>
      </c>
      <c r="P138">
        <v>0.6519066</v>
      </c>
      <c r="Q138">
        <v>-0.49321419999999999</v>
      </c>
      <c r="R138">
        <v>-0.64102479999999995</v>
      </c>
      <c r="S138">
        <v>1.422139</v>
      </c>
      <c r="T138">
        <v>-8.688071E-2</v>
      </c>
      <c r="U138">
        <v>-0.1739232</v>
      </c>
    </row>
    <row r="139" spans="1:21" x14ac:dyDescent="0.25">
      <c r="A139" s="20">
        <f>-0.000000046929*10^9</f>
        <v>-46.929000000000002</v>
      </c>
      <c r="B139">
        <v>0.41052709999999998</v>
      </c>
      <c r="C139">
        <v>0.37574879999999999</v>
      </c>
      <c r="D139">
        <v>2.0388829999999998</v>
      </c>
      <c r="E139">
        <v>0.54908579999999996</v>
      </c>
      <c r="F139">
        <v>0.75693500000000002</v>
      </c>
      <c r="G139">
        <v>0.40602310000000003</v>
      </c>
      <c r="H139">
        <v>-0.90166049999999998</v>
      </c>
      <c r="I139">
        <v>1.5355620000000001</v>
      </c>
      <c r="J139">
        <v>-1.014151</v>
      </c>
      <c r="K139">
        <v>0.15880810000000001</v>
      </c>
      <c r="L139">
        <v>-0.49017319999999998</v>
      </c>
      <c r="M139">
        <v>-1.1788460000000001</v>
      </c>
      <c r="N139">
        <v>-0.76794649999999998</v>
      </c>
      <c r="O139">
        <v>0.38516990000000001</v>
      </c>
      <c r="P139">
        <v>1.005762</v>
      </c>
      <c r="Q139">
        <v>-0.2904465</v>
      </c>
      <c r="R139">
        <v>-0.39539760000000002</v>
      </c>
      <c r="S139">
        <v>1.143364</v>
      </c>
      <c r="T139">
        <v>0.2173641</v>
      </c>
      <c r="U139">
        <v>0.27878209999999998</v>
      </c>
    </row>
    <row r="140" spans="1:21" x14ac:dyDescent="0.25">
      <c r="A140" s="20">
        <f>-0.000000045929*10^9</f>
        <v>-45.929000000000002</v>
      </c>
      <c r="B140">
        <v>1.414326</v>
      </c>
      <c r="C140">
        <v>-0.1445719</v>
      </c>
      <c r="D140">
        <v>2.0256500000000002</v>
      </c>
      <c r="E140">
        <v>2.0221209999999998</v>
      </c>
      <c r="F140">
        <v>1.1357820000000001</v>
      </c>
      <c r="G140">
        <v>-0.26832279999999997</v>
      </c>
      <c r="H140">
        <v>-1.289345</v>
      </c>
      <c r="I140">
        <v>1.6783950000000001</v>
      </c>
      <c r="J140">
        <v>-0.62985559999999996</v>
      </c>
      <c r="K140">
        <v>0.91016330000000001</v>
      </c>
      <c r="L140">
        <v>0.21721599999999999</v>
      </c>
      <c r="M140">
        <v>-0.48030299999999998</v>
      </c>
      <c r="N140">
        <v>-1.155877</v>
      </c>
      <c r="O140">
        <v>0.94958819999999999</v>
      </c>
      <c r="P140">
        <v>0.57527890000000004</v>
      </c>
      <c r="Q140">
        <v>0.27890910000000002</v>
      </c>
      <c r="R140">
        <v>0.28549140000000001</v>
      </c>
      <c r="S140">
        <v>0.95648509999999998</v>
      </c>
      <c r="T140">
        <v>0.92644700000000002</v>
      </c>
      <c r="U140">
        <v>0.87815929999999998</v>
      </c>
    </row>
    <row r="141" spans="1:21" x14ac:dyDescent="0.25">
      <c r="A141" s="20">
        <f>-0.000000044929*10^9</f>
        <v>-44.928999999999995</v>
      </c>
      <c r="B141">
        <v>1.655289</v>
      </c>
      <c r="C141">
        <v>0.34443649999999998</v>
      </c>
      <c r="D141">
        <v>1.7254609999999999</v>
      </c>
      <c r="E141">
        <v>1.5066930000000001</v>
      </c>
      <c r="F141">
        <v>0.59063770000000004</v>
      </c>
      <c r="G141">
        <v>-1.467298</v>
      </c>
      <c r="H141">
        <v>-0.19821939999999999</v>
      </c>
      <c r="I141">
        <v>1.154979</v>
      </c>
      <c r="J141">
        <v>0.52328169999999996</v>
      </c>
      <c r="K141">
        <v>1.3486009999999999</v>
      </c>
      <c r="L141">
        <v>0.77300259999999998</v>
      </c>
      <c r="M141">
        <v>0.37390869999999998</v>
      </c>
      <c r="N141">
        <v>-0.48236129999999999</v>
      </c>
      <c r="O141">
        <v>1.0788439999999999</v>
      </c>
      <c r="P141">
        <v>-0.92122519999999997</v>
      </c>
      <c r="Q141">
        <v>-0.3325999</v>
      </c>
      <c r="R141">
        <v>0.82677199999999995</v>
      </c>
      <c r="S141">
        <v>0.60924400000000001</v>
      </c>
      <c r="T141">
        <v>1.1031470000000001</v>
      </c>
      <c r="U141">
        <v>1.143049</v>
      </c>
    </row>
    <row r="142" spans="1:21" x14ac:dyDescent="0.25">
      <c r="A142" s="20">
        <f>-0.000000043929*10^9</f>
        <v>-43.929000000000002</v>
      </c>
      <c r="B142">
        <v>0.1808004</v>
      </c>
      <c r="C142">
        <v>0.72786890000000004</v>
      </c>
      <c r="D142">
        <v>1.14194</v>
      </c>
      <c r="E142">
        <v>0.65943499999999999</v>
      </c>
      <c r="F142">
        <v>-3.9406459999999997E-2</v>
      </c>
      <c r="G142">
        <v>-1.926401</v>
      </c>
      <c r="H142">
        <v>1.0543960000000001</v>
      </c>
      <c r="I142">
        <v>-0.88758579999999998</v>
      </c>
      <c r="J142">
        <v>0.88419590000000003</v>
      </c>
      <c r="K142">
        <v>0.63493869999999997</v>
      </c>
      <c r="L142">
        <v>1.086667</v>
      </c>
      <c r="M142">
        <v>0.29370420000000003</v>
      </c>
      <c r="N142">
        <v>0.98595900000000003</v>
      </c>
      <c r="O142">
        <v>0.70366890000000004</v>
      </c>
      <c r="P142">
        <v>-1.290659</v>
      </c>
      <c r="Q142">
        <v>-0.94554479999999996</v>
      </c>
      <c r="R142">
        <v>0.46397090000000002</v>
      </c>
      <c r="S142">
        <v>0.3417308</v>
      </c>
      <c r="T142">
        <v>0.64150339999999995</v>
      </c>
      <c r="U142">
        <v>0.5888274</v>
      </c>
    </row>
    <row r="143" spans="1:21" x14ac:dyDescent="0.25">
      <c r="A143" s="20">
        <f>-0.000000042929*10^9</f>
        <v>-42.929000000000002</v>
      </c>
      <c r="B143">
        <v>-0.65654290000000004</v>
      </c>
      <c r="C143">
        <v>0.7394809</v>
      </c>
      <c r="D143">
        <v>0.4131744</v>
      </c>
      <c r="E143">
        <v>-0.31403049999999999</v>
      </c>
      <c r="F143">
        <v>-0.15164250000000001</v>
      </c>
      <c r="G143">
        <v>-1.052206</v>
      </c>
      <c r="H143">
        <v>0.49455359999999998</v>
      </c>
      <c r="I143">
        <v>-2.0647530000000001</v>
      </c>
      <c r="J143">
        <v>0.46680159999999998</v>
      </c>
      <c r="K143">
        <v>-0.77590619999999999</v>
      </c>
      <c r="L143">
        <v>0.73647830000000003</v>
      </c>
      <c r="M143">
        <v>0.3167894</v>
      </c>
      <c r="N143">
        <v>1.586519</v>
      </c>
      <c r="O143">
        <v>9.1956300000000005E-2</v>
      </c>
      <c r="P143">
        <v>-0.4182072</v>
      </c>
      <c r="Q143">
        <v>-0.110801</v>
      </c>
      <c r="R143">
        <v>-0.48048439999999998</v>
      </c>
      <c r="S143">
        <v>0.87548820000000005</v>
      </c>
      <c r="T143">
        <v>0.99333950000000004</v>
      </c>
      <c r="U143">
        <v>-8.6305519999999997E-3</v>
      </c>
    </row>
    <row r="144" spans="1:21" x14ac:dyDescent="0.25">
      <c r="A144" s="20">
        <f>-0.000000041929*10^9</f>
        <v>-41.928999999999995</v>
      </c>
      <c r="B144">
        <v>-1.3504659999999999</v>
      </c>
      <c r="C144">
        <v>0.74666069999999995</v>
      </c>
      <c r="D144">
        <v>0.53512099999999996</v>
      </c>
      <c r="E144">
        <v>-1.076038</v>
      </c>
      <c r="F144">
        <v>-0.37469330000000001</v>
      </c>
      <c r="G144">
        <v>1.357966</v>
      </c>
      <c r="H144">
        <v>-1.0240739999999999</v>
      </c>
      <c r="I144">
        <v>-1.2081360000000001</v>
      </c>
      <c r="J144">
        <v>0.28987010000000002</v>
      </c>
      <c r="K144">
        <v>-1.6352530000000001</v>
      </c>
      <c r="L144">
        <v>-0.26581779999999999</v>
      </c>
      <c r="M144">
        <v>0.73464090000000004</v>
      </c>
      <c r="N144">
        <v>1.641311</v>
      </c>
      <c r="O144">
        <v>-0.48939650000000001</v>
      </c>
      <c r="P144">
        <v>-7.1929320000000005E-2</v>
      </c>
      <c r="Q144">
        <v>0.52154540000000005</v>
      </c>
      <c r="R144">
        <v>-0.31994010000000001</v>
      </c>
      <c r="S144">
        <v>1.096206</v>
      </c>
      <c r="T144">
        <v>0.87375400000000003</v>
      </c>
      <c r="U144">
        <v>0.248915</v>
      </c>
    </row>
    <row r="145" spans="1:21" x14ac:dyDescent="0.25">
      <c r="A145" s="20">
        <f>-0.000000040929*10^9</f>
        <v>-40.929000000000002</v>
      </c>
      <c r="B145">
        <v>-1.9153020000000001</v>
      </c>
      <c r="C145">
        <v>0.3308893</v>
      </c>
      <c r="D145">
        <v>1.2308889999999999</v>
      </c>
      <c r="E145">
        <v>-1.2485850000000001</v>
      </c>
      <c r="F145">
        <v>-0.84932510000000006</v>
      </c>
      <c r="G145">
        <v>2.74594</v>
      </c>
      <c r="H145">
        <v>-0.88309170000000003</v>
      </c>
      <c r="I145">
        <v>-0.23453370000000001</v>
      </c>
      <c r="J145">
        <v>-5.1664939999999999E-2</v>
      </c>
      <c r="K145">
        <v>-1.0441739999999999</v>
      </c>
      <c r="L145">
        <v>-0.59467329999999996</v>
      </c>
      <c r="M145">
        <v>0.87483120000000003</v>
      </c>
      <c r="N145">
        <v>1.54512</v>
      </c>
      <c r="O145">
        <v>-0.51837129999999998</v>
      </c>
      <c r="P145">
        <v>0.17987990000000001</v>
      </c>
      <c r="Q145">
        <v>-0.43365900000000002</v>
      </c>
      <c r="R145">
        <v>0.2200984</v>
      </c>
      <c r="S145">
        <v>0.27786630000000001</v>
      </c>
      <c r="T145">
        <v>7.1514880000000003E-2</v>
      </c>
      <c r="U145">
        <v>0.2174866</v>
      </c>
    </row>
    <row r="146" spans="1:21" x14ac:dyDescent="0.25">
      <c r="A146" s="20">
        <f>-0.000000039929*10^9</f>
        <v>-39.929000000000002</v>
      </c>
      <c r="B146">
        <v>-0.54006810000000005</v>
      </c>
      <c r="C146">
        <v>-0.24620990000000001</v>
      </c>
      <c r="D146">
        <v>1.335647</v>
      </c>
      <c r="E146">
        <v>-1.7510699999999999</v>
      </c>
      <c r="F146">
        <v>-1.1539029999999999</v>
      </c>
      <c r="G146">
        <v>1.286851</v>
      </c>
      <c r="H146">
        <v>-0.40040350000000002</v>
      </c>
      <c r="I146">
        <v>0.81015029999999999</v>
      </c>
      <c r="J146">
        <v>-0.91924899999999998</v>
      </c>
      <c r="K146">
        <v>2.9683210000000002E-2</v>
      </c>
      <c r="L146">
        <v>0.33838230000000002</v>
      </c>
      <c r="M146">
        <v>0.40643629999999997</v>
      </c>
      <c r="N146">
        <v>1.115424</v>
      </c>
      <c r="O146">
        <v>0.55698650000000005</v>
      </c>
      <c r="P146">
        <v>0.98709809999999998</v>
      </c>
      <c r="Q146">
        <v>-1.398396</v>
      </c>
      <c r="R146">
        <v>-0.2309862</v>
      </c>
      <c r="S146">
        <v>-0.94952000000000003</v>
      </c>
      <c r="T146">
        <v>0.13440089999999999</v>
      </c>
      <c r="U146">
        <v>-0.11340840000000001</v>
      </c>
    </row>
    <row r="147" spans="1:21" x14ac:dyDescent="0.25">
      <c r="A147" s="20">
        <f>-0.000000038929*10^9</f>
        <v>-38.928999999999995</v>
      </c>
      <c r="B147">
        <v>1.117435</v>
      </c>
      <c r="C147">
        <v>-0.58744569999999996</v>
      </c>
      <c r="D147">
        <v>0.81222729999999999</v>
      </c>
      <c r="E147">
        <v>-2.0599829999999999</v>
      </c>
      <c r="F147">
        <v>-1.297024</v>
      </c>
      <c r="G147">
        <v>-4.5029609999999998E-2</v>
      </c>
      <c r="H147">
        <v>-1.0027079999999999</v>
      </c>
      <c r="I147">
        <v>1.9875719999999999</v>
      </c>
      <c r="J147">
        <v>-0.47297519999999998</v>
      </c>
      <c r="K147">
        <v>0.9680493</v>
      </c>
      <c r="L147">
        <v>1.37537</v>
      </c>
      <c r="M147">
        <v>-0.87646599999999997</v>
      </c>
      <c r="N147">
        <v>0.8706566</v>
      </c>
      <c r="O147">
        <v>1.8572630000000001</v>
      </c>
      <c r="P147">
        <v>0.99266560000000004</v>
      </c>
      <c r="Q147">
        <v>-0.69167290000000003</v>
      </c>
      <c r="R147">
        <v>-0.18276519999999999</v>
      </c>
      <c r="S147">
        <v>-1.7033240000000001</v>
      </c>
      <c r="T147">
        <v>0.2939544</v>
      </c>
      <c r="U147">
        <v>0.34536670000000003</v>
      </c>
    </row>
    <row r="148" spans="1:21" x14ac:dyDescent="0.25">
      <c r="A148" s="20">
        <f>-0.000000037929*10^9</f>
        <v>-37.929000000000002</v>
      </c>
      <c r="B148">
        <v>1.271309</v>
      </c>
      <c r="C148">
        <v>-0.34694340000000001</v>
      </c>
      <c r="D148">
        <v>0.32635720000000001</v>
      </c>
      <c r="E148">
        <v>-1.244899</v>
      </c>
      <c r="F148">
        <v>-1.1369480000000001</v>
      </c>
      <c r="G148">
        <v>-7.6589710000000005E-2</v>
      </c>
      <c r="H148">
        <v>-0.19577020000000001</v>
      </c>
      <c r="I148">
        <v>1.754896</v>
      </c>
      <c r="J148">
        <v>1.157729</v>
      </c>
      <c r="K148">
        <v>1.5423629999999999</v>
      </c>
      <c r="L148">
        <v>1.4495480000000001</v>
      </c>
      <c r="M148">
        <v>-2.0256120000000002</v>
      </c>
      <c r="N148">
        <v>0.83658670000000002</v>
      </c>
      <c r="O148">
        <v>1.8030809999999999</v>
      </c>
      <c r="P148">
        <v>0.27771790000000002</v>
      </c>
      <c r="Q148">
        <v>0.28410370000000001</v>
      </c>
      <c r="R148">
        <v>0.64261080000000004</v>
      </c>
      <c r="S148">
        <v>-1.223973</v>
      </c>
      <c r="T148">
        <v>0.16247130000000001</v>
      </c>
      <c r="U148">
        <v>1.0539270000000001</v>
      </c>
    </row>
    <row r="149" spans="1:21" x14ac:dyDescent="0.25">
      <c r="A149" s="20">
        <f>-0.000000036929*10^9</f>
        <v>-36.929000000000002</v>
      </c>
      <c r="B149">
        <v>0.96785520000000003</v>
      </c>
      <c r="C149">
        <v>0.109503</v>
      </c>
      <c r="D149">
        <v>-8.4706920000000005E-2</v>
      </c>
      <c r="E149">
        <v>-0.69259009999999999</v>
      </c>
      <c r="F149">
        <v>-0.79700859999999996</v>
      </c>
      <c r="G149">
        <v>-0.47800880000000001</v>
      </c>
      <c r="H149">
        <v>1.628941</v>
      </c>
      <c r="I149">
        <v>0.75140560000000001</v>
      </c>
      <c r="J149">
        <v>1.672172</v>
      </c>
      <c r="K149">
        <v>0.77806299999999995</v>
      </c>
      <c r="L149">
        <v>0.93281320000000001</v>
      </c>
      <c r="M149">
        <v>-1.7494069999999999</v>
      </c>
      <c r="N149">
        <v>1.114193</v>
      </c>
      <c r="O149">
        <v>0.98914060000000004</v>
      </c>
      <c r="P149">
        <v>0.39597710000000003</v>
      </c>
      <c r="Q149">
        <v>-0.38678940000000001</v>
      </c>
      <c r="R149">
        <v>0.93681550000000002</v>
      </c>
      <c r="S149">
        <v>0.19983490000000001</v>
      </c>
      <c r="T149">
        <v>0.55337820000000004</v>
      </c>
      <c r="U149">
        <v>0.62643409999999999</v>
      </c>
    </row>
    <row r="150" spans="1:21" x14ac:dyDescent="0.25">
      <c r="A150" s="20">
        <f>-0.000000035929*10^9</f>
        <v>-35.928999999999995</v>
      </c>
      <c r="B150">
        <v>1.3047070000000001</v>
      </c>
      <c r="C150">
        <v>-0.17646039999999999</v>
      </c>
      <c r="D150">
        <v>-0.342723</v>
      </c>
      <c r="E150">
        <v>-1.1446210000000001</v>
      </c>
      <c r="F150">
        <v>-1.1426130000000001</v>
      </c>
      <c r="G150">
        <v>-1.3176110000000001</v>
      </c>
      <c r="H150">
        <v>2.0746899999999999</v>
      </c>
      <c r="I150">
        <v>0.37708330000000001</v>
      </c>
      <c r="J150">
        <v>1.3117380000000001</v>
      </c>
      <c r="K150">
        <v>-2.827518E-2</v>
      </c>
      <c r="L150">
        <v>0.69586029999999999</v>
      </c>
      <c r="M150">
        <v>-0.18204339999999999</v>
      </c>
      <c r="N150">
        <v>1.407972</v>
      </c>
      <c r="O150">
        <v>0.35104180000000001</v>
      </c>
      <c r="P150">
        <v>0.86451040000000001</v>
      </c>
      <c r="Q150">
        <v>-1.084454</v>
      </c>
      <c r="R150">
        <v>0.82402489999999995</v>
      </c>
      <c r="S150">
        <v>1.219565</v>
      </c>
      <c r="T150">
        <v>1.015971</v>
      </c>
      <c r="U150">
        <v>-0.82006579999999996</v>
      </c>
    </row>
    <row r="151" spans="1:21" x14ac:dyDescent="0.25">
      <c r="A151" s="20">
        <f>-0.000000034929*10^9</f>
        <v>-34.929000000000002</v>
      </c>
      <c r="B151">
        <v>1.5492410000000001</v>
      </c>
      <c r="C151">
        <v>-0.48607980000000001</v>
      </c>
      <c r="D151">
        <v>-0.39177960000000001</v>
      </c>
      <c r="E151">
        <v>-0.86764660000000005</v>
      </c>
      <c r="F151">
        <v>-0.9917686</v>
      </c>
      <c r="G151">
        <v>-1.852006</v>
      </c>
      <c r="H151">
        <v>1.321861</v>
      </c>
      <c r="I151">
        <v>0.41608400000000001</v>
      </c>
      <c r="J151">
        <v>0.34674300000000002</v>
      </c>
      <c r="K151">
        <v>0.50206240000000002</v>
      </c>
      <c r="L151">
        <v>0.80480960000000001</v>
      </c>
      <c r="M151">
        <v>1.085097</v>
      </c>
      <c r="N151">
        <v>0.23645070000000001</v>
      </c>
      <c r="O151">
        <v>-0.57355990000000001</v>
      </c>
      <c r="P151">
        <v>0.39488299999999998</v>
      </c>
      <c r="Q151">
        <v>-0.4197208</v>
      </c>
      <c r="R151">
        <v>0.48073919999999998</v>
      </c>
      <c r="S151">
        <v>0.63595389999999996</v>
      </c>
      <c r="T151">
        <v>0.88381120000000002</v>
      </c>
      <c r="U151">
        <v>-1.168085</v>
      </c>
    </row>
    <row r="152" spans="1:21" x14ac:dyDescent="0.25">
      <c r="A152" s="20">
        <f>-0.000000033929*10^9</f>
        <v>-33.929000000000002</v>
      </c>
      <c r="B152">
        <v>0.98266140000000002</v>
      </c>
      <c r="C152">
        <v>0.39933429999999998</v>
      </c>
      <c r="D152">
        <v>-0.26070300000000002</v>
      </c>
      <c r="E152">
        <v>0.1544654</v>
      </c>
      <c r="F152">
        <v>0.40724060000000001</v>
      </c>
      <c r="G152">
        <v>-1.667063</v>
      </c>
      <c r="H152">
        <v>-0.27368320000000002</v>
      </c>
      <c r="I152">
        <v>0.41544569999999997</v>
      </c>
      <c r="J152">
        <v>-0.86610949999999998</v>
      </c>
      <c r="K152">
        <v>0.84007529999999997</v>
      </c>
      <c r="L152">
        <v>0.90093840000000003</v>
      </c>
      <c r="M152">
        <v>0.55574170000000001</v>
      </c>
      <c r="N152">
        <v>-1.4140630000000001</v>
      </c>
      <c r="O152">
        <v>-0.88504079999999996</v>
      </c>
      <c r="P152">
        <v>-0.71700960000000002</v>
      </c>
      <c r="Q152">
        <v>0.36572209999999999</v>
      </c>
      <c r="R152">
        <v>0.1510389</v>
      </c>
      <c r="S152">
        <v>-0.39665509999999998</v>
      </c>
      <c r="T152">
        <v>0.31871850000000002</v>
      </c>
      <c r="U152">
        <v>0.42622650000000001</v>
      </c>
    </row>
    <row r="153" spans="1:21" x14ac:dyDescent="0.25">
      <c r="A153" s="20">
        <f>-0.000000032929*10^9</f>
        <v>-32.929000000000002</v>
      </c>
      <c r="B153">
        <v>0.51021380000000005</v>
      </c>
      <c r="C153">
        <v>1.619246</v>
      </c>
      <c r="D153">
        <v>-0.16740350000000001</v>
      </c>
      <c r="E153">
        <v>-3.2462169999999999E-2</v>
      </c>
      <c r="F153">
        <v>1.0595410000000001</v>
      </c>
      <c r="G153">
        <v>-1.3406020000000001</v>
      </c>
      <c r="H153">
        <v>-0.98602730000000005</v>
      </c>
      <c r="I153">
        <v>-0.1960056</v>
      </c>
      <c r="J153">
        <v>-0.35943170000000002</v>
      </c>
      <c r="K153">
        <v>-0.19455069999999999</v>
      </c>
      <c r="L153">
        <v>0.82548169999999998</v>
      </c>
      <c r="M153">
        <v>-0.79422170000000003</v>
      </c>
      <c r="N153">
        <v>-1.7908809999999999</v>
      </c>
      <c r="O153">
        <v>0.26294849999999997</v>
      </c>
      <c r="P153">
        <v>-1.0009349999999999</v>
      </c>
      <c r="Q153">
        <v>0.93970469999999995</v>
      </c>
      <c r="R153">
        <v>0.177758</v>
      </c>
      <c r="S153">
        <v>-5.6197839999999999E-2</v>
      </c>
      <c r="T153">
        <v>-0.40090769999999998</v>
      </c>
      <c r="U153">
        <v>1.4493290000000001</v>
      </c>
    </row>
    <row r="154" spans="1:21" x14ac:dyDescent="0.25">
      <c r="A154" s="20">
        <f>-0.000000031929*10^9</f>
        <v>-31.929000000000002</v>
      </c>
      <c r="B154">
        <v>0.90610199999999996</v>
      </c>
      <c r="C154">
        <v>1.735039</v>
      </c>
      <c r="D154">
        <v>-1.058643</v>
      </c>
      <c r="E154">
        <v>-1.0853889999999999</v>
      </c>
      <c r="F154">
        <v>0.77877909999999995</v>
      </c>
      <c r="G154">
        <v>-1.477873</v>
      </c>
      <c r="H154">
        <v>0.61369019999999996</v>
      </c>
      <c r="I154">
        <v>-0.97343630000000003</v>
      </c>
      <c r="J154">
        <v>1.3925540000000001</v>
      </c>
      <c r="K154">
        <v>-0.97052130000000003</v>
      </c>
      <c r="L154">
        <v>0.54182410000000003</v>
      </c>
      <c r="M154">
        <v>-0.98095449999999995</v>
      </c>
      <c r="N154">
        <v>-1.430609</v>
      </c>
      <c r="O154">
        <v>1.2080249999999999</v>
      </c>
      <c r="P154">
        <v>0.1791345</v>
      </c>
      <c r="Q154">
        <v>1.345075</v>
      </c>
      <c r="R154">
        <v>0.41164509999999999</v>
      </c>
      <c r="S154">
        <v>0.24168000000000001</v>
      </c>
      <c r="T154">
        <v>-0.98745470000000002</v>
      </c>
      <c r="U154">
        <v>-5.9627550000000001E-2</v>
      </c>
    </row>
    <row r="155" spans="1:21" x14ac:dyDescent="0.25">
      <c r="A155" s="20">
        <f>-0.000000030929*10^9</f>
        <v>-30.928999999999998</v>
      </c>
      <c r="B155">
        <v>1.5015130000000001</v>
      </c>
      <c r="C155">
        <v>0.96994659999999999</v>
      </c>
      <c r="D155">
        <v>-1.7136359999999999</v>
      </c>
      <c r="E155">
        <v>-1.3604320000000001</v>
      </c>
      <c r="F155">
        <v>1.546457E-2</v>
      </c>
      <c r="G155">
        <v>-1.2403550000000001</v>
      </c>
      <c r="H155">
        <v>1.5708439999999999</v>
      </c>
      <c r="I155">
        <v>-0.51431709999999997</v>
      </c>
      <c r="J155">
        <v>1.77569</v>
      </c>
      <c r="K155">
        <v>-0.86302769999999995</v>
      </c>
      <c r="L155">
        <v>0.34363850000000001</v>
      </c>
      <c r="M155">
        <v>-6.226802E-2</v>
      </c>
      <c r="N155">
        <v>-0.97031140000000005</v>
      </c>
      <c r="O155">
        <v>0.98278739999999998</v>
      </c>
      <c r="P155">
        <v>1.831394</v>
      </c>
      <c r="Q155">
        <v>0.31099739999999998</v>
      </c>
      <c r="R155">
        <v>0.81688459999999996</v>
      </c>
      <c r="S155">
        <v>-0.31504729999999997</v>
      </c>
      <c r="T155">
        <v>-1.5052490000000001</v>
      </c>
      <c r="U155">
        <v>-1.37191</v>
      </c>
    </row>
    <row r="156" spans="1:21" x14ac:dyDescent="0.25">
      <c r="A156" s="20">
        <f>-0.000000029929*10^9</f>
        <v>-29.929000000000002</v>
      </c>
      <c r="B156">
        <v>1.0712759999999999</v>
      </c>
      <c r="C156">
        <v>0.69797399999999998</v>
      </c>
      <c r="D156">
        <v>-0.26775019999999999</v>
      </c>
      <c r="E156">
        <v>-0.87162839999999997</v>
      </c>
      <c r="F156">
        <v>-1.011009</v>
      </c>
      <c r="G156">
        <v>-0.62655709999999998</v>
      </c>
      <c r="H156">
        <v>0.72589429999999999</v>
      </c>
      <c r="I156">
        <v>0.58348979999999995</v>
      </c>
      <c r="J156">
        <v>0.44881090000000001</v>
      </c>
      <c r="K156">
        <v>-1.329942</v>
      </c>
      <c r="L156">
        <v>0.45147350000000003</v>
      </c>
      <c r="M156">
        <v>8.5396020000000003E-2</v>
      </c>
      <c r="N156">
        <v>-0.60965069999999999</v>
      </c>
      <c r="O156">
        <v>0.41956520000000003</v>
      </c>
      <c r="P156">
        <v>2.5784799999999999</v>
      </c>
      <c r="Q156">
        <v>-1.872271</v>
      </c>
      <c r="R156">
        <v>0.58958319999999997</v>
      </c>
      <c r="S156">
        <v>-0.27756320000000001</v>
      </c>
      <c r="T156">
        <v>-1.8239270000000001</v>
      </c>
      <c r="U156">
        <v>-0.1549373</v>
      </c>
    </row>
    <row r="157" spans="1:21" x14ac:dyDescent="0.25">
      <c r="A157" s="20">
        <f>-0.000000028929*10^9</f>
        <v>-28.929000000000002</v>
      </c>
      <c r="B157">
        <v>0.55033399999999999</v>
      </c>
      <c r="C157">
        <v>1.0800190000000001</v>
      </c>
      <c r="D157">
        <v>1.5742069999999999</v>
      </c>
      <c r="E157">
        <v>-0.40565030000000002</v>
      </c>
      <c r="F157">
        <v>-0.51680879999999996</v>
      </c>
      <c r="G157">
        <v>-0.7200493</v>
      </c>
      <c r="H157">
        <v>0.85804990000000003</v>
      </c>
      <c r="I157">
        <v>1.0242599999999999</v>
      </c>
      <c r="J157">
        <v>-0.62169640000000004</v>
      </c>
      <c r="K157">
        <v>-1.4264030000000001</v>
      </c>
      <c r="L157">
        <v>0.59281260000000002</v>
      </c>
      <c r="M157">
        <v>-1.17056</v>
      </c>
      <c r="N157">
        <v>-0.3281</v>
      </c>
      <c r="O157">
        <v>-0.43946069999999998</v>
      </c>
      <c r="P157">
        <v>1.602163</v>
      </c>
      <c r="Q157">
        <v>-2.5971109999999999</v>
      </c>
      <c r="R157">
        <v>-0.4350752</v>
      </c>
      <c r="S157">
        <v>0.11277189999999999</v>
      </c>
      <c r="T157">
        <v>-1.650542</v>
      </c>
      <c r="U157">
        <v>0.90038399999999996</v>
      </c>
    </row>
    <row r="158" spans="1:21" x14ac:dyDescent="0.25">
      <c r="A158" s="20">
        <f>-0.000000027929*10^9</f>
        <v>-27.929000000000002</v>
      </c>
      <c r="B158">
        <v>0.92726330000000001</v>
      </c>
      <c r="C158">
        <v>1.270659</v>
      </c>
      <c r="D158">
        <v>1.4153789999999999</v>
      </c>
      <c r="E158">
        <v>-0.41729379999999999</v>
      </c>
      <c r="F158">
        <v>0.70235999999999998</v>
      </c>
      <c r="G158">
        <v>-0.88026170000000004</v>
      </c>
      <c r="H158">
        <v>1.5698179999999999</v>
      </c>
      <c r="I158">
        <v>0.79804419999999998</v>
      </c>
      <c r="J158">
        <v>-0.3757818</v>
      </c>
      <c r="K158">
        <v>-0.78523200000000004</v>
      </c>
      <c r="L158">
        <v>0.38482369999999999</v>
      </c>
      <c r="M158">
        <v>-1.658927</v>
      </c>
      <c r="N158">
        <v>0.45501839999999999</v>
      </c>
      <c r="O158">
        <v>-1.231533</v>
      </c>
      <c r="P158">
        <v>-0.4853402</v>
      </c>
      <c r="Q158">
        <v>-1.0988690000000001</v>
      </c>
      <c r="R158">
        <v>-0.79295269999999995</v>
      </c>
      <c r="S158">
        <v>0.25615830000000001</v>
      </c>
      <c r="T158">
        <v>-1.882754</v>
      </c>
      <c r="U158">
        <v>0.1773902</v>
      </c>
    </row>
    <row r="159" spans="1:21" x14ac:dyDescent="0.25">
      <c r="A159" s="20">
        <f>-0.000000026929*10^9</f>
        <v>-26.928999999999998</v>
      </c>
      <c r="B159">
        <v>0.94216750000000005</v>
      </c>
      <c r="C159">
        <v>1.471233</v>
      </c>
      <c r="D159">
        <v>-0.1727341</v>
      </c>
      <c r="E159">
        <v>-1.116393</v>
      </c>
      <c r="F159">
        <v>0.51321499999999998</v>
      </c>
      <c r="G159">
        <v>-0.10487580000000001</v>
      </c>
      <c r="H159">
        <v>1.0089429999999999</v>
      </c>
      <c r="I159">
        <v>-0.12837760000000001</v>
      </c>
      <c r="J159">
        <v>0.1220306</v>
      </c>
      <c r="K159">
        <v>-1.116001</v>
      </c>
      <c r="L159">
        <v>-0.19363040000000001</v>
      </c>
      <c r="M159">
        <v>-0.53608619999999996</v>
      </c>
      <c r="N159">
        <v>1.9022079999999999</v>
      </c>
      <c r="O159">
        <v>-0.67463830000000002</v>
      </c>
      <c r="P159">
        <v>-1.5371630000000001</v>
      </c>
      <c r="Q159">
        <v>0.48554969999999997</v>
      </c>
      <c r="R159">
        <v>0.29816920000000002</v>
      </c>
      <c r="S159">
        <v>0.63582899999999998</v>
      </c>
      <c r="T159">
        <v>-2.546821</v>
      </c>
      <c r="U159">
        <v>-0.93966320000000003</v>
      </c>
    </row>
    <row r="160" spans="1:21" x14ac:dyDescent="0.25">
      <c r="A160" s="20">
        <f>-0.000000025929*10^9</f>
        <v>-25.928999999999998</v>
      </c>
      <c r="B160">
        <v>1.047525</v>
      </c>
      <c r="C160">
        <v>1.718863</v>
      </c>
      <c r="D160">
        <v>-0.62310929999999998</v>
      </c>
      <c r="E160">
        <v>-1.337971</v>
      </c>
      <c r="F160">
        <v>-0.18255440000000001</v>
      </c>
      <c r="G160">
        <v>0.53775660000000003</v>
      </c>
      <c r="H160">
        <v>-0.1083491</v>
      </c>
      <c r="I160">
        <v>-1.9487749999999999</v>
      </c>
      <c r="J160">
        <v>-0.1658029</v>
      </c>
      <c r="K160">
        <v>-1.240489</v>
      </c>
      <c r="L160">
        <v>-5.9515609999999997E-2</v>
      </c>
      <c r="M160">
        <v>0.27246999999999999</v>
      </c>
      <c r="N160">
        <v>2.0028009999999998</v>
      </c>
      <c r="O160">
        <v>0.27020880000000003</v>
      </c>
      <c r="P160">
        <v>-1.23817</v>
      </c>
      <c r="Q160">
        <v>0.92210919999999996</v>
      </c>
      <c r="R160">
        <v>1.4134059999999999</v>
      </c>
      <c r="S160">
        <v>0.56945380000000001</v>
      </c>
      <c r="T160">
        <v>-2.3038370000000001</v>
      </c>
      <c r="U160">
        <v>-2.115259</v>
      </c>
    </row>
    <row r="161" spans="1:21" x14ac:dyDescent="0.25">
      <c r="A161" s="20">
        <f>-0.000000024929*10^9</f>
        <v>-24.929000000000002</v>
      </c>
      <c r="B161">
        <v>1.3274280000000001</v>
      </c>
      <c r="C161">
        <v>1.4851700000000001</v>
      </c>
      <c r="D161">
        <v>6.3184690000000002E-2</v>
      </c>
      <c r="E161">
        <v>-0.1055585</v>
      </c>
      <c r="F161">
        <v>2.6159970000000001E-2</v>
      </c>
      <c r="G161">
        <v>0.42412499999999997</v>
      </c>
      <c r="H161">
        <v>-1.2304619999999999</v>
      </c>
      <c r="I161">
        <v>-3.0124089999999999</v>
      </c>
      <c r="J161">
        <v>1.5996610000000001E-2</v>
      </c>
      <c r="K161">
        <v>9.5105029999999993E-2</v>
      </c>
      <c r="L161">
        <v>0.69220369999999998</v>
      </c>
      <c r="M161">
        <v>0.71661779999999997</v>
      </c>
      <c r="N161">
        <v>7.3031209999999999E-2</v>
      </c>
      <c r="O161">
        <v>-0.66315310000000005</v>
      </c>
      <c r="P161">
        <v>-0.60645629999999995</v>
      </c>
      <c r="Q161">
        <v>1.3677870000000001</v>
      </c>
      <c r="R161">
        <v>1.245107</v>
      </c>
      <c r="S161">
        <v>-0.80859700000000001</v>
      </c>
      <c r="T161">
        <v>-1.1006720000000001</v>
      </c>
      <c r="U161">
        <v>-2.5525760000000002</v>
      </c>
    </row>
    <row r="162" spans="1:21" x14ac:dyDescent="0.25">
      <c r="A162" s="20">
        <f>-0.000000023929*10^9</f>
        <v>-23.928999999999998</v>
      </c>
      <c r="B162">
        <v>0.40528229999999998</v>
      </c>
      <c r="C162">
        <v>0.92526090000000005</v>
      </c>
      <c r="D162">
        <v>-0.1149377</v>
      </c>
      <c r="E162">
        <v>0.80479089999999998</v>
      </c>
      <c r="F162">
        <v>0.69391460000000005</v>
      </c>
      <c r="G162">
        <v>0.52391259999999995</v>
      </c>
      <c r="H162">
        <v>-1.891329</v>
      </c>
      <c r="I162">
        <v>-1.9290369999999999</v>
      </c>
      <c r="J162">
        <v>0.9196472</v>
      </c>
      <c r="K162">
        <v>1.1203430000000001</v>
      </c>
      <c r="L162">
        <v>1.8290649999999999E-2</v>
      </c>
      <c r="M162">
        <v>1.198996</v>
      </c>
      <c r="N162">
        <v>-1.25145</v>
      </c>
      <c r="O162">
        <v>-2.637006</v>
      </c>
      <c r="P162">
        <v>0.74427319999999997</v>
      </c>
      <c r="Q162">
        <v>1.925314</v>
      </c>
      <c r="R162">
        <v>1.4558340000000001</v>
      </c>
      <c r="S162">
        <v>-1.5700670000000001</v>
      </c>
      <c r="T162">
        <v>2.166597E-2</v>
      </c>
      <c r="U162">
        <v>-1.593763</v>
      </c>
    </row>
    <row r="163" spans="1:21" x14ac:dyDescent="0.25">
      <c r="A163" s="20">
        <f>-0.000000022929*10^9</f>
        <v>-22.928999999999998</v>
      </c>
      <c r="B163">
        <v>-0.44395200000000001</v>
      </c>
      <c r="C163">
        <v>-0.102033</v>
      </c>
      <c r="D163">
        <v>-0.85841659999999997</v>
      </c>
      <c r="E163">
        <v>0.5715633</v>
      </c>
      <c r="F163">
        <v>1.0545249999999999</v>
      </c>
      <c r="G163">
        <v>0.84889320000000001</v>
      </c>
      <c r="H163">
        <v>-1.7523230000000001</v>
      </c>
      <c r="I163">
        <v>-0.26286660000000001</v>
      </c>
      <c r="J163">
        <v>1.1322719999999999</v>
      </c>
      <c r="K163">
        <v>0.95391170000000003</v>
      </c>
      <c r="L163">
        <v>-0.99579819999999997</v>
      </c>
      <c r="M163">
        <v>2.4887739999999998E-2</v>
      </c>
      <c r="N163">
        <v>-0.95898070000000002</v>
      </c>
      <c r="O163">
        <v>-2.6586310000000002</v>
      </c>
      <c r="P163">
        <v>0.97166110000000006</v>
      </c>
      <c r="Q163">
        <v>1.4442189999999999</v>
      </c>
      <c r="R163">
        <v>2.448782</v>
      </c>
      <c r="S163">
        <v>-0.23061609999999999</v>
      </c>
      <c r="T163">
        <v>-0.1962613</v>
      </c>
      <c r="U163">
        <v>-1.059429</v>
      </c>
    </row>
    <row r="164" spans="1:21" x14ac:dyDescent="0.25">
      <c r="A164" s="20">
        <f>-0.000000021929*10^9</f>
        <v>-21.929000000000002</v>
      </c>
      <c r="B164">
        <v>-0.316021</v>
      </c>
      <c r="C164">
        <v>-1.3557650000000001</v>
      </c>
      <c r="D164">
        <v>-0.89768970000000003</v>
      </c>
      <c r="E164">
        <v>0.2736557</v>
      </c>
      <c r="F164">
        <v>1.2692730000000001</v>
      </c>
      <c r="G164">
        <v>1.1970559999999999</v>
      </c>
      <c r="H164">
        <v>-1.794694</v>
      </c>
      <c r="I164">
        <v>0.94084290000000004</v>
      </c>
      <c r="J164">
        <v>1.0428949999999999</v>
      </c>
      <c r="K164">
        <v>0.94438739999999999</v>
      </c>
      <c r="L164">
        <v>0.37996210000000002</v>
      </c>
      <c r="M164">
        <v>-1.8091649999999999</v>
      </c>
      <c r="N164">
        <v>-0.1937826</v>
      </c>
      <c r="O164">
        <v>-1.0131650000000001</v>
      </c>
      <c r="P164">
        <v>-0.93007759999999995</v>
      </c>
      <c r="Q164">
        <v>0.7405273</v>
      </c>
      <c r="R164">
        <v>2.331064</v>
      </c>
      <c r="S164">
        <v>1.4194119999999999</v>
      </c>
      <c r="T164">
        <v>-1.515298</v>
      </c>
      <c r="U164">
        <v>-1.383626</v>
      </c>
    </row>
    <row r="165" spans="1:21" x14ac:dyDescent="0.25">
      <c r="A165" s="20">
        <f>-0.000000020929*10^9</f>
        <v>-20.928999999999998</v>
      </c>
      <c r="B165">
        <v>6.1677639999999999E-2</v>
      </c>
      <c r="C165">
        <v>-1.8688039999999999</v>
      </c>
      <c r="D165">
        <v>0.52321379999999995</v>
      </c>
      <c r="E165">
        <v>-0.27995029999999999</v>
      </c>
      <c r="F165">
        <v>0.93502200000000002</v>
      </c>
      <c r="G165">
        <v>1.767692</v>
      </c>
      <c r="H165">
        <v>-1.637348</v>
      </c>
      <c r="I165">
        <v>0.95978699999999995</v>
      </c>
      <c r="J165">
        <v>0.4122905</v>
      </c>
      <c r="K165">
        <v>1.3257000000000001</v>
      </c>
      <c r="L165">
        <v>1.952412</v>
      </c>
      <c r="M165">
        <v>-1.8287979999999999</v>
      </c>
      <c r="N165">
        <v>-0.1486606</v>
      </c>
      <c r="O165">
        <v>-0.25063930000000001</v>
      </c>
      <c r="P165">
        <v>-1.541023</v>
      </c>
      <c r="Q165">
        <v>0.54625840000000003</v>
      </c>
      <c r="R165">
        <v>1.4192389999999999</v>
      </c>
      <c r="S165">
        <v>1.8350599999999999</v>
      </c>
      <c r="T165">
        <v>-1.856633</v>
      </c>
      <c r="U165">
        <v>-1.081297</v>
      </c>
    </row>
    <row r="166" spans="1:21" x14ac:dyDescent="0.25">
      <c r="A166" s="20">
        <f>-0.000000019929*10^9</f>
        <v>-19.928999999999998</v>
      </c>
      <c r="B166">
        <v>0.66808330000000005</v>
      </c>
      <c r="C166">
        <v>-2.121353</v>
      </c>
      <c r="D166">
        <v>2.2451159999999999</v>
      </c>
      <c r="E166">
        <v>-0.33290199999999998</v>
      </c>
      <c r="F166">
        <v>-0.12820329999999999</v>
      </c>
      <c r="G166">
        <v>1.4938210000000001</v>
      </c>
      <c r="H166">
        <v>-0.5332382</v>
      </c>
      <c r="I166">
        <v>-0.6368646</v>
      </c>
      <c r="J166">
        <v>-0.36924319999999999</v>
      </c>
      <c r="K166">
        <v>1.14072</v>
      </c>
      <c r="L166">
        <v>0.83104140000000004</v>
      </c>
      <c r="M166">
        <v>-0.99446950000000001</v>
      </c>
      <c r="N166">
        <v>-0.34409119999999999</v>
      </c>
      <c r="O166">
        <v>-0.34355409999999997</v>
      </c>
      <c r="P166">
        <v>-0.2250905</v>
      </c>
      <c r="Q166">
        <v>0.28034799999999999</v>
      </c>
      <c r="R166">
        <v>0.65625319999999998</v>
      </c>
      <c r="S166">
        <v>1.105073</v>
      </c>
      <c r="T166">
        <v>-1.1919999999999999</v>
      </c>
      <c r="U166">
        <v>0.14213329999999999</v>
      </c>
    </row>
    <row r="167" spans="1:21" x14ac:dyDescent="0.25">
      <c r="A167" s="20">
        <f>-0.000000018929*10^9</f>
        <v>-18.929000000000002</v>
      </c>
      <c r="B167">
        <v>0.90061250000000004</v>
      </c>
      <c r="C167">
        <v>-1.8968799999999999</v>
      </c>
      <c r="D167">
        <v>1.9532970000000001</v>
      </c>
      <c r="E167">
        <v>0.77820149999999999</v>
      </c>
      <c r="F167">
        <v>-0.36791049999999997</v>
      </c>
      <c r="G167">
        <v>0.30387419999999998</v>
      </c>
      <c r="H167">
        <v>-9.5739270000000001E-2</v>
      </c>
      <c r="I167">
        <v>-1.0589550000000001</v>
      </c>
      <c r="J167">
        <v>0.54128529999999997</v>
      </c>
      <c r="K167">
        <v>0.46379939999999997</v>
      </c>
      <c r="L167">
        <v>-0.5032797</v>
      </c>
      <c r="M167">
        <v>-0.9767245</v>
      </c>
      <c r="N167">
        <v>0.63168659999999999</v>
      </c>
      <c r="O167">
        <v>-5.8788300000000002E-2</v>
      </c>
      <c r="P167">
        <v>0.61809579999999997</v>
      </c>
      <c r="Q167">
        <v>0.23987040000000001</v>
      </c>
      <c r="R167">
        <v>-0.10410609999999999</v>
      </c>
      <c r="S167">
        <v>4.0140389999999998E-2</v>
      </c>
      <c r="T167">
        <v>-0.89816929999999995</v>
      </c>
      <c r="U167">
        <v>1.692982</v>
      </c>
    </row>
    <row r="168" spans="1:21" x14ac:dyDescent="0.25">
      <c r="A168" s="20">
        <f>-0.000000017929*10^9</f>
        <v>-17.929000000000002</v>
      </c>
      <c r="B168">
        <v>0.19521340000000001</v>
      </c>
      <c r="C168">
        <v>-0.68345789999999995</v>
      </c>
      <c r="D168">
        <v>0.53157650000000001</v>
      </c>
      <c r="E168">
        <v>1.0963639999999999</v>
      </c>
      <c r="F168">
        <v>8.1193479999999998E-2</v>
      </c>
      <c r="G168">
        <v>-0.62844610000000001</v>
      </c>
      <c r="H168">
        <v>-0.50714159999999997</v>
      </c>
      <c r="I168">
        <v>0.55005999999999999</v>
      </c>
      <c r="J168">
        <v>1.062678</v>
      </c>
      <c r="K168">
        <v>-0.26849859999999998</v>
      </c>
      <c r="L168">
        <v>-5.3083890000000002E-2</v>
      </c>
      <c r="M168">
        <v>-1.3622840000000001</v>
      </c>
      <c r="N168">
        <v>1.6124970000000001</v>
      </c>
      <c r="O168">
        <v>0.3339683</v>
      </c>
      <c r="P168">
        <v>0.71530190000000005</v>
      </c>
      <c r="Q168">
        <v>0.217725</v>
      </c>
      <c r="R168">
        <v>-0.51025929999999997</v>
      </c>
      <c r="S168">
        <v>-0.23238449999999999</v>
      </c>
      <c r="T168">
        <v>-9.4430760000000002E-2</v>
      </c>
      <c r="U168">
        <v>1.7765519999999999</v>
      </c>
    </row>
    <row r="169" spans="1:21" x14ac:dyDescent="0.25">
      <c r="A169" s="20">
        <f>-0.000000016929*10^9</f>
        <v>-16.928999999999998</v>
      </c>
      <c r="B169">
        <v>-0.66691069999999997</v>
      </c>
      <c r="C169">
        <v>-0.26782450000000002</v>
      </c>
      <c r="D169">
        <v>-0.19297690000000001</v>
      </c>
      <c r="E169">
        <v>0.38906239999999997</v>
      </c>
      <c r="F169">
        <v>-0.22916739999999999</v>
      </c>
      <c r="G169">
        <v>-1.7383189999999999</v>
      </c>
      <c r="H169">
        <v>5.8545060000000003E-2</v>
      </c>
      <c r="I169">
        <v>0.88509369999999998</v>
      </c>
      <c r="J169">
        <v>-0.80290859999999997</v>
      </c>
      <c r="K169">
        <v>-6.2160840000000002E-2</v>
      </c>
      <c r="L169">
        <v>0.1410151</v>
      </c>
      <c r="M169">
        <v>-0.2966316</v>
      </c>
      <c r="N169">
        <v>1.130911</v>
      </c>
      <c r="O169">
        <v>-1.422235E-2</v>
      </c>
      <c r="P169">
        <v>1.0441199999999999</v>
      </c>
      <c r="Q169">
        <v>-0.3908005</v>
      </c>
      <c r="R169">
        <v>-0.54113820000000001</v>
      </c>
      <c r="S169">
        <v>-1.2388400000000001E-2</v>
      </c>
      <c r="T169">
        <v>1.6228739999999999</v>
      </c>
      <c r="U169">
        <v>-0.33146579999999998</v>
      </c>
    </row>
    <row r="170" spans="1:21" x14ac:dyDescent="0.25">
      <c r="A170" s="20">
        <f>-0.000000015929*10^9</f>
        <v>-15.929</v>
      </c>
      <c r="B170">
        <v>-0.68282600000000004</v>
      </c>
      <c r="C170">
        <v>-0.52550949999999996</v>
      </c>
      <c r="D170">
        <v>-5.121361E-2</v>
      </c>
      <c r="E170">
        <v>0.130494</v>
      </c>
      <c r="F170">
        <v>-0.48110399999999998</v>
      </c>
      <c r="G170">
        <v>-2.1719219999999999</v>
      </c>
      <c r="H170">
        <v>0.42377819999999999</v>
      </c>
      <c r="I170">
        <v>-0.44707350000000001</v>
      </c>
      <c r="J170">
        <v>-1.952744</v>
      </c>
      <c r="K170">
        <v>1.1609119999999999</v>
      </c>
      <c r="L170">
        <v>-0.62750490000000003</v>
      </c>
      <c r="M170">
        <v>1.3933690000000001</v>
      </c>
      <c r="N170">
        <v>0.13771530000000001</v>
      </c>
      <c r="O170">
        <v>-0.62448530000000002</v>
      </c>
      <c r="P170">
        <v>1.33274</v>
      </c>
      <c r="Q170">
        <v>-0.28001169999999997</v>
      </c>
      <c r="R170">
        <v>-1.227614</v>
      </c>
      <c r="S170">
        <v>0.26836460000000001</v>
      </c>
      <c r="T170">
        <v>2.219452</v>
      </c>
      <c r="U170">
        <v>-1.671027</v>
      </c>
    </row>
    <row r="171" spans="1:21" x14ac:dyDescent="0.25">
      <c r="A171" s="20">
        <f>-0.000000014929*10^9</f>
        <v>-14.929</v>
      </c>
      <c r="B171">
        <v>-2.7401709999999999E-2</v>
      </c>
      <c r="C171">
        <v>-0.19239870000000001</v>
      </c>
      <c r="D171">
        <v>0.40275830000000001</v>
      </c>
      <c r="E171">
        <v>0.36116890000000001</v>
      </c>
      <c r="F171">
        <v>-0.44807180000000002</v>
      </c>
      <c r="G171">
        <v>-0.54918549999999999</v>
      </c>
      <c r="H171">
        <v>-1.185127</v>
      </c>
      <c r="I171">
        <v>-0.83017220000000003</v>
      </c>
      <c r="J171">
        <v>-0.45978780000000002</v>
      </c>
      <c r="K171">
        <v>1.5370649999999999</v>
      </c>
      <c r="L171">
        <v>-0.32107010000000002</v>
      </c>
      <c r="M171">
        <v>0.78200449999999999</v>
      </c>
      <c r="N171">
        <v>-0.13344239999999999</v>
      </c>
      <c r="O171">
        <v>-7.5156020000000004E-2</v>
      </c>
      <c r="P171">
        <v>0.63317809999999997</v>
      </c>
      <c r="Q171">
        <v>0.58613159999999997</v>
      </c>
      <c r="R171">
        <v>-2.1338940000000002</v>
      </c>
      <c r="S171">
        <v>0.94999089999999997</v>
      </c>
      <c r="T171">
        <v>1.39096</v>
      </c>
      <c r="U171">
        <v>-0.5198758</v>
      </c>
    </row>
    <row r="172" spans="1:21" x14ac:dyDescent="0.25">
      <c r="A172" s="20">
        <f>-0.000000013929*10^9</f>
        <v>-13.929</v>
      </c>
      <c r="B172">
        <v>0.60217419999999999</v>
      </c>
      <c r="C172">
        <v>-0.35789409999999999</v>
      </c>
      <c r="D172">
        <v>-0.16860149999999999</v>
      </c>
      <c r="E172">
        <v>0.37455850000000002</v>
      </c>
      <c r="F172">
        <v>-0.63366880000000003</v>
      </c>
      <c r="G172">
        <v>0.58884009999999998</v>
      </c>
      <c r="H172">
        <v>-2.319731</v>
      </c>
      <c r="I172">
        <v>-0.3020313</v>
      </c>
      <c r="J172">
        <v>1.320422</v>
      </c>
      <c r="K172">
        <v>0.2232586</v>
      </c>
      <c r="L172">
        <v>1.4196120000000001</v>
      </c>
      <c r="M172">
        <v>-0.48845040000000001</v>
      </c>
      <c r="N172">
        <v>6.8234489999999995E-2</v>
      </c>
      <c r="O172">
        <v>1.073944</v>
      </c>
      <c r="P172">
        <v>-0.2878986</v>
      </c>
      <c r="Q172">
        <v>0.47990749999999999</v>
      </c>
      <c r="R172">
        <v>-1.8333250000000001</v>
      </c>
      <c r="S172">
        <v>0.74718519999999999</v>
      </c>
      <c r="T172">
        <v>0.69169320000000001</v>
      </c>
      <c r="U172">
        <v>1.5404949999999999</v>
      </c>
    </row>
    <row r="173" spans="1:21" x14ac:dyDescent="0.25">
      <c r="A173" s="20">
        <f>-0.000000012929*10^9</f>
        <v>-12.929</v>
      </c>
      <c r="B173">
        <v>0.87307380000000001</v>
      </c>
      <c r="C173">
        <v>-1.1767430000000001</v>
      </c>
      <c r="D173">
        <v>-1.0206059999999999</v>
      </c>
      <c r="E173">
        <v>-0.23351160000000001</v>
      </c>
      <c r="F173">
        <v>-7.2373149999999997E-2</v>
      </c>
      <c r="G173">
        <v>-0.75674169999999996</v>
      </c>
      <c r="H173">
        <v>-1.170936</v>
      </c>
      <c r="I173">
        <v>-0.1159891</v>
      </c>
      <c r="J173">
        <v>1.4712700000000001</v>
      </c>
      <c r="K173">
        <v>-1.676774</v>
      </c>
      <c r="L173">
        <v>1.971719</v>
      </c>
      <c r="M173">
        <v>2.7582499999999999E-2</v>
      </c>
      <c r="N173">
        <v>-0.14096649999999999</v>
      </c>
      <c r="O173">
        <v>0.58301970000000003</v>
      </c>
      <c r="P173">
        <v>-0.32600699999999999</v>
      </c>
      <c r="Q173">
        <v>-0.53633430000000004</v>
      </c>
      <c r="R173">
        <v>-0.92531569999999996</v>
      </c>
      <c r="S173">
        <v>-0.1538098</v>
      </c>
      <c r="T173">
        <v>0.22101889999999999</v>
      </c>
      <c r="U173">
        <v>2.368617</v>
      </c>
    </row>
    <row r="174" spans="1:21" x14ac:dyDescent="0.25">
      <c r="A174" s="20">
        <f>-0.000000011929*10^9</f>
        <v>-11.929</v>
      </c>
      <c r="B174">
        <v>5.1465950000000003E-2</v>
      </c>
      <c r="C174">
        <v>-1.0573809999999999</v>
      </c>
      <c r="D174">
        <v>-1.0535300000000001</v>
      </c>
      <c r="E174">
        <v>-0.67016370000000003</v>
      </c>
      <c r="F174">
        <v>0.62315339999999997</v>
      </c>
      <c r="G174">
        <v>-1.949549</v>
      </c>
      <c r="H174">
        <v>6.917856E-2</v>
      </c>
      <c r="I174">
        <v>-0.4532274</v>
      </c>
      <c r="J174">
        <v>0.12647920000000001</v>
      </c>
      <c r="K174">
        <v>-1.8180400000000001</v>
      </c>
      <c r="L174">
        <v>0.845113</v>
      </c>
      <c r="M174">
        <v>0.3820134</v>
      </c>
      <c r="N174">
        <v>-0.1179021</v>
      </c>
      <c r="O174">
        <v>-1.264893</v>
      </c>
      <c r="P174">
        <v>5.6230840000000004E-3</v>
      </c>
      <c r="Q174">
        <v>-1.5928020000000001</v>
      </c>
      <c r="R174">
        <v>-0.40924709999999997</v>
      </c>
      <c r="S174">
        <v>0.26281060000000001</v>
      </c>
      <c r="T174">
        <v>-0.36678870000000002</v>
      </c>
      <c r="U174">
        <v>0.6936331</v>
      </c>
    </row>
    <row r="175" spans="1:21" x14ac:dyDescent="0.25">
      <c r="A175" s="20">
        <f>-0.000000010929*10^9</f>
        <v>-10.929</v>
      </c>
      <c r="B175">
        <v>-0.77576230000000002</v>
      </c>
      <c r="C175">
        <v>9.2201660000000005E-2</v>
      </c>
      <c r="D175">
        <v>-1.4334169999999999</v>
      </c>
      <c r="E175">
        <v>-0.50140209999999996</v>
      </c>
      <c r="F175">
        <v>0.59309290000000003</v>
      </c>
      <c r="G175">
        <v>-0.72008470000000002</v>
      </c>
      <c r="H175">
        <v>0.17064099999999999</v>
      </c>
      <c r="I175">
        <v>-0.59490569999999998</v>
      </c>
      <c r="J175">
        <v>-0.75566869999999997</v>
      </c>
      <c r="K175">
        <v>-0.57184809999999997</v>
      </c>
      <c r="L175">
        <v>-0.1099036</v>
      </c>
      <c r="M175">
        <v>-0.93506060000000002</v>
      </c>
      <c r="N175">
        <v>0.3048228</v>
      </c>
      <c r="O175">
        <v>-2.0068600000000001</v>
      </c>
      <c r="P175">
        <v>0.23237740000000001</v>
      </c>
      <c r="Q175">
        <v>-1.5033989999999999</v>
      </c>
      <c r="R175">
        <v>8.1143140000000002E-2</v>
      </c>
      <c r="S175">
        <v>1.2629980000000001</v>
      </c>
      <c r="T175">
        <v>-1.186024</v>
      </c>
      <c r="U175">
        <v>-1.0286090000000001</v>
      </c>
    </row>
    <row r="176" spans="1:21" x14ac:dyDescent="0.25">
      <c r="A176" s="20">
        <f>-0.000000009929*10^9</f>
        <v>-9.9290000000000003</v>
      </c>
      <c r="B176">
        <v>-0.41117720000000002</v>
      </c>
      <c r="C176">
        <v>0.86940530000000005</v>
      </c>
      <c r="D176">
        <v>-2.0851489999999999</v>
      </c>
      <c r="E176">
        <v>-0.30753950000000002</v>
      </c>
      <c r="F176">
        <v>0.45355849999999998</v>
      </c>
      <c r="G176">
        <v>0.32466040000000002</v>
      </c>
      <c r="H176">
        <v>-0.31867230000000002</v>
      </c>
      <c r="I176">
        <v>-0.28148329999999999</v>
      </c>
      <c r="J176">
        <v>0.1988164</v>
      </c>
      <c r="K176">
        <v>-0.650972</v>
      </c>
      <c r="L176">
        <v>-0.96511060000000004</v>
      </c>
      <c r="M176">
        <v>-1.4044909999999999</v>
      </c>
      <c r="N176">
        <v>-0.20935880000000001</v>
      </c>
      <c r="O176">
        <v>-1.1718710000000001</v>
      </c>
      <c r="P176">
        <v>0.26015719999999998</v>
      </c>
      <c r="Q176">
        <v>-0.54611889999999996</v>
      </c>
      <c r="R176">
        <v>0.79430880000000004</v>
      </c>
      <c r="S176">
        <v>0.97761430000000005</v>
      </c>
      <c r="T176">
        <v>-1.845448</v>
      </c>
      <c r="U176">
        <v>-0.1758219</v>
      </c>
    </row>
    <row r="177" spans="1:21" x14ac:dyDescent="0.25">
      <c r="A177" s="20">
        <f>-0.000000008929*10^9</f>
        <v>-8.9290000000000003</v>
      </c>
      <c r="B177">
        <v>-0.51081790000000005</v>
      </c>
      <c r="C177">
        <v>1.042171</v>
      </c>
      <c r="D177">
        <v>-1.947238</v>
      </c>
      <c r="E177">
        <v>4.7946530000000001E-2</v>
      </c>
      <c r="F177">
        <v>-0.22495899999999999</v>
      </c>
      <c r="G177">
        <v>-0.91680410000000001</v>
      </c>
      <c r="H177">
        <v>-0.72455369999999997</v>
      </c>
      <c r="I177">
        <v>-0.44406980000000001</v>
      </c>
      <c r="J177">
        <v>0.82098389999999999</v>
      </c>
      <c r="K177">
        <v>-0.72743709999999995</v>
      </c>
      <c r="L177">
        <v>-2.0684710000000002</v>
      </c>
      <c r="M177">
        <v>6.5663659999999999E-2</v>
      </c>
      <c r="N177">
        <v>-0.9202205</v>
      </c>
      <c r="O177">
        <v>-0.10613499999999999</v>
      </c>
      <c r="P177">
        <v>6.9623260000000006E-2</v>
      </c>
      <c r="Q177">
        <v>-0.69549799999999995</v>
      </c>
      <c r="R177">
        <v>1.2271590000000001</v>
      </c>
      <c r="S177">
        <v>-0.15368860000000001</v>
      </c>
      <c r="T177">
        <v>-0.48659039999999998</v>
      </c>
      <c r="U177">
        <v>0.48403879999999999</v>
      </c>
    </row>
    <row r="178" spans="1:21" x14ac:dyDescent="0.25">
      <c r="A178" s="20">
        <f>-0.000000007929*10^9</f>
        <v>-7.9289999999999994</v>
      </c>
      <c r="B178">
        <v>-1.2359830000000001</v>
      </c>
      <c r="C178">
        <v>0.72497860000000003</v>
      </c>
      <c r="D178">
        <v>-0.89069200000000004</v>
      </c>
      <c r="E178">
        <v>0.45138030000000001</v>
      </c>
      <c r="F178">
        <v>-0.99539290000000002</v>
      </c>
      <c r="G178">
        <v>-1.889184</v>
      </c>
      <c r="H178">
        <v>-0.32378879999999999</v>
      </c>
      <c r="I178">
        <v>-0.81271090000000001</v>
      </c>
      <c r="J178">
        <v>0.62699139999999998</v>
      </c>
      <c r="K178">
        <v>0.67094529999999997</v>
      </c>
      <c r="L178">
        <v>-2.3162150000000001</v>
      </c>
      <c r="M178">
        <v>0.92677430000000005</v>
      </c>
      <c r="N178">
        <v>-0.78185729999999998</v>
      </c>
      <c r="O178">
        <v>-9.7734979999999999E-2</v>
      </c>
      <c r="P178">
        <v>0.53656429999999999</v>
      </c>
      <c r="Q178">
        <v>-0.66472229999999999</v>
      </c>
      <c r="R178">
        <v>1.1394629999999999</v>
      </c>
      <c r="S178">
        <v>-0.34554620000000003</v>
      </c>
      <c r="T178">
        <v>1.8535550000000001</v>
      </c>
      <c r="U178">
        <v>-0.69937190000000005</v>
      </c>
    </row>
    <row r="179" spans="1:21" x14ac:dyDescent="0.25">
      <c r="A179" s="20">
        <f>-0.000000006929*10^9</f>
        <v>-6.9290000000000003</v>
      </c>
      <c r="B179">
        <v>-0.65318339999999997</v>
      </c>
      <c r="C179">
        <v>-0.21273230000000001</v>
      </c>
      <c r="D179">
        <v>0.85694150000000002</v>
      </c>
      <c r="E179">
        <v>0.1751199</v>
      </c>
      <c r="F179">
        <v>-0.75716550000000005</v>
      </c>
      <c r="G179">
        <v>-1.795882</v>
      </c>
      <c r="H179">
        <v>-3.3078009999999998E-2</v>
      </c>
      <c r="I179">
        <v>-0.1549575</v>
      </c>
      <c r="J179">
        <v>0.49458289999999999</v>
      </c>
      <c r="K179">
        <v>1.2156610000000001</v>
      </c>
      <c r="L179">
        <v>-0.37835790000000002</v>
      </c>
      <c r="M179">
        <v>0.53157790000000005</v>
      </c>
      <c r="N179">
        <v>-0.66878059999999995</v>
      </c>
      <c r="O179">
        <v>-1.3347340000000001</v>
      </c>
      <c r="P179">
        <v>0.98236599999999996</v>
      </c>
      <c r="Q179">
        <v>0.56768180000000001</v>
      </c>
      <c r="R179">
        <v>0.2287864</v>
      </c>
      <c r="S179">
        <v>0.76965059999999996</v>
      </c>
      <c r="T179">
        <v>1.1096900000000001</v>
      </c>
      <c r="U179">
        <v>-1.632447</v>
      </c>
    </row>
    <row r="180" spans="1:21" x14ac:dyDescent="0.25">
      <c r="A180" s="20">
        <f>-0.000000005929*10^9</f>
        <v>-5.9289999999999994</v>
      </c>
      <c r="B180">
        <v>1.4606209999999999</v>
      </c>
      <c r="C180">
        <v>0.78858249999999996</v>
      </c>
      <c r="D180">
        <v>4.0002089999999999</v>
      </c>
      <c r="E180">
        <v>-0.55944570000000005</v>
      </c>
      <c r="F180">
        <v>-0.66659500000000005</v>
      </c>
      <c r="G180">
        <v>-2.5412460000000001</v>
      </c>
      <c r="H180">
        <v>-0.12732769999999999</v>
      </c>
      <c r="I180">
        <v>2.6148229999999999</v>
      </c>
      <c r="J180">
        <v>-1.649993</v>
      </c>
      <c r="K180">
        <v>0.79293329999999995</v>
      </c>
      <c r="L180">
        <v>2.8422710000000002</v>
      </c>
      <c r="M180">
        <v>0.84639830000000005</v>
      </c>
      <c r="N180">
        <v>-0.85104500000000005</v>
      </c>
      <c r="O180">
        <v>-1.7054149999999999</v>
      </c>
      <c r="P180">
        <v>-0.53700599999999998</v>
      </c>
      <c r="Q180">
        <v>0.41656520000000002</v>
      </c>
      <c r="R180">
        <v>-0.52096730000000002</v>
      </c>
      <c r="S180">
        <v>2.9158170000000001</v>
      </c>
      <c r="T180">
        <v>-1.52617</v>
      </c>
      <c r="U180">
        <v>-1.9831570000000001</v>
      </c>
    </row>
    <row r="181" spans="1:21" x14ac:dyDescent="0.25">
      <c r="A181" s="20">
        <f>-0.000000004929*10^9</f>
        <v>-4.9290000000000003</v>
      </c>
      <c r="B181">
        <v>3.048826</v>
      </c>
      <c r="C181">
        <v>5.549461</v>
      </c>
      <c r="D181">
        <v>7.9779200000000001</v>
      </c>
      <c r="E181">
        <v>1.0395730000000001</v>
      </c>
      <c r="F181">
        <v>0.64001459999999999</v>
      </c>
      <c r="G181">
        <v>-1.9520649999999999</v>
      </c>
      <c r="H181">
        <v>1.094686</v>
      </c>
      <c r="I181">
        <v>6.4346110000000003</v>
      </c>
      <c r="J181">
        <v>-2.8105329999999999</v>
      </c>
      <c r="K181">
        <v>1.364798</v>
      </c>
      <c r="L181">
        <v>5.1254359999999997</v>
      </c>
      <c r="M181">
        <v>3.154382</v>
      </c>
      <c r="N181">
        <v>0.84073589999999998</v>
      </c>
      <c r="O181">
        <v>0.58951810000000004</v>
      </c>
      <c r="P181">
        <v>-0.62138070000000001</v>
      </c>
      <c r="Q181">
        <v>0.50833399999999995</v>
      </c>
      <c r="R181">
        <v>0.68129309999999998</v>
      </c>
      <c r="S181">
        <v>6.1994009999999999</v>
      </c>
      <c r="T181">
        <v>-0.4967876</v>
      </c>
      <c r="U181">
        <v>-0.72821190000000002</v>
      </c>
    </row>
    <row r="182" spans="1:21" x14ac:dyDescent="0.25">
      <c r="A182" s="20">
        <f>-0.000000003929*10^9</f>
        <v>-3.9289999999999998</v>
      </c>
      <c r="B182">
        <v>5.0984559999999997</v>
      </c>
      <c r="C182">
        <v>10.71231</v>
      </c>
      <c r="D182">
        <v>11.81264</v>
      </c>
      <c r="E182">
        <v>6.261749</v>
      </c>
      <c r="F182">
        <v>5.8464400000000003</v>
      </c>
      <c r="G182">
        <v>3.0881449999999999</v>
      </c>
      <c r="H182">
        <v>5.6623000000000001</v>
      </c>
      <c r="I182">
        <v>11.118840000000001</v>
      </c>
      <c r="J182">
        <v>1.968259</v>
      </c>
      <c r="K182">
        <v>2.6605829999999999</v>
      </c>
      <c r="L182">
        <v>7.8291680000000001</v>
      </c>
      <c r="M182">
        <v>5.49078</v>
      </c>
      <c r="N182">
        <v>4.9832580000000002</v>
      </c>
      <c r="O182">
        <v>4.4432070000000001</v>
      </c>
      <c r="P182">
        <v>5.2127929999999996</v>
      </c>
      <c r="Q182">
        <v>4.6736649999999997</v>
      </c>
      <c r="R182">
        <v>2.4986470000000001</v>
      </c>
      <c r="S182">
        <v>10.96834</v>
      </c>
      <c r="T182">
        <v>5.5382090000000002</v>
      </c>
      <c r="U182">
        <v>3.6149119999999999</v>
      </c>
    </row>
    <row r="183" spans="1:21" x14ac:dyDescent="0.25">
      <c r="A183" s="20">
        <f>-0.000000002929*10^9</f>
        <v>-2.9290000000000003</v>
      </c>
      <c r="B183">
        <v>8.9405769999999993</v>
      </c>
      <c r="C183">
        <v>14.067080000000001</v>
      </c>
      <c r="D183">
        <v>17.440670000000001</v>
      </c>
      <c r="E183">
        <v>12.01159</v>
      </c>
      <c r="F183">
        <v>11.63139</v>
      </c>
      <c r="G183">
        <v>10.55448</v>
      </c>
      <c r="H183">
        <v>14.703430000000001</v>
      </c>
      <c r="I183">
        <v>17.99559</v>
      </c>
      <c r="J183">
        <v>8.7782619999999998</v>
      </c>
      <c r="K183">
        <v>7.0853299999999999</v>
      </c>
      <c r="L183">
        <v>13.95576</v>
      </c>
      <c r="M183">
        <v>8.8531659999999999</v>
      </c>
      <c r="N183">
        <v>9.3068539999999995</v>
      </c>
      <c r="O183">
        <v>9.0774310000000007</v>
      </c>
      <c r="P183">
        <v>11.845789999999999</v>
      </c>
      <c r="Q183">
        <v>9.8469270000000009</v>
      </c>
      <c r="R183">
        <v>6.7490810000000003</v>
      </c>
      <c r="S183">
        <v>17.115069999999999</v>
      </c>
      <c r="T183">
        <v>11.39424</v>
      </c>
      <c r="U183">
        <v>9.2647569999999995</v>
      </c>
    </row>
    <row r="184" spans="1:21" x14ac:dyDescent="0.25">
      <c r="A184" s="20">
        <f>-0.000000001929*10^9</f>
        <v>-1.9289999999999998</v>
      </c>
      <c r="B184">
        <v>11.424720000000001</v>
      </c>
      <c r="C184">
        <v>17.925059999999998</v>
      </c>
      <c r="D184">
        <v>22.936129999999999</v>
      </c>
      <c r="E184">
        <v>19.133140000000001</v>
      </c>
      <c r="F184">
        <v>16.055420000000002</v>
      </c>
      <c r="G184">
        <v>17.619800000000001</v>
      </c>
      <c r="H184">
        <v>23.46874</v>
      </c>
      <c r="I184">
        <v>22.610230000000001</v>
      </c>
      <c r="J184">
        <v>14.334720000000001</v>
      </c>
      <c r="K184">
        <v>16.123390000000001</v>
      </c>
      <c r="L184">
        <v>21.54147</v>
      </c>
      <c r="M184">
        <v>15.853160000000001</v>
      </c>
      <c r="N184">
        <v>14.88076</v>
      </c>
      <c r="O184">
        <v>15.619160000000001</v>
      </c>
      <c r="P184">
        <v>13.941789999999999</v>
      </c>
      <c r="Q184">
        <v>13.726050000000001</v>
      </c>
      <c r="R184">
        <v>15.62717</v>
      </c>
      <c r="S184">
        <v>21.822109999999999</v>
      </c>
      <c r="T184">
        <v>13.233829999999999</v>
      </c>
      <c r="U184">
        <v>15.91621</v>
      </c>
    </row>
    <row r="185" spans="1:21" x14ac:dyDescent="0.25">
      <c r="A185" s="20">
        <f>-0.000000000929*10^9</f>
        <v>-0.92900000000000005</v>
      </c>
      <c r="B185">
        <v>15.9543</v>
      </c>
      <c r="C185">
        <v>21.49145</v>
      </c>
      <c r="D185">
        <v>22.564160000000001</v>
      </c>
      <c r="E185">
        <v>28.872949999999999</v>
      </c>
      <c r="F185">
        <v>21.409600000000001</v>
      </c>
      <c r="G185">
        <v>23.63485</v>
      </c>
      <c r="H185">
        <v>27.275230000000001</v>
      </c>
      <c r="I185">
        <v>23.102119999999999</v>
      </c>
      <c r="J185">
        <v>21.132400000000001</v>
      </c>
      <c r="K185">
        <v>22.906009999999998</v>
      </c>
      <c r="L185">
        <v>25.63916</v>
      </c>
      <c r="M185">
        <v>21.370180000000001</v>
      </c>
      <c r="N185">
        <v>21.582149999999999</v>
      </c>
      <c r="O185">
        <v>22.869579999999999</v>
      </c>
      <c r="P185">
        <v>17.80049</v>
      </c>
      <c r="Q185">
        <v>19.236599999999999</v>
      </c>
      <c r="R185">
        <v>22.633140000000001</v>
      </c>
      <c r="S185">
        <v>22.966059999999999</v>
      </c>
      <c r="T185">
        <v>17.000830000000001</v>
      </c>
      <c r="U185">
        <v>22.93722</v>
      </c>
    </row>
    <row r="186" spans="1:21" x14ac:dyDescent="0.25">
      <c r="A186" s="20">
        <f>0.000000000071*10^9</f>
        <v>7.0999999999999994E-2</v>
      </c>
      <c r="B186">
        <v>25.59442</v>
      </c>
      <c r="C186">
        <v>23.14263</v>
      </c>
      <c r="D186">
        <v>17.458819999999999</v>
      </c>
      <c r="E186">
        <v>34.233220000000003</v>
      </c>
      <c r="F186">
        <v>25.710889999999999</v>
      </c>
      <c r="G186">
        <v>26.625330000000002</v>
      </c>
      <c r="H186">
        <v>30.446549999999998</v>
      </c>
      <c r="I186">
        <v>23.619759999999999</v>
      </c>
      <c r="J186">
        <v>27.187760000000001</v>
      </c>
      <c r="K186">
        <v>25.947009999999999</v>
      </c>
      <c r="L186">
        <v>27.54336</v>
      </c>
      <c r="M186">
        <v>23.686789999999998</v>
      </c>
      <c r="N186">
        <v>25.113130000000002</v>
      </c>
      <c r="O186">
        <v>27.41122</v>
      </c>
      <c r="P186">
        <v>25.20797</v>
      </c>
      <c r="Q186">
        <v>24.206289999999999</v>
      </c>
      <c r="R186">
        <v>26.32658</v>
      </c>
      <c r="S186">
        <v>23.632339999999999</v>
      </c>
      <c r="T186">
        <v>25.38824</v>
      </c>
      <c r="U186">
        <v>26.511150000000001</v>
      </c>
    </row>
    <row r="187" spans="1:21" x14ac:dyDescent="0.25">
      <c r="A187" s="20">
        <f>0.000000001071*10^9</f>
        <v>1.071</v>
      </c>
      <c r="B187">
        <v>30.853079999999999</v>
      </c>
      <c r="C187">
        <v>27.049099999999999</v>
      </c>
      <c r="D187">
        <v>15.787409999999999</v>
      </c>
      <c r="E187">
        <v>31.381150000000002</v>
      </c>
      <c r="F187">
        <v>28.024270000000001</v>
      </c>
      <c r="G187">
        <v>25.810289999999998</v>
      </c>
      <c r="H187">
        <v>33.26341</v>
      </c>
      <c r="I187">
        <v>24.433160000000001</v>
      </c>
      <c r="J187">
        <v>28.513089999999998</v>
      </c>
      <c r="K187">
        <v>29.60838</v>
      </c>
      <c r="L187">
        <v>29.885370000000002</v>
      </c>
      <c r="M187">
        <v>26.232980000000001</v>
      </c>
      <c r="N187">
        <v>26.926439999999999</v>
      </c>
      <c r="O187">
        <v>29.553840000000001</v>
      </c>
      <c r="P187">
        <v>27.092669999999998</v>
      </c>
      <c r="Q187">
        <v>26.152760000000001</v>
      </c>
      <c r="R187">
        <v>30.689</v>
      </c>
      <c r="S187">
        <v>26.57366</v>
      </c>
      <c r="T187">
        <v>27.711459999999999</v>
      </c>
      <c r="U187">
        <v>28.137129999999999</v>
      </c>
    </row>
    <row r="188" spans="1:21" x14ac:dyDescent="0.25">
      <c r="A188" s="20">
        <f>0.000000002071*10^9</f>
        <v>2.0710000000000002</v>
      </c>
      <c r="B188">
        <v>28.02242</v>
      </c>
      <c r="C188">
        <v>29.75224</v>
      </c>
      <c r="D188">
        <v>20.912230000000001</v>
      </c>
      <c r="E188">
        <v>25.212879999999998</v>
      </c>
      <c r="F188">
        <v>29.52552</v>
      </c>
      <c r="G188">
        <v>24.91206</v>
      </c>
      <c r="H188">
        <v>27.597909999999999</v>
      </c>
      <c r="I188">
        <v>24.726600000000001</v>
      </c>
      <c r="J188">
        <v>27.604089999999999</v>
      </c>
      <c r="K188">
        <v>30.09535</v>
      </c>
      <c r="L188">
        <v>26.682870000000001</v>
      </c>
      <c r="M188">
        <v>27.46688</v>
      </c>
      <c r="N188">
        <v>29.582899999999999</v>
      </c>
      <c r="O188">
        <v>30.638739999999999</v>
      </c>
      <c r="P188">
        <v>24.393039999999999</v>
      </c>
      <c r="Q188">
        <v>27.30198</v>
      </c>
      <c r="R188">
        <v>31.27881</v>
      </c>
      <c r="S188">
        <v>26.342089999999999</v>
      </c>
      <c r="T188">
        <v>22.44483</v>
      </c>
      <c r="U188">
        <v>29.81232</v>
      </c>
    </row>
    <row r="189" spans="1:21" x14ac:dyDescent="0.25">
      <c r="A189" s="20">
        <f>0.000000003071*10^9</f>
        <v>3.0709999999999997</v>
      </c>
      <c r="B189">
        <v>24.675190000000001</v>
      </c>
      <c r="C189">
        <v>22.209610000000001</v>
      </c>
      <c r="D189">
        <v>24.559259999999998</v>
      </c>
      <c r="E189">
        <v>18.929659999999998</v>
      </c>
      <c r="F189">
        <v>26.778379999999999</v>
      </c>
      <c r="G189">
        <v>24.741499999999998</v>
      </c>
      <c r="H189">
        <v>16.532150000000001</v>
      </c>
      <c r="I189">
        <v>22.598739999999999</v>
      </c>
      <c r="J189">
        <v>25.917590000000001</v>
      </c>
      <c r="K189">
        <v>25.310369999999999</v>
      </c>
      <c r="L189">
        <v>16.610140000000001</v>
      </c>
      <c r="M189">
        <v>26.676169999999999</v>
      </c>
      <c r="N189">
        <v>27.34843</v>
      </c>
      <c r="O189">
        <v>27.10792</v>
      </c>
      <c r="P189">
        <v>23.959630000000001</v>
      </c>
      <c r="Q189">
        <v>25.389759999999999</v>
      </c>
      <c r="R189">
        <v>26.189330000000002</v>
      </c>
      <c r="S189">
        <v>18.263670000000001</v>
      </c>
      <c r="T189">
        <v>21.29899</v>
      </c>
      <c r="U189">
        <v>26.59975</v>
      </c>
    </row>
    <row r="190" spans="1:21" x14ac:dyDescent="0.25">
      <c r="A190" s="20">
        <f>0.000000004071*10^9</f>
        <v>4.0709999999999997</v>
      </c>
      <c r="B190">
        <v>22.845759999999999</v>
      </c>
      <c r="C190">
        <v>12.01629</v>
      </c>
      <c r="D190">
        <v>19.43112</v>
      </c>
      <c r="E190">
        <v>13.20931</v>
      </c>
      <c r="F190">
        <v>20.242460000000001</v>
      </c>
      <c r="G190">
        <v>22.20316</v>
      </c>
      <c r="H190">
        <v>11.20731</v>
      </c>
      <c r="I190">
        <v>15.48841</v>
      </c>
      <c r="J190">
        <v>21.562740000000002</v>
      </c>
      <c r="K190">
        <v>19.569040000000001</v>
      </c>
      <c r="L190">
        <v>10.156639999999999</v>
      </c>
      <c r="M190">
        <v>23.671859999999999</v>
      </c>
      <c r="N190">
        <v>18.941859999999998</v>
      </c>
      <c r="O190">
        <v>19.077110000000001</v>
      </c>
      <c r="P190">
        <v>22.752220000000001</v>
      </c>
      <c r="Q190">
        <v>19.704029999999999</v>
      </c>
      <c r="R190">
        <v>20.789470000000001</v>
      </c>
      <c r="S190">
        <v>10.602880000000001</v>
      </c>
      <c r="T190">
        <v>23.330439999999999</v>
      </c>
      <c r="U190">
        <v>19.557230000000001</v>
      </c>
    </row>
    <row r="191" spans="1:21" x14ac:dyDescent="0.25">
      <c r="A191" s="20">
        <f>0.000000005071*10^9</f>
        <v>5.0710000000000006</v>
      </c>
      <c r="B191">
        <v>19.16846</v>
      </c>
      <c r="C191">
        <v>9.6880710000000008</v>
      </c>
      <c r="D191">
        <v>11.42882</v>
      </c>
      <c r="E191">
        <v>9.6605270000000001</v>
      </c>
      <c r="F191">
        <v>14.80095</v>
      </c>
      <c r="G191">
        <v>17.590699999999998</v>
      </c>
      <c r="H191">
        <v>10.07147</v>
      </c>
      <c r="I191">
        <v>8.6337240000000008</v>
      </c>
      <c r="J191">
        <v>16.33867</v>
      </c>
      <c r="K191">
        <v>12.843970000000001</v>
      </c>
      <c r="L191">
        <v>10.895580000000001</v>
      </c>
      <c r="M191">
        <v>16.38186</v>
      </c>
      <c r="N191">
        <v>11.712350000000001</v>
      </c>
      <c r="O191">
        <v>13.08764</v>
      </c>
      <c r="P191">
        <v>17.68619</v>
      </c>
      <c r="Q191">
        <v>14.536989999999999</v>
      </c>
      <c r="R191">
        <v>15.289540000000001</v>
      </c>
      <c r="S191">
        <v>10.04768</v>
      </c>
      <c r="T191">
        <v>19.781459999999999</v>
      </c>
      <c r="U191">
        <v>14.77549</v>
      </c>
    </row>
    <row r="192" spans="1:21" x14ac:dyDescent="0.25">
      <c r="A192" s="20">
        <f>0.000000006071*10^9</f>
        <v>6.0710000000000006</v>
      </c>
      <c r="B192">
        <v>13.621370000000001</v>
      </c>
      <c r="C192">
        <v>9.8769950000000009</v>
      </c>
      <c r="D192">
        <v>8.042446</v>
      </c>
      <c r="E192">
        <v>6.390587</v>
      </c>
      <c r="F192">
        <v>9.5669730000000008</v>
      </c>
      <c r="G192">
        <v>11.28227</v>
      </c>
      <c r="H192">
        <v>7.0365669999999998</v>
      </c>
      <c r="I192">
        <v>6.6125639999999999</v>
      </c>
      <c r="J192">
        <v>10.65291</v>
      </c>
      <c r="K192">
        <v>5.8181659999999997</v>
      </c>
      <c r="L192">
        <v>10.55597</v>
      </c>
      <c r="M192">
        <v>8.4795219999999993</v>
      </c>
      <c r="N192">
        <v>6.7211059999999998</v>
      </c>
      <c r="O192">
        <v>9.3335559999999997</v>
      </c>
      <c r="P192">
        <v>11.425979999999999</v>
      </c>
      <c r="Q192">
        <v>9.5222560000000005</v>
      </c>
      <c r="R192">
        <v>9.4054939999999991</v>
      </c>
      <c r="S192">
        <v>9.8803140000000003</v>
      </c>
      <c r="T192">
        <v>12.330349999999999</v>
      </c>
      <c r="U192">
        <v>10.57691</v>
      </c>
    </row>
    <row r="193" spans="1:21" x14ac:dyDescent="0.25">
      <c r="A193" s="20">
        <f>0.000000007071*10^9</f>
        <v>7.0709999999999997</v>
      </c>
      <c r="B193">
        <v>7.7484169999999999</v>
      </c>
      <c r="C193">
        <v>7.7882720000000001</v>
      </c>
      <c r="D193">
        <v>6.2269050000000004</v>
      </c>
      <c r="E193">
        <v>2.821415</v>
      </c>
      <c r="F193">
        <v>3.946447</v>
      </c>
      <c r="G193">
        <v>3.8565499999999999</v>
      </c>
      <c r="H193">
        <v>3.8529270000000002</v>
      </c>
      <c r="I193">
        <v>4.4394840000000002</v>
      </c>
      <c r="J193">
        <v>4.5800619999999999</v>
      </c>
      <c r="K193">
        <v>2.394495</v>
      </c>
      <c r="L193">
        <v>6.2595020000000003</v>
      </c>
      <c r="M193">
        <v>4.380795</v>
      </c>
      <c r="N193">
        <v>2.0308449999999998</v>
      </c>
      <c r="O193">
        <v>4.2883560000000003</v>
      </c>
      <c r="P193">
        <v>5.6678649999999999</v>
      </c>
      <c r="Q193">
        <v>3.7394699999999998</v>
      </c>
      <c r="R193">
        <v>5.9114050000000002</v>
      </c>
      <c r="S193">
        <v>6.3637490000000003</v>
      </c>
      <c r="T193">
        <v>5.6243030000000003</v>
      </c>
      <c r="U193">
        <v>5.2887389999999996</v>
      </c>
    </row>
    <row r="194" spans="1:21" x14ac:dyDescent="0.25">
      <c r="A194" s="20">
        <f>0.000000008071*10^9</f>
        <v>8.0709999999999997</v>
      </c>
      <c r="B194">
        <v>3.71143</v>
      </c>
      <c r="C194">
        <v>6.1528020000000003</v>
      </c>
      <c r="D194">
        <v>2.7748490000000001</v>
      </c>
      <c r="E194">
        <v>2.0959759999999998</v>
      </c>
      <c r="F194">
        <v>1.3576140000000001</v>
      </c>
      <c r="G194">
        <v>-7.2997720000000002E-2</v>
      </c>
      <c r="H194">
        <v>1.952985</v>
      </c>
      <c r="I194">
        <v>0.98529529999999999</v>
      </c>
      <c r="J194">
        <v>1.6919690000000001</v>
      </c>
      <c r="K194">
        <v>-5.6120049999999998E-2</v>
      </c>
      <c r="L194">
        <v>3.0026929999999998</v>
      </c>
      <c r="M194">
        <v>1.3888640000000001</v>
      </c>
      <c r="N194">
        <v>-0.120626</v>
      </c>
      <c r="O194">
        <v>0.32864379999999999</v>
      </c>
      <c r="P194">
        <v>1.720955</v>
      </c>
      <c r="Q194">
        <v>1.8728539999999998E-2</v>
      </c>
      <c r="R194">
        <v>2.347426</v>
      </c>
      <c r="S194">
        <v>3.8987280000000002</v>
      </c>
      <c r="T194">
        <v>1.438598</v>
      </c>
      <c r="U194">
        <v>1.847423</v>
      </c>
    </row>
    <row r="195" spans="1:21" x14ac:dyDescent="0.25">
      <c r="A195" s="20">
        <f>0.000000009071*10^9</f>
        <v>9.0710000000000015</v>
      </c>
      <c r="B195">
        <v>2.992909</v>
      </c>
      <c r="C195">
        <v>3.966405</v>
      </c>
      <c r="D195">
        <v>1.350231</v>
      </c>
      <c r="E195">
        <v>1.367734</v>
      </c>
      <c r="F195">
        <v>0.3435088</v>
      </c>
      <c r="G195">
        <v>0.1348249</v>
      </c>
      <c r="H195">
        <v>0.61395560000000005</v>
      </c>
      <c r="I195">
        <v>0.84009239999999996</v>
      </c>
      <c r="J195">
        <v>1.495376</v>
      </c>
      <c r="K195">
        <v>-3.1394190000000002</v>
      </c>
      <c r="L195">
        <v>1.2359199999999999</v>
      </c>
      <c r="M195">
        <v>-1.1554549999999999</v>
      </c>
      <c r="N195">
        <v>-1.2339960000000001</v>
      </c>
      <c r="O195">
        <v>-0.84726500000000005</v>
      </c>
      <c r="P195">
        <v>0.83088969999999995</v>
      </c>
      <c r="Q195">
        <v>-0.7558745</v>
      </c>
      <c r="R195">
        <v>-1.3034220000000001</v>
      </c>
      <c r="S195">
        <v>2.615513</v>
      </c>
      <c r="T195">
        <v>0.93946640000000003</v>
      </c>
      <c r="U195">
        <v>0.57584239999999998</v>
      </c>
    </row>
    <row r="196" spans="1:21" x14ac:dyDescent="0.25">
      <c r="A196" s="20">
        <f>0.000000010071*10^9</f>
        <v>10.071</v>
      </c>
      <c r="B196">
        <v>1.8203100000000001</v>
      </c>
      <c r="C196">
        <v>0.64677859999999998</v>
      </c>
      <c r="D196">
        <v>1.533671</v>
      </c>
      <c r="E196">
        <v>-1.382288</v>
      </c>
      <c r="F196">
        <v>-1.905357</v>
      </c>
      <c r="G196">
        <v>0.69352579999999997</v>
      </c>
      <c r="H196">
        <v>0.1884555</v>
      </c>
      <c r="I196">
        <v>1.1323240000000001</v>
      </c>
      <c r="J196">
        <v>2.0389810000000002</v>
      </c>
      <c r="K196">
        <v>-1.922409</v>
      </c>
      <c r="L196">
        <v>-0.1079011</v>
      </c>
      <c r="M196">
        <v>-0.21968679999999999</v>
      </c>
      <c r="N196">
        <v>-2.515571</v>
      </c>
      <c r="O196">
        <v>-1.1376109999999999</v>
      </c>
      <c r="P196">
        <v>0.82444099999999998</v>
      </c>
      <c r="Q196">
        <v>-0.4446505</v>
      </c>
      <c r="R196">
        <v>-0.50865039999999995</v>
      </c>
      <c r="S196">
        <v>1.13418</v>
      </c>
      <c r="T196">
        <v>1.4658</v>
      </c>
      <c r="U196">
        <v>0.57496610000000004</v>
      </c>
    </row>
    <row r="197" spans="1:21" x14ac:dyDescent="0.25">
      <c r="A197" s="20">
        <f>0.000000011071*10^9</f>
        <v>11.071</v>
      </c>
      <c r="B197">
        <v>-1.2293430000000001</v>
      </c>
      <c r="C197">
        <v>-0.15845670000000001</v>
      </c>
      <c r="D197">
        <v>0.83441259999999995</v>
      </c>
      <c r="E197">
        <v>-1.733322</v>
      </c>
      <c r="F197">
        <v>-3.419311</v>
      </c>
      <c r="G197">
        <v>0.97497650000000002</v>
      </c>
      <c r="H197">
        <v>3.1222219999999998E-2</v>
      </c>
      <c r="I197">
        <v>-0.3725077</v>
      </c>
      <c r="J197">
        <v>3.3415689999999998</v>
      </c>
      <c r="K197">
        <v>1.7566520000000001</v>
      </c>
      <c r="L197">
        <v>0.6313761</v>
      </c>
      <c r="M197">
        <v>2.11924</v>
      </c>
      <c r="N197">
        <v>-1.4073370000000001</v>
      </c>
      <c r="O197">
        <v>-0.96797820000000001</v>
      </c>
      <c r="P197">
        <v>0.25274530000000001</v>
      </c>
      <c r="Q197">
        <v>-0.29268759999999999</v>
      </c>
      <c r="R197">
        <v>1.6104320000000001</v>
      </c>
      <c r="S197">
        <v>0.51699779999999995</v>
      </c>
      <c r="T197">
        <v>0.96491879999999997</v>
      </c>
      <c r="U197">
        <v>1.1809879999999999</v>
      </c>
    </row>
    <row r="198" spans="1:21" x14ac:dyDescent="0.25">
      <c r="A198" s="20">
        <f>0.000000012071*10^9</f>
        <v>12.071</v>
      </c>
      <c r="B198">
        <v>-0.85450720000000002</v>
      </c>
      <c r="C198">
        <v>-8.3733810000000006E-2</v>
      </c>
      <c r="D198">
        <v>1.8623369999999999</v>
      </c>
      <c r="E198">
        <v>0.43363030000000002</v>
      </c>
      <c r="F198">
        <v>-2.5862150000000002</v>
      </c>
      <c r="G198">
        <v>2.248793</v>
      </c>
      <c r="H198">
        <v>-0.3652821</v>
      </c>
      <c r="I198">
        <v>0.6159753</v>
      </c>
      <c r="J198">
        <v>3.5970939999999998</v>
      </c>
      <c r="K198">
        <v>2.2435619999999998</v>
      </c>
      <c r="L198">
        <v>1.1034219999999999</v>
      </c>
      <c r="M198">
        <v>2.6188729999999998</v>
      </c>
      <c r="N198">
        <v>-0.2427376</v>
      </c>
      <c r="O198">
        <v>-3.6978879999999999E-2</v>
      </c>
      <c r="P198">
        <v>1.120538</v>
      </c>
      <c r="Q198">
        <v>-0.29906769999999999</v>
      </c>
      <c r="R198">
        <v>1.2371399999999999</v>
      </c>
      <c r="S198">
        <v>-0.62172700000000003</v>
      </c>
      <c r="T198">
        <v>1.8049759999999999</v>
      </c>
      <c r="U198">
        <v>0.91889520000000002</v>
      </c>
    </row>
    <row r="199" spans="1:21" x14ac:dyDescent="0.25">
      <c r="A199" s="20">
        <f>0.000000013071*10^9</f>
        <v>13.071</v>
      </c>
      <c r="B199">
        <v>2.645454</v>
      </c>
      <c r="C199">
        <v>-0.66289410000000004</v>
      </c>
      <c r="D199">
        <v>2.996496</v>
      </c>
      <c r="E199">
        <v>1.6197410000000001</v>
      </c>
      <c r="F199">
        <v>-0.21577969999999999</v>
      </c>
      <c r="G199">
        <v>3.489573</v>
      </c>
      <c r="H199">
        <v>4.5373429999999999E-2</v>
      </c>
      <c r="I199">
        <v>2.4358179999999998</v>
      </c>
      <c r="J199">
        <v>2.6542599999999998</v>
      </c>
      <c r="K199">
        <v>0.86409409999999998</v>
      </c>
      <c r="L199">
        <v>0.58342320000000003</v>
      </c>
      <c r="M199">
        <v>1.450485</v>
      </c>
      <c r="N199">
        <v>-0.92108579999999995</v>
      </c>
      <c r="O199">
        <v>2.004089</v>
      </c>
      <c r="P199">
        <v>2.7289140000000001</v>
      </c>
      <c r="Q199">
        <v>0.41093489999999999</v>
      </c>
      <c r="R199">
        <v>0.94106350000000005</v>
      </c>
      <c r="S199">
        <v>-1.204642</v>
      </c>
      <c r="T199">
        <v>2.5150999999999999</v>
      </c>
      <c r="U199">
        <v>0.32106079999999998</v>
      </c>
    </row>
    <row r="200" spans="1:21" x14ac:dyDescent="0.25">
      <c r="A200" s="20">
        <f>0.000000014071*10^9</f>
        <v>14.071000000000002</v>
      </c>
      <c r="B200">
        <v>3.2077300000000002</v>
      </c>
      <c r="C200">
        <v>1.203498</v>
      </c>
      <c r="D200">
        <v>1.5326029999999999</v>
      </c>
      <c r="E200">
        <v>1.7429159999999999</v>
      </c>
      <c r="F200">
        <v>1.6218790000000001</v>
      </c>
      <c r="G200">
        <v>3.0662820000000002</v>
      </c>
      <c r="H200">
        <v>1.5610280000000001</v>
      </c>
      <c r="I200">
        <v>1.8350630000000001</v>
      </c>
      <c r="J200">
        <v>2.0752649999999999</v>
      </c>
      <c r="K200">
        <v>0.40170860000000003</v>
      </c>
      <c r="L200">
        <v>2.2866520000000001</v>
      </c>
      <c r="M200">
        <v>0.119169</v>
      </c>
      <c r="N200">
        <v>-0.47265479999999999</v>
      </c>
      <c r="O200">
        <v>4.1240620000000003</v>
      </c>
      <c r="P200">
        <v>2.3081040000000002</v>
      </c>
      <c r="Q200">
        <v>2.0948150000000001</v>
      </c>
      <c r="R200">
        <v>1.1211549999999999</v>
      </c>
      <c r="S200">
        <v>1.120773</v>
      </c>
      <c r="T200">
        <v>0.74236899999999995</v>
      </c>
      <c r="U200">
        <v>1.0337369999999999</v>
      </c>
    </row>
    <row r="201" spans="1:21" x14ac:dyDescent="0.25">
      <c r="A201" s="20">
        <f>0.000000015071*10^9</f>
        <v>15.071</v>
      </c>
      <c r="B201">
        <v>0.85286600000000001</v>
      </c>
      <c r="C201">
        <v>3.2624409999999999</v>
      </c>
      <c r="D201">
        <v>0.89973159999999996</v>
      </c>
      <c r="E201">
        <v>2.1115879999999998</v>
      </c>
      <c r="F201">
        <v>1.0892250000000001</v>
      </c>
      <c r="G201">
        <v>1.966575</v>
      </c>
      <c r="H201">
        <v>2.7184740000000001</v>
      </c>
      <c r="I201">
        <v>1.598595</v>
      </c>
      <c r="J201">
        <v>1.640773</v>
      </c>
      <c r="K201">
        <v>0.19899269999999999</v>
      </c>
      <c r="L201">
        <v>3.5605020000000001</v>
      </c>
      <c r="M201">
        <v>-1.036018E-2</v>
      </c>
      <c r="N201">
        <v>1.192542</v>
      </c>
      <c r="O201">
        <v>3.8228019999999998</v>
      </c>
      <c r="P201">
        <v>0.16497110000000001</v>
      </c>
      <c r="Q201">
        <v>2.3022740000000002</v>
      </c>
      <c r="R201">
        <v>1.295407</v>
      </c>
      <c r="S201">
        <v>2.6096509999999999</v>
      </c>
      <c r="T201">
        <v>-1.014904</v>
      </c>
      <c r="U201">
        <v>2.5920869999999998</v>
      </c>
    </row>
    <row r="202" spans="1:21" x14ac:dyDescent="0.25">
      <c r="A202" s="20">
        <f>0.000000016071*10^9</f>
        <v>16.070999999999998</v>
      </c>
      <c r="B202">
        <v>-0.79995320000000003</v>
      </c>
      <c r="C202">
        <v>2.1109119999999999</v>
      </c>
      <c r="D202">
        <v>1.022052</v>
      </c>
      <c r="E202">
        <v>2.1093160000000002</v>
      </c>
      <c r="F202">
        <v>-0.92844890000000002</v>
      </c>
      <c r="G202">
        <v>1.109442</v>
      </c>
      <c r="H202">
        <v>2.851254</v>
      </c>
      <c r="I202">
        <v>1.3930709999999999</v>
      </c>
      <c r="J202">
        <v>1.5715250000000001</v>
      </c>
      <c r="K202">
        <v>4.6793800000000003E-2</v>
      </c>
      <c r="L202">
        <v>2.5440550000000002</v>
      </c>
      <c r="M202">
        <v>0.33461210000000002</v>
      </c>
      <c r="N202">
        <v>1.9109719999999999</v>
      </c>
      <c r="O202">
        <v>2.5416099999999999</v>
      </c>
      <c r="P202">
        <v>-1.9936039999999999</v>
      </c>
      <c r="Q202">
        <v>0.84114909999999998</v>
      </c>
      <c r="R202">
        <v>2.809701</v>
      </c>
      <c r="S202">
        <v>1.1997100000000001</v>
      </c>
      <c r="T202">
        <v>-1.8670990000000001</v>
      </c>
      <c r="U202">
        <v>2.764866</v>
      </c>
    </row>
    <row r="203" spans="1:21" x14ac:dyDescent="0.25">
      <c r="A203" s="20">
        <f>0.000000017071*10^9</f>
        <v>17.071000000000002</v>
      </c>
      <c r="B203">
        <v>-1.4443090000000001</v>
      </c>
      <c r="C203">
        <v>-6.6628679999999996E-2</v>
      </c>
      <c r="D203">
        <v>-0.40411819999999998</v>
      </c>
      <c r="E203">
        <v>1.2256039999999999</v>
      </c>
      <c r="F203">
        <v>-2.0338850000000002</v>
      </c>
      <c r="G203">
        <v>0.26330559999999997</v>
      </c>
      <c r="H203">
        <v>2.3057340000000002</v>
      </c>
      <c r="I203">
        <v>-0.51612199999999997</v>
      </c>
      <c r="J203">
        <v>1.8762259999999999</v>
      </c>
      <c r="K203">
        <v>0.86085630000000002</v>
      </c>
      <c r="L203">
        <v>2.133642</v>
      </c>
      <c r="M203">
        <v>-0.63101830000000003</v>
      </c>
      <c r="N203">
        <v>1.9416089999999999</v>
      </c>
      <c r="O203">
        <v>2.4246509999999999</v>
      </c>
      <c r="P203">
        <v>-2.3910119999999999</v>
      </c>
      <c r="Q203">
        <v>0.63384019999999996</v>
      </c>
      <c r="R203">
        <v>3.3830830000000001</v>
      </c>
      <c r="S203">
        <v>0.2399105</v>
      </c>
      <c r="T203">
        <v>-2.0633430000000001</v>
      </c>
      <c r="U203">
        <v>1.6156410000000001</v>
      </c>
    </row>
    <row r="204" spans="1:21" x14ac:dyDescent="0.25">
      <c r="A204" s="20">
        <f>0.000000018071*10^9</f>
        <v>18.071000000000002</v>
      </c>
      <c r="B204">
        <v>-1.3889579999999999</v>
      </c>
      <c r="C204">
        <v>-0.85744889999999996</v>
      </c>
      <c r="D204">
        <v>-1.34321</v>
      </c>
      <c r="E204">
        <v>-0.12650400000000001</v>
      </c>
      <c r="F204">
        <v>-1.744483</v>
      </c>
      <c r="G204">
        <v>-0.65829859999999996</v>
      </c>
      <c r="H204">
        <v>1.3915660000000001</v>
      </c>
      <c r="I204">
        <v>-0.89436550000000004</v>
      </c>
      <c r="J204">
        <v>1.3803669999999999</v>
      </c>
      <c r="K204">
        <v>0.89827259999999998</v>
      </c>
      <c r="L204">
        <v>1.287914</v>
      </c>
      <c r="M204">
        <v>-2.230105</v>
      </c>
      <c r="N204">
        <v>1.197182</v>
      </c>
      <c r="O204">
        <v>1.3586530000000001</v>
      </c>
      <c r="P204">
        <v>-0.72063109999999997</v>
      </c>
      <c r="Q204">
        <v>0.63781860000000001</v>
      </c>
      <c r="R204">
        <v>0.77460830000000003</v>
      </c>
      <c r="S204">
        <v>9.5703010000000005E-2</v>
      </c>
      <c r="T204">
        <v>-1.3388389999999999</v>
      </c>
      <c r="U204">
        <v>1.246726</v>
      </c>
    </row>
    <row r="205" spans="1:21" x14ac:dyDescent="0.25">
      <c r="A205" s="20">
        <f>0.000000019071*10^9</f>
        <v>19.070999999999998</v>
      </c>
      <c r="B205">
        <v>-1.0182500000000001</v>
      </c>
      <c r="C205">
        <v>-0.47063840000000001</v>
      </c>
      <c r="D205">
        <v>-1.7241580000000001</v>
      </c>
      <c r="E205">
        <v>-1.8868389999999999</v>
      </c>
      <c r="F205">
        <v>-1.3907229999999999</v>
      </c>
      <c r="G205">
        <v>-1.035077</v>
      </c>
      <c r="H205">
        <v>0.57706820000000003</v>
      </c>
      <c r="I205">
        <v>-5.2993829999999999E-2</v>
      </c>
      <c r="J205">
        <v>0.21941099999999999</v>
      </c>
      <c r="K205">
        <v>-0.74214639999999998</v>
      </c>
      <c r="L205">
        <v>-0.6668676</v>
      </c>
      <c r="M205">
        <v>-1.5758289999999999</v>
      </c>
      <c r="N205">
        <v>-0.69649139999999998</v>
      </c>
      <c r="O205">
        <v>-0.81871660000000002</v>
      </c>
      <c r="P205">
        <v>0.41972470000000001</v>
      </c>
      <c r="Q205">
        <v>-0.55245549999999999</v>
      </c>
      <c r="R205">
        <v>-1.6908129999999999</v>
      </c>
      <c r="S205">
        <v>-1.6472990000000001</v>
      </c>
      <c r="T205">
        <v>-1.2046140000000001</v>
      </c>
      <c r="U205">
        <v>1.0665610000000001</v>
      </c>
    </row>
    <row r="206" spans="1:21" x14ac:dyDescent="0.25">
      <c r="A206" s="20">
        <f>0.000000020071*10^9</f>
        <v>20.071000000000002</v>
      </c>
      <c r="B206">
        <v>-1.605799</v>
      </c>
      <c r="C206">
        <v>-0.1128527</v>
      </c>
      <c r="D206">
        <v>-2.8530760000000002</v>
      </c>
      <c r="E206">
        <v>-2.7546360000000001</v>
      </c>
      <c r="F206">
        <v>-1.017963</v>
      </c>
      <c r="G206">
        <v>-0.18056610000000001</v>
      </c>
      <c r="H206">
        <v>-0.50397829999999999</v>
      </c>
      <c r="I206">
        <v>-1.9050180000000001</v>
      </c>
      <c r="J206">
        <v>-0.86040249999999996</v>
      </c>
      <c r="K206">
        <v>-2.0099640000000001</v>
      </c>
      <c r="L206">
        <v>-1.196642</v>
      </c>
      <c r="M206">
        <v>0.40596929999999998</v>
      </c>
      <c r="N206">
        <v>-1.4393670000000001</v>
      </c>
      <c r="O206">
        <v>-1.6034390000000001</v>
      </c>
      <c r="P206">
        <v>1.7208020000000001E-2</v>
      </c>
      <c r="Q206">
        <v>-1.6193660000000001</v>
      </c>
      <c r="R206">
        <v>-1.3926339999999999</v>
      </c>
      <c r="S206">
        <v>-3.9276360000000001</v>
      </c>
      <c r="T206">
        <v>-1.559628</v>
      </c>
      <c r="U206">
        <v>-1.649155E-3</v>
      </c>
    </row>
    <row r="207" spans="1:21" x14ac:dyDescent="0.25">
      <c r="A207" s="20">
        <f>0.000000021071*10^9</f>
        <v>21.071000000000002</v>
      </c>
      <c r="B207">
        <v>-2.0611999999999999</v>
      </c>
      <c r="C207">
        <v>-0.3027377</v>
      </c>
      <c r="D207">
        <v>-2.626868</v>
      </c>
      <c r="E207">
        <v>-1.396798</v>
      </c>
      <c r="F207">
        <v>-0.25377769999999999</v>
      </c>
      <c r="G207">
        <v>0.35723870000000002</v>
      </c>
      <c r="H207">
        <v>-1.453427</v>
      </c>
      <c r="I207">
        <v>-4.0716809999999999</v>
      </c>
      <c r="J207">
        <v>-1.383526</v>
      </c>
      <c r="K207">
        <v>-2.2632859999999999</v>
      </c>
      <c r="L207">
        <v>-0.47167809999999999</v>
      </c>
      <c r="M207">
        <v>0.46875670000000003</v>
      </c>
      <c r="N207">
        <v>-1.118298</v>
      </c>
      <c r="O207">
        <v>-0.87685400000000002</v>
      </c>
      <c r="P207">
        <v>4.5445149999999997E-2</v>
      </c>
      <c r="Q207">
        <v>-1.889883</v>
      </c>
      <c r="R207">
        <v>-0.14954539999999999</v>
      </c>
      <c r="S207">
        <v>-4.2345839999999999</v>
      </c>
      <c r="T207">
        <v>-1.005549</v>
      </c>
      <c r="U207">
        <v>-1.1609590000000001</v>
      </c>
    </row>
    <row r="208" spans="1:21" x14ac:dyDescent="0.25">
      <c r="A208" s="20">
        <f>0.000000022071*10^9</f>
        <v>22.070999999999998</v>
      </c>
      <c r="B208">
        <v>-1.701031</v>
      </c>
      <c r="C208">
        <v>-0.11684460000000001</v>
      </c>
      <c r="D208">
        <v>-0.71135420000000005</v>
      </c>
      <c r="E208">
        <v>0.43896380000000002</v>
      </c>
      <c r="F208">
        <v>0.1138185</v>
      </c>
      <c r="G208">
        <v>-0.16865520000000001</v>
      </c>
      <c r="H208">
        <v>-1.488564</v>
      </c>
      <c r="I208">
        <v>-2.7420960000000001</v>
      </c>
      <c r="J208">
        <v>-1.3767</v>
      </c>
      <c r="K208">
        <v>-2.0879150000000002</v>
      </c>
      <c r="L208">
        <v>-0.37294440000000001</v>
      </c>
      <c r="M208">
        <v>-0.33300299999999999</v>
      </c>
      <c r="N208">
        <v>-1.7852399999999999</v>
      </c>
      <c r="O208">
        <v>0.84505549999999996</v>
      </c>
      <c r="P208">
        <v>0.70906349999999996</v>
      </c>
      <c r="Q208">
        <v>-1.2252540000000001</v>
      </c>
      <c r="R208">
        <v>0.57038299999999997</v>
      </c>
      <c r="S208">
        <v>-2.7268349999999999</v>
      </c>
      <c r="T208">
        <v>-0.67529439999999996</v>
      </c>
      <c r="U208">
        <v>-1.5368170000000001</v>
      </c>
    </row>
    <row r="209" spans="1:21" x14ac:dyDescent="0.25">
      <c r="A209" s="20">
        <f>0.000000023071*10^9</f>
        <v>23.070999999999998</v>
      </c>
      <c r="B209">
        <v>-1.758138</v>
      </c>
      <c r="C209">
        <v>0.51893710000000004</v>
      </c>
      <c r="D209">
        <v>0.7113448</v>
      </c>
      <c r="E209">
        <v>0.75685880000000005</v>
      </c>
      <c r="F209">
        <v>0.63015010000000005</v>
      </c>
      <c r="G209">
        <v>-0.68032119999999996</v>
      </c>
      <c r="H209">
        <v>-1.84114</v>
      </c>
      <c r="I209">
        <v>-0.51221819999999996</v>
      </c>
      <c r="J209">
        <v>-1.2701119999999999</v>
      </c>
      <c r="K209">
        <v>-2.105461</v>
      </c>
      <c r="L209">
        <v>-0.46211809999999998</v>
      </c>
      <c r="M209">
        <v>-0.3652821</v>
      </c>
      <c r="N209">
        <v>-1.889559</v>
      </c>
      <c r="O209">
        <v>2.5010379999999999</v>
      </c>
      <c r="P209">
        <v>2.939452E-2</v>
      </c>
      <c r="Q209">
        <v>-0.99708200000000002</v>
      </c>
      <c r="R209">
        <v>0.74262470000000003</v>
      </c>
      <c r="S209">
        <v>-0.91238839999999999</v>
      </c>
      <c r="T209">
        <v>-1.499903</v>
      </c>
      <c r="U209">
        <v>-0.65018379999999998</v>
      </c>
    </row>
    <row r="210" spans="1:21" x14ac:dyDescent="0.25">
      <c r="A210" s="20">
        <f>0.000000024071*10^9</f>
        <v>24.071000000000002</v>
      </c>
      <c r="B210">
        <v>-1.768877</v>
      </c>
      <c r="C210">
        <v>0.52029429999999999</v>
      </c>
      <c r="D210">
        <v>1.002094</v>
      </c>
      <c r="E210">
        <v>0.51138810000000001</v>
      </c>
      <c r="F210">
        <v>1.8190459999999999</v>
      </c>
      <c r="G210">
        <v>-1.082368</v>
      </c>
      <c r="H210">
        <v>-2.5151159999999999</v>
      </c>
      <c r="I210">
        <v>-0.22289120000000001</v>
      </c>
      <c r="J210">
        <v>-0.90342610000000001</v>
      </c>
      <c r="K210">
        <v>-1.899227</v>
      </c>
      <c r="L210">
        <v>0.29040759999999999</v>
      </c>
      <c r="M210">
        <v>-0.2007147</v>
      </c>
      <c r="N210">
        <v>-0.67720619999999998</v>
      </c>
      <c r="O210">
        <v>1.947692</v>
      </c>
      <c r="P210">
        <v>-1.7998339999999999</v>
      </c>
      <c r="Q210">
        <v>-1.098827</v>
      </c>
      <c r="R210">
        <v>0.75088169999999999</v>
      </c>
      <c r="S210">
        <v>0.1043036</v>
      </c>
      <c r="T210">
        <v>-1.7364090000000001</v>
      </c>
      <c r="U210">
        <v>0.61414760000000002</v>
      </c>
    </row>
    <row r="211" spans="1:21" x14ac:dyDescent="0.25">
      <c r="A211" s="20">
        <f>0.000000025071*10^9</f>
        <v>25.071000000000002</v>
      </c>
      <c r="B211">
        <v>-0.81135449999999998</v>
      </c>
      <c r="C211">
        <v>0.79350860000000001</v>
      </c>
      <c r="D211">
        <v>0.67320530000000001</v>
      </c>
      <c r="E211">
        <v>0.79812300000000003</v>
      </c>
      <c r="F211">
        <v>2.270276</v>
      </c>
      <c r="G211">
        <v>-1.4717709999999999</v>
      </c>
      <c r="H211">
        <v>-2.0978599999999998</v>
      </c>
      <c r="I211">
        <v>-0.2774258</v>
      </c>
      <c r="J211">
        <v>-0.90589129999999995</v>
      </c>
      <c r="K211">
        <v>-0.44392320000000002</v>
      </c>
      <c r="L211">
        <v>0.60697619999999997</v>
      </c>
      <c r="M211">
        <v>-0.31021159999999998</v>
      </c>
      <c r="N211">
        <v>-0.34271220000000002</v>
      </c>
      <c r="O211">
        <v>0.1609197</v>
      </c>
      <c r="P211">
        <v>-2.3858999999999999</v>
      </c>
      <c r="Q211">
        <v>2.8828820000000002E-2</v>
      </c>
      <c r="R211">
        <v>1.0428329999999999</v>
      </c>
      <c r="S211">
        <v>9.3919779999999994E-2</v>
      </c>
      <c r="T211">
        <v>-0.72745820000000005</v>
      </c>
      <c r="U211">
        <v>0.50492040000000005</v>
      </c>
    </row>
    <row r="212" spans="1:21" x14ac:dyDescent="0.25">
      <c r="A212" s="20">
        <f>0.000000026071*10^9</f>
        <v>26.070999999999998</v>
      </c>
      <c r="B212">
        <v>0.51927210000000001</v>
      </c>
      <c r="C212">
        <v>1.3354550000000001</v>
      </c>
      <c r="D212">
        <v>0.84658290000000003</v>
      </c>
      <c r="E212">
        <v>1.004224</v>
      </c>
      <c r="F212">
        <v>1.654474</v>
      </c>
      <c r="G212">
        <v>-1.652817</v>
      </c>
      <c r="H212">
        <v>-0.70907849999999994</v>
      </c>
      <c r="I212">
        <v>0.58304889999999998</v>
      </c>
      <c r="J212">
        <v>-1.4681759999999999</v>
      </c>
      <c r="K212">
        <v>1.071105</v>
      </c>
      <c r="L212">
        <v>-0.1176118</v>
      </c>
      <c r="M212">
        <v>2.0557059999999999E-2</v>
      </c>
      <c r="N212">
        <v>-1.177136</v>
      </c>
      <c r="O212">
        <v>-0.44741540000000002</v>
      </c>
      <c r="P212">
        <v>-0.74943570000000004</v>
      </c>
      <c r="Q212">
        <v>0.39970499999999998</v>
      </c>
      <c r="R212">
        <v>1.098096</v>
      </c>
      <c r="S212">
        <v>-0.2554054</v>
      </c>
      <c r="T212">
        <v>0.29215999999999998</v>
      </c>
      <c r="U212">
        <v>-0.64494649999999998</v>
      </c>
    </row>
    <row r="213" spans="1:21" x14ac:dyDescent="0.25">
      <c r="A213" s="20">
        <f>0.000000027071*10^9</f>
        <v>27.071000000000002</v>
      </c>
      <c r="B213">
        <v>0.99425859999999999</v>
      </c>
      <c r="C213">
        <v>0.62680619999999998</v>
      </c>
      <c r="D213">
        <v>1.4904759999999999</v>
      </c>
      <c r="E213">
        <v>0.79240880000000002</v>
      </c>
      <c r="F213">
        <v>0.61219679999999999</v>
      </c>
      <c r="G213">
        <v>-0.94483890000000004</v>
      </c>
      <c r="H213">
        <v>1.2959480000000001</v>
      </c>
      <c r="I213">
        <v>1.6645970000000001</v>
      </c>
      <c r="J213">
        <v>-1.22471</v>
      </c>
      <c r="K213">
        <v>1.2289140000000001</v>
      </c>
      <c r="L213">
        <v>-0.12578819999999999</v>
      </c>
      <c r="M213">
        <v>1.592231</v>
      </c>
      <c r="N213">
        <v>-1.259055</v>
      </c>
      <c r="O213">
        <v>-0.24478759999999999</v>
      </c>
      <c r="P213">
        <v>1.4035759999999999</v>
      </c>
      <c r="Q213">
        <v>-0.52154290000000003</v>
      </c>
      <c r="R213">
        <v>0.47487879999999999</v>
      </c>
      <c r="S213">
        <v>0.3838915</v>
      </c>
      <c r="T213">
        <v>1.326087</v>
      </c>
      <c r="U213">
        <v>-1.2457320000000001</v>
      </c>
    </row>
    <row r="214" spans="1:21" x14ac:dyDescent="0.25">
      <c r="A214" s="20">
        <f>0.000000028071*10^9</f>
        <v>28.071000000000002</v>
      </c>
      <c r="B214">
        <v>0.57524090000000005</v>
      </c>
      <c r="C214">
        <v>-3.7145209999999998E-2</v>
      </c>
      <c r="D214">
        <v>1.7254970000000001</v>
      </c>
      <c r="E214">
        <v>0.93672889999999998</v>
      </c>
      <c r="F214">
        <v>-0.54042310000000005</v>
      </c>
      <c r="G214">
        <v>1.402903</v>
      </c>
      <c r="H214">
        <v>2.7035269999999998</v>
      </c>
      <c r="I214">
        <v>2.3869850000000001</v>
      </c>
      <c r="J214">
        <v>9.6493800000000005E-2</v>
      </c>
      <c r="K214">
        <v>0.76918370000000003</v>
      </c>
      <c r="L214">
        <v>1.3191850000000001</v>
      </c>
      <c r="M214">
        <v>2.352595</v>
      </c>
      <c r="N214">
        <v>-0.1702959</v>
      </c>
      <c r="O214">
        <v>0.5267984</v>
      </c>
      <c r="P214">
        <v>1.907799</v>
      </c>
      <c r="Q214">
        <v>-0.24957940000000001</v>
      </c>
      <c r="R214">
        <v>-0.12635289999999999</v>
      </c>
      <c r="S214">
        <v>1.9054949999999999</v>
      </c>
      <c r="T214">
        <v>2.2658489999999998</v>
      </c>
      <c r="U214">
        <v>-0.88951880000000005</v>
      </c>
    </row>
    <row r="215" spans="1:21" x14ac:dyDescent="0.25">
      <c r="A215" s="20">
        <f>0.000000029071*10^9</f>
        <v>29.070999999999998</v>
      </c>
      <c r="B215">
        <v>0.3159864</v>
      </c>
      <c r="C215">
        <v>0.1396241</v>
      </c>
      <c r="D215">
        <v>1.8583730000000001</v>
      </c>
      <c r="E215">
        <v>1.628533</v>
      </c>
      <c r="F215">
        <v>-0.97595129999999997</v>
      </c>
      <c r="G215">
        <v>3.4236840000000002</v>
      </c>
      <c r="H215">
        <v>2.5689150000000001</v>
      </c>
      <c r="I215">
        <v>2.5153859999999999</v>
      </c>
      <c r="J215">
        <v>1.9025460000000001</v>
      </c>
      <c r="K215">
        <v>0.81937159999999998</v>
      </c>
      <c r="L215">
        <v>2.5080610000000001</v>
      </c>
      <c r="M215">
        <v>1.206866</v>
      </c>
      <c r="N215">
        <v>0.95122930000000006</v>
      </c>
      <c r="O215">
        <v>2.1723140000000001</v>
      </c>
      <c r="P215">
        <v>1.3703430000000001</v>
      </c>
      <c r="Q215">
        <v>0.97747980000000001</v>
      </c>
      <c r="R215">
        <v>0.16543620000000001</v>
      </c>
      <c r="S215">
        <v>2.112768</v>
      </c>
      <c r="T215">
        <v>1.657896</v>
      </c>
      <c r="U215">
        <v>0.70205720000000005</v>
      </c>
    </row>
    <row r="216" spans="1:21" x14ac:dyDescent="0.25">
      <c r="A216" s="20">
        <f>0.000000030071*10^9</f>
        <v>30.070999999999998</v>
      </c>
      <c r="B216">
        <v>0.92936410000000003</v>
      </c>
      <c r="C216">
        <v>0.34001189999999998</v>
      </c>
      <c r="D216">
        <v>2.05023</v>
      </c>
      <c r="E216">
        <v>1.813321</v>
      </c>
      <c r="F216">
        <v>-0.13488269999999999</v>
      </c>
      <c r="G216">
        <v>2.8497370000000002</v>
      </c>
      <c r="H216">
        <v>2.7181109999999999</v>
      </c>
      <c r="I216">
        <v>3.023825</v>
      </c>
      <c r="J216">
        <v>3.3912900000000001</v>
      </c>
      <c r="K216">
        <v>1.590125</v>
      </c>
      <c r="L216">
        <v>1.9686790000000001</v>
      </c>
      <c r="M216">
        <v>0.62000710000000003</v>
      </c>
      <c r="N216">
        <v>1.9925740000000001</v>
      </c>
      <c r="O216">
        <v>3.1330589999999998</v>
      </c>
      <c r="P216">
        <v>1.638439</v>
      </c>
      <c r="Q216">
        <v>1.863154</v>
      </c>
      <c r="R216">
        <v>0.87493500000000002</v>
      </c>
      <c r="S216">
        <v>1.3980919999999999</v>
      </c>
      <c r="T216">
        <v>0.66364190000000001</v>
      </c>
      <c r="U216">
        <v>2.346263</v>
      </c>
    </row>
    <row r="217" spans="1:21" x14ac:dyDescent="0.25">
      <c r="A217" s="20">
        <f>0.000000031071*10^9</f>
        <v>31.071000000000002</v>
      </c>
      <c r="B217">
        <v>1.788008</v>
      </c>
      <c r="C217">
        <v>1.1314690000000001</v>
      </c>
      <c r="D217">
        <v>2.306162</v>
      </c>
      <c r="E217">
        <v>1.3948069999999999</v>
      </c>
      <c r="F217">
        <v>0.96946929999999998</v>
      </c>
      <c r="G217">
        <v>1.850967</v>
      </c>
      <c r="H217">
        <v>3.8816190000000002</v>
      </c>
      <c r="I217">
        <v>4.3148860000000004</v>
      </c>
      <c r="J217">
        <v>3.5160439999999999</v>
      </c>
      <c r="K217">
        <v>2.308773</v>
      </c>
      <c r="L217">
        <v>0.8251117</v>
      </c>
      <c r="M217">
        <v>1.4323079999999999</v>
      </c>
      <c r="N217">
        <v>2.946739</v>
      </c>
      <c r="O217">
        <v>2.719265</v>
      </c>
      <c r="P217">
        <v>2.4090880000000001</v>
      </c>
      <c r="Q217">
        <v>2.0174259999999999</v>
      </c>
      <c r="R217">
        <v>1.5447139999999999</v>
      </c>
      <c r="S217">
        <v>1.990518</v>
      </c>
      <c r="T217">
        <v>1.629281</v>
      </c>
      <c r="U217">
        <v>2.0179969999999998</v>
      </c>
    </row>
    <row r="218" spans="1:21" x14ac:dyDescent="0.25">
      <c r="A218" s="20">
        <f>0.000000032071*10^9</f>
        <v>32.071000000000005</v>
      </c>
      <c r="B218">
        <v>1.8511690000000001</v>
      </c>
      <c r="C218">
        <v>1.967849</v>
      </c>
      <c r="D218">
        <v>2.1705100000000002</v>
      </c>
      <c r="E218">
        <v>1.0453859999999999</v>
      </c>
      <c r="F218">
        <v>1.0335829999999999</v>
      </c>
      <c r="G218">
        <v>2.0720489999999998</v>
      </c>
      <c r="H218">
        <v>3.6635270000000002</v>
      </c>
      <c r="I218">
        <v>4.6630099999999999</v>
      </c>
      <c r="J218">
        <v>2.8155839999999999</v>
      </c>
      <c r="K218">
        <v>1.907154</v>
      </c>
      <c r="L218">
        <v>1.0330280000000001</v>
      </c>
      <c r="M218">
        <v>2.4986359999999999</v>
      </c>
      <c r="N218">
        <v>2.873154</v>
      </c>
      <c r="O218">
        <v>1.583701</v>
      </c>
      <c r="P218">
        <v>2.3000509999999998</v>
      </c>
      <c r="Q218">
        <v>1.3621939999999999</v>
      </c>
      <c r="R218">
        <v>2.7857460000000001</v>
      </c>
      <c r="S218">
        <v>2.8813740000000001</v>
      </c>
      <c r="T218">
        <v>2.3868939999999998</v>
      </c>
      <c r="U218">
        <v>0.88194700000000004</v>
      </c>
    </row>
    <row r="219" spans="1:21" x14ac:dyDescent="0.25">
      <c r="A219" s="20">
        <f>0.000000033071*10^9</f>
        <v>33.070999999999998</v>
      </c>
      <c r="B219">
        <v>1.8610549999999999</v>
      </c>
      <c r="C219">
        <v>1.503706</v>
      </c>
      <c r="D219">
        <v>1.006672</v>
      </c>
      <c r="E219">
        <v>0.83327340000000005</v>
      </c>
      <c r="F219">
        <v>0.76770349999999998</v>
      </c>
      <c r="G219">
        <v>1.700949</v>
      </c>
      <c r="H219">
        <v>1.696825</v>
      </c>
      <c r="I219">
        <v>3.9795020000000001</v>
      </c>
      <c r="J219">
        <v>2.6168800000000001</v>
      </c>
      <c r="K219">
        <v>0.69381269999999995</v>
      </c>
      <c r="L219">
        <v>2.4562170000000001</v>
      </c>
      <c r="M219">
        <v>2.927419</v>
      </c>
      <c r="N219">
        <v>2.34545</v>
      </c>
      <c r="O219">
        <v>-1.6963789999999999E-2</v>
      </c>
      <c r="P219">
        <v>1.0619799999999999</v>
      </c>
      <c r="Q219">
        <v>1.4454880000000001</v>
      </c>
      <c r="R219">
        <v>3.6955290000000001</v>
      </c>
      <c r="S219">
        <v>2.9677829999999998</v>
      </c>
      <c r="T219">
        <v>1.069539</v>
      </c>
      <c r="U219">
        <v>0.68923769999999995</v>
      </c>
    </row>
    <row r="220" spans="1:21" x14ac:dyDescent="0.25">
      <c r="A220" s="20">
        <f>0.000000034071*10^9</f>
        <v>34.070999999999998</v>
      </c>
      <c r="B220">
        <v>2.243817</v>
      </c>
      <c r="C220">
        <v>0.86067289999999996</v>
      </c>
      <c r="D220">
        <v>-3.7130650000000002E-3</v>
      </c>
      <c r="E220">
        <v>1.1589499999999999</v>
      </c>
      <c r="F220">
        <v>1.412072</v>
      </c>
      <c r="G220">
        <v>1.032983</v>
      </c>
      <c r="H220">
        <v>1.676698</v>
      </c>
      <c r="I220">
        <v>4.072031</v>
      </c>
      <c r="J220">
        <v>2.4445779999999999</v>
      </c>
      <c r="K220">
        <v>0.25363330000000001</v>
      </c>
      <c r="L220">
        <v>2.9993660000000002</v>
      </c>
      <c r="M220">
        <v>2.3586960000000001</v>
      </c>
      <c r="N220">
        <v>3.0693030000000001</v>
      </c>
      <c r="O220">
        <v>-1.008594</v>
      </c>
      <c r="P220">
        <v>0.42335699999999998</v>
      </c>
      <c r="Q220">
        <v>2.3702329999999998</v>
      </c>
      <c r="R220">
        <v>3.0516839999999998</v>
      </c>
      <c r="S220">
        <v>3.3237679999999998</v>
      </c>
      <c r="T220">
        <v>0.50390539999999995</v>
      </c>
      <c r="U220">
        <v>1.09457</v>
      </c>
    </row>
    <row r="221" spans="1:21" x14ac:dyDescent="0.25">
      <c r="A221" s="20">
        <f>0.000000035071*10^9</f>
        <v>35.070999999999998</v>
      </c>
      <c r="B221">
        <v>1.9538420000000001</v>
      </c>
      <c r="C221">
        <v>1.253517</v>
      </c>
      <c r="D221">
        <v>-0.25210440000000001</v>
      </c>
      <c r="E221">
        <v>1.8486039999999999</v>
      </c>
      <c r="F221">
        <v>2.4912030000000001</v>
      </c>
      <c r="G221">
        <v>1.610379</v>
      </c>
      <c r="H221">
        <v>4.0738279999999998</v>
      </c>
      <c r="I221">
        <v>4.8451089999999999</v>
      </c>
      <c r="J221">
        <v>1.6496770000000001</v>
      </c>
      <c r="K221">
        <v>1.1128709999999999</v>
      </c>
      <c r="L221">
        <v>2.268821</v>
      </c>
      <c r="M221">
        <v>1.939284</v>
      </c>
      <c r="N221">
        <v>4.0374670000000004</v>
      </c>
      <c r="O221">
        <v>-0.67749859999999995</v>
      </c>
      <c r="P221">
        <v>1.3205150000000001</v>
      </c>
      <c r="Q221">
        <v>1.8115779999999999</v>
      </c>
      <c r="R221">
        <v>2.0833189999999999</v>
      </c>
      <c r="S221">
        <v>3.3716379999999999</v>
      </c>
      <c r="T221">
        <v>1.640036</v>
      </c>
      <c r="U221">
        <v>1.4068369999999999</v>
      </c>
    </row>
    <row r="222" spans="1:21" x14ac:dyDescent="0.25">
      <c r="A222" s="20">
        <f>0.000000036071*10^9</f>
        <v>36.070999999999998</v>
      </c>
      <c r="B222">
        <v>0.8900228</v>
      </c>
      <c r="C222">
        <v>2.0760710000000002</v>
      </c>
      <c r="D222">
        <v>-0.18004890000000001</v>
      </c>
      <c r="E222">
        <v>1.886719</v>
      </c>
      <c r="F222">
        <v>3.0537390000000002</v>
      </c>
      <c r="G222">
        <v>2.4779010000000001</v>
      </c>
      <c r="H222">
        <v>4.8910679999999997</v>
      </c>
      <c r="I222">
        <v>4.5752050000000004</v>
      </c>
      <c r="J222">
        <v>1.3669830000000001</v>
      </c>
      <c r="K222">
        <v>2.0537559999999999</v>
      </c>
      <c r="L222">
        <v>2.430393</v>
      </c>
      <c r="M222">
        <v>2.8410380000000002</v>
      </c>
      <c r="N222">
        <v>3.2817210000000001</v>
      </c>
      <c r="O222">
        <v>-0.31212899999999999</v>
      </c>
      <c r="P222">
        <v>2.0396369999999999</v>
      </c>
      <c r="Q222">
        <v>0.85856250000000001</v>
      </c>
      <c r="R222">
        <v>2.2214879999999999</v>
      </c>
      <c r="S222">
        <v>2.3965489999999998</v>
      </c>
      <c r="T222">
        <v>2.1605620000000001</v>
      </c>
      <c r="U222">
        <v>2.0029590000000002</v>
      </c>
    </row>
    <row r="223" spans="1:21" x14ac:dyDescent="0.25">
      <c r="A223" s="20">
        <f>0.000000037071*10^9</f>
        <v>37.071000000000005</v>
      </c>
      <c r="B223">
        <v>0.67854780000000003</v>
      </c>
      <c r="C223">
        <v>3.2219099999999998</v>
      </c>
      <c r="D223">
        <v>0.65487660000000003</v>
      </c>
      <c r="E223">
        <v>1.452626</v>
      </c>
      <c r="F223">
        <v>3.0844860000000001</v>
      </c>
      <c r="G223">
        <v>2.5569950000000001</v>
      </c>
      <c r="H223">
        <v>3.390377</v>
      </c>
      <c r="I223">
        <v>3.2629969999999999</v>
      </c>
      <c r="J223">
        <v>1.919775</v>
      </c>
      <c r="K223">
        <v>2.087364</v>
      </c>
      <c r="L223">
        <v>3.8205550000000001</v>
      </c>
      <c r="M223">
        <v>3.5908910000000001</v>
      </c>
      <c r="N223">
        <v>2.3061790000000002</v>
      </c>
      <c r="O223">
        <v>0.2105668</v>
      </c>
      <c r="P223">
        <v>1.812527</v>
      </c>
      <c r="Q223">
        <v>1.417063</v>
      </c>
      <c r="R223">
        <v>3.2545760000000001</v>
      </c>
      <c r="S223">
        <v>2.422609</v>
      </c>
      <c r="T223">
        <v>1.858641</v>
      </c>
      <c r="U223">
        <v>3.2700140000000002</v>
      </c>
    </row>
    <row r="224" spans="1:21" x14ac:dyDescent="0.25">
      <c r="A224" s="20">
        <f>0.000000038071*10^9</f>
        <v>38.070999999999998</v>
      </c>
      <c r="B224">
        <v>2.5254409999999998</v>
      </c>
      <c r="C224">
        <v>3.9853839999999998</v>
      </c>
      <c r="D224">
        <v>1.708609</v>
      </c>
      <c r="E224">
        <v>1.22435</v>
      </c>
      <c r="F224">
        <v>2.8125550000000001</v>
      </c>
      <c r="G224">
        <v>2.1174979999999999</v>
      </c>
      <c r="H224">
        <v>2.3248449999999998</v>
      </c>
      <c r="I224">
        <v>2.4824120000000001</v>
      </c>
      <c r="J224">
        <v>1.9129210000000001</v>
      </c>
      <c r="K224">
        <v>1.5823700000000001</v>
      </c>
      <c r="L224">
        <v>4.7959420000000001</v>
      </c>
      <c r="M224">
        <v>3.095364</v>
      </c>
      <c r="N224">
        <v>2.9705859999999999</v>
      </c>
      <c r="O224">
        <v>2.2159979999999999</v>
      </c>
      <c r="P224">
        <v>0.94881369999999998</v>
      </c>
      <c r="Q224">
        <v>1.5237240000000001</v>
      </c>
      <c r="R224">
        <v>3.7621389999999999</v>
      </c>
      <c r="S224">
        <v>3.882755</v>
      </c>
      <c r="T224">
        <v>1.9317260000000001</v>
      </c>
      <c r="U224">
        <v>3.814435</v>
      </c>
    </row>
    <row r="225" spans="1:21" x14ac:dyDescent="0.25">
      <c r="A225" s="20">
        <f>0.000000039071*10^9</f>
        <v>39.070999999999998</v>
      </c>
      <c r="B225">
        <v>3.7914949999999998</v>
      </c>
      <c r="C225">
        <v>2.6939280000000001</v>
      </c>
      <c r="D225">
        <v>2.3880560000000002</v>
      </c>
      <c r="E225">
        <v>0.91329700000000003</v>
      </c>
      <c r="F225">
        <v>2.5258319999999999</v>
      </c>
      <c r="G225">
        <v>1.3710009999999999</v>
      </c>
      <c r="H225">
        <v>2.6171229999999999</v>
      </c>
      <c r="I225">
        <v>2.2962090000000002</v>
      </c>
      <c r="J225">
        <v>1.519352</v>
      </c>
      <c r="K225">
        <v>0.84636020000000001</v>
      </c>
      <c r="L225">
        <v>4.400906</v>
      </c>
      <c r="M225">
        <v>2.4742000000000002</v>
      </c>
      <c r="N225">
        <v>3.1249470000000001</v>
      </c>
      <c r="O225">
        <v>3.536775</v>
      </c>
      <c r="P225">
        <v>0.15158830000000001</v>
      </c>
      <c r="Q225">
        <v>1.128485</v>
      </c>
      <c r="R225">
        <v>2.672447</v>
      </c>
      <c r="S225">
        <v>3.8095029999999999</v>
      </c>
      <c r="T225">
        <v>2.244424</v>
      </c>
      <c r="U225">
        <v>3.0992320000000002</v>
      </c>
    </row>
    <row r="226" spans="1:21" x14ac:dyDescent="0.25">
      <c r="A226" s="20">
        <f>0.000000040071*10^9</f>
        <v>40.071000000000005</v>
      </c>
      <c r="B226">
        <v>1.8741810000000001</v>
      </c>
      <c r="C226">
        <v>0.63494139999999999</v>
      </c>
      <c r="D226">
        <v>2.9362740000000001</v>
      </c>
      <c r="E226">
        <v>0.69952740000000002</v>
      </c>
      <c r="F226">
        <v>2.1225809999999998</v>
      </c>
      <c r="G226">
        <v>0.52665740000000005</v>
      </c>
      <c r="H226">
        <v>2.787328</v>
      </c>
      <c r="I226">
        <v>1.6278680000000001</v>
      </c>
      <c r="J226">
        <v>1.9483159999999999</v>
      </c>
      <c r="K226">
        <v>7.4879520000000005E-2</v>
      </c>
      <c r="L226">
        <v>2.9564699999999999</v>
      </c>
      <c r="M226">
        <v>1.6063879999999999</v>
      </c>
      <c r="N226">
        <v>1.507063</v>
      </c>
      <c r="O226">
        <v>2.4842119999999999</v>
      </c>
      <c r="P226">
        <v>0.9193886</v>
      </c>
      <c r="Q226">
        <v>1.846239</v>
      </c>
      <c r="R226">
        <v>0.88802630000000005</v>
      </c>
      <c r="S226">
        <v>1.8735299999999999</v>
      </c>
      <c r="T226">
        <v>2.3355489999999999</v>
      </c>
      <c r="U226">
        <v>2.8883990000000002</v>
      </c>
    </row>
    <row r="227" spans="1:21" x14ac:dyDescent="0.25">
      <c r="A227" s="20">
        <f>0.000000041071*10^9</f>
        <v>41.070999999999998</v>
      </c>
      <c r="B227">
        <v>-0.25237910000000002</v>
      </c>
      <c r="C227">
        <v>6.362642E-3</v>
      </c>
      <c r="D227">
        <v>2.891343</v>
      </c>
      <c r="E227">
        <v>1.6081829999999999</v>
      </c>
      <c r="F227">
        <v>1.3145560000000001</v>
      </c>
      <c r="G227">
        <v>0.24039279999999999</v>
      </c>
      <c r="H227">
        <v>1.7671190000000001</v>
      </c>
      <c r="I227">
        <v>1.1916800000000001</v>
      </c>
      <c r="J227">
        <v>2.4094530000000001</v>
      </c>
      <c r="K227">
        <v>0.1580664</v>
      </c>
      <c r="L227">
        <v>1.8812739999999999</v>
      </c>
      <c r="M227">
        <v>0.70596049999999999</v>
      </c>
      <c r="N227">
        <v>0.56585700000000005</v>
      </c>
      <c r="O227">
        <v>1.581197</v>
      </c>
      <c r="P227">
        <v>2.9382470000000001</v>
      </c>
      <c r="Q227">
        <v>2.2936899999999998</v>
      </c>
      <c r="R227">
        <v>-0.1720798</v>
      </c>
      <c r="S227">
        <v>1.556222</v>
      </c>
      <c r="T227">
        <v>2.2726920000000002</v>
      </c>
      <c r="U227">
        <v>3.201301</v>
      </c>
    </row>
    <row r="228" spans="1:21" x14ac:dyDescent="0.25">
      <c r="A228" s="20">
        <f>0.000000042071*10^9</f>
        <v>42.070999999999998</v>
      </c>
      <c r="B228">
        <v>0.30541610000000002</v>
      </c>
      <c r="C228">
        <v>0.55153589999999997</v>
      </c>
      <c r="D228">
        <v>2.4204119999999998</v>
      </c>
      <c r="E228">
        <v>3.1111270000000002</v>
      </c>
      <c r="F228">
        <v>1.2885599999999999</v>
      </c>
      <c r="G228">
        <v>0.89972540000000001</v>
      </c>
      <c r="H228">
        <v>0.36374250000000002</v>
      </c>
      <c r="I228">
        <v>1.0890919999999999</v>
      </c>
      <c r="J228">
        <v>1.965973</v>
      </c>
      <c r="K228">
        <v>0.75466820000000001</v>
      </c>
      <c r="L228">
        <v>1.4112899999999999</v>
      </c>
      <c r="M228">
        <v>0.46737380000000001</v>
      </c>
      <c r="N228">
        <v>1.0314509999999999</v>
      </c>
      <c r="O228">
        <v>2.0394320000000001</v>
      </c>
      <c r="P228">
        <v>4.0598850000000004</v>
      </c>
      <c r="Q228">
        <v>1.5265089999999999</v>
      </c>
      <c r="R228">
        <v>-3.7492549999999999E-3</v>
      </c>
      <c r="S228">
        <v>3.3037130000000001</v>
      </c>
      <c r="T228">
        <v>2.0557460000000001</v>
      </c>
      <c r="U228">
        <v>2.0359950000000002</v>
      </c>
    </row>
    <row r="229" spans="1:21" x14ac:dyDescent="0.25">
      <c r="A229" s="20">
        <f>0.000000043071*10^9</f>
        <v>43.071000000000005</v>
      </c>
      <c r="B229">
        <v>1.6627110000000001</v>
      </c>
      <c r="C229">
        <v>1.0407040000000001</v>
      </c>
      <c r="D229">
        <v>1.8005910000000001</v>
      </c>
      <c r="E229">
        <v>2.9595889999999998</v>
      </c>
      <c r="F229">
        <v>2.0689980000000001</v>
      </c>
      <c r="G229">
        <v>1.6164670000000001</v>
      </c>
      <c r="H229">
        <v>-0.16041939999999999</v>
      </c>
      <c r="I229">
        <v>-0.19807569999999999</v>
      </c>
      <c r="J229">
        <v>0.82420519999999997</v>
      </c>
      <c r="K229">
        <v>0.49859949999999997</v>
      </c>
      <c r="L229">
        <v>0.84362239999999999</v>
      </c>
      <c r="M229">
        <v>0.30370390000000003</v>
      </c>
      <c r="N229">
        <v>1.742291</v>
      </c>
      <c r="O229">
        <v>2.3740570000000001</v>
      </c>
      <c r="P229">
        <v>3.115332</v>
      </c>
      <c r="Q229">
        <v>0.71817059999999999</v>
      </c>
      <c r="R229">
        <v>0.74313249999999997</v>
      </c>
      <c r="S229">
        <v>3.586141</v>
      </c>
      <c r="T229">
        <v>1.4607920000000001</v>
      </c>
      <c r="U229">
        <v>0.16212499999999999</v>
      </c>
    </row>
    <row r="230" spans="1:21" x14ac:dyDescent="0.25">
      <c r="A230" s="20">
        <f>0.000000044071*10^9</f>
        <v>44.070999999999998</v>
      </c>
      <c r="B230">
        <v>1.6286080000000001</v>
      </c>
      <c r="C230">
        <v>0.68907819999999997</v>
      </c>
      <c r="D230">
        <v>1.2677639999999999</v>
      </c>
      <c r="E230">
        <v>1.0476350000000001</v>
      </c>
      <c r="F230">
        <v>1.949624</v>
      </c>
      <c r="G230">
        <v>1.9234640000000001</v>
      </c>
      <c r="H230">
        <v>0.12122330000000001</v>
      </c>
      <c r="I230">
        <v>-1.348824</v>
      </c>
      <c r="J230">
        <v>-0.12616250000000001</v>
      </c>
      <c r="K230">
        <v>-8.0362160000000002E-2</v>
      </c>
      <c r="L230">
        <v>0.13812489999999999</v>
      </c>
      <c r="M230">
        <v>0.182227</v>
      </c>
      <c r="N230">
        <v>1.9353940000000001</v>
      </c>
      <c r="O230">
        <v>1.7905880000000001</v>
      </c>
      <c r="P230">
        <v>1.8678809999999999</v>
      </c>
      <c r="Q230">
        <v>0.50362649999999998</v>
      </c>
      <c r="R230">
        <v>0.75279980000000002</v>
      </c>
      <c r="S230">
        <v>1.7838099999999999</v>
      </c>
      <c r="T230">
        <v>1.2509030000000001</v>
      </c>
      <c r="U230">
        <v>9.1551090000000002E-2</v>
      </c>
    </row>
    <row r="231" spans="1:21" x14ac:dyDescent="0.25">
      <c r="A231" s="20">
        <f>0.000000045071*10^9</f>
        <v>45.070999999999998</v>
      </c>
      <c r="B231">
        <v>0.59417929999999997</v>
      </c>
      <c r="C231">
        <v>0.11926390000000001</v>
      </c>
      <c r="D231">
        <v>1.757379</v>
      </c>
      <c r="E231">
        <v>0.12182949999999999</v>
      </c>
      <c r="F231">
        <v>0.95439059999999998</v>
      </c>
      <c r="G231">
        <v>2.4526889999999999</v>
      </c>
      <c r="H231">
        <v>0.4182189</v>
      </c>
      <c r="I231">
        <v>-0.95157460000000005</v>
      </c>
      <c r="J231">
        <v>0.43234650000000002</v>
      </c>
      <c r="K231">
        <v>0.65299490000000004</v>
      </c>
      <c r="L231">
        <v>-0.4291798</v>
      </c>
      <c r="M231">
        <v>0.30765049999999999</v>
      </c>
      <c r="N231">
        <v>1.0946089999999999</v>
      </c>
      <c r="O231">
        <v>0.85276010000000002</v>
      </c>
      <c r="P231">
        <v>1.9195990000000001</v>
      </c>
      <c r="Q231">
        <v>0.27761809999999998</v>
      </c>
      <c r="R231">
        <v>0.66901739999999998</v>
      </c>
      <c r="S231">
        <v>0.91686259999999997</v>
      </c>
      <c r="T231">
        <v>1.5305390000000001</v>
      </c>
      <c r="U231">
        <v>0.87780060000000004</v>
      </c>
    </row>
    <row r="232" spans="1:21" x14ac:dyDescent="0.25">
      <c r="A232" s="20">
        <f>0.000000046071*10^9</f>
        <v>46.071000000000005</v>
      </c>
      <c r="B232">
        <v>-0.1012908</v>
      </c>
      <c r="C232">
        <v>-2.0829489999999999E-2</v>
      </c>
      <c r="D232">
        <v>2.079323</v>
      </c>
      <c r="E232">
        <v>0.75284200000000001</v>
      </c>
      <c r="F232">
        <v>0.17358960000000001</v>
      </c>
      <c r="G232">
        <v>2.442869</v>
      </c>
      <c r="H232">
        <v>0.6401251</v>
      </c>
      <c r="I232">
        <v>1.836409E-2</v>
      </c>
      <c r="J232">
        <v>1.8470899999999999</v>
      </c>
      <c r="K232">
        <v>1.880474</v>
      </c>
      <c r="L232">
        <v>0.24374460000000001</v>
      </c>
      <c r="M232">
        <v>0.69294449999999996</v>
      </c>
      <c r="N232">
        <v>0.30606050000000001</v>
      </c>
      <c r="O232">
        <v>0.49750620000000001</v>
      </c>
      <c r="P232">
        <v>1.706574</v>
      </c>
      <c r="Q232">
        <v>0.7091461</v>
      </c>
      <c r="R232">
        <v>1.5861050000000001</v>
      </c>
      <c r="S232">
        <v>1.133197</v>
      </c>
      <c r="T232">
        <v>0.88583449999999997</v>
      </c>
      <c r="U232">
        <v>0.64948919999999999</v>
      </c>
    </row>
    <row r="233" spans="1:21" x14ac:dyDescent="0.25">
      <c r="A233" s="20">
        <f>0.000000047071*10^9</f>
        <v>47.070999999999998</v>
      </c>
      <c r="B233">
        <v>0.1097317</v>
      </c>
      <c r="C233">
        <v>-0.2206687</v>
      </c>
      <c r="D233">
        <v>1.2176769999999999</v>
      </c>
      <c r="E233">
        <v>0.53727139999999995</v>
      </c>
      <c r="F233">
        <v>0.2311655</v>
      </c>
      <c r="G233">
        <v>1.479214</v>
      </c>
      <c r="H233">
        <v>1.3228930000000001</v>
      </c>
      <c r="I233">
        <v>1.1299079999999999</v>
      </c>
      <c r="J233">
        <v>2.2568820000000001</v>
      </c>
      <c r="K233">
        <v>1.927978</v>
      </c>
      <c r="L233">
        <v>1.8719300000000001</v>
      </c>
      <c r="M233">
        <v>0.74189839999999996</v>
      </c>
      <c r="N233">
        <v>0.799369</v>
      </c>
      <c r="O233">
        <v>0.96892069999999997</v>
      </c>
      <c r="P233">
        <v>0.56219189999999997</v>
      </c>
      <c r="Q233">
        <v>2.0275560000000001</v>
      </c>
      <c r="R233">
        <v>1.6120030000000001</v>
      </c>
      <c r="S233">
        <v>0.6831585</v>
      </c>
      <c r="T233">
        <v>0.1177035</v>
      </c>
      <c r="U233">
        <v>0.14292299999999999</v>
      </c>
    </row>
    <row r="234" spans="1:21" x14ac:dyDescent="0.25">
      <c r="A234" s="20">
        <f>0.000000048071*10^9</f>
        <v>48.070999999999998</v>
      </c>
      <c r="B234">
        <v>0.70445190000000002</v>
      </c>
      <c r="C234">
        <v>-0.5805131</v>
      </c>
      <c r="D234">
        <v>1.0286249999999999</v>
      </c>
      <c r="E234">
        <v>-0.62653400000000004</v>
      </c>
      <c r="F234">
        <v>0.71711250000000004</v>
      </c>
      <c r="G234">
        <v>0.96806369999999997</v>
      </c>
      <c r="H234">
        <v>1.9817229999999999</v>
      </c>
      <c r="I234">
        <v>1.923959</v>
      </c>
      <c r="J234">
        <v>1.8944840000000001</v>
      </c>
      <c r="K234">
        <v>0.88679269999999999</v>
      </c>
      <c r="L234">
        <v>2.1472910000000001</v>
      </c>
      <c r="M234">
        <v>0.4530844</v>
      </c>
      <c r="N234">
        <v>1.399316</v>
      </c>
      <c r="O234">
        <v>0.95370029999999995</v>
      </c>
      <c r="P234">
        <v>4.9666929999999998E-2</v>
      </c>
      <c r="Q234">
        <v>1.806818</v>
      </c>
      <c r="R234">
        <v>-0.16334660000000001</v>
      </c>
      <c r="S234">
        <v>0.53896160000000004</v>
      </c>
      <c r="T234">
        <v>0.61961759999999999</v>
      </c>
      <c r="U234">
        <v>3.0007329999999999E-2</v>
      </c>
    </row>
    <row r="235" spans="1:21" x14ac:dyDescent="0.25">
      <c r="A235" s="20">
        <f>0.000000049071*10^9</f>
        <v>49.071000000000005</v>
      </c>
      <c r="B235">
        <v>1.2422770000000001</v>
      </c>
      <c r="C235">
        <v>-0.75280040000000004</v>
      </c>
      <c r="D235">
        <v>1.3345480000000001</v>
      </c>
      <c r="E235">
        <v>-0.39818609999999999</v>
      </c>
      <c r="F235">
        <v>0.44440800000000003</v>
      </c>
      <c r="G235">
        <v>1.105815</v>
      </c>
      <c r="H235">
        <v>1.591844</v>
      </c>
      <c r="I235">
        <v>1.7292810000000001</v>
      </c>
      <c r="J235">
        <v>2.0293749999999999</v>
      </c>
      <c r="K235">
        <v>-0.86964779999999997</v>
      </c>
      <c r="L235">
        <v>1.313618</v>
      </c>
      <c r="M235">
        <v>0.38337110000000002</v>
      </c>
      <c r="N235">
        <v>0.70830780000000004</v>
      </c>
      <c r="O235">
        <v>-0.39735039999999999</v>
      </c>
      <c r="P235">
        <v>0.49663010000000002</v>
      </c>
      <c r="Q235">
        <v>0.52447630000000001</v>
      </c>
      <c r="R235">
        <v>-1.368509</v>
      </c>
      <c r="S235">
        <v>1.397416</v>
      </c>
      <c r="T235">
        <v>1.221355</v>
      </c>
      <c r="U235">
        <v>0.50356639999999997</v>
      </c>
    </row>
    <row r="236" spans="1:21" x14ac:dyDescent="0.25">
      <c r="A236" s="20">
        <f>0.000000050071*10^9</f>
        <v>50.070999999999998</v>
      </c>
      <c r="B236">
        <v>1.5211250000000001</v>
      </c>
      <c r="C236">
        <v>-0.44606459999999998</v>
      </c>
      <c r="D236">
        <v>0.88438499999999998</v>
      </c>
      <c r="E236">
        <v>0.27584150000000002</v>
      </c>
      <c r="F236">
        <v>0.3718381</v>
      </c>
      <c r="G236">
        <v>1.116077</v>
      </c>
      <c r="H236">
        <v>0.63583730000000005</v>
      </c>
      <c r="I236">
        <v>1.1272040000000001</v>
      </c>
      <c r="J236">
        <v>1.8724209999999999</v>
      </c>
      <c r="K236">
        <v>-1.612368</v>
      </c>
      <c r="L236">
        <v>1.105062</v>
      </c>
      <c r="M236">
        <v>-1.9574459999999998E-3</v>
      </c>
      <c r="N236">
        <v>-0.1191113</v>
      </c>
      <c r="O236">
        <v>-0.6635451</v>
      </c>
      <c r="P236">
        <v>1.1522030000000001</v>
      </c>
      <c r="Q236">
        <v>0.62594159999999999</v>
      </c>
      <c r="R236">
        <v>-0.88069019999999998</v>
      </c>
      <c r="S236">
        <v>1.863782</v>
      </c>
      <c r="T236">
        <v>1.140782</v>
      </c>
      <c r="U236">
        <v>1.4678</v>
      </c>
    </row>
    <row r="237" spans="1:21" x14ac:dyDescent="0.25">
      <c r="A237" s="20">
        <f>0.000000051071*10^9</f>
        <v>51.070999999999998</v>
      </c>
      <c r="B237">
        <v>0.87737529999999997</v>
      </c>
      <c r="C237">
        <v>-8.1485219999999997E-2</v>
      </c>
      <c r="D237">
        <v>0.83541659999999995</v>
      </c>
      <c r="E237">
        <v>-0.27612690000000001</v>
      </c>
      <c r="F237">
        <v>1.328406</v>
      </c>
      <c r="G237">
        <v>0.94580189999999997</v>
      </c>
      <c r="H237">
        <v>0.81298099999999995</v>
      </c>
      <c r="I237">
        <v>0.85004659999999999</v>
      </c>
      <c r="J237">
        <v>0.6835118</v>
      </c>
      <c r="K237">
        <v>-0.4422103</v>
      </c>
      <c r="L237">
        <v>1.3284640000000001</v>
      </c>
      <c r="M237">
        <v>0.16850309999999999</v>
      </c>
      <c r="N237">
        <v>0.13993920000000001</v>
      </c>
      <c r="O237">
        <v>1.0626310000000001</v>
      </c>
      <c r="P237">
        <v>2.0562580000000001</v>
      </c>
      <c r="Q237">
        <v>1.494227</v>
      </c>
      <c r="R237">
        <v>3.119137E-2</v>
      </c>
      <c r="S237">
        <v>1.3425009999999999</v>
      </c>
      <c r="T237">
        <v>0.57097790000000004</v>
      </c>
      <c r="U237">
        <v>1.598041</v>
      </c>
    </row>
    <row r="238" spans="1:21" x14ac:dyDescent="0.25">
      <c r="A238" s="20">
        <f>0.000000052071*10^9</f>
        <v>52.070999999999998</v>
      </c>
      <c r="B238">
        <v>-0.13511809999999999</v>
      </c>
      <c r="C238">
        <v>-0.1615722</v>
      </c>
      <c r="D238">
        <v>0.97413309999999997</v>
      </c>
      <c r="E238">
        <v>-0.38983719999999999</v>
      </c>
      <c r="F238">
        <v>1.1709419999999999</v>
      </c>
      <c r="G238">
        <v>0.90632420000000002</v>
      </c>
      <c r="H238">
        <v>2.3630870000000002</v>
      </c>
      <c r="I238">
        <v>0.71133139999999995</v>
      </c>
      <c r="J238">
        <v>-9.5556180000000004E-2</v>
      </c>
      <c r="K238">
        <v>0.84719929999999999</v>
      </c>
      <c r="L238">
        <v>1.3302700000000001</v>
      </c>
      <c r="M238">
        <v>1.2637849999999999</v>
      </c>
      <c r="N238">
        <v>0.3745732</v>
      </c>
      <c r="O238">
        <v>1.6647529999999999</v>
      </c>
      <c r="P238">
        <v>2.446504</v>
      </c>
      <c r="Q238">
        <v>1.9701340000000001</v>
      </c>
      <c r="R238">
        <v>0.31501750000000001</v>
      </c>
      <c r="S238">
        <v>1.002057</v>
      </c>
      <c r="T238">
        <v>-0.42576039999999998</v>
      </c>
      <c r="U238">
        <v>1.0018849999999999</v>
      </c>
    </row>
    <row r="239" spans="1:21" x14ac:dyDescent="0.25">
      <c r="A239" s="20">
        <f>0.000000053071*10^9</f>
        <v>53.070999999999998</v>
      </c>
      <c r="B239">
        <v>-0.1145009</v>
      </c>
      <c r="C239">
        <v>0.27067950000000002</v>
      </c>
      <c r="D239">
        <v>-2.608738E-2</v>
      </c>
      <c r="E239">
        <v>0.4238498</v>
      </c>
      <c r="F239">
        <v>9.3293719999999997E-2</v>
      </c>
      <c r="G239">
        <v>1.073536</v>
      </c>
      <c r="H239">
        <v>3.1563940000000001</v>
      </c>
      <c r="I239">
        <v>0.91009119999999999</v>
      </c>
      <c r="J239">
        <v>0.75050899999999998</v>
      </c>
      <c r="K239">
        <v>1.632336</v>
      </c>
      <c r="L239">
        <v>0.7250837</v>
      </c>
      <c r="M239">
        <v>1.1598569999999999</v>
      </c>
      <c r="N239">
        <v>0.126526</v>
      </c>
      <c r="O239">
        <v>0.19102450000000001</v>
      </c>
      <c r="P239">
        <v>0.43721559999999998</v>
      </c>
      <c r="Q239">
        <v>1.9042829999999999</v>
      </c>
      <c r="R239">
        <v>0.27118730000000002</v>
      </c>
      <c r="S239">
        <v>1.1326259999999999</v>
      </c>
      <c r="T239">
        <v>-0.74740110000000004</v>
      </c>
      <c r="U239">
        <v>0.85132099999999999</v>
      </c>
    </row>
    <row r="240" spans="1:21" x14ac:dyDescent="0.25">
      <c r="A240" s="20">
        <f>0.000000054071*10^9</f>
        <v>54.071000000000005</v>
      </c>
      <c r="B240">
        <v>0.72816239999999999</v>
      </c>
      <c r="C240">
        <v>1.10419</v>
      </c>
      <c r="D240">
        <v>-0.57654240000000001</v>
      </c>
      <c r="E240">
        <v>1.6005940000000001</v>
      </c>
      <c r="F240">
        <v>-0.24099229999999999</v>
      </c>
      <c r="G240">
        <v>1.283118</v>
      </c>
      <c r="H240">
        <v>2.6218759999999999</v>
      </c>
      <c r="I240">
        <v>1.343966</v>
      </c>
      <c r="J240">
        <v>2.6591830000000001</v>
      </c>
      <c r="K240">
        <v>1.673837</v>
      </c>
      <c r="L240">
        <v>9.7419829999999999E-2</v>
      </c>
      <c r="M240">
        <v>0.59661660000000005</v>
      </c>
      <c r="N240">
        <v>0.60193560000000002</v>
      </c>
      <c r="O240">
        <v>-1.1050219999999999</v>
      </c>
      <c r="P240">
        <v>-2.2357779999999998</v>
      </c>
      <c r="Q240">
        <v>1.1701170000000001</v>
      </c>
      <c r="R240">
        <v>0.84686499999999998</v>
      </c>
      <c r="S240">
        <v>1.045307</v>
      </c>
      <c r="T240">
        <v>-0.23302349999999999</v>
      </c>
      <c r="U240">
        <v>1.073307</v>
      </c>
    </row>
    <row r="241" spans="1:21" x14ac:dyDescent="0.25">
      <c r="A241" s="20">
        <f>0.000000055071*10^9</f>
        <v>55.070999999999998</v>
      </c>
      <c r="B241">
        <v>1.3299799999999999</v>
      </c>
      <c r="C241">
        <v>1.054751</v>
      </c>
      <c r="D241">
        <v>0.72802160000000005</v>
      </c>
      <c r="E241">
        <v>3.246874</v>
      </c>
      <c r="F241">
        <v>0.10569770000000001</v>
      </c>
      <c r="G241">
        <v>1.5996239999999999</v>
      </c>
      <c r="H241">
        <v>2.8439009999999998</v>
      </c>
      <c r="I241">
        <v>1.4950619999999999</v>
      </c>
      <c r="J241">
        <v>2.822527</v>
      </c>
      <c r="K241">
        <v>1.795383</v>
      </c>
      <c r="L241">
        <v>0.47930220000000001</v>
      </c>
      <c r="M241">
        <v>1.5205200000000001</v>
      </c>
      <c r="N241">
        <v>1.694051</v>
      </c>
      <c r="O241">
        <v>-0.74027759999999998</v>
      </c>
      <c r="P241">
        <v>-1.809604</v>
      </c>
      <c r="Q241">
        <v>0.76604689999999998</v>
      </c>
      <c r="R241">
        <v>1.78024</v>
      </c>
      <c r="S241">
        <v>1.6421539999999999</v>
      </c>
      <c r="T241">
        <v>0.28360160000000001</v>
      </c>
      <c r="U241">
        <v>2.054522</v>
      </c>
    </row>
    <row r="242" spans="1:21" x14ac:dyDescent="0.25">
      <c r="A242" s="20">
        <f>0.000000056071*10^9</f>
        <v>56.070999999999998</v>
      </c>
      <c r="B242">
        <v>1.2170289999999999</v>
      </c>
      <c r="C242">
        <v>0.87675449999999999</v>
      </c>
      <c r="D242">
        <v>1.6651640000000001</v>
      </c>
      <c r="E242">
        <v>3.8979010000000001</v>
      </c>
      <c r="F242">
        <v>0.8902217</v>
      </c>
      <c r="G242">
        <v>1.632047</v>
      </c>
      <c r="H242">
        <v>3.8540000000000001</v>
      </c>
      <c r="I242">
        <v>2.1411380000000002</v>
      </c>
      <c r="J242">
        <v>0.62483920000000004</v>
      </c>
      <c r="K242">
        <v>2.877148</v>
      </c>
      <c r="L242">
        <v>0.80982469999999995</v>
      </c>
      <c r="M242">
        <v>2.188539</v>
      </c>
      <c r="N242">
        <v>1.7535609999999999</v>
      </c>
      <c r="O242">
        <v>0.513679</v>
      </c>
      <c r="P242">
        <v>0.95356289999999999</v>
      </c>
      <c r="Q242">
        <v>1.567223</v>
      </c>
      <c r="R242">
        <v>1.6137280000000001</v>
      </c>
      <c r="S242">
        <v>2.5095239999999999</v>
      </c>
      <c r="T242">
        <v>1.5176449999999999</v>
      </c>
      <c r="U242">
        <v>3.0860820000000002</v>
      </c>
    </row>
    <row r="243" spans="1:21" x14ac:dyDescent="0.25">
      <c r="A243" s="20">
        <f>0.000000057071*10^9</f>
        <v>57.071000000000005</v>
      </c>
      <c r="B243">
        <v>0.66618719999999998</v>
      </c>
      <c r="C243">
        <v>1.83724</v>
      </c>
      <c r="D243">
        <v>1.2796959999999999</v>
      </c>
      <c r="E243">
        <v>2.85019</v>
      </c>
      <c r="F243">
        <v>0.90973689999999996</v>
      </c>
      <c r="G243">
        <v>1.581558</v>
      </c>
      <c r="H243">
        <v>3.0535329999999998</v>
      </c>
      <c r="I243">
        <v>2.877688</v>
      </c>
      <c r="J243">
        <v>-9.4313829999999998E-3</v>
      </c>
      <c r="K243">
        <v>2.5765449999999999</v>
      </c>
      <c r="L243">
        <v>1.023372E-2</v>
      </c>
      <c r="M243">
        <v>1.9476089999999999</v>
      </c>
      <c r="N243">
        <v>0.96867119999999995</v>
      </c>
      <c r="O243">
        <v>1.1625259999999999</v>
      </c>
      <c r="P243">
        <v>2.8799320000000002</v>
      </c>
      <c r="Q243">
        <v>2.3253189999999999</v>
      </c>
      <c r="R243">
        <v>0.92384719999999998</v>
      </c>
      <c r="S243">
        <v>2.0237250000000002</v>
      </c>
      <c r="T243">
        <v>2.8979170000000001</v>
      </c>
      <c r="U243">
        <v>2.4201109999999999</v>
      </c>
    </row>
    <row r="244" spans="1:21" x14ac:dyDescent="0.25">
      <c r="A244" s="20">
        <f>0.000000058071*10^9</f>
        <v>58.070999999999998</v>
      </c>
      <c r="B244">
        <v>0.40689150000000002</v>
      </c>
      <c r="C244">
        <v>2.5878570000000001</v>
      </c>
      <c r="D244">
        <v>1.163413</v>
      </c>
      <c r="E244">
        <v>2.2893870000000001</v>
      </c>
      <c r="F244">
        <v>0.57830420000000005</v>
      </c>
      <c r="G244">
        <v>2.2017730000000002</v>
      </c>
      <c r="H244">
        <v>1.094598</v>
      </c>
      <c r="I244">
        <v>2.0176059999999998</v>
      </c>
      <c r="J244">
        <v>1.50213</v>
      </c>
      <c r="K244">
        <v>0.8595178</v>
      </c>
      <c r="L244">
        <v>-0.32862180000000002</v>
      </c>
      <c r="M244">
        <v>1.710793</v>
      </c>
      <c r="N244">
        <v>0.71337819999999996</v>
      </c>
      <c r="O244">
        <v>1.161848</v>
      </c>
      <c r="P244">
        <v>3.227948</v>
      </c>
      <c r="Q244">
        <v>2.5178910000000001</v>
      </c>
      <c r="R244">
        <v>1.529768</v>
      </c>
      <c r="S244">
        <v>1.1526810000000001</v>
      </c>
      <c r="T244">
        <v>2.5612249999999999</v>
      </c>
      <c r="U244">
        <v>1.7831900000000001</v>
      </c>
    </row>
    <row r="245" spans="1:21" x14ac:dyDescent="0.25">
      <c r="A245" s="20">
        <f>0.000000059071*10^9</f>
        <v>59.070999999999998</v>
      </c>
      <c r="B245">
        <v>0.76994269999999998</v>
      </c>
      <c r="C245">
        <v>1.6281600000000001</v>
      </c>
      <c r="D245">
        <v>0.92788890000000002</v>
      </c>
      <c r="E245">
        <v>2.4677410000000002</v>
      </c>
      <c r="F245">
        <v>1.3593299999999999</v>
      </c>
      <c r="G245">
        <v>2.625327</v>
      </c>
      <c r="H245">
        <v>1.3044990000000001</v>
      </c>
      <c r="I245">
        <v>0.41471390000000002</v>
      </c>
      <c r="J245">
        <v>1.850449</v>
      </c>
      <c r="K245">
        <v>0.30120960000000002</v>
      </c>
      <c r="L245">
        <v>0.90268979999999999</v>
      </c>
      <c r="M245">
        <v>0.32281300000000002</v>
      </c>
      <c r="N245">
        <v>0.54273249999999995</v>
      </c>
      <c r="O245">
        <v>1.352514</v>
      </c>
      <c r="P245">
        <v>3.0860379999999998</v>
      </c>
      <c r="Q245">
        <v>2.5284430000000002</v>
      </c>
      <c r="R245">
        <v>2.0286689999999998</v>
      </c>
      <c r="S245">
        <v>1.2204390000000001</v>
      </c>
      <c r="T245">
        <v>1.5981559999999999</v>
      </c>
      <c r="U245">
        <v>3.0131429999999999</v>
      </c>
    </row>
    <row r="246" spans="1:21" x14ac:dyDescent="0.25">
      <c r="A246" s="20">
        <f>0.000000060071*10^9</f>
        <v>60.070999999999998</v>
      </c>
      <c r="B246">
        <v>1.142023</v>
      </c>
      <c r="C246">
        <v>0.75691640000000004</v>
      </c>
      <c r="D246">
        <v>0.55171329999999996</v>
      </c>
      <c r="E246">
        <v>1.2667919999999999</v>
      </c>
      <c r="F246">
        <v>1.968623</v>
      </c>
      <c r="G246">
        <v>1.96217</v>
      </c>
      <c r="H246">
        <v>2.4770500000000002</v>
      </c>
      <c r="I246">
        <v>0.24915409999999999</v>
      </c>
      <c r="J246">
        <v>1.3854770000000001</v>
      </c>
      <c r="K246">
        <v>0.83816230000000003</v>
      </c>
      <c r="L246">
        <v>1.973765</v>
      </c>
      <c r="M246">
        <v>-1.3467</v>
      </c>
      <c r="N246">
        <v>0.53861020000000004</v>
      </c>
      <c r="O246">
        <v>2.0464530000000001</v>
      </c>
      <c r="P246">
        <v>2.6489449999999999</v>
      </c>
      <c r="Q246">
        <v>2.0713240000000002</v>
      </c>
      <c r="R246">
        <v>0.91198089999999998</v>
      </c>
      <c r="S246">
        <v>1.7836479999999999</v>
      </c>
      <c r="T246">
        <v>1.5860590000000001</v>
      </c>
      <c r="U246">
        <v>3.7141299999999999</v>
      </c>
    </row>
    <row r="247" spans="1:21" x14ac:dyDescent="0.25">
      <c r="A247" s="20">
        <f>0.000000061071*10^9</f>
        <v>61.071000000000005</v>
      </c>
      <c r="B247">
        <v>1.0252209999999999</v>
      </c>
      <c r="C247">
        <v>1.2375480000000001</v>
      </c>
      <c r="D247">
        <v>1.1303920000000001</v>
      </c>
      <c r="E247">
        <v>0.12437819999999999</v>
      </c>
      <c r="F247">
        <v>1.8396429999999999</v>
      </c>
      <c r="G247">
        <v>1.177316</v>
      </c>
      <c r="H247">
        <v>1.8786130000000001</v>
      </c>
      <c r="I247">
        <v>1.336047</v>
      </c>
      <c r="J247">
        <v>2.2691309999999998</v>
      </c>
      <c r="K247">
        <v>1.3788339999999999</v>
      </c>
      <c r="L247">
        <v>2.125559</v>
      </c>
      <c r="M247">
        <v>-0.25566610000000001</v>
      </c>
      <c r="N247">
        <v>1.1088070000000001</v>
      </c>
      <c r="O247">
        <v>2.9906100000000002</v>
      </c>
      <c r="P247">
        <v>2.3833609999999998</v>
      </c>
      <c r="Q247">
        <v>1.59334</v>
      </c>
      <c r="R247">
        <v>9.2865539999999996E-2</v>
      </c>
      <c r="S247">
        <v>1.706537</v>
      </c>
      <c r="T247">
        <v>1.6645110000000001</v>
      </c>
      <c r="U247">
        <v>2.7291500000000002</v>
      </c>
    </row>
    <row r="248" spans="1:21" x14ac:dyDescent="0.25">
      <c r="A248" s="20">
        <f>0.000000062071*10^9</f>
        <v>62.070999999999998</v>
      </c>
      <c r="B248">
        <v>1.047139</v>
      </c>
      <c r="C248">
        <v>1.8123199999999999</v>
      </c>
      <c r="D248">
        <v>1.4992650000000001</v>
      </c>
      <c r="E248">
        <v>1.30975</v>
      </c>
      <c r="F248">
        <v>1.991384</v>
      </c>
      <c r="G248">
        <v>1.8766719999999999</v>
      </c>
      <c r="H248">
        <v>1.164547</v>
      </c>
      <c r="I248">
        <v>1.6378520000000001</v>
      </c>
      <c r="J248">
        <v>3.6402510000000001</v>
      </c>
      <c r="K248">
        <v>1.7698739999999999</v>
      </c>
      <c r="L248">
        <v>2.3362690000000002</v>
      </c>
      <c r="M248">
        <v>2.4018700000000002</v>
      </c>
      <c r="N248">
        <v>0.92875700000000005</v>
      </c>
      <c r="O248">
        <v>3.461687</v>
      </c>
      <c r="P248">
        <v>3.07965</v>
      </c>
      <c r="Q248">
        <v>1.2712190000000001</v>
      </c>
      <c r="R248">
        <v>0.58083940000000001</v>
      </c>
      <c r="S248">
        <v>1.3584560000000001</v>
      </c>
      <c r="T248">
        <v>1.555264</v>
      </c>
      <c r="U248">
        <v>2.530948</v>
      </c>
    </row>
    <row r="249" spans="1:21" x14ac:dyDescent="0.25">
      <c r="A249" s="20">
        <f>0.000000063071*10^9</f>
        <v>63.070999999999998</v>
      </c>
      <c r="B249">
        <v>1.3912709999999999</v>
      </c>
      <c r="C249">
        <v>2.2464140000000001</v>
      </c>
      <c r="D249">
        <v>1.24261</v>
      </c>
      <c r="E249">
        <v>2.8600099999999999</v>
      </c>
      <c r="F249">
        <v>1.8597170000000001</v>
      </c>
      <c r="G249">
        <v>3.0675180000000002</v>
      </c>
      <c r="H249">
        <v>1.8525149999999999</v>
      </c>
      <c r="I249">
        <v>1.0480449999999999</v>
      </c>
      <c r="J249">
        <v>3.5387740000000001</v>
      </c>
      <c r="K249">
        <v>2.0126200000000001</v>
      </c>
      <c r="L249">
        <v>1.844117</v>
      </c>
      <c r="M249">
        <v>2.198064</v>
      </c>
      <c r="N249">
        <v>0.12613840000000001</v>
      </c>
      <c r="O249">
        <v>3.0047980000000001</v>
      </c>
      <c r="P249">
        <v>2.8803169999999998</v>
      </c>
      <c r="Q249">
        <v>1.407651</v>
      </c>
      <c r="R249">
        <v>1.676385</v>
      </c>
      <c r="S249">
        <v>1.974602</v>
      </c>
      <c r="T249">
        <v>1.53827</v>
      </c>
      <c r="U249">
        <v>2.5395379999999999</v>
      </c>
    </row>
    <row r="250" spans="1:21" x14ac:dyDescent="0.25">
      <c r="A250" s="20">
        <f>0.000000064071*10^9</f>
        <v>64.071000000000012</v>
      </c>
      <c r="B250">
        <v>1.502834</v>
      </c>
      <c r="C250">
        <v>3.054799</v>
      </c>
      <c r="D250">
        <v>1.185211</v>
      </c>
      <c r="E250">
        <v>2.5962360000000002</v>
      </c>
      <c r="F250">
        <v>1.296894</v>
      </c>
      <c r="G250">
        <v>2.4585159999999999</v>
      </c>
      <c r="H250">
        <v>2.815064</v>
      </c>
      <c r="I250">
        <v>1.1570579999999999</v>
      </c>
      <c r="J250">
        <v>2.2996989999999999</v>
      </c>
      <c r="K250">
        <v>2.1799219999999999</v>
      </c>
      <c r="L250">
        <v>0.66883579999999998</v>
      </c>
      <c r="M250">
        <v>-0.12541289999999999</v>
      </c>
      <c r="N250">
        <v>0.1951283</v>
      </c>
      <c r="O250">
        <v>2.21827</v>
      </c>
      <c r="P250">
        <v>1.737825</v>
      </c>
      <c r="Q250">
        <v>2.5962200000000002</v>
      </c>
      <c r="R250">
        <v>2.7878310000000002</v>
      </c>
      <c r="S250">
        <v>2.7769400000000002</v>
      </c>
      <c r="T250">
        <v>0.99216899999999997</v>
      </c>
      <c r="U250">
        <v>0.80256190000000005</v>
      </c>
    </row>
    <row r="251" spans="1:21" x14ac:dyDescent="0.25">
      <c r="A251" s="20">
        <f>0.000000065071*10^9</f>
        <v>65.070999999999998</v>
      </c>
      <c r="B251">
        <v>1.840347</v>
      </c>
      <c r="C251">
        <v>3.0865499999999999</v>
      </c>
      <c r="D251">
        <v>0.66129769999999999</v>
      </c>
      <c r="E251">
        <v>1.586263</v>
      </c>
      <c r="F251">
        <v>1.5972710000000001</v>
      </c>
      <c r="G251">
        <v>1.5738350000000001</v>
      </c>
      <c r="H251">
        <v>2.9511940000000001</v>
      </c>
      <c r="I251">
        <v>1.917581</v>
      </c>
      <c r="J251">
        <v>1.6947779999999999</v>
      </c>
      <c r="K251">
        <v>2.2212339999999999</v>
      </c>
      <c r="L251">
        <v>0.88943870000000003</v>
      </c>
      <c r="M251">
        <v>-0.2513011</v>
      </c>
      <c r="N251">
        <v>0.96909310000000004</v>
      </c>
      <c r="O251">
        <v>2.1460819999999998</v>
      </c>
      <c r="P251">
        <v>1.709816</v>
      </c>
      <c r="Q251">
        <v>2.9382969999999999</v>
      </c>
      <c r="R251">
        <v>2.917065</v>
      </c>
      <c r="S251">
        <v>2.6051139999999999</v>
      </c>
      <c r="T251">
        <v>0.45715230000000001</v>
      </c>
      <c r="U251">
        <v>-0.40400340000000001</v>
      </c>
    </row>
    <row r="252" spans="1:21" x14ac:dyDescent="0.25">
      <c r="A252" s="20">
        <f>0.000000066071*10^9</f>
        <v>66.070999999999998</v>
      </c>
      <c r="B252">
        <v>2.5367769999999998</v>
      </c>
      <c r="C252">
        <v>2.0308830000000002</v>
      </c>
      <c r="D252">
        <v>-6.4974509999999999E-2</v>
      </c>
      <c r="E252">
        <v>1.696064</v>
      </c>
      <c r="F252">
        <v>2.1977910000000001</v>
      </c>
      <c r="G252">
        <v>2.4596680000000002</v>
      </c>
      <c r="H252">
        <v>1.8898029999999999</v>
      </c>
      <c r="I252">
        <v>2.4817330000000002</v>
      </c>
      <c r="J252">
        <v>1.573086</v>
      </c>
      <c r="K252">
        <v>1.651502</v>
      </c>
      <c r="L252">
        <v>2.0478480000000001</v>
      </c>
      <c r="M252">
        <v>1.5355810000000001</v>
      </c>
      <c r="N252">
        <v>1.4059980000000001</v>
      </c>
      <c r="O252">
        <v>2.5761699999999998</v>
      </c>
      <c r="P252">
        <v>1.050943</v>
      </c>
      <c r="Q252">
        <v>1.642104</v>
      </c>
      <c r="R252">
        <v>1.7002889999999999</v>
      </c>
      <c r="S252">
        <v>1.9831749999999999</v>
      </c>
      <c r="T252">
        <v>0.66757639999999996</v>
      </c>
      <c r="U252">
        <v>0.46313559999999998</v>
      </c>
    </row>
    <row r="253" spans="1:21" x14ac:dyDescent="0.25">
      <c r="A253" s="20">
        <f>0.000000067071*10^9</f>
        <v>67.071000000000012</v>
      </c>
      <c r="B253">
        <v>2.3604069999999999</v>
      </c>
      <c r="C253">
        <v>1.7180839999999999</v>
      </c>
      <c r="D253">
        <v>-0.12546560000000001</v>
      </c>
      <c r="E253">
        <v>2.6567129999999999</v>
      </c>
      <c r="F253">
        <v>2.4301140000000001</v>
      </c>
      <c r="G253">
        <v>3.436337</v>
      </c>
      <c r="H253">
        <v>0.63292300000000001</v>
      </c>
      <c r="I253">
        <v>2.6764510000000001</v>
      </c>
      <c r="J253">
        <v>1.4216200000000001</v>
      </c>
      <c r="K253">
        <v>0.98698300000000005</v>
      </c>
      <c r="L253">
        <v>2.5605009999999999</v>
      </c>
      <c r="M253">
        <v>2.903518</v>
      </c>
      <c r="N253">
        <v>0.61587329999999996</v>
      </c>
      <c r="O253">
        <v>2.1419199999999998</v>
      </c>
      <c r="P253">
        <v>-0.64321649999999997</v>
      </c>
      <c r="Q253">
        <v>0.82997460000000001</v>
      </c>
      <c r="R253">
        <v>0.37383119999999997</v>
      </c>
      <c r="S253">
        <v>1.407146</v>
      </c>
      <c r="T253">
        <v>0.41920459999999998</v>
      </c>
      <c r="U253">
        <v>2.024715</v>
      </c>
    </row>
    <row r="254" spans="1:21" x14ac:dyDescent="0.25">
      <c r="A254" s="20">
        <f>0.000000068071*10^9</f>
        <v>68.070999999999998</v>
      </c>
      <c r="B254">
        <v>1.245814</v>
      </c>
      <c r="C254">
        <v>1.7161299999999999</v>
      </c>
      <c r="D254">
        <v>2.4683460000000001E-2</v>
      </c>
      <c r="E254">
        <v>2.7111489999999998</v>
      </c>
      <c r="F254">
        <v>2.8687109999999998</v>
      </c>
      <c r="G254">
        <v>3.2069830000000001</v>
      </c>
      <c r="H254">
        <v>0.36012139999999998</v>
      </c>
      <c r="I254">
        <v>2.4328699999999999</v>
      </c>
      <c r="J254">
        <v>2.0281319999999998</v>
      </c>
      <c r="K254">
        <v>1.346247</v>
      </c>
      <c r="L254">
        <v>2.347645</v>
      </c>
      <c r="M254">
        <v>3.2189839999999998</v>
      </c>
      <c r="N254">
        <v>-0.76935540000000002</v>
      </c>
      <c r="O254">
        <v>1.386369</v>
      </c>
      <c r="P254">
        <v>-0.40476030000000002</v>
      </c>
      <c r="Q254">
        <v>0.84417299999999995</v>
      </c>
      <c r="R254">
        <v>0.61875420000000003</v>
      </c>
      <c r="S254">
        <v>0.44914219999999999</v>
      </c>
      <c r="T254">
        <v>-0.59173849999999995</v>
      </c>
      <c r="U254">
        <v>3.1882990000000002</v>
      </c>
    </row>
    <row r="255" spans="1:21" x14ac:dyDescent="0.25">
      <c r="A255" s="20">
        <f>0.000000069071*10^9</f>
        <v>69.070999999999998</v>
      </c>
      <c r="B255">
        <v>0.63360830000000001</v>
      </c>
      <c r="C255">
        <v>1.005819</v>
      </c>
      <c r="D255">
        <v>0.64714899999999997</v>
      </c>
      <c r="E255">
        <v>1.4307179999999999</v>
      </c>
      <c r="F255">
        <v>2.894892</v>
      </c>
      <c r="G255">
        <v>2.4394930000000001</v>
      </c>
      <c r="H255">
        <v>0.73812480000000003</v>
      </c>
      <c r="I255">
        <v>2.0656880000000002</v>
      </c>
      <c r="J255">
        <v>2.9228930000000002</v>
      </c>
      <c r="K255">
        <v>2.0052089999999998</v>
      </c>
      <c r="L255">
        <v>1.604646</v>
      </c>
      <c r="M255">
        <v>2.57714</v>
      </c>
      <c r="N255">
        <v>-0.90362869999999995</v>
      </c>
      <c r="O255">
        <v>0.90131709999999998</v>
      </c>
      <c r="P255">
        <v>1.4466220000000001</v>
      </c>
      <c r="Q255">
        <v>1.3170809999999999</v>
      </c>
      <c r="R255">
        <v>1.584527</v>
      </c>
      <c r="S255">
        <v>-0.38154860000000002</v>
      </c>
      <c r="T255">
        <v>-0.4316739</v>
      </c>
      <c r="U255">
        <v>3.1873279999999999</v>
      </c>
    </row>
    <row r="256" spans="1:21" x14ac:dyDescent="0.25">
      <c r="A256" s="20">
        <f>0.000000070071*10^9</f>
        <v>70.071000000000012</v>
      </c>
      <c r="B256">
        <v>1.4835389999999999</v>
      </c>
      <c r="C256">
        <v>0.67192609999999997</v>
      </c>
      <c r="D256">
        <v>1.4810430000000001</v>
      </c>
      <c r="E256">
        <v>0.34488410000000003</v>
      </c>
      <c r="F256">
        <v>2.6612230000000001</v>
      </c>
      <c r="G256">
        <v>1.5716410000000001</v>
      </c>
      <c r="H256">
        <v>0.90626930000000006</v>
      </c>
      <c r="I256">
        <v>2.0474899999999998</v>
      </c>
      <c r="J256">
        <v>3.0078230000000001</v>
      </c>
      <c r="K256">
        <v>1.572038</v>
      </c>
      <c r="L256">
        <v>1.3176319999999999</v>
      </c>
      <c r="M256">
        <v>1.830727</v>
      </c>
      <c r="N256">
        <v>0.56777140000000004</v>
      </c>
      <c r="O256">
        <v>-0.41684919999999998</v>
      </c>
      <c r="P256">
        <v>2.825841</v>
      </c>
      <c r="Q256">
        <v>2.279077</v>
      </c>
      <c r="R256">
        <v>1.045752</v>
      </c>
      <c r="S256">
        <v>0.18228649999999999</v>
      </c>
      <c r="T256">
        <v>0.73423479999999997</v>
      </c>
      <c r="U256">
        <v>1.9939899999999999</v>
      </c>
    </row>
    <row r="257" spans="1:21" x14ac:dyDescent="0.25">
      <c r="A257" s="20">
        <f>0.000000071071*10^9</f>
        <v>71.070999999999998</v>
      </c>
      <c r="B257">
        <v>3.2319369999999998</v>
      </c>
      <c r="C257">
        <v>0.60335459999999996</v>
      </c>
      <c r="D257">
        <v>0.86053449999999998</v>
      </c>
      <c r="E257">
        <v>0.52042719999999998</v>
      </c>
      <c r="F257">
        <v>2.7636699999999998</v>
      </c>
      <c r="G257">
        <v>1.3355779999999999</v>
      </c>
      <c r="H257">
        <v>0.32250780000000001</v>
      </c>
      <c r="I257">
        <v>2.103599</v>
      </c>
      <c r="J257">
        <v>2.3084720000000001</v>
      </c>
      <c r="K257">
        <v>0.51136020000000004</v>
      </c>
      <c r="L257">
        <v>1.550451</v>
      </c>
      <c r="M257">
        <v>1.9339569999999999</v>
      </c>
      <c r="N257">
        <v>2.069407</v>
      </c>
      <c r="O257">
        <v>-1.31436</v>
      </c>
      <c r="P257">
        <v>3.263191</v>
      </c>
      <c r="Q257">
        <v>2.3132259999999998</v>
      </c>
      <c r="R257">
        <v>-0.54441530000000005</v>
      </c>
      <c r="S257">
        <v>1.185764</v>
      </c>
      <c r="T257">
        <v>1.2051480000000001</v>
      </c>
      <c r="U257">
        <v>0.72550369999999997</v>
      </c>
    </row>
    <row r="258" spans="1:21" x14ac:dyDescent="0.25">
      <c r="A258" s="20">
        <f>0.000000072071*10^9</f>
        <v>72.070999999999998</v>
      </c>
      <c r="B258">
        <v>3.41554</v>
      </c>
      <c r="C258">
        <v>0.44802449999999999</v>
      </c>
      <c r="D258">
        <v>-0.25175330000000001</v>
      </c>
      <c r="E258">
        <v>0.62713920000000001</v>
      </c>
      <c r="F258">
        <v>2.6076000000000001</v>
      </c>
      <c r="G258">
        <v>1.672137</v>
      </c>
      <c r="H258">
        <v>-0.13439870000000001</v>
      </c>
      <c r="I258">
        <v>1.757045</v>
      </c>
      <c r="J258">
        <v>1.6051569999999999</v>
      </c>
      <c r="K258">
        <v>0.54207470000000002</v>
      </c>
      <c r="L258">
        <v>1.0300290000000001</v>
      </c>
      <c r="M258">
        <v>2.57986</v>
      </c>
      <c r="N258">
        <v>1.8088580000000001</v>
      </c>
      <c r="O258">
        <v>-0.38018760000000001</v>
      </c>
      <c r="P258">
        <v>2.5351330000000001</v>
      </c>
      <c r="Q258">
        <v>1.1248100000000001</v>
      </c>
      <c r="R258">
        <v>-1.3935120000000001</v>
      </c>
      <c r="S258">
        <v>0.91757080000000002</v>
      </c>
      <c r="T258">
        <v>1.3555429999999999</v>
      </c>
      <c r="U258">
        <v>0.18989839999999999</v>
      </c>
    </row>
    <row r="259" spans="1:21" x14ac:dyDescent="0.25">
      <c r="A259" s="20">
        <f>0.000000073071*10^9</f>
        <v>73.071000000000012</v>
      </c>
      <c r="B259">
        <v>1.3174520000000001</v>
      </c>
      <c r="C259">
        <v>0.3342155</v>
      </c>
      <c r="D259">
        <v>6.9992769999999996E-2</v>
      </c>
      <c r="E259">
        <v>-0.107627</v>
      </c>
      <c r="F259">
        <v>2.616133</v>
      </c>
      <c r="G259">
        <v>1.3578049999999999</v>
      </c>
      <c r="H259">
        <v>0.78852279999999997</v>
      </c>
      <c r="I259">
        <v>1.247547</v>
      </c>
      <c r="J259">
        <v>1.6192310000000001</v>
      </c>
      <c r="K259">
        <v>1.8496030000000001</v>
      </c>
      <c r="L259">
        <v>0.38653300000000002</v>
      </c>
      <c r="M259">
        <v>2.0411009999999998</v>
      </c>
      <c r="N259">
        <v>1.0655479999999999</v>
      </c>
      <c r="O259">
        <v>1.1363179999999999</v>
      </c>
      <c r="P259">
        <v>1.0765549999999999</v>
      </c>
      <c r="Q259">
        <v>1.1651229999999999</v>
      </c>
      <c r="R259">
        <v>-0.94351119999999999</v>
      </c>
      <c r="S259">
        <v>0.47747509999999999</v>
      </c>
      <c r="T259">
        <v>1.370951</v>
      </c>
      <c r="U259">
        <v>0.59889420000000004</v>
      </c>
    </row>
    <row r="260" spans="1:21" x14ac:dyDescent="0.25">
      <c r="A260" s="20">
        <f>0.000000074071*10^9</f>
        <v>74.070999999999998</v>
      </c>
      <c r="B260">
        <v>-0.17907919999999999</v>
      </c>
      <c r="C260">
        <v>-4.6142599999999999E-2</v>
      </c>
      <c r="D260">
        <v>0.85693109999999995</v>
      </c>
      <c r="E260">
        <v>-0.41149340000000001</v>
      </c>
      <c r="F260">
        <v>3.140415</v>
      </c>
      <c r="G260">
        <v>1.3294429999999999</v>
      </c>
      <c r="H260">
        <v>1.8787560000000001</v>
      </c>
      <c r="I260">
        <v>1.7766109999999999</v>
      </c>
      <c r="J260">
        <v>1.603858</v>
      </c>
      <c r="K260">
        <v>2.444483</v>
      </c>
      <c r="L260">
        <v>0.15091860000000001</v>
      </c>
      <c r="M260">
        <v>0.35183579999999998</v>
      </c>
      <c r="N260">
        <v>1.720121</v>
      </c>
      <c r="O260">
        <v>2.6912340000000001</v>
      </c>
      <c r="P260">
        <v>-0.1549102</v>
      </c>
      <c r="Q260">
        <v>2.9945140000000001</v>
      </c>
      <c r="R260">
        <v>0.7005091</v>
      </c>
      <c r="S260">
        <v>0.52131430000000001</v>
      </c>
      <c r="T260">
        <v>1.0296810000000001</v>
      </c>
      <c r="U260">
        <v>1.3539079999999999</v>
      </c>
    </row>
    <row r="261" spans="1:21" x14ac:dyDescent="0.25">
      <c r="A261" s="20">
        <f>0.000000075071*10^9</f>
        <v>75.070999999999998</v>
      </c>
      <c r="B261">
        <v>7.6724650000000005E-2</v>
      </c>
      <c r="C261">
        <v>0.29098879999999999</v>
      </c>
      <c r="D261">
        <v>0.97013470000000002</v>
      </c>
      <c r="E261">
        <v>-0.1337248</v>
      </c>
      <c r="F261">
        <v>2.7464409999999999</v>
      </c>
      <c r="G261">
        <v>2.1730499999999999</v>
      </c>
      <c r="H261">
        <v>1.377513</v>
      </c>
      <c r="I261">
        <v>3.198966</v>
      </c>
      <c r="J261">
        <v>0.94342130000000002</v>
      </c>
      <c r="K261">
        <v>1.421305</v>
      </c>
      <c r="L261">
        <v>-0.3717413</v>
      </c>
      <c r="M261">
        <v>-0.29981560000000002</v>
      </c>
      <c r="N261">
        <v>2.0797949999999998</v>
      </c>
      <c r="O261">
        <v>3.6787700000000001</v>
      </c>
      <c r="P261">
        <v>-0.79442109999999999</v>
      </c>
      <c r="Q261">
        <v>3.3252419999999998</v>
      </c>
      <c r="R261">
        <v>2.485268</v>
      </c>
      <c r="S261">
        <v>0.17142660000000001</v>
      </c>
      <c r="T261">
        <v>1.1854439999999999</v>
      </c>
      <c r="U261">
        <v>1.128511</v>
      </c>
    </row>
    <row r="262" spans="1:21" x14ac:dyDescent="0.25">
      <c r="A262" s="20">
        <f>0.000000076071*10^9</f>
        <v>76.070999999999998</v>
      </c>
      <c r="B262">
        <v>0.64943759999999995</v>
      </c>
      <c r="C262">
        <v>1.1681649999999999</v>
      </c>
      <c r="D262">
        <v>0.6237703</v>
      </c>
      <c r="E262">
        <v>8.0069959999999996E-2</v>
      </c>
      <c r="F262">
        <v>1.2837590000000001</v>
      </c>
      <c r="G262">
        <v>1.6863220000000001</v>
      </c>
      <c r="H262">
        <v>-6.9974430000000004E-2</v>
      </c>
      <c r="I262">
        <v>3.5455209999999999</v>
      </c>
      <c r="J262">
        <v>0.80531719999999996</v>
      </c>
      <c r="K262">
        <v>0.12730079999999999</v>
      </c>
      <c r="L262">
        <v>1.861084E-2</v>
      </c>
      <c r="M262">
        <v>7.1732459999999998E-2</v>
      </c>
      <c r="N262">
        <v>1.292875</v>
      </c>
      <c r="O262">
        <v>2.720456</v>
      </c>
      <c r="P262">
        <v>0.32046059999999998</v>
      </c>
      <c r="Q262">
        <v>1.265638</v>
      </c>
      <c r="R262">
        <v>2.443174</v>
      </c>
      <c r="S262">
        <v>-8.4643709999999997E-2</v>
      </c>
      <c r="T262">
        <v>1.761951</v>
      </c>
      <c r="U262">
        <v>0.56322930000000004</v>
      </c>
    </row>
    <row r="263" spans="1:21" x14ac:dyDescent="0.25">
      <c r="A263" s="20">
        <f>0.000000077071*10^9</f>
        <v>77.070999999999998</v>
      </c>
      <c r="B263">
        <v>1.289466</v>
      </c>
      <c r="C263">
        <v>1.0485469999999999</v>
      </c>
      <c r="D263">
        <v>0.24629100000000001</v>
      </c>
      <c r="E263">
        <v>0.58089970000000002</v>
      </c>
      <c r="F263">
        <v>0.30100539999999998</v>
      </c>
      <c r="G263">
        <v>0.39314139999999997</v>
      </c>
      <c r="H263">
        <v>-0.65709720000000005</v>
      </c>
      <c r="I263">
        <v>2.8331970000000002</v>
      </c>
      <c r="J263">
        <v>1.150814</v>
      </c>
      <c r="K263">
        <v>-0.74286509999999994</v>
      </c>
      <c r="L263">
        <v>0.76722380000000001</v>
      </c>
      <c r="M263">
        <v>-1.9980350000000001E-2</v>
      </c>
      <c r="N263">
        <v>1.627915</v>
      </c>
      <c r="O263">
        <v>1.1141559999999999</v>
      </c>
      <c r="P263">
        <v>2.615672</v>
      </c>
      <c r="Q263">
        <v>-0.40316299999999999</v>
      </c>
      <c r="R263">
        <v>1.529372</v>
      </c>
      <c r="S263">
        <v>0.19567609999999999</v>
      </c>
      <c r="T263">
        <v>1.5881130000000001</v>
      </c>
      <c r="U263">
        <v>1.0533570000000001</v>
      </c>
    </row>
    <row r="264" spans="1:21" x14ac:dyDescent="0.25">
      <c r="A264" s="20">
        <f>0.000000078071*10^9</f>
        <v>78.070999999999998</v>
      </c>
      <c r="B264">
        <v>2.0414759999999998</v>
      </c>
      <c r="C264">
        <v>0.44679049999999998</v>
      </c>
      <c r="D264">
        <v>0.1828979</v>
      </c>
      <c r="E264">
        <v>1.786532</v>
      </c>
      <c r="F264">
        <v>5.0646869999999997E-2</v>
      </c>
      <c r="G264">
        <v>0.93045429999999996</v>
      </c>
      <c r="H264">
        <v>7.7261460000000004E-2</v>
      </c>
      <c r="I264">
        <v>1.4889859999999999</v>
      </c>
      <c r="J264">
        <v>1.2590030000000001</v>
      </c>
      <c r="K264">
        <v>-0.76384419999999997</v>
      </c>
      <c r="L264">
        <v>-0.54036439999999997</v>
      </c>
      <c r="M264">
        <v>-0.83241419999999999</v>
      </c>
      <c r="N264">
        <v>2.6395759999999999</v>
      </c>
      <c r="O264">
        <v>0.85237229999999997</v>
      </c>
      <c r="P264">
        <v>2.943095</v>
      </c>
      <c r="Q264">
        <v>-0.30287849999999999</v>
      </c>
      <c r="R264">
        <v>1.748021</v>
      </c>
      <c r="S264">
        <v>1.584379</v>
      </c>
      <c r="T264">
        <v>0.89348870000000002</v>
      </c>
      <c r="U264">
        <v>1.6911750000000001</v>
      </c>
    </row>
    <row r="265" spans="1:21" x14ac:dyDescent="0.25">
      <c r="A265" s="20">
        <f>0.000000079071*10^9</f>
        <v>79.070999999999998</v>
      </c>
      <c r="B265">
        <v>2.381189</v>
      </c>
      <c r="C265">
        <v>0.51253709999999997</v>
      </c>
      <c r="D265">
        <v>1.071256</v>
      </c>
      <c r="E265">
        <v>2.7832210000000002</v>
      </c>
      <c r="F265">
        <v>0.62747039999999998</v>
      </c>
      <c r="G265">
        <v>2.3355130000000002</v>
      </c>
      <c r="H265">
        <v>0.94528120000000004</v>
      </c>
      <c r="I265">
        <v>-0.36116759999999998</v>
      </c>
      <c r="J265">
        <v>1.576427</v>
      </c>
      <c r="K265">
        <v>0.58698589999999995</v>
      </c>
      <c r="L265">
        <v>-1.8044249999999999</v>
      </c>
      <c r="M265">
        <v>-1.2060820000000001</v>
      </c>
      <c r="N265">
        <v>1.7098370000000001</v>
      </c>
      <c r="O265">
        <v>1.9575910000000001</v>
      </c>
      <c r="P265">
        <v>1.3205340000000001</v>
      </c>
      <c r="Q265">
        <v>0.79600859999999996</v>
      </c>
      <c r="R265">
        <v>1.583726</v>
      </c>
      <c r="S265">
        <v>3.245126</v>
      </c>
      <c r="T265">
        <v>0.40725250000000002</v>
      </c>
      <c r="U265">
        <v>1.4409110000000001</v>
      </c>
    </row>
    <row r="266" spans="1:21" x14ac:dyDescent="0.25">
      <c r="A266" s="20">
        <f>0.000000080071*10^9</f>
        <v>80.070999999999998</v>
      </c>
      <c r="B266">
        <v>2.65842</v>
      </c>
      <c r="C266">
        <v>0.54033209999999998</v>
      </c>
      <c r="D266">
        <v>2.8381660000000002</v>
      </c>
      <c r="E266">
        <v>2.218343</v>
      </c>
      <c r="F266">
        <v>1.310956</v>
      </c>
      <c r="G266">
        <v>2.8674780000000002</v>
      </c>
      <c r="H266">
        <v>1.11347</v>
      </c>
      <c r="I266">
        <v>-5.1273689999999997E-2</v>
      </c>
      <c r="J266">
        <v>1.35043</v>
      </c>
      <c r="K266">
        <v>1.0885089999999999</v>
      </c>
      <c r="L266">
        <v>-0.96550219999999998</v>
      </c>
      <c r="M266">
        <v>4.4307920000000001E-2</v>
      </c>
      <c r="N266">
        <v>0.56296650000000004</v>
      </c>
      <c r="O266">
        <v>3.07281</v>
      </c>
      <c r="P266">
        <v>1.2176050000000001E-2</v>
      </c>
      <c r="Q266">
        <v>1.446339</v>
      </c>
      <c r="R266">
        <v>0.46484120000000001</v>
      </c>
      <c r="S266">
        <v>2.8820969999999999</v>
      </c>
      <c r="T266">
        <v>-0.51719610000000005</v>
      </c>
      <c r="U266">
        <v>0.3511415</v>
      </c>
    </row>
    <row r="267" spans="1:21" x14ac:dyDescent="0.25">
      <c r="A267" s="20">
        <f>0.000000081071*10^9</f>
        <v>81.070999999999998</v>
      </c>
      <c r="B267">
        <v>2.4570620000000001</v>
      </c>
      <c r="C267">
        <v>-0.69197690000000001</v>
      </c>
      <c r="D267">
        <v>3.0610689999999998</v>
      </c>
      <c r="E267">
        <v>1.0018830000000001</v>
      </c>
      <c r="F267">
        <v>0.44972590000000001</v>
      </c>
      <c r="G267">
        <v>2.9902009999999999</v>
      </c>
      <c r="H267">
        <v>0.92181080000000004</v>
      </c>
      <c r="I267">
        <v>2.5966089999999999</v>
      </c>
      <c r="J267">
        <v>-0.24395140000000001</v>
      </c>
      <c r="K267">
        <v>-0.33808579999999999</v>
      </c>
      <c r="L267">
        <v>0.49111110000000002</v>
      </c>
      <c r="M267">
        <v>1.1011420000000001</v>
      </c>
      <c r="N267">
        <v>1.4035120000000001</v>
      </c>
      <c r="O267">
        <v>1.9667619999999999</v>
      </c>
      <c r="P267">
        <v>0.1499074</v>
      </c>
      <c r="Q267">
        <v>0.90195959999999997</v>
      </c>
      <c r="R267">
        <v>-4.955155E-2</v>
      </c>
      <c r="S267">
        <v>1.8137779999999999</v>
      </c>
      <c r="T267">
        <v>-1.158253</v>
      </c>
      <c r="U267">
        <v>-0.87744409999999995</v>
      </c>
    </row>
    <row r="268" spans="1:21" x14ac:dyDescent="0.25">
      <c r="A268" s="20">
        <f>0.000000082071*10^9</f>
        <v>82.070999999999998</v>
      </c>
      <c r="B268">
        <v>1.4381060000000001</v>
      </c>
      <c r="C268">
        <v>-1.5234430000000001</v>
      </c>
      <c r="D268">
        <v>1.168469</v>
      </c>
      <c r="E268">
        <v>0.83602050000000006</v>
      </c>
      <c r="F268">
        <v>-0.54591239999999996</v>
      </c>
      <c r="G268">
        <v>2.5328219999999999</v>
      </c>
      <c r="H268">
        <v>1.118085</v>
      </c>
      <c r="I268">
        <v>3.857259</v>
      </c>
      <c r="J268">
        <v>-1.301944</v>
      </c>
      <c r="K268">
        <v>-0.98852139999999999</v>
      </c>
      <c r="L268">
        <v>1.899041</v>
      </c>
      <c r="M268">
        <v>0.65820429999999996</v>
      </c>
      <c r="N268">
        <v>1.6060570000000001</v>
      </c>
      <c r="O268">
        <v>-0.2203022</v>
      </c>
      <c r="P268">
        <v>1.2240420000000001</v>
      </c>
      <c r="Q268">
        <v>0.50206220000000001</v>
      </c>
      <c r="R268">
        <v>0.29703970000000002</v>
      </c>
      <c r="S268">
        <v>1.8418429999999999</v>
      </c>
      <c r="T268">
        <v>-0.52885289999999996</v>
      </c>
      <c r="U268">
        <v>-1.1322099999999999</v>
      </c>
    </row>
    <row r="269" spans="1:21" x14ac:dyDescent="0.25">
      <c r="A269" s="20">
        <f>0.000000083071*10^9</f>
        <v>83.070999999999998</v>
      </c>
      <c r="B269">
        <v>0.99807360000000001</v>
      </c>
      <c r="C269">
        <v>-0.58256909999999995</v>
      </c>
      <c r="D269">
        <v>-0.13264989999999999</v>
      </c>
      <c r="E269">
        <v>0.75694850000000002</v>
      </c>
      <c r="F269">
        <v>-7.8170900000000005E-3</v>
      </c>
      <c r="G269">
        <v>1.4468989999999999</v>
      </c>
      <c r="H269">
        <v>1.5362169999999999</v>
      </c>
      <c r="I269">
        <v>3.212901</v>
      </c>
      <c r="J269">
        <v>-9.8552880000000002E-3</v>
      </c>
      <c r="K269">
        <v>-0.26825929999999998</v>
      </c>
      <c r="L269">
        <v>2.6376629999999999</v>
      </c>
      <c r="M269">
        <v>1.796385E-2</v>
      </c>
      <c r="N269">
        <v>-7.3886799999999999E-3</v>
      </c>
      <c r="O269">
        <v>-0.33295089999999999</v>
      </c>
      <c r="P269">
        <v>1.7688550000000001</v>
      </c>
      <c r="Q269">
        <v>1.291712</v>
      </c>
      <c r="R269">
        <v>1.6181939999999999</v>
      </c>
      <c r="S269">
        <v>1.9108879999999999</v>
      </c>
      <c r="T269">
        <v>0.1063635</v>
      </c>
      <c r="U269">
        <v>-0.63810299999999998</v>
      </c>
    </row>
    <row r="270" spans="1:21" x14ac:dyDescent="0.25">
      <c r="A270" s="20">
        <f>0.000000084071*10^9</f>
        <v>84.070999999999998</v>
      </c>
      <c r="B270">
        <v>0.35523539999999998</v>
      </c>
      <c r="C270">
        <v>0.47357690000000002</v>
      </c>
      <c r="D270">
        <v>0.43014429999999998</v>
      </c>
      <c r="E270">
        <v>4.6259660000000001E-2</v>
      </c>
      <c r="F270">
        <v>1.072287</v>
      </c>
      <c r="G270">
        <v>0.89211039999999997</v>
      </c>
      <c r="H270">
        <v>1.099896</v>
      </c>
      <c r="I270">
        <v>2.543094</v>
      </c>
      <c r="J270">
        <v>1.9091229999999999</v>
      </c>
      <c r="K270">
        <v>6.08712E-2</v>
      </c>
      <c r="L270">
        <v>2.0171480000000002</v>
      </c>
      <c r="M270">
        <v>-1.0079579999999999</v>
      </c>
      <c r="N270">
        <v>-0.74723390000000001</v>
      </c>
      <c r="O270">
        <v>0.2772384</v>
      </c>
      <c r="P270">
        <v>1.226234</v>
      </c>
      <c r="Q270">
        <v>1.46394</v>
      </c>
      <c r="R270">
        <v>3.0693100000000002</v>
      </c>
      <c r="S270">
        <v>1.103982</v>
      </c>
      <c r="T270">
        <v>0.36509180000000002</v>
      </c>
      <c r="U270">
        <v>-0.35686069999999998</v>
      </c>
    </row>
    <row r="271" spans="1:21" x14ac:dyDescent="0.25">
      <c r="A271" s="20">
        <f>0.000000085071*10^9</f>
        <v>85.070999999999998</v>
      </c>
      <c r="B271">
        <v>-1.3217220000000001</v>
      </c>
      <c r="C271">
        <v>0.68766470000000002</v>
      </c>
      <c r="D271">
        <v>1.647124</v>
      </c>
      <c r="E271">
        <v>0.47849330000000001</v>
      </c>
      <c r="F271">
        <v>1.6726110000000001</v>
      </c>
      <c r="G271">
        <v>0.52137370000000005</v>
      </c>
      <c r="H271">
        <v>9.594946E-2</v>
      </c>
      <c r="I271">
        <v>2.0062579999999999</v>
      </c>
      <c r="J271">
        <v>1.81778</v>
      </c>
      <c r="K271">
        <v>0.58198830000000001</v>
      </c>
      <c r="L271">
        <v>1.3198099999999999</v>
      </c>
      <c r="M271">
        <v>-1.8288489999999999</v>
      </c>
      <c r="N271">
        <v>-0.29649140000000002</v>
      </c>
      <c r="O271">
        <v>-0.1708259</v>
      </c>
      <c r="P271">
        <v>-0.22213840000000001</v>
      </c>
      <c r="Q271">
        <v>0.69086069999999999</v>
      </c>
      <c r="R271">
        <v>3.0342950000000002</v>
      </c>
      <c r="S271">
        <v>-0.21621940000000001</v>
      </c>
      <c r="T271">
        <v>0.54133189999999998</v>
      </c>
      <c r="U271">
        <v>8.5816199999999995E-2</v>
      </c>
    </row>
    <row r="272" spans="1:21" x14ac:dyDescent="0.25">
      <c r="A272" s="20">
        <f>0.000000086071*10^9</f>
        <v>86.070999999999998</v>
      </c>
      <c r="B272">
        <v>-1.035004</v>
      </c>
      <c r="C272">
        <v>0.4211278</v>
      </c>
      <c r="D272">
        <v>1.6106940000000001</v>
      </c>
      <c r="E272">
        <v>1.7464850000000001</v>
      </c>
      <c r="F272">
        <v>1.9844869999999999</v>
      </c>
      <c r="G272">
        <v>-0.15722420000000001</v>
      </c>
      <c r="H272">
        <v>-0.37244860000000002</v>
      </c>
      <c r="I272">
        <v>1.653802</v>
      </c>
      <c r="J272">
        <v>0.65927610000000003</v>
      </c>
      <c r="K272">
        <v>1.760078</v>
      </c>
      <c r="L272">
        <v>1.414571</v>
      </c>
      <c r="M272">
        <v>-1.375373</v>
      </c>
      <c r="N272">
        <v>0.46576970000000001</v>
      </c>
      <c r="O272">
        <v>-0.13131029999999999</v>
      </c>
      <c r="P272">
        <v>-0.85517339999999997</v>
      </c>
      <c r="Q272">
        <v>1.0390470000000001</v>
      </c>
      <c r="R272">
        <v>2.1621260000000002</v>
      </c>
      <c r="S272">
        <v>-0.76240079999999999</v>
      </c>
      <c r="T272">
        <v>0.51075320000000002</v>
      </c>
      <c r="U272">
        <v>1.2027600000000001</v>
      </c>
    </row>
    <row r="273" spans="1:21" x14ac:dyDescent="0.25">
      <c r="A273" s="20">
        <f>0.000000087071*10^9</f>
        <v>87.070999999999998</v>
      </c>
      <c r="B273">
        <v>1.591731</v>
      </c>
      <c r="C273">
        <v>0.1079972</v>
      </c>
      <c r="D273">
        <v>0.63214099999999995</v>
      </c>
      <c r="E273">
        <v>1.9910559999999999</v>
      </c>
      <c r="F273">
        <v>1.7936179999999999</v>
      </c>
      <c r="G273">
        <v>-0.17779729999999999</v>
      </c>
      <c r="H273">
        <v>0.2074693</v>
      </c>
      <c r="I273">
        <v>1.451668</v>
      </c>
      <c r="J273">
        <v>0.66749099999999995</v>
      </c>
      <c r="K273">
        <v>1.538524</v>
      </c>
      <c r="L273">
        <v>1.5183359999999999</v>
      </c>
      <c r="M273">
        <v>-0.92720080000000005</v>
      </c>
      <c r="N273">
        <v>0.98431800000000003</v>
      </c>
      <c r="O273">
        <v>0.59804109999999999</v>
      </c>
      <c r="P273">
        <v>0.18070240000000001</v>
      </c>
      <c r="Q273">
        <v>1.2632490000000001</v>
      </c>
      <c r="R273">
        <v>1.790729</v>
      </c>
      <c r="S273">
        <v>-0.49197930000000001</v>
      </c>
      <c r="T273">
        <v>0.87451540000000005</v>
      </c>
      <c r="U273">
        <v>2.0884339999999999</v>
      </c>
    </row>
    <row r="274" spans="1:21" x14ac:dyDescent="0.25">
      <c r="A274" s="20">
        <f>0.000000088071*10^9</f>
        <v>88.070999999999998</v>
      </c>
      <c r="B274">
        <v>2.4508519999999998</v>
      </c>
      <c r="C274">
        <v>-0.15152460000000001</v>
      </c>
      <c r="D274">
        <v>0.1581079</v>
      </c>
      <c r="E274">
        <v>1.642971</v>
      </c>
      <c r="F274">
        <v>0.82325800000000005</v>
      </c>
      <c r="G274">
        <v>0.3912872</v>
      </c>
      <c r="H274">
        <v>1.520427</v>
      </c>
      <c r="I274">
        <v>0.90818759999999998</v>
      </c>
      <c r="J274">
        <v>0.92583329999999997</v>
      </c>
      <c r="K274">
        <v>7.2731019999999993E-2</v>
      </c>
      <c r="L274">
        <v>1.52145</v>
      </c>
      <c r="M274">
        <v>-1.0174840000000001</v>
      </c>
      <c r="N274">
        <v>1.0076510000000001</v>
      </c>
      <c r="O274">
        <v>1.169586</v>
      </c>
      <c r="P274">
        <v>1.164264</v>
      </c>
      <c r="Q274">
        <v>0.15569849999999999</v>
      </c>
      <c r="R274">
        <v>1.6985269999999999</v>
      </c>
      <c r="S274">
        <v>-4.8089119999999999E-2</v>
      </c>
      <c r="T274">
        <v>0.89695639999999999</v>
      </c>
      <c r="U274">
        <v>2.720377</v>
      </c>
    </row>
    <row r="275" spans="1:21" x14ac:dyDescent="0.25">
      <c r="A275" s="20">
        <f>0.000000089071*10^9</f>
        <v>89.070999999999998</v>
      </c>
      <c r="B275">
        <v>0.91085139999999998</v>
      </c>
      <c r="C275">
        <v>-0.45285009999999998</v>
      </c>
      <c r="D275">
        <v>-0.33393489999999998</v>
      </c>
      <c r="E275">
        <v>1.5842229999999999</v>
      </c>
      <c r="F275">
        <v>0.64106549999999995</v>
      </c>
      <c r="G275">
        <v>0.69336770000000003</v>
      </c>
      <c r="H275">
        <v>1.9616880000000001</v>
      </c>
      <c r="I275">
        <v>0.57268470000000005</v>
      </c>
      <c r="J275">
        <v>0.75968919999999995</v>
      </c>
      <c r="K275">
        <v>-0.45351629999999998</v>
      </c>
      <c r="L275">
        <v>1.56874</v>
      </c>
      <c r="M275">
        <v>-0.73635689999999998</v>
      </c>
      <c r="N275">
        <v>2.0679699999999999</v>
      </c>
      <c r="O275">
        <v>0.95531710000000003</v>
      </c>
      <c r="P275">
        <v>1.6149690000000001</v>
      </c>
      <c r="Q275">
        <v>-7.3521959999999997E-2</v>
      </c>
      <c r="R275">
        <v>0.87204660000000001</v>
      </c>
      <c r="S275">
        <v>1.1029599999999999</v>
      </c>
      <c r="T275">
        <v>-0.45401029999999998</v>
      </c>
      <c r="U275">
        <v>3.4725169999999999</v>
      </c>
    </row>
    <row r="276" spans="1:21" x14ac:dyDescent="0.25">
      <c r="A276" s="20">
        <f>0.000000090071*10^9</f>
        <v>90.070999999999998</v>
      </c>
      <c r="B276">
        <v>-0.1627101</v>
      </c>
      <c r="C276">
        <v>-0.6053328</v>
      </c>
      <c r="D276">
        <v>-0.73057249999999996</v>
      </c>
      <c r="E276">
        <v>2.0773820000000001</v>
      </c>
      <c r="F276">
        <v>0.94616869999999997</v>
      </c>
      <c r="G276">
        <v>0.99612579999999995</v>
      </c>
      <c r="H276">
        <v>0.50537209999999999</v>
      </c>
      <c r="I276">
        <v>0.95381890000000003</v>
      </c>
      <c r="J276">
        <v>1.0255840000000001</v>
      </c>
      <c r="K276">
        <v>3.7832190000000002E-2</v>
      </c>
      <c r="L276">
        <v>1.5528569999999999</v>
      </c>
      <c r="M276">
        <v>0.52450319999999995</v>
      </c>
      <c r="N276">
        <v>2.6440000000000001</v>
      </c>
      <c r="O276">
        <v>-0.42394219999999999</v>
      </c>
      <c r="P276">
        <v>1.5586679999999999</v>
      </c>
      <c r="Q276">
        <v>0.56511460000000002</v>
      </c>
      <c r="R276">
        <v>-0.33668239999999999</v>
      </c>
      <c r="S276">
        <v>2.002799</v>
      </c>
      <c r="T276">
        <v>-1.845874</v>
      </c>
      <c r="U276">
        <v>2.8514729999999999</v>
      </c>
    </row>
    <row r="277" spans="1:21" x14ac:dyDescent="0.25">
      <c r="A277" s="20">
        <f>0.000000091071*10^9</f>
        <v>91.070999999999998</v>
      </c>
      <c r="B277">
        <v>0.2387087</v>
      </c>
      <c r="C277">
        <v>-0.2475253</v>
      </c>
      <c r="D277">
        <v>0.14310039999999999</v>
      </c>
      <c r="E277">
        <v>2.3773170000000001</v>
      </c>
      <c r="F277">
        <v>0.32929239999999999</v>
      </c>
      <c r="G277">
        <v>1.438167</v>
      </c>
      <c r="H277">
        <v>-1.078954</v>
      </c>
      <c r="I277">
        <v>1.275487</v>
      </c>
      <c r="J277">
        <v>0.9204658</v>
      </c>
      <c r="K277">
        <v>0.49522579999999999</v>
      </c>
      <c r="L277">
        <v>1.8996310000000001</v>
      </c>
      <c r="M277">
        <v>1.860052</v>
      </c>
      <c r="N277">
        <v>1.288176</v>
      </c>
      <c r="O277">
        <v>-0.68439689999999997</v>
      </c>
      <c r="P277">
        <v>0.42110839999999999</v>
      </c>
      <c r="Q277">
        <v>0.61164770000000002</v>
      </c>
      <c r="R277">
        <v>-0.61438950000000003</v>
      </c>
      <c r="S277">
        <v>1.448558</v>
      </c>
      <c r="T277">
        <v>-2.0612469999999998</v>
      </c>
      <c r="U277">
        <v>1.4458690000000001</v>
      </c>
    </row>
    <row r="278" spans="1:21" x14ac:dyDescent="0.25">
      <c r="A278" s="20">
        <f>0.000000092071*10^9</f>
        <v>92.070999999999998</v>
      </c>
      <c r="B278">
        <v>1.3768750000000001</v>
      </c>
      <c r="C278">
        <v>0.6137302</v>
      </c>
      <c r="D278">
        <v>1.254027</v>
      </c>
      <c r="E278">
        <v>1.401375</v>
      </c>
      <c r="F278">
        <v>-0.36293160000000002</v>
      </c>
      <c r="G278">
        <v>0.87747520000000001</v>
      </c>
      <c r="H278">
        <v>-0.5457919</v>
      </c>
      <c r="I278">
        <v>1.0595699999999999</v>
      </c>
      <c r="J278">
        <v>0.45902739999999997</v>
      </c>
      <c r="K278">
        <v>0.36812470000000003</v>
      </c>
      <c r="L278">
        <v>1.67991</v>
      </c>
      <c r="M278">
        <v>2.018824</v>
      </c>
      <c r="N278">
        <v>0.2777172</v>
      </c>
      <c r="O278">
        <v>0.97350049999999999</v>
      </c>
      <c r="P278">
        <v>-0.4020011</v>
      </c>
      <c r="Q278">
        <v>0.37678410000000001</v>
      </c>
      <c r="R278">
        <v>-0.38691379999999997</v>
      </c>
      <c r="S278">
        <v>0.92769979999999996</v>
      </c>
      <c r="T278">
        <v>-1.0697350000000001</v>
      </c>
      <c r="U278">
        <v>1.4585189999999999</v>
      </c>
    </row>
    <row r="279" spans="1:21" x14ac:dyDescent="0.25">
      <c r="A279" s="20">
        <f>0.000000093071*10^9</f>
        <v>93.070999999999998</v>
      </c>
      <c r="B279">
        <v>1.9572160000000001</v>
      </c>
      <c r="C279">
        <v>1.2567809999999999</v>
      </c>
      <c r="D279">
        <v>1.549094</v>
      </c>
      <c r="E279">
        <v>0.34724430000000001</v>
      </c>
      <c r="F279">
        <v>-0.1552277</v>
      </c>
      <c r="G279">
        <v>-0.1075955</v>
      </c>
      <c r="H279">
        <v>1.3546</v>
      </c>
      <c r="I279">
        <v>0.7926974</v>
      </c>
      <c r="J279">
        <v>0.81154550000000003</v>
      </c>
      <c r="K279">
        <v>0.1248879</v>
      </c>
      <c r="L279">
        <v>0.93061629999999995</v>
      </c>
      <c r="M279">
        <v>1.572012</v>
      </c>
      <c r="N279">
        <v>0.43714730000000002</v>
      </c>
      <c r="O279">
        <v>2.1099909999999999</v>
      </c>
      <c r="P279">
        <v>0.25979770000000002</v>
      </c>
      <c r="Q279">
        <v>0.24815799999999999</v>
      </c>
      <c r="R279">
        <v>-0.65871170000000001</v>
      </c>
      <c r="S279">
        <v>1.407173</v>
      </c>
      <c r="T279">
        <v>0.28937990000000002</v>
      </c>
      <c r="U279">
        <v>1.5125679999999999</v>
      </c>
    </row>
    <row r="280" spans="1:21" x14ac:dyDescent="0.25">
      <c r="A280" s="20">
        <f>0.000000094071*10^9</f>
        <v>94.070999999999998</v>
      </c>
      <c r="B280">
        <v>2.2208559999999999</v>
      </c>
      <c r="C280">
        <v>1.0943099999999999</v>
      </c>
      <c r="D280">
        <v>2.1379100000000002</v>
      </c>
      <c r="E280">
        <v>0.66617599999999999</v>
      </c>
      <c r="F280">
        <v>1.2868329999999999</v>
      </c>
      <c r="G280">
        <v>0.32240649999999998</v>
      </c>
      <c r="H280">
        <v>2.0610620000000002</v>
      </c>
      <c r="I280">
        <v>0.85363710000000004</v>
      </c>
      <c r="J280">
        <v>1.493101</v>
      </c>
      <c r="K280">
        <v>0.1994707</v>
      </c>
      <c r="L280">
        <v>1.7249920000000001</v>
      </c>
      <c r="M280">
        <v>1.2110540000000001</v>
      </c>
      <c r="N280">
        <v>0.99892080000000005</v>
      </c>
      <c r="O280">
        <v>2.0081690000000001</v>
      </c>
      <c r="P280">
        <v>0.76483069999999997</v>
      </c>
      <c r="Q280">
        <v>0.28261750000000002</v>
      </c>
      <c r="R280">
        <v>-0.85386949999999995</v>
      </c>
      <c r="S280">
        <v>1.7649140000000001</v>
      </c>
      <c r="T280">
        <v>0.48221760000000002</v>
      </c>
      <c r="U280">
        <v>0.83293649999999997</v>
      </c>
    </row>
    <row r="281" spans="1:21" x14ac:dyDescent="0.25">
      <c r="A281" s="20">
        <f>0.000000095071*10^9</f>
        <v>95.070999999999998</v>
      </c>
      <c r="B281">
        <v>2.6973449999999999</v>
      </c>
      <c r="C281">
        <v>1.1708540000000001</v>
      </c>
      <c r="D281">
        <v>2.484461</v>
      </c>
      <c r="E281">
        <v>1.919181</v>
      </c>
      <c r="F281">
        <v>1.991144</v>
      </c>
      <c r="G281">
        <v>0.97193799999999997</v>
      </c>
      <c r="H281">
        <v>0.78594710000000001</v>
      </c>
      <c r="I281">
        <v>1.289263</v>
      </c>
      <c r="J281">
        <v>1.882679</v>
      </c>
      <c r="K281">
        <v>0.24673539999999999</v>
      </c>
      <c r="L281">
        <v>2.4135230000000001</v>
      </c>
      <c r="M281">
        <v>0.8277506</v>
      </c>
      <c r="N281">
        <v>0.84563949999999999</v>
      </c>
      <c r="O281">
        <v>1.448207</v>
      </c>
      <c r="P281">
        <v>0.36941760000000001</v>
      </c>
      <c r="Q281">
        <v>0.28252349999999998</v>
      </c>
      <c r="R281">
        <v>-0.17834800000000001</v>
      </c>
      <c r="S281">
        <v>1.77851</v>
      </c>
      <c r="T281">
        <v>-0.50558349999999996</v>
      </c>
      <c r="U281">
        <v>1.643332</v>
      </c>
    </row>
    <row r="282" spans="1:21" x14ac:dyDescent="0.25">
      <c r="A282" s="20">
        <f>0.000000096071*10^9</f>
        <v>96.070999999999998</v>
      </c>
      <c r="B282">
        <v>2.6276700000000002</v>
      </c>
      <c r="C282">
        <v>2.2553700000000001</v>
      </c>
      <c r="D282">
        <v>1.1043259999999999</v>
      </c>
      <c r="E282">
        <v>2.7235619999999998</v>
      </c>
      <c r="F282">
        <v>1.0384880000000001</v>
      </c>
      <c r="G282">
        <v>0.4807883</v>
      </c>
      <c r="H282">
        <v>3.8140769999999997E-2</v>
      </c>
      <c r="I282">
        <v>1.372768</v>
      </c>
      <c r="J282">
        <v>1.9438390000000001</v>
      </c>
      <c r="K282">
        <v>0.39355519999999999</v>
      </c>
      <c r="L282">
        <v>1.233762</v>
      </c>
      <c r="M282">
        <v>0.31182330000000003</v>
      </c>
      <c r="N282">
        <v>0.18686630000000001</v>
      </c>
      <c r="O282">
        <v>1.2786649999999999</v>
      </c>
      <c r="P282">
        <v>5.6163739999999997E-2</v>
      </c>
      <c r="Q282">
        <v>0.37823309999999999</v>
      </c>
      <c r="R282">
        <v>0.1123263</v>
      </c>
      <c r="S282">
        <v>1.6532709999999999</v>
      </c>
      <c r="T282">
        <v>-0.84833440000000004</v>
      </c>
      <c r="U282">
        <v>2.5356209999999999</v>
      </c>
    </row>
    <row r="283" spans="1:21" x14ac:dyDescent="0.25">
      <c r="A283" s="20">
        <f>0.000000097071*10^9</f>
        <v>97.070999999999998</v>
      </c>
      <c r="B283">
        <v>2.4302999999999999</v>
      </c>
      <c r="C283">
        <v>2.5351490000000001</v>
      </c>
      <c r="D283">
        <v>-0.59366149999999995</v>
      </c>
      <c r="E283">
        <v>2.2914240000000001</v>
      </c>
      <c r="F283">
        <v>0.89953150000000004</v>
      </c>
      <c r="G283">
        <v>0.26168249999999998</v>
      </c>
      <c r="H283">
        <v>1.280071</v>
      </c>
      <c r="I283">
        <v>0.65626530000000005</v>
      </c>
      <c r="J283">
        <v>1.43083</v>
      </c>
      <c r="K283">
        <v>0.86519959999999996</v>
      </c>
      <c r="L283">
        <v>0.61587009999999998</v>
      </c>
      <c r="M283">
        <v>-0.32130910000000001</v>
      </c>
      <c r="N283">
        <v>0.4329462</v>
      </c>
      <c r="O283">
        <v>2.036931</v>
      </c>
      <c r="P283">
        <v>0.33542810000000001</v>
      </c>
      <c r="Q283">
        <v>0.77568230000000005</v>
      </c>
      <c r="R283">
        <v>-0.54513239999999996</v>
      </c>
      <c r="S283">
        <v>0.56274100000000005</v>
      </c>
      <c r="T283">
        <v>-0.14008480000000001</v>
      </c>
      <c r="U283">
        <v>1.304899</v>
      </c>
    </row>
    <row r="284" spans="1:21" x14ac:dyDescent="0.25">
      <c r="A284" s="20">
        <f>0.000000098071*10^9</f>
        <v>98.071000000000012</v>
      </c>
      <c r="B284">
        <v>1.7375879999999999</v>
      </c>
      <c r="C284">
        <v>1.333234</v>
      </c>
      <c r="D284">
        <v>-0.59415150000000005</v>
      </c>
      <c r="E284">
        <v>1.650123</v>
      </c>
      <c r="F284">
        <v>1.2904899999999999</v>
      </c>
      <c r="G284">
        <v>0.95088430000000002</v>
      </c>
      <c r="H284">
        <v>2.7008160000000001</v>
      </c>
      <c r="I284">
        <v>0.43694680000000002</v>
      </c>
      <c r="J284">
        <v>0.65282850000000003</v>
      </c>
      <c r="K284">
        <v>1.902928</v>
      </c>
      <c r="L284">
        <v>0.73477720000000002</v>
      </c>
      <c r="M284">
        <v>0.11969779999999999</v>
      </c>
      <c r="N284">
        <v>1.081704</v>
      </c>
      <c r="O284">
        <v>2.448353</v>
      </c>
      <c r="P284">
        <v>0.99380170000000001</v>
      </c>
      <c r="Q284">
        <v>1.0255449999999999</v>
      </c>
      <c r="R284">
        <v>0.1010182</v>
      </c>
      <c r="S284">
        <v>-0.72061509999999995</v>
      </c>
      <c r="T284">
        <v>0.1806712</v>
      </c>
      <c r="U284">
        <v>0.90198710000000004</v>
      </c>
    </row>
    <row r="285" spans="1:21" x14ac:dyDescent="0.25">
      <c r="A285" s="20">
        <f>0.000000099071*10^9</f>
        <v>99.070999999999998</v>
      </c>
      <c r="B285">
        <v>0.33947040000000001</v>
      </c>
      <c r="C285">
        <v>-1.9808180000000002E-2</v>
      </c>
      <c r="D285">
        <v>0.75246849999999998</v>
      </c>
      <c r="E285">
        <v>1.2694700000000001</v>
      </c>
      <c r="F285">
        <v>0.49867669999999997</v>
      </c>
      <c r="G285">
        <v>1.4871449999999999</v>
      </c>
      <c r="H285">
        <v>2.8122919999999998</v>
      </c>
      <c r="I285">
        <v>0.8233895</v>
      </c>
      <c r="J285">
        <v>-0.13907149999999999</v>
      </c>
      <c r="K285">
        <v>3.0032540000000001</v>
      </c>
      <c r="L285">
        <v>0.62309990000000004</v>
      </c>
      <c r="M285">
        <v>1.7355640000000001</v>
      </c>
      <c r="N285">
        <v>1.22235</v>
      </c>
      <c r="O285">
        <v>1.6750940000000001</v>
      </c>
      <c r="P285">
        <v>1.1706460000000001</v>
      </c>
      <c r="Q285">
        <v>1.4542729999999999</v>
      </c>
      <c r="R285">
        <v>1.478202</v>
      </c>
      <c r="S285">
        <v>-0.58378920000000001</v>
      </c>
      <c r="T285">
        <v>0.63857920000000001</v>
      </c>
      <c r="U285">
        <v>2.2065290000000002</v>
      </c>
    </row>
    <row r="286" spans="1:21" x14ac:dyDescent="0.25">
      <c r="A286" s="20">
        <f>0.00000010007*10^9</f>
        <v>100.07</v>
      </c>
      <c r="B286">
        <v>-0.2664532</v>
      </c>
      <c r="C286">
        <v>-0.65727290000000005</v>
      </c>
      <c r="D286">
        <v>1.6068560000000001</v>
      </c>
      <c r="E286">
        <v>0.47692079999999998</v>
      </c>
      <c r="F286">
        <v>-0.26604800000000001</v>
      </c>
      <c r="G286">
        <v>1.475447</v>
      </c>
      <c r="H286">
        <v>1.9105209999999999</v>
      </c>
      <c r="I286">
        <v>0.4765163</v>
      </c>
      <c r="J286">
        <v>-0.66748589999999997</v>
      </c>
      <c r="K286">
        <v>2.9442719999999998</v>
      </c>
      <c r="L286">
        <v>1.185697</v>
      </c>
      <c r="M286">
        <v>1.928736</v>
      </c>
      <c r="N286">
        <v>0.94395660000000003</v>
      </c>
      <c r="O286">
        <v>1.1929449999999999</v>
      </c>
      <c r="P286">
        <v>1.085237</v>
      </c>
      <c r="Q286">
        <v>1.980558</v>
      </c>
      <c r="R286">
        <v>0.73975429999999998</v>
      </c>
      <c r="S286">
        <v>-8.4943030000000003E-2</v>
      </c>
      <c r="T286">
        <v>1.838713</v>
      </c>
      <c r="U286">
        <v>2.1213839999999999</v>
      </c>
    </row>
    <row r="287" spans="1:21" x14ac:dyDescent="0.25">
      <c r="A287" s="20">
        <f>0.00000010107*10^9</f>
        <v>101.07000000000001</v>
      </c>
      <c r="B287">
        <v>0.1267519</v>
      </c>
      <c r="C287">
        <v>7.5302530000000006E-2</v>
      </c>
      <c r="D287">
        <v>1.3871249999999999</v>
      </c>
      <c r="E287">
        <v>-0.20783489999999999</v>
      </c>
      <c r="F287">
        <v>0.52197110000000002</v>
      </c>
      <c r="G287">
        <v>1.2471270000000001</v>
      </c>
      <c r="H287">
        <v>1.23898</v>
      </c>
      <c r="I287">
        <v>0.26198510000000003</v>
      </c>
      <c r="J287">
        <v>-3.941248E-2</v>
      </c>
      <c r="K287">
        <v>1.559836</v>
      </c>
      <c r="L287">
        <v>1.7078709999999999</v>
      </c>
      <c r="M287">
        <v>0.29657699999999998</v>
      </c>
      <c r="N287">
        <v>0.1404213</v>
      </c>
      <c r="O287">
        <v>1.2399880000000001</v>
      </c>
      <c r="P287">
        <v>1.007549</v>
      </c>
      <c r="Q287">
        <v>2.0048430000000002</v>
      </c>
      <c r="R287">
        <v>-0.54303820000000003</v>
      </c>
      <c r="S287">
        <v>-3.2912789999999997E-2</v>
      </c>
      <c r="T287">
        <v>2.2873760000000001</v>
      </c>
      <c r="U287">
        <v>1.466526</v>
      </c>
    </row>
    <row r="288" spans="1:21" x14ac:dyDescent="0.25">
      <c r="A288" s="20">
        <f>0.00000010207*10^9</f>
        <v>102.07</v>
      </c>
      <c r="B288">
        <v>0.95154349999999999</v>
      </c>
      <c r="C288">
        <v>1.0798049999999999</v>
      </c>
      <c r="D288">
        <v>1.4214009999999999</v>
      </c>
      <c r="E288">
        <v>-0.1684522</v>
      </c>
      <c r="F288">
        <v>1.9043429999999999</v>
      </c>
      <c r="G288">
        <v>0.88084629999999997</v>
      </c>
      <c r="H288">
        <v>0.94988530000000004</v>
      </c>
      <c r="I288">
        <v>0.78611889999999995</v>
      </c>
      <c r="J288">
        <v>1.032224</v>
      </c>
      <c r="K288">
        <v>-0.22089890000000001</v>
      </c>
      <c r="L288">
        <v>1.267714</v>
      </c>
      <c r="M288">
        <v>-0.75896050000000004</v>
      </c>
      <c r="N288">
        <v>-0.94491250000000004</v>
      </c>
      <c r="O288">
        <v>0.91236649999999997</v>
      </c>
      <c r="P288">
        <v>0.88059560000000003</v>
      </c>
      <c r="Q288">
        <v>2.2713969999999999</v>
      </c>
      <c r="R288">
        <v>0.40882639999999998</v>
      </c>
      <c r="S288">
        <v>-9.8354040000000004E-2</v>
      </c>
      <c r="T288">
        <v>1.970753</v>
      </c>
      <c r="U288">
        <v>1.611672</v>
      </c>
    </row>
    <row r="289" spans="1:21" x14ac:dyDescent="0.25">
      <c r="A289" s="20">
        <f>0.00000010307*10^9</f>
        <v>103.07</v>
      </c>
      <c r="B289">
        <v>1.365774</v>
      </c>
      <c r="C289">
        <v>0.64227449999999997</v>
      </c>
      <c r="D289">
        <v>1.4234500000000001</v>
      </c>
      <c r="E289">
        <v>0.53636030000000001</v>
      </c>
      <c r="F289">
        <v>1.848752</v>
      </c>
      <c r="G289">
        <v>0.63590610000000003</v>
      </c>
      <c r="H289">
        <v>0.64095530000000001</v>
      </c>
      <c r="I289">
        <v>0.42029539999999999</v>
      </c>
      <c r="J289">
        <v>1.371386</v>
      </c>
      <c r="K289">
        <v>-0.5225436</v>
      </c>
      <c r="L289">
        <v>0.59102480000000002</v>
      </c>
      <c r="M289">
        <v>-0.4516366</v>
      </c>
      <c r="N289">
        <v>-0.99473619999999996</v>
      </c>
      <c r="O289">
        <v>0.9851451</v>
      </c>
      <c r="P289">
        <v>1.2128190000000001</v>
      </c>
      <c r="Q289">
        <v>2.494837</v>
      </c>
      <c r="R289">
        <v>2.0479400000000001</v>
      </c>
      <c r="S289">
        <v>-0.7206418</v>
      </c>
      <c r="T289">
        <v>1.730723</v>
      </c>
      <c r="U289">
        <v>0.9155356</v>
      </c>
    </row>
    <row r="290" spans="1:21" x14ac:dyDescent="0.25">
      <c r="A290" s="20">
        <f>0.00000010407*10^9</f>
        <v>104.07000000000001</v>
      </c>
      <c r="B290">
        <v>0.53546300000000002</v>
      </c>
      <c r="C290">
        <v>-0.4191645</v>
      </c>
      <c r="D290">
        <v>-5.9432489999999998E-2</v>
      </c>
      <c r="E290">
        <v>1.4100349999999999</v>
      </c>
      <c r="F290">
        <v>0.74858880000000005</v>
      </c>
      <c r="G290">
        <v>1.260521</v>
      </c>
      <c r="H290">
        <v>0.72101669999999995</v>
      </c>
      <c r="I290">
        <v>-0.77121839999999997</v>
      </c>
      <c r="J290">
        <v>1.691309</v>
      </c>
      <c r="K290">
        <v>0.51739749999999995</v>
      </c>
      <c r="L290">
        <v>1.0531680000000001</v>
      </c>
      <c r="M290">
        <v>0.32791890000000001</v>
      </c>
      <c r="N290">
        <v>0.12494520000000001</v>
      </c>
      <c r="O290">
        <v>1.551347</v>
      </c>
      <c r="P290">
        <v>1.4362649999999999</v>
      </c>
      <c r="Q290">
        <v>2.4016090000000001</v>
      </c>
      <c r="R290">
        <v>2.1491410000000002</v>
      </c>
      <c r="S290">
        <v>-0.56513780000000002</v>
      </c>
      <c r="T290">
        <v>1.6491180000000001</v>
      </c>
      <c r="U290">
        <v>0.25935580000000003</v>
      </c>
    </row>
    <row r="291" spans="1:21" x14ac:dyDescent="0.25">
      <c r="A291" s="20">
        <f>0.00000010507*10^9</f>
        <v>105.07000000000001</v>
      </c>
      <c r="B291">
        <v>-0.65108560000000004</v>
      </c>
      <c r="C291">
        <v>-0.57271300000000003</v>
      </c>
      <c r="D291">
        <v>-1.4528810000000001</v>
      </c>
      <c r="E291">
        <v>1.730127</v>
      </c>
      <c r="F291">
        <v>0.49431229999999998</v>
      </c>
      <c r="G291">
        <v>2.684552</v>
      </c>
      <c r="H291">
        <v>1.069037</v>
      </c>
      <c r="I291">
        <v>-1.0215890000000001</v>
      </c>
      <c r="J291">
        <v>1.853083</v>
      </c>
      <c r="K291">
        <v>0.7997457</v>
      </c>
      <c r="L291">
        <v>2.5706250000000002</v>
      </c>
      <c r="M291">
        <v>0.90843160000000001</v>
      </c>
      <c r="N291">
        <v>0.94110229999999995</v>
      </c>
      <c r="O291">
        <v>1.854163</v>
      </c>
      <c r="P291">
        <v>2.0593439999999998</v>
      </c>
      <c r="Q291">
        <v>3.1941760000000001</v>
      </c>
      <c r="R291">
        <v>1.3382590000000001</v>
      </c>
      <c r="S291">
        <v>0.55477080000000001</v>
      </c>
      <c r="T291">
        <v>1.8511139999999999</v>
      </c>
      <c r="U291">
        <v>0.78289909999999996</v>
      </c>
    </row>
    <row r="292" spans="1:21" x14ac:dyDescent="0.25">
      <c r="A292" s="20">
        <f>0.00000010607*10^9</f>
        <v>106.07</v>
      </c>
      <c r="B292">
        <v>-0.15355170000000001</v>
      </c>
      <c r="C292">
        <v>0.39491789999999999</v>
      </c>
      <c r="D292">
        <v>-0.91287529999999995</v>
      </c>
      <c r="E292">
        <v>1.330411</v>
      </c>
      <c r="F292">
        <v>0.65606880000000001</v>
      </c>
      <c r="G292">
        <v>3.4745400000000002</v>
      </c>
      <c r="H292">
        <v>1.3895850000000001</v>
      </c>
      <c r="I292">
        <v>3.0968059999999999E-2</v>
      </c>
      <c r="J292">
        <v>1.1855070000000001</v>
      </c>
      <c r="K292">
        <v>0.74319020000000002</v>
      </c>
      <c r="L292">
        <v>2.687694</v>
      </c>
      <c r="M292">
        <v>1.1964399999999999</v>
      </c>
      <c r="N292">
        <v>0.45822079999999998</v>
      </c>
      <c r="O292">
        <v>1.782489</v>
      </c>
      <c r="P292">
        <v>3.5356900000000002</v>
      </c>
      <c r="Q292">
        <v>3.5466880000000001</v>
      </c>
      <c r="R292">
        <v>0.4295524</v>
      </c>
      <c r="S292">
        <v>0.97222609999999998</v>
      </c>
      <c r="T292">
        <v>1.8444670000000001</v>
      </c>
      <c r="U292">
        <v>1.169184</v>
      </c>
    </row>
    <row r="293" spans="1:21" x14ac:dyDescent="0.25">
      <c r="A293" s="20">
        <f>0.00000010707*10^9</f>
        <v>107.07000000000001</v>
      </c>
      <c r="B293">
        <v>1.3509629999999999</v>
      </c>
      <c r="C293">
        <v>1.46608</v>
      </c>
      <c r="D293">
        <v>0.4979787</v>
      </c>
      <c r="E293">
        <v>0.54564299999999999</v>
      </c>
      <c r="F293">
        <v>0.34978009999999998</v>
      </c>
      <c r="G293">
        <v>2.7383769999999998</v>
      </c>
      <c r="H293">
        <v>1.7246919999999999</v>
      </c>
      <c r="I293">
        <v>1.3813249999999999</v>
      </c>
      <c r="J293">
        <v>0.51511720000000005</v>
      </c>
      <c r="K293">
        <v>1.5506850000000001</v>
      </c>
      <c r="L293">
        <v>0.71823009999999998</v>
      </c>
      <c r="M293">
        <v>1.3895189999999999</v>
      </c>
      <c r="N293">
        <v>-1.498189</v>
      </c>
      <c r="O293">
        <v>1.330641</v>
      </c>
      <c r="P293">
        <v>4.1077019999999997</v>
      </c>
      <c r="Q293">
        <v>1.9882280000000001</v>
      </c>
      <c r="R293">
        <v>-0.41544740000000002</v>
      </c>
      <c r="S293">
        <v>0.63303739999999997</v>
      </c>
      <c r="T293">
        <v>1.594759</v>
      </c>
      <c r="U293">
        <v>0.62615860000000001</v>
      </c>
    </row>
    <row r="294" spans="1:21" x14ac:dyDescent="0.25">
      <c r="A294" s="20">
        <f>0.00000010807*10^9</f>
        <v>108.07000000000001</v>
      </c>
      <c r="B294">
        <v>1.073469</v>
      </c>
      <c r="C294">
        <v>1.8790439999999999</v>
      </c>
      <c r="D294">
        <v>1.068397</v>
      </c>
      <c r="E294">
        <v>0.24997539999999999</v>
      </c>
      <c r="F294">
        <v>0.36922870000000002</v>
      </c>
      <c r="G294">
        <v>1.7884770000000001</v>
      </c>
      <c r="H294">
        <v>1.236726</v>
      </c>
      <c r="I294">
        <v>1.578552</v>
      </c>
      <c r="J294">
        <v>0.15024299999999999</v>
      </c>
      <c r="K294">
        <v>1.7543979999999999</v>
      </c>
      <c r="L294">
        <v>-0.94985379999999997</v>
      </c>
      <c r="M294">
        <v>1.787798</v>
      </c>
      <c r="N294">
        <v>-2.9014679999999999</v>
      </c>
      <c r="O294">
        <v>1.124484</v>
      </c>
      <c r="P294">
        <v>3.1966739999999998</v>
      </c>
      <c r="Q294">
        <v>0.93812130000000005</v>
      </c>
      <c r="R294">
        <v>-0.4308535</v>
      </c>
      <c r="S294">
        <v>0.1402709</v>
      </c>
      <c r="T294">
        <v>1.298276</v>
      </c>
      <c r="U294">
        <v>-0.31741009999999997</v>
      </c>
    </row>
    <row r="295" spans="1:21" x14ac:dyDescent="0.25">
      <c r="A295" s="20">
        <f>0.00000010907*10^9</f>
        <v>109.07</v>
      </c>
      <c r="B295">
        <v>4.0841719999999998E-2</v>
      </c>
      <c r="C295">
        <v>1.8640950000000001</v>
      </c>
      <c r="D295">
        <v>0.57455579999999995</v>
      </c>
      <c r="E295">
        <v>0.61473999999999995</v>
      </c>
      <c r="F295">
        <v>0.59138740000000001</v>
      </c>
      <c r="G295">
        <v>2.071196</v>
      </c>
      <c r="H295">
        <v>-0.26744659999999998</v>
      </c>
      <c r="I295">
        <v>0.14063800000000001</v>
      </c>
      <c r="J295">
        <v>0.42327900000000002</v>
      </c>
      <c r="K295">
        <v>0.43843399999999999</v>
      </c>
      <c r="L295">
        <v>-0.51925189999999999</v>
      </c>
      <c r="M295">
        <v>2.1023999999999998</v>
      </c>
      <c r="N295">
        <v>-2.1002510000000001</v>
      </c>
      <c r="O295">
        <v>1.169335</v>
      </c>
      <c r="P295">
        <v>1.1852</v>
      </c>
      <c r="Q295">
        <v>2.290111</v>
      </c>
      <c r="R295">
        <v>0.31485069999999998</v>
      </c>
      <c r="S295">
        <v>1.248456</v>
      </c>
      <c r="T295">
        <v>0.6275925</v>
      </c>
      <c r="U295">
        <v>0.1111592</v>
      </c>
    </row>
    <row r="296" spans="1:21" x14ac:dyDescent="0.25">
      <c r="A296" s="20">
        <f>0.00000011007*10^9</f>
        <v>110.07000000000001</v>
      </c>
      <c r="B296">
        <v>0.86260420000000004</v>
      </c>
      <c r="C296">
        <v>1.561347</v>
      </c>
      <c r="D296">
        <v>7.6339560000000001E-2</v>
      </c>
      <c r="E296">
        <v>0.8542109</v>
      </c>
      <c r="F296">
        <v>0.47238160000000001</v>
      </c>
      <c r="G296">
        <v>1.990796</v>
      </c>
      <c r="H296">
        <v>-0.54990309999999998</v>
      </c>
      <c r="I296">
        <v>-0.64452379999999998</v>
      </c>
      <c r="J296">
        <v>1.856169</v>
      </c>
      <c r="K296">
        <v>-0.78515120000000005</v>
      </c>
      <c r="L296">
        <v>0.75003830000000005</v>
      </c>
      <c r="M296">
        <v>1.4398409999999999</v>
      </c>
      <c r="N296">
        <v>-0.78885870000000002</v>
      </c>
      <c r="O296">
        <v>0.95577089999999998</v>
      </c>
      <c r="P296">
        <v>-0.93515879999999996</v>
      </c>
      <c r="Q296">
        <v>3.424185</v>
      </c>
      <c r="R296">
        <v>0.40447250000000001</v>
      </c>
      <c r="S296">
        <v>3.3381669999999999</v>
      </c>
      <c r="T296">
        <v>0.26477620000000002</v>
      </c>
      <c r="U296">
        <v>1.765763</v>
      </c>
    </row>
    <row r="297" spans="1:21" x14ac:dyDescent="0.25">
      <c r="A297" s="20">
        <f>0.00000011107*10^9</f>
        <v>111.07000000000001</v>
      </c>
      <c r="B297">
        <v>2.1783039999999998</v>
      </c>
      <c r="C297">
        <v>0.89821600000000001</v>
      </c>
      <c r="D297">
        <v>-6.3222719999999996E-2</v>
      </c>
      <c r="E297">
        <v>0.77286909999999998</v>
      </c>
      <c r="F297">
        <v>0.65708270000000002</v>
      </c>
      <c r="G297">
        <v>0.72872559999999997</v>
      </c>
      <c r="H297">
        <v>1.266086</v>
      </c>
      <c r="I297">
        <v>0.56811409999999996</v>
      </c>
      <c r="J297">
        <v>2.4234589999999998</v>
      </c>
      <c r="K297">
        <v>-1.2860819999999999</v>
      </c>
      <c r="L297">
        <v>1.283058</v>
      </c>
      <c r="M297">
        <v>-5.7249109999999999E-2</v>
      </c>
      <c r="N297">
        <v>-5.1366110000000001E-3</v>
      </c>
      <c r="O297">
        <v>0.65416160000000001</v>
      </c>
      <c r="P297">
        <v>-1.2140610000000001</v>
      </c>
      <c r="Q297">
        <v>1.4346209999999999</v>
      </c>
      <c r="R297">
        <v>-9.6834650000000005E-3</v>
      </c>
      <c r="S297">
        <v>2.955295</v>
      </c>
      <c r="T297">
        <v>7.568569E-2</v>
      </c>
      <c r="U297">
        <v>1.687737</v>
      </c>
    </row>
    <row r="298" spans="1:21" x14ac:dyDescent="0.25">
      <c r="A298" s="20">
        <f>0.00000011207*10^9</f>
        <v>112.07</v>
      </c>
      <c r="B298">
        <v>1.4281459999999999</v>
      </c>
      <c r="C298">
        <v>0.28047149999999998</v>
      </c>
      <c r="D298">
        <v>-0.13115869999999999</v>
      </c>
      <c r="E298">
        <v>0.83156890000000006</v>
      </c>
      <c r="F298">
        <v>0.92897510000000005</v>
      </c>
      <c r="G298">
        <v>0.85439540000000003</v>
      </c>
      <c r="H298">
        <v>2.1918869999999999</v>
      </c>
      <c r="I298">
        <v>1.153051</v>
      </c>
      <c r="J298">
        <v>1.119929</v>
      </c>
      <c r="K298">
        <v>-0.7897708</v>
      </c>
      <c r="L298">
        <v>1.7362930000000001</v>
      </c>
      <c r="M298">
        <v>-1.1312260000000001</v>
      </c>
      <c r="N298">
        <v>0.25912619999999997</v>
      </c>
      <c r="O298">
        <v>0.56400130000000004</v>
      </c>
      <c r="P298">
        <v>0.1627536</v>
      </c>
      <c r="Q298">
        <v>-0.72183750000000002</v>
      </c>
      <c r="R298">
        <v>0.92330950000000001</v>
      </c>
      <c r="S298">
        <v>0.97979450000000001</v>
      </c>
      <c r="T298">
        <v>-0.50486750000000002</v>
      </c>
      <c r="U298">
        <v>-8.1891229999999995E-2</v>
      </c>
    </row>
    <row r="299" spans="1:21" x14ac:dyDescent="0.25">
      <c r="A299" s="20">
        <f>0.00000011307*10^9</f>
        <v>113.07000000000001</v>
      </c>
      <c r="B299">
        <v>-0.37057210000000002</v>
      </c>
      <c r="C299">
        <v>0.23846310000000001</v>
      </c>
      <c r="D299">
        <v>-0.21849650000000001</v>
      </c>
      <c r="E299">
        <v>1.756437</v>
      </c>
      <c r="F299">
        <v>1.078354</v>
      </c>
      <c r="G299">
        <v>2.4064679999999998</v>
      </c>
      <c r="H299">
        <v>0.49824679999999999</v>
      </c>
      <c r="I299">
        <v>0.54237930000000001</v>
      </c>
      <c r="J299">
        <v>0.44168010000000002</v>
      </c>
      <c r="K299">
        <v>0.42929</v>
      </c>
      <c r="L299">
        <v>1.6401699999999999</v>
      </c>
      <c r="M299">
        <v>-1.1193120000000001</v>
      </c>
      <c r="N299">
        <v>6.1605409999999999E-2</v>
      </c>
      <c r="O299">
        <v>0.97372060000000005</v>
      </c>
      <c r="P299">
        <v>1.2160660000000001</v>
      </c>
      <c r="Q299">
        <v>-3.172312E-2</v>
      </c>
      <c r="R299">
        <v>2.11069</v>
      </c>
      <c r="S299">
        <v>0.54502079999999997</v>
      </c>
      <c r="T299">
        <v>8.9842649999999996E-2</v>
      </c>
      <c r="U299">
        <v>5.983927E-2</v>
      </c>
    </row>
    <row r="300" spans="1:21" x14ac:dyDescent="0.25">
      <c r="A300" s="20">
        <f>0.00000011407*10^9</f>
        <v>114.07000000000001</v>
      </c>
      <c r="B300">
        <v>-0.65066460000000004</v>
      </c>
      <c r="C300">
        <v>0.38043490000000002</v>
      </c>
      <c r="D300">
        <v>-0.16864109999999999</v>
      </c>
      <c r="E300">
        <v>3.097664</v>
      </c>
      <c r="F300">
        <v>1.1260859999999999</v>
      </c>
      <c r="G300">
        <v>2.7093940000000001</v>
      </c>
      <c r="H300">
        <v>-1.149224</v>
      </c>
      <c r="I300">
        <v>1.374973</v>
      </c>
      <c r="J300">
        <v>0.64800349999999995</v>
      </c>
      <c r="K300">
        <v>0.3570371</v>
      </c>
      <c r="L300">
        <v>0.52971539999999995</v>
      </c>
      <c r="M300">
        <v>-0.51661020000000002</v>
      </c>
      <c r="N300">
        <v>0.2937709</v>
      </c>
      <c r="O300">
        <v>1.0979969999999999</v>
      </c>
      <c r="P300">
        <v>1.1988030000000001</v>
      </c>
      <c r="Q300">
        <v>0.66477260000000005</v>
      </c>
      <c r="R300">
        <v>1.625815</v>
      </c>
      <c r="S300">
        <v>0.72145919999999997</v>
      </c>
      <c r="T300">
        <v>1.8954740000000001</v>
      </c>
      <c r="U300">
        <v>2.217673</v>
      </c>
    </row>
    <row r="301" spans="1:21" x14ac:dyDescent="0.25">
      <c r="A301" s="20">
        <f>0.00000011507*10^9</f>
        <v>115.07</v>
      </c>
      <c r="B301">
        <v>0.1127456</v>
      </c>
      <c r="C301">
        <v>0.27354050000000002</v>
      </c>
      <c r="D301">
        <v>0.45426630000000001</v>
      </c>
      <c r="E301">
        <v>3.2337699999999998</v>
      </c>
      <c r="F301">
        <v>-0.27230539999999998</v>
      </c>
      <c r="G301">
        <v>1.6079079999999999</v>
      </c>
      <c r="H301">
        <v>-0.62686220000000004</v>
      </c>
      <c r="I301">
        <v>2.5764879999999999</v>
      </c>
      <c r="J301">
        <v>0.10489569999999999</v>
      </c>
      <c r="K301">
        <v>-0.30807869999999998</v>
      </c>
      <c r="L301">
        <v>3.5333669999999998E-2</v>
      </c>
      <c r="M301">
        <v>0.33460489999999998</v>
      </c>
      <c r="N301">
        <v>0.72769740000000005</v>
      </c>
      <c r="O301">
        <v>0.34587669999999998</v>
      </c>
      <c r="P301">
        <v>1.057671</v>
      </c>
      <c r="Q301">
        <v>0.70586340000000003</v>
      </c>
      <c r="R301">
        <v>1.1868350000000001</v>
      </c>
      <c r="S301">
        <v>0.216943</v>
      </c>
      <c r="T301">
        <v>2.6027900000000002</v>
      </c>
      <c r="U301">
        <v>2.796907</v>
      </c>
    </row>
    <row r="302" spans="1:21" x14ac:dyDescent="0.25">
      <c r="A302" s="20">
        <f>0.00000011607*10^9</f>
        <v>116.07000000000001</v>
      </c>
      <c r="B302">
        <v>0.14469470000000001</v>
      </c>
      <c r="C302">
        <v>-0.28425349999999999</v>
      </c>
      <c r="D302">
        <v>1.1694180000000001</v>
      </c>
      <c r="E302">
        <v>1.620539</v>
      </c>
      <c r="F302">
        <v>-1.7136420000000001</v>
      </c>
      <c r="G302">
        <v>1.217074</v>
      </c>
      <c r="H302">
        <v>1.0014970000000001</v>
      </c>
      <c r="I302">
        <v>2.0879279999999998</v>
      </c>
      <c r="J302">
        <v>-0.56639110000000004</v>
      </c>
      <c r="K302">
        <v>0.27169090000000001</v>
      </c>
      <c r="L302">
        <v>0.4133907</v>
      </c>
      <c r="M302">
        <v>1.0013240000000001</v>
      </c>
      <c r="N302">
        <v>0.9387818</v>
      </c>
      <c r="O302">
        <v>-0.37712960000000001</v>
      </c>
      <c r="P302">
        <v>1.4694389999999999</v>
      </c>
      <c r="Q302">
        <v>2.2097709999999999</v>
      </c>
      <c r="R302">
        <v>1.108938</v>
      </c>
      <c r="S302">
        <v>0.72170140000000005</v>
      </c>
      <c r="T302">
        <v>1.9606429999999999</v>
      </c>
      <c r="U302">
        <v>0.96939909999999996</v>
      </c>
    </row>
    <row r="303" spans="1:21" x14ac:dyDescent="0.25">
      <c r="A303" s="20">
        <f>0.00000011707*10^9</f>
        <v>117.07000000000001</v>
      </c>
      <c r="B303">
        <v>-0.26289699999999999</v>
      </c>
      <c r="C303">
        <v>-0.62126910000000002</v>
      </c>
      <c r="D303">
        <v>1.5088220000000001</v>
      </c>
      <c r="E303">
        <v>-0.51872759999999996</v>
      </c>
      <c r="F303">
        <v>-0.8600951</v>
      </c>
      <c r="G303">
        <v>2.0699010000000002</v>
      </c>
      <c r="H303">
        <v>2.1343670000000001</v>
      </c>
      <c r="I303">
        <v>1.6042940000000001</v>
      </c>
      <c r="J303">
        <v>-0.39616079999999998</v>
      </c>
      <c r="K303">
        <v>0.57692169999999998</v>
      </c>
      <c r="L303">
        <v>0.52644679999999999</v>
      </c>
      <c r="M303">
        <v>0.62456820000000002</v>
      </c>
      <c r="N303">
        <v>1.4503649999999999</v>
      </c>
      <c r="O303">
        <v>-0.44572139999999999</v>
      </c>
      <c r="P303">
        <v>1.384395</v>
      </c>
      <c r="Q303">
        <v>3.57538</v>
      </c>
      <c r="R303">
        <v>0.21121819999999999</v>
      </c>
      <c r="S303">
        <v>2.015215</v>
      </c>
      <c r="T303">
        <v>1.148641</v>
      </c>
      <c r="U303">
        <v>-0.30545689999999998</v>
      </c>
    </row>
    <row r="304" spans="1:21" x14ac:dyDescent="0.25">
      <c r="A304" s="20">
        <f>0.00000011807*10^9</f>
        <v>118.07</v>
      </c>
      <c r="B304">
        <v>6.8749359999999995E-4</v>
      </c>
      <c r="C304">
        <v>0.1061633</v>
      </c>
      <c r="D304">
        <v>2.0895649999999999</v>
      </c>
      <c r="E304">
        <v>-1.0840529999999999</v>
      </c>
      <c r="F304">
        <v>0.42986180000000002</v>
      </c>
      <c r="G304">
        <v>2.3430080000000002</v>
      </c>
      <c r="H304">
        <v>2.8342930000000002</v>
      </c>
      <c r="I304">
        <v>1.380674</v>
      </c>
      <c r="J304">
        <v>0.49570609999999998</v>
      </c>
      <c r="K304">
        <v>-0.38125530000000002</v>
      </c>
      <c r="L304">
        <v>-0.26027410000000001</v>
      </c>
      <c r="M304">
        <v>6.7936150000000001E-2</v>
      </c>
      <c r="N304">
        <v>1.8652299999999999</v>
      </c>
      <c r="O304">
        <v>0.45782390000000001</v>
      </c>
      <c r="P304">
        <v>0.71934200000000004</v>
      </c>
      <c r="Q304">
        <v>2.7543839999999999</v>
      </c>
      <c r="R304">
        <v>-9.7644789999999995E-2</v>
      </c>
      <c r="S304">
        <v>2.1183040000000002</v>
      </c>
      <c r="T304">
        <v>0.57621180000000005</v>
      </c>
      <c r="U304">
        <v>1.227625</v>
      </c>
    </row>
    <row r="305" spans="1:21" x14ac:dyDescent="0.25">
      <c r="A305" s="20">
        <f>0.00000011907*10^9</f>
        <v>119.07</v>
      </c>
      <c r="B305">
        <v>1.1298459999999999</v>
      </c>
      <c r="C305">
        <v>0.51321839999999996</v>
      </c>
      <c r="D305">
        <v>2.5406</v>
      </c>
      <c r="E305">
        <v>-0.30585560000000001</v>
      </c>
      <c r="F305">
        <v>0.80637789999999998</v>
      </c>
      <c r="G305">
        <v>1.6328800000000001</v>
      </c>
      <c r="H305">
        <v>3.5455190000000001</v>
      </c>
      <c r="I305">
        <v>0.48367080000000001</v>
      </c>
      <c r="J305">
        <v>1.4370989999999999</v>
      </c>
      <c r="K305">
        <v>-0.57727439999999997</v>
      </c>
      <c r="L305">
        <v>-1.3224659999999999</v>
      </c>
      <c r="M305">
        <v>0.40840890000000002</v>
      </c>
      <c r="N305">
        <v>1.145213</v>
      </c>
      <c r="O305">
        <v>1.668677</v>
      </c>
      <c r="P305">
        <v>0.88893500000000003</v>
      </c>
      <c r="Q305">
        <v>0.97726000000000002</v>
      </c>
      <c r="R305">
        <v>0.7352978</v>
      </c>
      <c r="S305">
        <v>1.034181</v>
      </c>
      <c r="T305">
        <v>7.1179350000000002E-2</v>
      </c>
      <c r="U305">
        <v>3.4044699999999999</v>
      </c>
    </row>
    <row r="306" spans="1:21" x14ac:dyDescent="0.25">
      <c r="A306" s="20">
        <f>0.00000012007*10^9</f>
        <v>120.07</v>
      </c>
      <c r="B306">
        <v>2.2892269999999999</v>
      </c>
      <c r="C306">
        <v>0.38405030000000001</v>
      </c>
      <c r="D306">
        <v>2.178264</v>
      </c>
      <c r="E306">
        <v>-0.10408729999999999</v>
      </c>
      <c r="F306">
        <v>0.98321860000000005</v>
      </c>
      <c r="G306">
        <v>1.455613</v>
      </c>
      <c r="H306">
        <v>3.06643</v>
      </c>
      <c r="I306">
        <v>0.19803490000000001</v>
      </c>
      <c r="J306">
        <v>1.8808750000000001</v>
      </c>
      <c r="K306">
        <v>0.2069703</v>
      </c>
      <c r="L306">
        <v>-1.031641</v>
      </c>
      <c r="M306">
        <v>0.47881040000000002</v>
      </c>
      <c r="N306">
        <v>-4.3098709999999998E-2</v>
      </c>
      <c r="O306">
        <v>1.5520560000000001</v>
      </c>
      <c r="P306">
        <v>1.575315</v>
      </c>
      <c r="Q306">
        <v>0.12837270000000001</v>
      </c>
      <c r="R306">
        <v>1.39916</v>
      </c>
      <c r="S306">
        <v>-0.17195759999999999</v>
      </c>
      <c r="T306">
        <v>-0.11167050000000001</v>
      </c>
      <c r="U306">
        <v>3.6318519999999999</v>
      </c>
    </row>
    <row r="307" spans="1:21" x14ac:dyDescent="0.25">
      <c r="A307" s="20">
        <f>0.00000012107*10^9</f>
        <v>121.07000000000001</v>
      </c>
      <c r="B307">
        <v>2.565569</v>
      </c>
      <c r="C307">
        <v>0.79713829999999997</v>
      </c>
      <c r="D307">
        <v>1.6831579999999999</v>
      </c>
      <c r="E307">
        <v>6.1374629999999999E-2</v>
      </c>
      <c r="F307">
        <v>0.15031130000000001</v>
      </c>
      <c r="G307">
        <v>1.780934</v>
      </c>
      <c r="H307">
        <v>1.618962</v>
      </c>
      <c r="I307">
        <v>0.60176510000000005</v>
      </c>
      <c r="J307">
        <v>1.972966</v>
      </c>
      <c r="K307">
        <v>-0.19825309999999999</v>
      </c>
      <c r="L307">
        <v>0.52260640000000003</v>
      </c>
      <c r="M307">
        <v>0.45704280000000003</v>
      </c>
      <c r="N307">
        <v>0.15873570000000001</v>
      </c>
      <c r="O307">
        <v>0.61153299999999999</v>
      </c>
      <c r="P307">
        <v>1.844956</v>
      </c>
      <c r="Q307">
        <v>-0.1655662</v>
      </c>
      <c r="R307">
        <v>0.81544340000000004</v>
      </c>
      <c r="S307">
        <v>-0.1735043</v>
      </c>
      <c r="T307">
        <v>0.6377311</v>
      </c>
      <c r="U307">
        <v>2.708078</v>
      </c>
    </row>
    <row r="308" spans="1:21" x14ac:dyDescent="0.25">
      <c r="A308" s="20">
        <f>0.00000012207*10^9</f>
        <v>122.07000000000001</v>
      </c>
      <c r="B308">
        <v>2.3431419999999998</v>
      </c>
      <c r="C308">
        <v>1.143991</v>
      </c>
      <c r="D308">
        <v>1.163988</v>
      </c>
      <c r="E308">
        <v>0.95504990000000001</v>
      </c>
      <c r="F308">
        <v>-1.2722500000000001</v>
      </c>
      <c r="G308">
        <v>1.6086400000000001</v>
      </c>
      <c r="H308">
        <v>0.85505030000000004</v>
      </c>
      <c r="I308">
        <v>0.7198099</v>
      </c>
      <c r="J308">
        <v>1.8437619999999999</v>
      </c>
      <c r="K308">
        <v>-1.3238570000000001</v>
      </c>
      <c r="L308">
        <v>1.330346</v>
      </c>
      <c r="M308">
        <v>1.5182040000000001</v>
      </c>
      <c r="N308">
        <v>0.74996960000000001</v>
      </c>
      <c r="O308">
        <v>-4.0604389999999997E-2</v>
      </c>
      <c r="P308">
        <v>1.480423</v>
      </c>
      <c r="Q308">
        <v>-0.60675869999999998</v>
      </c>
      <c r="R308">
        <v>-0.33505059999999998</v>
      </c>
      <c r="S308">
        <v>1.206491</v>
      </c>
      <c r="T308">
        <v>1.1685920000000001</v>
      </c>
      <c r="U308">
        <v>1.96363</v>
      </c>
    </row>
    <row r="309" spans="1:21" x14ac:dyDescent="0.25">
      <c r="A309" s="20">
        <f>0.00000012307*10^9</f>
        <v>123.07000000000001</v>
      </c>
      <c r="B309">
        <v>2.0049969999999999</v>
      </c>
      <c r="C309">
        <v>0.70617169999999996</v>
      </c>
      <c r="D309">
        <v>0.29859999999999998</v>
      </c>
      <c r="E309">
        <v>1.3911480000000001</v>
      </c>
      <c r="F309">
        <v>-0.53972450000000005</v>
      </c>
      <c r="G309">
        <v>1.581383</v>
      </c>
      <c r="H309">
        <v>0.65934099999999995</v>
      </c>
      <c r="I309">
        <v>0.98274430000000002</v>
      </c>
      <c r="J309">
        <v>1.430299</v>
      </c>
      <c r="K309">
        <v>-1.4146970000000001</v>
      </c>
      <c r="L309">
        <v>0.75149350000000004</v>
      </c>
      <c r="M309">
        <v>1.968529</v>
      </c>
      <c r="N309">
        <v>-0.14331240000000001</v>
      </c>
      <c r="O309">
        <v>-0.47341909999999998</v>
      </c>
      <c r="P309">
        <v>0.44226989999999999</v>
      </c>
      <c r="Q309">
        <v>-0.13223260000000001</v>
      </c>
      <c r="R309">
        <v>-0.57797520000000002</v>
      </c>
      <c r="S309">
        <v>1.756338</v>
      </c>
      <c r="T309">
        <v>0.37397639999999999</v>
      </c>
      <c r="U309">
        <v>1.610182</v>
      </c>
    </row>
    <row r="310" spans="1:21" x14ac:dyDescent="0.25">
      <c r="A310" s="20">
        <f>0.00000012407*10^9</f>
        <v>124.07</v>
      </c>
      <c r="B310">
        <v>0.84718360000000004</v>
      </c>
      <c r="C310">
        <v>-0.22132569999999999</v>
      </c>
      <c r="D310">
        <v>-3.815085E-2</v>
      </c>
      <c r="E310">
        <v>0.92415270000000005</v>
      </c>
      <c r="F310">
        <v>1.4922310000000001</v>
      </c>
      <c r="G310">
        <v>2.0461429999999998</v>
      </c>
      <c r="H310">
        <v>0.8037398</v>
      </c>
      <c r="I310">
        <v>1.7547999999999999</v>
      </c>
      <c r="J310">
        <v>0.98311249999999994</v>
      </c>
      <c r="K310">
        <v>-1.2068650000000001</v>
      </c>
      <c r="L310">
        <v>0.1956994</v>
      </c>
      <c r="M310">
        <v>1.125664</v>
      </c>
      <c r="N310">
        <v>-0.63804450000000001</v>
      </c>
      <c r="O310">
        <v>-0.53272960000000003</v>
      </c>
      <c r="P310">
        <v>-0.1314506</v>
      </c>
      <c r="Q310">
        <v>1.1103130000000001</v>
      </c>
      <c r="R310">
        <v>-0.42884559999999999</v>
      </c>
      <c r="S310">
        <v>0.99328939999999999</v>
      </c>
      <c r="T310">
        <v>-0.2161728</v>
      </c>
      <c r="U310">
        <v>1.229171</v>
      </c>
    </row>
    <row r="311" spans="1:21" x14ac:dyDescent="0.25">
      <c r="A311" s="20">
        <f>0.00000012507*10^9</f>
        <v>125.07</v>
      </c>
      <c r="B311">
        <v>-0.36472110000000002</v>
      </c>
      <c r="C311">
        <v>0.2107154</v>
      </c>
      <c r="D311">
        <v>0.49232429999999999</v>
      </c>
      <c r="E311">
        <v>0.51115750000000004</v>
      </c>
      <c r="F311">
        <v>1.674777</v>
      </c>
      <c r="G311">
        <v>1.7149190000000001</v>
      </c>
      <c r="H311">
        <v>1.3557250000000001</v>
      </c>
      <c r="I311">
        <v>2.1922830000000002</v>
      </c>
      <c r="J311">
        <v>0.89906750000000002</v>
      </c>
      <c r="K311">
        <v>-1.3099430000000001</v>
      </c>
      <c r="L311">
        <v>0.35142849999999998</v>
      </c>
      <c r="M311">
        <v>0.40870640000000003</v>
      </c>
      <c r="N311">
        <v>0.4161745</v>
      </c>
      <c r="O311">
        <v>-0.3393333</v>
      </c>
      <c r="P311">
        <v>0.40389399999999998</v>
      </c>
      <c r="Q311">
        <v>1.428034</v>
      </c>
      <c r="R311">
        <v>-0.32842749999999998</v>
      </c>
      <c r="S311">
        <v>1.0538380000000001</v>
      </c>
      <c r="T311">
        <v>0.66539780000000004</v>
      </c>
      <c r="U311">
        <v>1.1349830000000001</v>
      </c>
    </row>
    <row r="312" spans="1:21" x14ac:dyDescent="0.25">
      <c r="A312" s="20">
        <f>0.00000012607*10^9</f>
        <v>126.07</v>
      </c>
      <c r="B312">
        <v>7.62425E-3</v>
      </c>
      <c r="C312">
        <v>2.1023610000000001</v>
      </c>
      <c r="D312">
        <v>0.88158069999999999</v>
      </c>
      <c r="E312">
        <v>0.63951349999999996</v>
      </c>
      <c r="F312">
        <v>0.93901769999999996</v>
      </c>
      <c r="G312">
        <v>0.90602720000000003</v>
      </c>
      <c r="H312">
        <v>1.5890569999999999</v>
      </c>
      <c r="I312">
        <v>1.5624899999999999</v>
      </c>
      <c r="J312">
        <v>1.359809</v>
      </c>
      <c r="K312">
        <v>-0.57579880000000006</v>
      </c>
      <c r="L312">
        <v>7.2337929999999995E-2</v>
      </c>
      <c r="M312">
        <v>-7.5548550000000006E-2</v>
      </c>
      <c r="N312">
        <v>1.148236</v>
      </c>
      <c r="O312">
        <v>1.040335</v>
      </c>
      <c r="P312">
        <v>0.9482294</v>
      </c>
      <c r="Q312">
        <v>0.91973720000000003</v>
      </c>
      <c r="R312">
        <v>0.1614652</v>
      </c>
      <c r="S312">
        <v>1.7391509999999999</v>
      </c>
      <c r="T312">
        <v>1.712898</v>
      </c>
      <c r="U312">
        <v>1.590727</v>
      </c>
    </row>
    <row r="313" spans="1:21" x14ac:dyDescent="0.25">
      <c r="A313" s="20">
        <f>0.00000012707*10^9</f>
        <v>127.07000000000001</v>
      </c>
      <c r="B313">
        <v>0.91738690000000001</v>
      </c>
      <c r="C313">
        <v>2.67049</v>
      </c>
      <c r="D313">
        <v>1.073723</v>
      </c>
      <c r="E313">
        <v>0.92281279999999999</v>
      </c>
      <c r="F313">
        <v>1.1073630000000001</v>
      </c>
      <c r="G313">
        <v>0.49968020000000002</v>
      </c>
      <c r="H313">
        <v>1.29915</v>
      </c>
      <c r="I313">
        <v>0.97327280000000005</v>
      </c>
      <c r="J313">
        <v>1.9388559999999999</v>
      </c>
      <c r="K313">
        <v>0.25970549999999998</v>
      </c>
      <c r="L313">
        <v>-0.89601129999999996</v>
      </c>
      <c r="M313">
        <v>-0.38383099999999998</v>
      </c>
      <c r="N313">
        <v>1.137508</v>
      </c>
      <c r="O313">
        <v>3.4936440000000002</v>
      </c>
      <c r="P313">
        <v>0.86574649999999997</v>
      </c>
      <c r="Q313">
        <v>0.25850620000000002</v>
      </c>
      <c r="R313">
        <v>0.71176870000000003</v>
      </c>
      <c r="S313">
        <v>1.720674</v>
      </c>
      <c r="T313">
        <v>1.9769620000000001</v>
      </c>
      <c r="U313">
        <v>1.7534719999999999</v>
      </c>
    </row>
    <row r="314" spans="1:21" x14ac:dyDescent="0.25">
      <c r="A314" s="20">
        <f>0.00000012807*10^9</f>
        <v>128.07000000000002</v>
      </c>
      <c r="B314">
        <v>0.25473489999999999</v>
      </c>
      <c r="C314">
        <v>1.4592099999999999</v>
      </c>
      <c r="D314">
        <v>1.3857170000000001</v>
      </c>
      <c r="E314">
        <v>0.94110559999999999</v>
      </c>
      <c r="F314">
        <v>1.3525849999999999</v>
      </c>
      <c r="G314">
        <v>0.50118830000000003</v>
      </c>
      <c r="H314">
        <v>0.75058290000000005</v>
      </c>
      <c r="I314">
        <v>1.192647</v>
      </c>
      <c r="J314">
        <v>1.6212880000000001</v>
      </c>
      <c r="K314">
        <v>-0.49334529999999999</v>
      </c>
      <c r="L314">
        <v>-1.394674</v>
      </c>
      <c r="M314">
        <v>0.13212689999999999</v>
      </c>
      <c r="N314">
        <v>1.0731219999999999</v>
      </c>
      <c r="O314">
        <v>3.6894399999999998</v>
      </c>
      <c r="P314">
        <v>0.76564659999999995</v>
      </c>
      <c r="Q314">
        <v>-0.36217830000000001</v>
      </c>
      <c r="R314">
        <v>0.54253200000000001</v>
      </c>
      <c r="S314">
        <v>1.5787899999999999</v>
      </c>
      <c r="T314">
        <v>2.6360100000000002</v>
      </c>
      <c r="U314">
        <v>1.3687260000000001</v>
      </c>
    </row>
    <row r="315" spans="1:21" x14ac:dyDescent="0.25">
      <c r="A315" s="20">
        <f>0.00000012907*10^9</f>
        <v>129.07</v>
      </c>
      <c r="B315">
        <v>-1.055766</v>
      </c>
      <c r="C315">
        <v>0.1610674</v>
      </c>
      <c r="D315">
        <v>1.0056229999999999</v>
      </c>
      <c r="E315">
        <v>0.78761159999999997</v>
      </c>
      <c r="F315">
        <v>0.98759529999999995</v>
      </c>
      <c r="G315">
        <v>1.419154</v>
      </c>
      <c r="H315">
        <v>0.33107599999999998</v>
      </c>
      <c r="I315">
        <v>1.007466</v>
      </c>
      <c r="J315">
        <v>1.2721819999999999</v>
      </c>
      <c r="K315">
        <v>-0.85062300000000002</v>
      </c>
      <c r="L315">
        <v>-1.498683</v>
      </c>
      <c r="M315">
        <v>0.74671790000000005</v>
      </c>
      <c r="N315">
        <v>0.57681139999999997</v>
      </c>
      <c r="O315">
        <v>1.3518760000000001</v>
      </c>
      <c r="P315">
        <v>1.0715980000000001</v>
      </c>
      <c r="Q315">
        <v>-0.18216589999999999</v>
      </c>
      <c r="R315">
        <v>1.6397990000000001E-2</v>
      </c>
      <c r="S315">
        <v>1.8671</v>
      </c>
      <c r="T315">
        <v>3.15124</v>
      </c>
      <c r="U315">
        <v>0.8402695</v>
      </c>
    </row>
    <row r="316" spans="1:21" x14ac:dyDescent="0.25">
      <c r="A316" s="20">
        <f>0.00000013007*10^9</f>
        <v>130.07</v>
      </c>
      <c r="B316">
        <v>-0.8069771</v>
      </c>
      <c r="C316">
        <v>-0.12594430000000001</v>
      </c>
      <c r="D316">
        <v>0.27726899999999999</v>
      </c>
      <c r="E316">
        <v>1.059477</v>
      </c>
      <c r="F316">
        <v>0.62007319999999999</v>
      </c>
      <c r="G316">
        <v>1.6775949999999999</v>
      </c>
      <c r="H316">
        <v>0.91318259999999996</v>
      </c>
      <c r="I316">
        <v>0.75530909999999996</v>
      </c>
      <c r="J316">
        <v>2.162712</v>
      </c>
      <c r="K316">
        <v>0.86226840000000005</v>
      </c>
      <c r="L316">
        <v>-1.2594069999999999</v>
      </c>
      <c r="M316">
        <v>1.47937E-2</v>
      </c>
      <c r="N316">
        <v>-0.58508740000000004</v>
      </c>
      <c r="O316">
        <v>-6.4524529999999997E-2</v>
      </c>
      <c r="P316">
        <v>1.082025</v>
      </c>
      <c r="Q316">
        <v>0.1269496</v>
      </c>
      <c r="R316">
        <v>0.1812629</v>
      </c>
      <c r="S316">
        <v>1.9898690000000001</v>
      </c>
      <c r="T316">
        <v>1.694278</v>
      </c>
      <c r="U316">
        <v>0.66874290000000003</v>
      </c>
    </row>
    <row r="317" spans="1:21" x14ac:dyDescent="0.25">
      <c r="A317" s="20">
        <f>0.00000013107*10^9</f>
        <v>131.07</v>
      </c>
      <c r="B317">
        <v>0.15519910000000001</v>
      </c>
      <c r="C317">
        <v>7.0580749999999998E-2</v>
      </c>
      <c r="D317">
        <v>-0.13813780000000001</v>
      </c>
      <c r="E317">
        <v>1.6496660000000001</v>
      </c>
      <c r="F317">
        <v>1.213417</v>
      </c>
      <c r="G317">
        <v>3.3418319999999999E-3</v>
      </c>
      <c r="H317">
        <v>1.5855889999999999</v>
      </c>
      <c r="I317">
        <v>1.289636</v>
      </c>
      <c r="J317">
        <v>1.6428879999999999</v>
      </c>
      <c r="K317">
        <v>2.2704140000000002</v>
      </c>
      <c r="L317">
        <v>-0.63242589999999999</v>
      </c>
      <c r="M317">
        <v>-0.45289220000000002</v>
      </c>
      <c r="N317">
        <v>-0.90650750000000002</v>
      </c>
      <c r="O317">
        <v>0.60254149999999995</v>
      </c>
      <c r="P317">
        <v>0.43562420000000002</v>
      </c>
      <c r="Q317">
        <v>-0.54554910000000001</v>
      </c>
      <c r="R317">
        <v>0.22406400000000001</v>
      </c>
      <c r="S317">
        <v>1.3373440000000001</v>
      </c>
      <c r="T317">
        <v>-2.2905180000000001E-2</v>
      </c>
      <c r="U317">
        <v>1.012427</v>
      </c>
    </row>
    <row r="318" spans="1:21" x14ac:dyDescent="0.25">
      <c r="A318" s="20">
        <f>0.00000013207*10^9</f>
        <v>132.07</v>
      </c>
      <c r="B318">
        <v>0.39917950000000002</v>
      </c>
      <c r="C318">
        <v>-7.1464959999999994E-2</v>
      </c>
      <c r="D318">
        <v>-0.33497529999999998</v>
      </c>
      <c r="E318">
        <v>2.504753</v>
      </c>
      <c r="F318">
        <v>1.7255579999999999</v>
      </c>
      <c r="G318">
        <v>-0.9873963</v>
      </c>
      <c r="H318">
        <v>1.156541</v>
      </c>
      <c r="I318">
        <v>1.240618</v>
      </c>
      <c r="J318">
        <v>-0.55722269999999996</v>
      </c>
      <c r="K318">
        <v>1.812171</v>
      </c>
      <c r="L318">
        <v>-0.76501269999999999</v>
      </c>
      <c r="M318">
        <v>0.85982170000000002</v>
      </c>
      <c r="N318">
        <v>0.3990554</v>
      </c>
      <c r="O318">
        <v>1.4793240000000001</v>
      </c>
      <c r="P318">
        <v>-0.1253956</v>
      </c>
      <c r="Q318">
        <v>-0.68299679999999996</v>
      </c>
      <c r="R318">
        <v>7.4380269999999998E-2</v>
      </c>
      <c r="S318">
        <v>0.31498900000000002</v>
      </c>
      <c r="T318">
        <v>0.34111039999999998</v>
      </c>
      <c r="U318">
        <v>1.6040209999999999</v>
      </c>
    </row>
    <row r="319" spans="1:21" x14ac:dyDescent="0.25">
      <c r="A319" s="20">
        <f>0.00000013307*10^9</f>
        <v>133.07000000000002</v>
      </c>
      <c r="B319">
        <v>0.52276299999999998</v>
      </c>
      <c r="C319">
        <v>0.26996160000000002</v>
      </c>
      <c r="D319">
        <v>0.26763880000000001</v>
      </c>
      <c r="E319">
        <v>3.295423</v>
      </c>
      <c r="F319">
        <v>0.46562799999999999</v>
      </c>
      <c r="G319">
        <v>0.48889569999999999</v>
      </c>
      <c r="H319">
        <v>0.72580140000000004</v>
      </c>
      <c r="I319">
        <v>0.46069860000000001</v>
      </c>
      <c r="J319">
        <v>-0.34087529999999999</v>
      </c>
      <c r="K319">
        <v>1.0268139999999999</v>
      </c>
      <c r="L319">
        <v>-0.64400259999999998</v>
      </c>
      <c r="M319">
        <v>1.2040999999999999</v>
      </c>
      <c r="N319">
        <v>1.1950559999999999</v>
      </c>
      <c r="O319">
        <v>1.273612</v>
      </c>
      <c r="P319">
        <v>1.7776130000000001E-2</v>
      </c>
      <c r="Q319">
        <v>0.84081890000000004</v>
      </c>
      <c r="R319">
        <v>0.67614529999999995</v>
      </c>
      <c r="S319">
        <v>0.31856479999999998</v>
      </c>
      <c r="T319">
        <v>1.3808450000000001</v>
      </c>
      <c r="U319">
        <v>2.057534</v>
      </c>
    </row>
    <row r="320" spans="1:21" x14ac:dyDescent="0.25">
      <c r="A320" s="20">
        <f>0.00000013407*10^9</f>
        <v>134.07000000000002</v>
      </c>
      <c r="B320">
        <v>0.27330510000000002</v>
      </c>
      <c r="C320">
        <v>1.1767529999999999</v>
      </c>
      <c r="D320">
        <v>1.102042</v>
      </c>
      <c r="E320">
        <v>2.2356829999999999</v>
      </c>
      <c r="F320">
        <v>-0.75510860000000002</v>
      </c>
      <c r="G320">
        <v>2.4266169999999998</v>
      </c>
      <c r="H320">
        <v>0.6407988</v>
      </c>
      <c r="I320">
        <v>0.1359233</v>
      </c>
      <c r="J320">
        <v>1.2053860000000001</v>
      </c>
      <c r="K320">
        <v>1.1949749999999999</v>
      </c>
      <c r="L320">
        <v>0.40416920000000001</v>
      </c>
      <c r="M320">
        <v>-0.30963259999999998</v>
      </c>
      <c r="N320">
        <v>0.64548179999999999</v>
      </c>
      <c r="O320">
        <v>0.69848449999999995</v>
      </c>
      <c r="P320">
        <v>0.68110709999999997</v>
      </c>
      <c r="Q320">
        <v>2.1241050000000001</v>
      </c>
      <c r="R320">
        <v>1.046003</v>
      </c>
      <c r="S320">
        <v>1.594659</v>
      </c>
      <c r="T320">
        <v>1.466567</v>
      </c>
      <c r="U320">
        <v>1.89632</v>
      </c>
    </row>
    <row r="321" spans="1:21" x14ac:dyDescent="0.25">
      <c r="A321" s="20">
        <f>0.00000013507*10^9</f>
        <v>135.07</v>
      </c>
      <c r="B321">
        <v>-0.78332230000000003</v>
      </c>
      <c r="C321">
        <v>1.447773</v>
      </c>
      <c r="D321">
        <v>1.5142530000000001</v>
      </c>
      <c r="E321">
        <v>0.22580810000000001</v>
      </c>
      <c r="F321">
        <v>-0.3722143</v>
      </c>
      <c r="G321">
        <v>2.510062</v>
      </c>
      <c r="H321">
        <v>0.94161269999999997</v>
      </c>
      <c r="I321">
        <v>4.9613249999999998E-2</v>
      </c>
      <c r="J321">
        <v>1.0871999999999999</v>
      </c>
      <c r="K321">
        <v>1.722099</v>
      </c>
      <c r="L321">
        <v>-3.6662169999999998E-3</v>
      </c>
      <c r="M321">
        <v>-0.55963130000000005</v>
      </c>
      <c r="N321">
        <v>0.27778710000000001</v>
      </c>
      <c r="O321">
        <v>1.0186649999999999</v>
      </c>
      <c r="P321">
        <v>1.55501</v>
      </c>
      <c r="Q321">
        <v>1.305358</v>
      </c>
      <c r="R321">
        <v>0.90225509999999998</v>
      </c>
      <c r="S321">
        <v>1.849998</v>
      </c>
      <c r="T321">
        <v>1.17961</v>
      </c>
      <c r="U321">
        <v>1.1173690000000001</v>
      </c>
    </row>
    <row r="322" spans="1:21" x14ac:dyDescent="0.25">
      <c r="A322" s="20">
        <f>0.000000136071*10^9</f>
        <v>136.071</v>
      </c>
      <c r="B322">
        <v>-1.153675</v>
      </c>
      <c r="C322">
        <v>0.6977584</v>
      </c>
      <c r="D322">
        <v>1.7822750000000001</v>
      </c>
      <c r="E322">
        <v>-0.51929720000000001</v>
      </c>
      <c r="F322">
        <v>-4.6088329999999997E-2</v>
      </c>
      <c r="G322">
        <v>1.613721</v>
      </c>
      <c r="H322">
        <v>1.6377440000000001</v>
      </c>
      <c r="I322">
        <v>-2.7934750000000001E-2</v>
      </c>
      <c r="J322">
        <v>0.75540879999999999</v>
      </c>
      <c r="K322">
        <v>2.0271979999999998</v>
      </c>
      <c r="L322">
        <v>-1.4101109999999999</v>
      </c>
      <c r="M322">
        <v>0.2692177</v>
      </c>
      <c r="N322">
        <v>1.148212</v>
      </c>
      <c r="O322">
        <v>2.0871369999999998</v>
      </c>
      <c r="P322">
        <v>2.1715369999999998</v>
      </c>
      <c r="Q322">
        <v>-0.41168450000000001</v>
      </c>
      <c r="R322">
        <v>0.88408399999999998</v>
      </c>
      <c r="S322">
        <v>0.7545965</v>
      </c>
      <c r="T322">
        <v>0.42959079999999999</v>
      </c>
      <c r="U322">
        <v>-0.17213990000000001</v>
      </c>
    </row>
    <row r="323" spans="1:21" x14ac:dyDescent="0.25">
      <c r="A323" s="20">
        <f>0.000000137071*10^9</f>
        <v>137.071</v>
      </c>
      <c r="B323">
        <v>-1.284939E-2</v>
      </c>
      <c r="C323">
        <v>0.51196410000000003</v>
      </c>
      <c r="D323">
        <v>0.94903190000000004</v>
      </c>
      <c r="E323">
        <v>-0.62071410000000005</v>
      </c>
      <c r="F323">
        <v>-0.25562869999999999</v>
      </c>
      <c r="G323">
        <v>1.701119</v>
      </c>
      <c r="H323">
        <v>1.101785</v>
      </c>
      <c r="I323">
        <v>7.0859640000000002E-2</v>
      </c>
      <c r="J323">
        <v>1.0234209999999999</v>
      </c>
      <c r="K323">
        <v>1.934091</v>
      </c>
      <c r="L323">
        <v>-0.8208356</v>
      </c>
      <c r="M323">
        <v>0.1017311</v>
      </c>
      <c r="N323">
        <v>2.6483180000000002</v>
      </c>
      <c r="O323">
        <v>1.9209339999999999</v>
      </c>
      <c r="P323">
        <v>1.7183330000000001</v>
      </c>
      <c r="Q323">
        <v>-0.36791449999999998</v>
      </c>
      <c r="R323">
        <v>0.57746459999999999</v>
      </c>
      <c r="S323">
        <v>1.0231239999999999</v>
      </c>
      <c r="T323">
        <v>-1.257495</v>
      </c>
      <c r="U323">
        <v>-0.62904260000000001</v>
      </c>
    </row>
    <row r="324" spans="1:21" x14ac:dyDescent="0.25">
      <c r="A324" s="20">
        <f>0.000000138071*10^9</f>
        <v>138.071</v>
      </c>
      <c r="B324">
        <v>1.5184340000000001</v>
      </c>
      <c r="C324">
        <v>1.285525</v>
      </c>
      <c r="D324">
        <v>-0.40911389999999997</v>
      </c>
      <c r="E324">
        <v>-0.68337199999999998</v>
      </c>
      <c r="F324">
        <v>0.13963500000000001</v>
      </c>
      <c r="G324">
        <v>2.5073889999999999</v>
      </c>
      <c r="H324">
        <v>0.3308933</v>
      </c>
      <c r="I324">
        <v>-0.32455620000000002</v>
      </c>
      <c r="J324">
        <v>1.644496</v>
      </c>
      <c r="K324">
        <v>1.190245</v>
      </c>
      <c r="L324">
        <v>1.157054</v>
      </c>
      <c r="M324">
        <v>0.34060620000000003</v>
      </c>
      <c r="N324">
        <v>2.5841080000000001</v>
      </c>
      <c r="O324">
        <v>0.67309470000000005</v>
      </c>
      <c r="P324">
        <v>0.77045470000000005</v>
      </c>
      <c r="Q324">
        <v>0.44469710000000001</v>
      </c>
      <c r="R324">
        <v>0.18105830000000001</v>
      </c>
      <c r="S324">
        <v>1.8900380000000001</v>
      </c>
      <c r="T324">
        <v>-2.3540230000000002</v>
      </c>
      <c r="U324">
        <v>0.9192806</v>
      </c>
    </row>
    <row r="325" spans="1:21" x14ac:dyDescent="0.25">
      <c r="A325" s="20">
        <f>0.000000139071*10^9</f>
        <v>139.071</v>
      </c>
      <c r="B325">
        <v>2.151678</v>
      </c>
      <c r="C325">
        <v>0.79669389999999995</v>
      </c>
      <c r="D325">
        <v>8.1018960000000008E-3</v>
      </c>
      <c r="E325">
        <v>-0.135961</v>
      </c>
      <c r="F325">
        <v>0.60943950000000002</v>
      </c>
      <c r="G325">
        <v>2.515301</v>
      </c>
      <c r="H325">
        <v>1.3339350000000001</v>
      </c>
      <c r="I325">
        <v>-0.73754569999999997</v>
      </c>
      <c r="J325">
        <v>3.0032809999999999</v>
      </c>
      <c r="K325">
        <v>0.22087380000000001</v>
      </c>
      <c r="L325">
        <v>1.943505</v>
      </c>
      <c r="M325">
        <v>1.9273370000000001</v>
      </c>
      <c r="N325">
        <v>1.374377</v>
      </c>
      <c r="O325">
        <v>0.52843300000000004</v>
      </c>
      <c r="P325">
        <v>0.2707965</v>
      </c>
      <c r="Q325">
        <v>-5.8791589999999998E-2</v>
      </c>
      <c r="R325">
        <v>0.13204659999999999</v>
      </c>
      <c r="S325">
        <v>1.1831700000000001</v>
      </c>
      <c r="T325">
        <v>-1.3486849999999999</v>
      </c>
      <c r="U325">
        <v>2.1493169999999999</v>
      </c>
    </row>
    <row r="326" spans="1:21" x14ac:dyDescent="0.25">
      <c r="A326" s="20">
        <f>0.000000140071*10^9</f>
        <v>140.071</v>
      </c>
      <c r="B326">
        <v>1.385723</v>
      </c>
      <c r="C326">
        <v>7.9970869999999999E-2</v>
      </c>
      <c r="D326">
        <v>1.0000290000000001</v>
      </c>
      <c r="E326">
        <v>0.89028220000000002</v>
      </c>
      <c r="F326">
        <v>-9.6083390000000005E-2</v>
      </c>
      <c r="G326">
        <v>1.302824</v>
      </c>
      <c r="H326">
        <v>1.796643</v>
      </c>
      <c r="I326">
        <v>-9.4519290000000006E-2</v>
      </c>
      <c r="J326">
        <v>3.4023880000000002</v>
      </c>
      <c r="K326">
        <v>2.1113090000000001E-2</v>
      </c>
      <c r="L326">
        <v>1.8542559999999999</v>
      </c>
      <c r="M326">
        <v>3.1304249999999998</v>
      </c>
      <c r="N326">
        <v>1.4177219999999999</v>
      </c>
      <c r="O326">
        <v>1.0193220000000001</v>
      </c>
      <c r="P326">
        <v>9.6234959999999994E-2</v>
      </c>
      <c r="Q326">
        <v>-2.7249780000000001E-2</v>
      </c>
      <c r="R326">
        <v>0.26124269999999999</v>
      </c>
      <c r="S326">
        <v>0.4613215</v>
      </c>
      <c r="T326">
        <v>0.51730860000000001</v>
      </c>
      <c r="U326">
        <v>1.6112200000000001</v>
      </c>
    </row>
    <row r="327" spans="1:21" x14ac:dyDescent="0.25">
      <c r="A327" s="20">
        <f>0.000000141071*10^9</f>
        <v>141.071</v>
      </c>
      <c r="B327">
        <v>0.34879640000000001</v>
      </c>
      <c r="C327">
        <v>1.148574</v>
      </c>
      <c r="D327">
        <v>3.4820289999999997E-2</v>
      </c>
      <c r="E327">
        <v>1.183494</v>
      </c>
      <c r="F327">
        <v>-0.97423040000000005</v>
      </c>
      <c r="G327">
        <v>0.11379649999999999</v>
      </c>
      <c r="H327">
        <v>0.90316779999999997</v>
      </c>
      <c r="I327">
        <v>0.53239550000000002</v>
      </c>
      <c r="J327">
        <v>1.991609</v>
      </c>
      <c r="K327">
        <v>0.68527249999999995</v>
      </c>
      <c r="L327">
        <v>1.9981230000000001</v>
      </c>
      <c r="M327">
        <v>2.6708919999999998</v>
      </c>
      <c r="N327">
        <v>1.9943610000000001</v>
      </c>
      <c r="O327">
        <v>0.79471519999999995</v>
      </c>
      <c r="P327">
        <v>0.29358459999999997</v>
      </c>
      <c r="Q327">
        <v>1.2906500000000001</v>
      </c>
      <c r="R327">
        <v>0.87026269999999994</v>
      </c>
      <c r="S327">
        <v>0.58093729999999999</v>
      </c>
      <c r="T327">
        <v>0.64796739999999997</v>
      </c>
      <c r="U327">
        <v>1.061588</v>
      </c>
    </row>
    <row r="328" spans="1:21" x14ac:dyDescent="0.25">
      <c r="A328" s="20">
        <f>0.000000142071*10^9</f>
        <v>142.071</v>
      </c>
      <c r="B328">
        <v>0.4189581</v>
      </c>
      <c r="C328">
        <v>1.5732200000000001</v>
      </c>
      <c r="D328">
        <v>-0.98822449999999995</v>
      </c>
      <c r="E328">
        <v>0.93495269999999997</v>
      </c>
      <c r="F328">
        <v>9.9149640000000001E-3</v>
      </c>
      <c r="G328">
        <v>4.349107E-2</v>
      </c>
      <c r="H328">
        <v>0.98656710000000003</v>
      </c>
      <c r="I328">
        <v>0.55013509999999999</v>
      </c>
      <c r="J328">
        <v>1.1685289999999999</v>
      </c>
      <c r="K328">
        <v>1.4732689999999999</v>
      </c>
      <c r="L328">
        <v>1.9085669999999999</v>
      </c>
      <c r="M328">
        <v>1.5879369999999999</v>
      </c>
      <c r="N328">
        <v>1.5507040000000001</v>
      </c>
      <c r="O328">
        <v>0.86455649999999995</v>
      </c>
      <c r="P328">
        <v>0.77173040000000004</v>
      </c>
      <c r="Q328">
        <v>2.0230640000000002</v>
      </c>
      <c r="R328">
        <v>1.1849449999999999</v>
      </c>
      <c r="S328">
        <v>0.2024937</v>
      </c>
      <c r="T328">
        <v>-0.47648249999999998</v>
      </c>
      <c r="U328">
        <v>0.80796250000000003</v>
      </c>
    </row>
    <row r="329" spans="1:21" x14ac:dyDescent="0.25">
      <c r="A329" s="20">
        <f>0.000000143071*10^9</f>
        <v>143.071</v>
      </c>
      <c r="B329">
        <v>0.8413969</v>
      </c>
      <c r="C329">
        <v>-3.104459E-2</v>
      </c>
      <c r="D329">
        <v>0.33573609999999998</v>
      </c>
      <c r="E329">
        <v>1.426552</v>
      </c>
      <c r="F329">
        <v>1.9467760000000001</v>
      </c>
      <c r="G329">
        <v>0.66306560000000003</v>
      </c>
      <c r="H329">
        <v>1.615704</v>
      </c>
      <c r="I329">
        <v>0.42143160000000002</v>
      </c>
      <c r="J329">
        <v>1.035234</v>
      </c>
      <c r="K329">
        <v>1.83266</v>
      </c>
      <c r="L329">
        <v>1.38524</v>
      </c>
      <c r="M329">
        <v>1.484853</v>
      </c>
      <c r="N329">
        <v>0.83037850000000002</v>
      </c>
      <c r="O329">
        <v>1.87846</v>
      </c>
      <c r="P329">
        <v>1.137189</v>
      </c>
      <c r="Q329">
        <v>1.417775</v>
      </c>
      <c r="R329">
        <v>0.70767769999999997</v>
      </c>
      <c r="S329">
        <v>-1.1716880000000001</v>
      </c>
      <c r="T329">
        <v>0.12649070000000001</v>
      </c>
      <c r="U329">
        <v>-0.194968</v>
      </c>
    </row>
    <row r="330" spans="1:21" x14ac:dyDescent="0.25">
      <c r="A330" s="20">
        <f>0.000000144071*10^9</f>
        <v>144.071</v>
      </c>
      <c r="B330">
        <v>0.90624199999999999</v>
      </c>
      <c r="C330">
        <v>-0.77902119999999997</v>
      </c>
      <c r="D330">
        <v>1.8810420000000001</v>
      </c>
      <c r="E330">
        <v>1.5890200000000001</v>
      </c>
      <c r="F330">
        <v>2.3755299999999999</v>
      </c>
      <c r="G330">
        <v>1.523911</v>
      </c>
      <c r="H330">
        <v>1.360436</v>
      </c>
      <c r="I330">
        <v>7.5604909999999997E-2</v>
      </c>
      <c r="J330">
        <v>0.35297810000000002</v>
      </c>
      <c r="K330">
        <v>1.117615</v>
      </c>
      <c r="L330">
        <v>1.2237210000000001</v>
      </c>
      <c r="M330">
        <v>1.411972</v>
      </c>
      <c r="N330">
        <v>1.373577</v>
      </c>
      <c r="O330">
        <v>2.1901099999999998</v>
      </c>
      <c r="P330">
        <v>1.6047530000000001</v>
      </c>
      <c r="Q330">
        <v>0.24882170000000001</v>
      </c>
      <c r="R330">
        <v>0.85125450000000003</v>
      </c>
      <c r="S330">
        <v>-2.4055270000000002</v>
      </c>
      <c r="T330">
        <v>1.460032</v>
      </c>
      <c r="U330">
        <v>-0.44358540000000002</v>
      </c>
    </row>
    <row r="331" spans="1:21" x14ac:dyDescent="0.25">
      <c r="A331" s="20">
        <f>0.000000145071*10^9</f>
        <v>145.071</v>
      </c>
      <c r="B331">
        <v>0.83382710000000004</v>
      </c>
      <c r="C331">
        <v>0.31938440000000001</v>
      </c>
      <c r="D331">
        <v>1.4570449999999999</v>
      </c>
      <c r="E331">
        <v>0.79552979999999995</v>
      </c>
      <c r="F331">
        <v>1.0606739999999999</v>
      </c>
      <c r="G331">
        <v>2.0142829999999998</v>
      </c>
      <c r="H331">
        <v>0.1030151</v>
      </c>
      <c r="I331">
        <v>-7.8416830000000007E-2</v>
      </c>
      <c r="J331">
        <v>0.68715280000000001</v>
      </c>
      <c r="K331">
        <v>0.24570839999999999</v>
      </c>
      <c r="L331">
        <v>1.784003</v>
      </c>
      <c r="M331">
        <v>0.24022969999999999</v>
      </c>
      <c r="N331">
        <v>2.7582010000000001</v>
      </c>
      <c r="O331">
        <v>1.8296589999999999</v>
      </c>
      <c r="P331">
        <v>2.1242459999999999</v>
      </c>
      <c r="Q331">
        <v>-2.9375310000000002E-2</v>
      </c>
      <c r="R331">
        <v>1.4206989999999999</v>
      </c>
      <c r="S331">
        <v>-1.690569</v>
      </c>
      <c r="T331">
        <v>0.83723749999999997</v>
      </c>
      <c r="U331">
        <v>1.253199</v>
      </c>
    </row>
    <row r="332" spans="1:21" x14ac:dyDescent="0.25">
      <c r="A332" s="20">
        <f>0.000000146071*10^9</f>
        <v>146.071</v>
      </c>
      <c r="B332">
        <v>-0.2848347</v>
      </c>
      <c r="C332">
        <v>1.154331</v>
      </c>
      <c r="D332">
        <v>0.47050140000000001</v>
      </c>
      <c r="E332">
        <v>0.79767730000000003</v>
      </c>
      <c r="F332">
        <v>-0.14758199999999999</v>
      </c>
      <c r="G332">
        <v>1.477042</v>
      </c>
      <c r="H332">
        <v>-0.36759550000000002</v>
      </c>
      <c r="I332">
        <v>0.44952029999999998</v>
      </c>
      <c r="J332">
        <v>1.827307</v>
      </c>
      <c r="K332">
        <v>0.81512879999999999</v>
      </c>
      <c r="L332">
        <v>1.7318739999999999</v>
      </c>
      <c r="M332">
        <v>6.7889669999999999E-2</v>
      </c>
      <c r="N332">
        <v>2.4412440000000002</v>
      </c>
      <c r="O332">
        <v>2.0258419999999999</v>
      </c>
      <c r="P332">
        <v>1.952734</v>
      </c>
      <c r="Q332">
        <v>0.70922249999999998</v>
      </c>
      <c r="R332">
        <v>1.168499</v>
      </c>
      <c r="S332">
        <v>0.38945970000000002</v>
      </c>
      <c r="T332">
        <v>-0.23793139999999999</v>
      </c>
      <c r="U332">
        <v>2.2233779999999999</v>
      </c>
    </row>
    <row r="333" spans="1:21" x14ac:dyDescent="0.25">
      <c r="A333" s="20">
        <f>0.000000147071*10^9</f>
        <v>147.071</v>
      </c>
      <c r="B333">
        <v>-1.7442249999999999</v>
      </c>
      <c r="C333">
        <v>1.904042</v>
      </c>
      <c r="D333">
        <v>0.71167539999999996</v>
      </c>
      <c r="E333">
        <v>0.93300150000000004</v>
      </c>
      <c r="F333">
        <v>0.377942</v>
      </c>
      <c r="G333">
        <v>1.022392</v>
      </c>
      <c r="H333">
        <v>1.4305589999999999</v>
      </c>
      <c r="I333">
        <v>0.98511519999999997</v>
      </c>
      <c r="J333">
        <v>1.8523829999999999</v>
      </c>
      <c r="K333">
        <v>1.6982379999999999</v>
      </c>
      <c r="L333">
        <v>0.91683110000000001</v>
      </c>
      <c r="M333">
        <v>1.7009369999999999</v>
      </c>
      <c r="N333">
        <v>0.20424819999999999</v>
      </c>
      <c r="O333">
        <v>1.9035489999999999</v>
      </c>
      <c r="P333">
        <v>1.682884</v>
      </c>
      <c r="Q333">
        <v>0.84351889999999996</v>
      </c>
      <c r="R333">
        <v>0.57036489999999995</v>
      </c>
      <c r="S333">
        <v>1.9009849999999999</v>
      </c>
      <c r="T333">
        <v>0.33128350000000001</v>
      </c>
      <c r="U333">
        <v>1.4459090000000001</v>
      </c>
    </row>
    <row r="334" spans="1:21" x14ac:dyDescent="0.25">
      <c r="A334" s="20">
        <f>0.000000148071*10^9</f>
        <v>148.071</v>
      </c>
      <c r="B334">
        <v>-1.1812689999999999</v>
      </c>
      <c r="C334">
        <v>2.983473</v>
      </c>
      <c r="D334">
        <v>0.84694760000000002</v>
      </c>
      <c r="E334">
        <v>-0.18772449999999999</v>
      </c>
      <c r="F334">
        <v>1.5528679999999999</v>
      </c>
      <c r="G334">
        <v>1.08586</v>
      </c>
      <c r="H334">
        <v>2.422841</v>
      </c>
      <c r="I334">
        <v>0.18517739999999999</v>
      </c>
      <c r="J334">
        <v>0.80554309999999996</v>
      </c>
      <c r="K334">
        <v>1.3683780000000001</v>
      </c>
      <c r="L334">
        <v>0.68848710000000002</v>
      </c>
      <c r="M334">
        <v>2.1160950000000001</v>
      </c>
      <c r="N334">
        <v>-0.83857329999999997</v>
      </c>
      <c r="O334">
        <v>1.413235</v>
      </c>
      <c r="P334">
        <v>1.6408830000000001</v>
      </c>
      <c r="Q334">
        <v>5.2455420000000003E-2</v>
      </c>
      <c r="R334">
        <v>0.81479639999999998</v>
      </c>
      <c r="S334">
        <v>2.2701020000000001</v>
      </c>
      <c r="T334">
        <v>1.300138</v>
      </c>
      <c r="U334">
        <v>1.2053750000000001</v>
      </c>
    </row>
    <row r="335" spans="1:21" x14ac:dyDescent="0.25">
      <c r="A335" s="20">
        <f>0.000000149071*10^9</f>
        <v>149.071</v>
      </c>
      <c r="B335">
        <v>0.26179730000000001</v>
      </c>
      <c r="C335">
        <v>2.273323</v>
      </c>
      <c r="D335">
        <v>-0.1662506</v>
      </c>
      <c r="E335">
        <v>-0.72525709999999999</v>
      </c>
      <c r="F335">
        <v>1.4987680000000001</v>
      </c>
      <c r="G335">
        <v>0.97143109999999999</v>
      </c>
      <c r="H335">
        <v>1.215344</v>
      </c>
      <c r="I335">
        <v>-1.0438639999999999</v>
      </c>
      <c r="J335">
        <v>-0.2065169</v>
      </c>
      <c r="K335">
        <v>0.2077367</v>
      </c>
      <c r="L335">
        <v>0.50310460000000001</v>
      </c>
      <c r="M335">
        <v>0.46266960000000001</v>
      </c>
      <c r="N335">
        <v>3.4435100000000003E-2</v>
      </c>
      <c r="O335">
        <v>1.144844</v>
      </c>
      <c r="P335">
        <v>0.85996910000000004</v>
      </c>
      <c r="Q335">
        <v>0.20303879999999999</v>
      </c>
      <c r="R335">
        <v>1.5651679999999999</v>
      </c>
      <c r="S335">
        <v>1.61483</v>
      </c>
      <c r="T335">
        <v>0.89865220000000001</v>
      </c>
      <c r="U335">
        <v>1.8406819999999999</v>
      </c>
    </row>
    <row r="336" spans="1:21" x14ac:dyDescent="0.25">
      <c r="A336" s="20">
        <f>0.000000150071*10^9</f>
        <v>150.071</v>
      </c>
      <c r="B336">
        <v>0.56022720000000004</v>
      </c>
      <c r="C336">
        <v>0.22929479999999999</v>
      </c>
      <c r="D336">
        <v>-0.15311930000000001</v>
      </c>
      <c r="E336">
        <v>0.39098369999999999</v>
      </c>
      <c r="F336">
        <v>0.5728685</v>
      </c>
      <c r="G336">
        <v>1.2495240000000001</v>
      </c>
      <c r="H336">
        <v>0.92604869999999995</v>
      </c>
      <c r="I336">
        <v>-0.52461670000000005</v>
      </c>
      <c r="J336">
        <v>0.3170577</v>
      </c>
      <c r="K336">
        <v>-0.70598380000000005</v>
      </c>
      <c r="L336">
        <v>0.60787800000000003</v>
      </c>
      <c r="M336">
        <v>-0.85919049999999997</v>
      </c>
      <c r="N336">
        <v>0.33055309999999999</v>
      </c>
      <c r="O336">
        <v>0.87284899999999999</v>
      </c>
      <c r="P336">
        <v>0.59957439999999995</v>
      </c>
      <c r="Q336">
        <v>1.1106130000000001</v>
      </c>
      <c r="R336">
        <v>1.687411</v>
      </c>
      <c r="S336">
        <v>1.0446599999999999</v>
      </c>
      <c r="T336">
        <v>4.7247610000000002E-2</v>
      </c>
      <c r="U336">
        <v>1.7742739999999999</v>
      </c>
    </row>
    <row r="337" spans="1:21" x14ac:dyDescent="0.25">
      <c r="A337" s="20">
        <f>0.000000151071*10^9</f>
        <v>151.071</v>
      </c>
      <c r="B337">
        <v>0.54738089999999995</v>
      </c>
      <c r="C337">
        <v>-0.33155129999999999</v>
      </c>
      <c r="D337">
        <v>0.99000520000000003</v>
      </c>
      <c r="E337">
        <v>1.5344249999999999</v>
      </c>
      <c r="F337">
        <v>-6.7071629999999993E-2</v>
      </c>
      <c r="G337">
        <v>1.9800500000000001</v>
      </c>
      <c r="H337">
        <v>1.606813</v>
      </c>
      <c r="I337">
        <v>0.84887270000000004</v>
      </c>
      <c r="J337">
        <v>1.5675840000000001</v>
      </c>
      <c r="K337">
        <v>-0.7619918</v>
      </c>
      <c r="L337">
        <v>1.8136300000000001</v>
      </c>
      <c r="M337">
        <v>-1.0475289999999999</v>
      </c>
      <c r="N337">
        <v>-0.1524094</v>
      </c>
      <c r="O337">
        <v>1.5198830000000001</v>
      </c>
      <c r="P337">
        <v>1.091958</v>
      </c>
      <c r="Q337">
        <v>0.81412309999999999</v>
      </c>
      <c r="R337">
        <v>1.4325159999999999</v>
      </c>
      <c r="S337">
        <v>0.94921390000000005</v>
      </c>
      <c r="T337">
        <v>-0.24476410000000001</v>
      </c>
      <c r="U337">
        <v>0.81059250000000005</v>
      </c>
    </row>
    <row r="338" spans="1:21" x14ac:dyDescent="0.25">
      <c r="A338" s="20">
        <f>0.000000152071*10^9</f>
        <v>152.07100000000003</v>
      </c>
      <c r="B338">
        <v>0.67512660000000002</v>
      </c>
      <c r="C338">
        <v>9.3803940000000002E-2</v>
      </c>
      <c r="D338">
        <v>1.0129919999999999</v>
      </c>
      <c r="E338">
        <v>0.74358029999999997</v>
      </c>
      <c r="F338">
        <v>-0.4734643</v>
      </c>
      <c r="G338">
        <v>2.0707179999999998</v>
      </c>
      <c r="H338">
        <v>1.443962</v>
      </c>
      <c r="I338">
        <v>0.97518470000000002</v>
      </c>
      <c r="J338">
        <v>1.7510060000000001</v>
      </c>
      <c r="K338">
        <v>-0.36314289999999999</v>
      </c>
      <c r="L338">
        <v>1.898166</v>
      </c>
      <c r="M338">
        <v>-0.43917309999999998</v>
      </c>
      <c r="N338">
        <v>2.4893479999999999E-2</v>
      </c>
      <c r="O338">
        <v>2.4162889999999999</v>
      </c>
      <c r="P338">
        <v>0.64280979999999999</v>
      </c>
      <c r="Q338">
        <v>0.311583</v>
      </c>
      <c r="R338">
        <v>1.620846</v>
      </c>
      <c r="S338">
        <v>0.46817979999999998</v>
      </c>
      <c r="T338">
        <v>-0.32610739999999999</v>
      </c>
      <c r="U338">
        <v>0.15775339999999999</v>
      </c>
    </row>
    <row r="339" spans="1:21" x14ac:dyDescent="0.25">
      <c r="A339" s="20">
        <f>0.000000153071*10^9</f>
        <v>153.071</v>
      </c>
      <c r="B339">
        <v>0.31151129999999999</v>
      </c>
      <c r="C339">
        <v>-5.911918E-2</v>
      </c>
      <c r="D339">
        <v>8.8695830000000003E-2</v>
      </c>
      <c r="E339">
        <v>-0.88745510000000005</v>
      </c>
      <c r="F339">
        <v>-0.67164670000000004</v>
      </c>
      <c r="G339">
        <v>1.649168</v>
      </c>
      <c r="H339">
        <v>1.5527489999999999</v>
      </c>
      <c r="I339">
        <v>0.30366470000000001</v>
      </c>
      <c r="J339">
        <v>1.538227</v>
      </c>
      <c r="K339">
        <v>-0.25021979999999999</v>
      </c>
      <c r="L339">
        <v>0.1395826</v>
      </c>
      <c r="M339">
        <v>1.4888349999999999</v>
      </c>
      <c r="N339">
        <v>0.64119890000000002</v>
      </c>
      <c r="O339">
        <v>0.88070139999999997</v>
      </c>
      <c r="P339">
        <v>0.27750160000000001</v>
      </c>
      <c r="Q339">
        <v>1.2259549999999999</v>
      </c>
      <c r="R339">
        <v>1.7502</v>
      </c>
      <c r="S339">
        <v>3.6842159999999999E-2</v>
      </c>
      <c r="T339">
        <v>-0.46820590000000001</v>
      </c>
      <c r="U339">
        <v>-0.2862634</v>
      </c>
    </row>
    <row r="340" spans="1:21" x14ac:dyDescent="0.25">
      <c r="A340" s="20">
        <f>0.000000154071*10^9</f>
        <v>154.071</v>
      </c>
      <c r="B340">
        <v>0.54870929999999996</v>
      </c>
      <c r="C340">
        <v>-5.6059890000000001E-2</v>
      </c>
      <c r="D340">
        <v>-1.1984389999999999E-2</v>
      </c>
      <c r="E340">
        <v>-0.49776989999999999</v>
      </c>
      <c r="F340">
        <v>0.20353859999999999</v>
      </c>
      <c r="G340">
        <v>0.81517890000000004</v>
      </c>
      <c r="H340">
        <v>2.217409</v>
      </c>
      <c r="I340">
        <v>0.51319579999999998</v>
      </c>
      <c r="J340">
        <v>1.261476</v>
      </c>
      <c r="K340">
        <v>-1.0950139999999999</v>
      </c>
      <c r="L340">
        <v>-0.94973830000000004</v>
      </c>
      <c r="M340">
        <v>4.0168699999999999</v>
      </c>
      <c r="N340">
        <v>1.015123</v>
      </c>
      <c r="O340">
        <v>-1.6153280000000001</v>
      </c>
      <c r="P340">
        <v>0.273536</v>
      </c>
      <c r="Q340">
        <v>1.83155</v>
      </c>
      <c r="R340">
        <v>0.64970779999999995</v>
      </c>
      <c r="S340">
        <v>-6.068718E-2</v>
      </c>
      <c r="T340">
        <v>-0.80750049999999995</v>
      </c>
      <c r="U340">
        <v>-0.95893910000000004</v>
      </c>
    </row>
    <row r="341" spans="1:21" x14ac:dyDescent="0.25">
      <c r="A341" s="20">
        <f>0.000000155071*10^9</f>
        <v>155.071</v>
      </c>
      <c r="B341">
        <v>1.7197480000000001</v>
      </c>
      <c r="C341">
        <v>0.40582689999999999</v>
      </c>
      <c r="D341">
        <v>0.71493609999999996</v>
      </c>
      <c r="E341">
        <v>0.86357969999999995</v>
      </c>
      <c r="F341">
        <v>1.073345</v>
      </c>
      <c r="G341">
        <v>-0.61577199999999999</v>
      </c>
      <c r="H341">
        <v>1.709986</v>
      </c>
      <c r="I341">
        <v>1.4735069999999999</v>
      </c>
      <c r="J341">
        <v>0.92539700000000003</v>
      </c>
      <c r="K341">
        <v>-1.6410689999999999</v>
      </c>
      <c r="L341">
        <v>-0.48588199999999998</v>
      </c>
      <c r="M341">
        <v>4.6993479999999996</v>
      </c>
      <c r="N341">
        <v>0.92704790000000004</v>
      </c>
      <c r="O341">
        <v>-1.1464110000000001</v>
      </c>
      <c r="P341">
        <v>0.39880880000000002</v>
      </c>
      <c r="Q341">
        <v>0.90440909999999997</v>
      </c>
      <c r="R341">
        <v>-0.40745720000000002</v>
      </c>
      <c r="S341">
        <v>1.856812E-2</v>
      </c>
      <c r="T341">
        <v>-0.75643000000000005</v>
      </c>
      <c r="U341">
        <v>-0.72760009999999997</v>
      </c>
    </row>
    <row r="342" spans="1:21" x14ac:dyDescent="0.25">
      <c r="A342" s="20">
        <f>0.000000156071*10^9</f>
        <v>156.071</v>
      </c>
      <c r="B342">
        <v>1.4722649999999999</v>
      </c>
      <c r="C342">
        <v>0.433452</v>
      </c>
      <c r="D342">
        <v>0.97019880000000003</v>
      </c>
      <c r="E342">
        <v>1.081061</v>
      </c>
      <c r="F342">
        <v>0.34097050000000001</v>
      </c>
      <c r="G342">
        <v>-0.96975109999999998</v>
      </c>
      <c r="H342">
        <v>0.28995779999999999</v>
      </c>
      <c r="I342">
        <v>1.5820099999999999</v>
      </c>
      <c r="J342">
        <v>1.03407</v>
      </c>
      <c r="K342">
        <v>0.20460999999999999</v>
      </c>
      <c r="L342">
        <v>0.67011489999999996</v>
      </c>
      <c r="M342">
        <v>2.8739910000000002</v>
      </c>
      <c r="N342">
        <v>0.84662510000000002</v>
      </c>
      <c r="O342">
        <v>0.85039569999999998</v>
      </c>
      <c r="P342">
        <v>1.8015779999999999</v>
      </c>
      <c r="Q342">
        <v>0.40814119999999998</v>
      </c>
      <c r="R342">
        <v>-0.13776050000000001</v>
      </c>
      <c r="S342">
        <v>0.75960890000000003</v>
      </c>
      <c r="T342">
        <v>-0.39165670000000002</v>
      </c>
      <c r="U342">
        <v>0.39506229999999998</v>
      </c>
    </row>
    <row r="343" spans="1:21" x14ac:dyDescent="0.25">
      <c r="A343" s="20">
        <f>0.000000157071*10^9</f>
        <v>157.071</v>
      </c>
      <c r="B343">
        <v>-0.19575400000000001</v>
      </c>
      <c r="C343">
        <v>-4.8734230000000003E-2</v>
      </c>
      <c r="D343">
        <v>0.70379329999999996</v>
      </c>
      <c r="E343">
        <v>1.2852809999999999</v>
      </c>
      <c r="F343">
        <v>-0.72826800000000003</v>
      </c>
      <c r="G343">
        <v>-0.11856170000000001</v>
      </c>
      <c r="H343">
        <v>-0.42410710000000001</v>
      </c>
      <c r="I343">
        <v>1.1396280000000001</v>
      </c>
      <c r="J343">
        <v>0.78538739999999996</v>
      </c>
      <c r="K343">
        <v>1.74027</v>
      </c>
      <c r="L343">
        <v>1.569618</v>
      </c>
      <c r="M343">
        <v>0.99580959999999996</v>
      </c>
      <c r="N343">
        <v>0.7102676</v>
      </c>
      <c r="O343">
        <v>1.095971</v>
      </c>
      <c r="P343">
        <v>2.8957860000000002</v>
      </c>
      <c r="Q343">
        <v>0.7470696</v>
      </c>
      <c r="R343">
        <v>-0.12044779999999999</v>
      </c>
      <c r="S343">
        <v>1.4894879999999999</v>
      </c>
      <c r="T343">
        <v>-0.55343609999999999</v>
      </c>
      <c r="U343">
        <v>0.92866420000000005</v>
      </c>
    </row>
    <row r="344" spans="1:21" x14ac:dyDescent="0.25">
      <c r="A344" s="20">
        <f>0.000000158071*10^9</f>
        <v>158.07100000000003</v>
      </c>
      <c r="B344">
        <v>-1.1720440000000001</v>
      </c>
      <c r="C344">
        <v>-0.1108292</v>
      </c>
      <c r="D344">
        <v>0.66717890000000002</v>
      </c>
      <c r="E344">
        <v>2.2000630000000001</v>
      </c>
      <c r="F344">
        <v>-0.78380459999999996</v>
      </c>
      <c r="G344">
        <v>0.1189505</v>
      </c>
      <c r="H344">
        <v>-0.56485940000000001</v>
      </c>
      <c r="I344">
        <v>1.451584</v>
      </c>
      <c r="J344">
        <v>-1.6743939999999999E-2</v>
      </c>
      <c r="K344">
        <v>-2.374569E-3</v>
      </c>
      <c r="L344">
        <v>1.4084399999999999</v>
      </c>
      <c r="M344">
        <v>0.65098929999999999</v>
      </c>
      <c r="N344">
        <v>-0.1845128</v>
      </c>
      <c r="O344">
        <v>0.64523330000000001</v>
      </c>
      <c r="P344">
        <v>2.3824800000000002</v>
      </c>
      <c r="Q344">
        <v>-2.7072189999999999E-2</v>
      </c>
      <c r="R344">
        <v>-0.2304744</v>
      </c>
      <c r="S344">
        <v>1.642566</v>
      </c>
      <c r="T344">
        <v>-0.84174110000000002</v>
      </c>
      <c r="U344">
        <v>0.87463519999999995</v>
      </c>
    </row>
    <row r="345" spans="1:21" x14ac:dyDescent="0.25">
      <c r="A345" s="20">
        <f>0.000000159071*10^9</f>
        <v>159.071</v>
      </c>
      <c r="B345">
        <v>-0.58723570000000003</v>
      </c>
      <c r="C345">
        <v>7.6798389999999994E-2</v>
      </c>
      <c r="D345">
        <v>1.0584389999999999</v>
      </c>
      <c r="E345">
        <v>1.682707</v>
      </c>
      <c r="F345">
        <v>-0.18359049999999999</v>
      </c>
      <c r="G345">
        <v>-0.14201169999999999</v>
      </c>
      <c r="H345">
        <v>-0.74922330000000004</v>
      </c>
      <c r="I345">
        <v>1.5306690000000001</v>
      </c>
      <c r="J345">
        <v>4.2344060000000003E-2</v>
      </c>
      <c r="K345">
        <v>-1.461865</v>
      </c>
      <c r="L345">
        <v>1.058438</v>
      </c>
      <c r="M345">
        <v>0.73779729999999999</v>
      </c>
      <c r="N345">
        <v>-0.33519450000000001</v>
      </c>
      <c r="O345">
        <v>0.78512979999999999</v>
      </c>
      <c r="P345">
        <v>1.444858</v>
      </c>
      <c r="Q345">
        <v>-1.0480069999999999</v>
      </c>
      <c r="R345">
        <v>0.44811849999999998</v>
      </c>
      <c r="S345">
        <v>1.656201</v>
      </c>
      <c r="T345">
        <v>-0.53111940000000002</v>
      </c>
      <c r="U345">
        <v>1.324325</v>
      </c>
    </row>
    <row r="346" spans="1:21" x14ac:dyDescent="0.25">
      <c r="A346" s="20">
        <f>0.000000160071*10^9</f>
        <v>160.071</v>
      </c>
      <c r="B346">
        <v>0.57889429999999997</v>
      </c>
      <c r="C346">
        <v>-0.30793680000000001</v>
      </c>
      <c r="D346">
        <v>0.80248200000000003</v>
      </c>
      <c r="E346">
        <v>-0.59852459999999996</v>
      </c>
      <c r="F346">
        <v>0.71374820000000005</v>
      </c>
      <c r="G346">
        <v>-0.1314736</v>
      </c>
      <c r="H346">
        <v>-0.1583852</v>
      </c>
      <c r="I346">
        <v>0.67830040000000003</v>
      </c>
      <c r="J346">
        <v>0.9551132</v>
      </c>
      <c r="K346">
        <v>5.0199529999999999E-2</v>
      </c>
      <c r="L346">
        <v>1.3198030000000001</v>
      </c>
      <c r="M346">
        <v>7.5546509999999997E-2</v>
      </c>
      <c r="N346">
        <v>0.87407749999999995</v>
      </c>
      <c r="O346">
        <v>1.2262820000000001</v>
      </c>
      <c r="P346">
        <v>0.61484450000000002</v>
      </c>
      <c r="Q346">
        <v>0.27580830000000001</v>
      </c>
      <c r="R346">
        <v>0.52996080000000001</v>
      </c>
      <c r="S346">
        <v>1.2553639999999999</v>
      </c>
      <c r="T346">
        <v>0.3719076</v>
      </c>
      <c r="U346">
        <v>1.522967</v>
      </c>
    </row>
    <row r="347" spans="1:21" x14ac:dyDescent="0.25">
      <c r="A347" s="20">
        <f>0.000000161071*10^9</f>
        <v>161.071</v>
      </c>
      <c r="B347">
        <v>0.62053460000000005</v>
      </c>
      <c r="C347">
        <v>-0.2497221</v>
      </c>
      <c r="D347">
        <v>0.32845950000000002</v>
      </c>
      <c r="E347">
        <v>-0.896262</v>
      </c>
      <c r="F347">
        <v>1.5682419999999999</v>
      </c>
      <c r="G347">
        <v>0.2295142</v>
      </c>
      <c r="H347">
        <v>1.0382469999999999</v>
      </c>
      <c r="I347">
        <v>0.51059200000000005</v>
      </c>
      <c r="J347">
        <v>1.6342460000000001</v>
      </c>
      <c r="K347">
        <v>1.212134</v>
      </c>
      <c r="L347">
        <v>1.5850040000000001</v>
      </c>
      <c r="M347">
        <v>-0.43206420000000001</v>
      </c>
      <c r="N347">
        <v>0.94717830000000003</v>
      </c>
      <c r="O347">
        <v>1.749671</v>
      </c>
      <c r="P347">
        <v>0.17793419999999999</v>
      </c>
      <c r="Q347">
        <v>2.0535429999999999</v>
      </c>
      <c r="R347">
        <v>0.42509340000000001</v>
      </c>
      <c r="S347">
        <v>1.475617</v>
      </c>
      <c r="T347">
        <v>1.065917</v>
      </c>
      <c r="U347">
        <v>0.40050950000000002</v>
      </c>
    </row>
    <row r="348" spans="1:21" x14ac:dyDescent="0.25">
      <c r="A348" s="20">
        <f>0.000000162071*10^9</f>
        <v>162.071</v>
      </c>
      <c r="B348">
        <v>0.36402709999999999</v>
      </c>
      <c r="C348">
        <v>0.82020459999999995</v>
      </c>
      <c r="D348">
        <v>1.6185050000000001</v>
      </c>
      <c r="E348">
        <v>1.5330490000000001</v>
      </c>
      <c r="F348">
        <v>1.929189</v>
      </c>
      <c r="G348">
        <v>0.74735879999999999</v>
      </c>
      <c r="H348">
        <v>1.63537</v>
      </c>
      <c r="I348">
        <v>1.586095</v>
      </c>
      <c r="J348">
        <v>1.6725589999999999</v>
      </c>
      <c r="K348">
        <v>0.72930600000000001</v>
      </c>
      <c r="L348">
        <v>1.781037</v>
      </c>
      <c r="M348">
        <v>0.76925480000000002</v>
      </c>
      <c r="N348">
        <v>-0.1283543</v>
      </c>
      <c r="O348">
        <v>1.4978659999999999</v>
      </c>
      <c r="P348">
        <v>0.39252819999999999</v>
      </c>
      <c r="Q348">
        <v>0.9742653</v>
      </c>
      <c r="R348">
        <v>1.5077970000000001</v>
      </c>
      <c r="S348">
        <v>2.7522549999999999</v>
      </c>
      <c r="T348">
        <v>0.81340670000000004</v>
      </c>
      <c r="U348">
        <v>-0.53870079999999998</v>
      </c>
    </row>
    <row r="349" spans="1:21" x14ac:dyDescent="0.25">
      <c r="A349" s="20">
        <f>0.000000163071*10^9</f>
        <v>163.071</v>
      </c>
      <c r="B349">
        <v>0.3606143</v>
      </c>
      <c r="C349">
        <v>1.4281600000000001</v>
      </c>
      <c r="D349">
        <v>2.7481409999999999</v>
      </c>
      <c r="E349">
        <v>2.7642799999999998</v>
      </c>
      <c r="F349">
        <v>2.271525</v>
      </c>
      <c r="G349">
        <v>0.75076160000000003</v>
      </c>
      <c r="H349">
        <v>1.382646</v>
      </c>
      <c r="I349">
        <v>2.057239</v>
      </c>
      <c r="J349">
        <v>0.84715379999999996</v>
      </c>
      <c r="K349">
        <v>0.84339140000000001</v>
      </c>
      <c r="L349">
        <v>1.8167880000000001</v>
      </c>
      <c r="M349">
        <v>2.4111389999999999</v>
      </c>
      <c r="N349">
        <v>-0.30749029999999999</v>
      </c>
      <c r="O349">
        <v>0.33431749999999999</v>
      </c>
      <c r="P349">
        <v>1.0209950000000001</v>
      </c>
      <c r="Q349">
        <v>-0.47374840000000001</v>
      </c>
      <c r="R349">
        <v>2.4220459999999999</v>
      </c>
      <c r="S349">
        <v>2.5793010000000001</v>
      </c>
      <c r="T349">
        <v>0.42255599999999999</v>
      </c>
      <c r="U349">
        <v>-0.41008679999999997</v>
      </c>
    </row>
    <row r="350" spans="1:21" x14ac:dyDescent="0.25">
      <c r="A350" s="20">
        <f>0.000000164071*10^9</f>
        <v>164.071</v>
      </c>
      <c r="B350">
        <v>-0.41093190000000002</v>
      </c>
      <c r="C350">
        <v>0.65131439999999996</v>
      </c>
      <c r="D350">
        <v>1.405961</v>
      </c>
      <c r="E350">
        <v>1.5426040000000001</v>
      </c>
      <c r="F350">
        <v>2.5421939999999998</v>
      </c>
      <c r="G350">
        <v>-0.1530204</v>
      </c>
      <c r="H350">
        <v>0.56925859999999995</v>
      </c>
      <c r="I350">
        <v>1.1563140000000001</v>
      </c>
      <c r="J350">
        <v>0.49477189999999999</v>
      </c>
      <c r="K350">
        <v>0.93980790000000003</v>
      </c>
      <c r="L350">
        <v>1.453422</v>
      </c>
      <c r="M350">
        <v>2.4736940000000001</v>
      </c>
      <c r="N350">
        <v>-7.2851620000000006E-2</v>
      </c>
      <c r="O350">
        <v>-0.85646330000000004</v>
      </c>
      <c r="P350">
        <v>1.3614919999999999</v>
      </c>
      <c r="Q350">
        <v>0.9309037</v>
      </c>
      <c r="R350">
        <v>2.1439979999999998</v>
      </c>
      <c r="S350">
        <v>1.459568</v>
      </c>
      <c r="T350">
        <v>0.91472500000000001</v>
      </c>
      <c r="U350">
        <v>-0.3140057</v>
      </c>
    </row>
    <row r="351" spans="1:21" x14ac:dyDescent="0.25">
      <c r="A351" s="20">
        <f>0.000000165071*10^9</f>
        <v>165.071</v>
      </c>
      <c r="B351">
        <v>-0.73107659999999997</v>
      </c>
      <c r="C351">
        <v>-0.8819207</v>
      </c>
      <c r="D351">
        <v>-0.26622129999999999</v>
      </c>
      <c r="E351">
        <v>0.61091629999999997</v>
      </c>
      <c r="F351">
        <v>1.806967</v>
      </c>
      <c r="G351">
        <v>-0.47024569999999999</v>
      </c>
      <c r="H351">
        <v>0.10934339999999999</v>
      </c>
      <c r="I351">
        <v>0.73032470000000005</v>
      </c>
      <c r="J351">
        <v>1.568916</v>
      </c>
      <c r="K351">
        <v>-2.312469E-2</v>
      </c>
      <c r="L351">
        <v>1.005803</v>
      </c>
      <c r="M351">
        <v>1.3518269999999999</v>
      </c>
      <c r="N351">
        <v>-0.13913829999999999</v>
      </c>
      <c r="O351">
        <v>-1.062981</v>
      </c>
      <c r="P351">
        <v>1.2508550000000001</v>
      </c>
      <c r="Q351">
        <v>2.4950890000000001</v>
      </c>
      <c r="R351">
        <v>1.104052</v>
      </c>
      <c r="S351">
        <v>2.2103060000000001</v>
      </c>
      <c r="T351">
        <v>1.656374</v>
      </c>
      <c r="U351">
        <v>-0.4219291</v>
      </c>
    </row>
    <row r="352" spans="1:21" x14ac:dyDescent="0.25">
      <c r="A352" s="20">
        <f>0.000000166071*10^9</f>
        <v>166.071</v>
      </c>
      <c r="B352">
        <v>0.2481652</v>
      </c>
      <c r="C352">
        <v>-1.4903729999999999</v>
      </c>
      <c r="D352">
        <v>-0.53812020000000005</v>
      </c>
      <c r="E352">
        <v>1.448896</v>
      </c>
      <c r="F352">
        <v>1.181152</v>
      </c>
      <c r="G352">
        <v>1.426242</v>
      </c>
      <c r="H352">
        <v>0.87463480000000005</v>
      </c>
      <c r="I352">
        <v>1.4770449999999999</v>
      </c>
      <c r="J352">
        <v>2.398234</v>
      </c>
      <c r="K352">
        <v>-0.53637760000000001</v>
      </c>
      <c r="L352">
        <v>0.55288060000000006</v>
      </c>
      <c r="M352">
        <v>0.86645360000000005</v>
      </c>
      <c r="N352">
        <v>0.46639740000000002</v>
      </c>
      <c r="O352">
        <v>7.4322460000000007E-2</v>
      </c>
      <c r="P352">
        <v>1.8911789999999999</v>
      </c>
      <c r="Q352">
        <v>1.721489</v>
      </c>
      <c r="R352">
        <v>-9.4152429999999995E-2</v>
      </c>
      <c r="S352">
        <v>3.861488</v>
      </c>
      <c r="T352">
        <v>1.480194</v>
      </c>
      <c r="U352">
        <v>-0.25540869999999999</v>
      </c>
    </row>
    <row r="353" spans="1:21" x14ac:dyDescent="0.25">
      <c r="A353" s="20">
        <f>0.000000167071*10^9</f>
        <v>167.071</v>
      </c>
      <c r="B353">
        <v>0.5970316</v>
      </c>
      <c r="C353">
        <v>-0.71194420000000003</v>
      </c>
      <c r="D353">
        <v>-0.68951530000000005</v>
      </c>
      <c r="E353">
        <v>1.9121600000000001</v>
      </c>
      <c r="F353">
        <v>1.7070449999999999</v>
      </c>
      <c r="G353">
        <v>2.9276170000000001</v>
      </c>
      <c r="H353">
        <v>2.000051</v>
      </c>
      <c r="I353">
        <v>1.524365</v>
      </c>
      <c r="J353">
        <v>2.2332070000000002</v>
      </c>
      <c r="K353">
        <v>0.2158031</v>
      </c>
      <c r="L353">
        <v>0.17691180000000001</v>
      </c>
      <c r="M353">
        <v>1.9171609999999999</v>
      </c>
      <c r="N353">
        <v>1.275752</v>
      </c>
      <c r="O353">
        <v>1.04237</v>
      </c>
      <c r="P353">
        <v>2.5633849999999998</v>
      </c>
      <c r="Q353">
        <v>0.88526190000000005</v>
      </c>
      <c r="R353">
        <v>-9.2797450000000004E-2</v>
      </c>
      <c r="S353">
        <v>3.5791059999999999</v>
      </c>
      <c r="T353">
        <v>0.43534850000000003</v>
      </c>
      <c r="U353">
        <v>-1.70457E-2</v>
      </c>
    </row>
    <row r="354" spans="1:21" x14ac:dyDescent="0.25">
      <c r="A354" s="20">
        <f>0.000000168071*10^9</f>
        <v>168.071</v>
      </c>
      <c r="B354">
        <v>-0.176728</v>
      </c>
      <c r="C354">
        <v>0.27573399999999998</v>
      </c>
      <c r="D354">
        <v>-0.98076289999999999</v>
      </c>
      <c r="E354">
        <v>0.94687469999999996</v>
      </c>
      <c r="F354">
        <v>1.835221</v>
      </c>
      <c r="G354">
        <v>1.816201</v>
      </c>
      <c r="H354">
        <v>1.9308419999999999</v>
      </c>
      <c r="I354">
        <v>0.55421299999999996</v>
      </c>
      <c r="J354">
        <v>1.788297</v>
      </c>
      <c r="K354">
        <v>0.54686319999999999</v>
      </c>
      <c r="L354">
        <v>0.37092330000000001</v>
      </c>
      <c r="M354">
        <v>2.5810339999999998</v>
      </c>
      <c r="N354">
        <v>1.0297750000000001</v>
      </c>
      <c r="O354">
        <v>1.0071140000000001</v>
      </c>
      <c r="P354">
        <v>1.3707560000000001</v>
      </c>
      <c r="Q354">
        <v>1.5313509999999999</v>
      </c>
      <c r="R354">
        <v>0.731657</v>
      </c>
      <c r="S354">
        <v>1.570533</v>
      </c>
      <c r="T354">
        <v>7.5262189999999996E-4</v>
      </c>
      <c r="U354">
        <v>-0.24067250000000001</v>
      </c>
    </row>
    <row r="355" spans="1:21" x14ac:dyDescent="0.25">
      <c r="A355" s="20">
        <f>0.000000169071*10^9</f>
        <v>169.071</v>
      </c>
      <c r="B355">
        <v>-0.56635599999999997</v>
      </c>
      <c r="C355">
        <v>0.91807989999999995</v>
      </c>
      <c r="D355">
        <v>-0.4151725</v>
      </c>
      <c r="E355">
        <v>0.79223410000000005</v>
      </c>
      <c r="F355">
        <v>1.1141859999999999</v>
      </c>
      <c r="G355">
        <v>0.81317980000000001</v>
      </c>
      <c r="H355">
        <v>0.95433349999999995</v>
      </c>
      <c r="I355">
        <v>0.42881910000000001</v>
      </c>
      <c r="J355">
        <v>1.6892959999999999</v>
      </c>
      <c r="K355">
        <v>-0.13725109999999999</v>
      </c>
      <c r="L355">
        <v>0.85558259999999997</v>
      </c>
      <c r="M355">
        <v>1.6509149999999999</v>
      </c>
      <c r="N355">
        <v>1.224289</v>
      </c>
      <c r="O355">
        <v>0.65748059999999997</v>
      </c>
      <c r="P355">
        <v>-5.8115489999999999E-2</v>
      </c>
      <c r="Q355">
        <v>1.9100269999999999</v>
      </c>
      <c r="R355">
        <v>0.31177650000000001</v>
      </c>
      <c r="S355">
        <v>-2.043246E-2</v>
      </c>
      <c r="T355">
        <v>1.1649039999999999</v>
      </c>
      <c r="U355">
        <v>-0.54726569999999997</v>
      </c>
    </row>
    <row r="356" spans="1:21" x14ac:dyDescent="0.25">
      <c r="A356" s="20">
        <f>0.000000170071*10^9</f>
        <v>170.071</v>
      </c>
      <c r="B356">
        <v>-0.59711139999999996</v>
      </c>
      <c r="C356">
        <v>0.82046790000000003</v>
      </c>
      <c r="D356">
        <v>0.25117869999999998</v>
      </c>
      <c r="E356">
        <v>1.6548639999999999</v>
      </c>
      <c r="F356">
        <v>0.87140910000000005</v>
      </c>
      <c r="G356">
        <v>0.85889210000000005</v>
      </c>
      <c r="H356">
        <v>0.43745050000000002</v>
      </c>
      <c r="I356">
        <v>0.46447339999999998</v>
      </c>
      <c r="J356">
        <v>2.0228410000000001</v>
      </c>
      <c r="K356">
        <v>-9.2287610000000006E-2</v>
      </c>
      <c r="L356">
        <v>0.85167970000000004</v>
      </c>
      <c r="M356">
        <v>0.79545580000000005</v>
      </c>
      <c r="N356">
        <v>2.1352250000000002</v>
      </c>
      <c r="O356">
        <v>0.64221010000000001</v>
      </c>
      <c r="P356">
        <v>0.4053833</v>
      </c>
      <c r="Q356">
        <v>1.049051</v>
      </c>
      <c r="R356">
        <v>-0.74635450000000003</v>
      </c>
      <c r="S356">
        <v>-0.81753160000000002</v>
      </c>
      <c r="T356">
        <v>2.3334160000000002</v>
      </c>
      <c r="U356">
        <v>0.37107050000000003</v>
      </c>
    </row>
    <row r="357" spans="1:21" x14ac:dyDescent="0.25">
      <c r="A357" s="20">
        <f>0.000000171071*10^9</f>
        <v>171.071</v>
      </c>
      <c r="B357">
        <v>-0.50736460000000005</v>
      </c>
      <c r="C357">
        <v>0.5157564</v>
      </c>
      <c r="D357">
        <v>0.52801589999999998</v>
      </c>
      <c r="E357">
        <v>1.474332</v>
      </c>
      <c r="F357">
        <v>1.2882100000000001</v>
      </c>
      <c r="G357">
        <v>0.58535289999999995</v>
      </c>
      <c r="H357">
        <v>0.81979619999999997</v>
      </c>
      <c r="I357">
        <v>-0.64495040000000003</v>
      </c>
      <c r="J357">
        <v>1.622034</v>
      </c>
      <c r="K357">
        <v>-0.3287872</v>
      </c>
      <c r="L357">
        <v>0.36482940000000003</v>
      </c>
      <c r="M357">
        <v>0.36798189999999997</v>
      </c>
      <c r="N357">
        <v>1.4416990000000001</v>
      </c>
      <c r="O357">
        <v>1.449878</v>
      </c>
      <c r="P357">
        <v>1.5142500000000001</v>
      </c>
      <c r="Q357">
        <v>0.51432789999999995</v>
      </c>
      <c r="R357">
        <v>-0.85285630000000001</v>
      </c>
      <c r="S357">
        <v>-0.54784619999999995</v>
      </c>
      <c r="T357">
        <v>1.6864710000000001</v>
      </c>
      <c r="U357">
        <v>1.744505</v>
      </c>
    </row>
    <row r="358" spans="1:21" x14ac:dyDescent="0.25">
      <c r="A358" s="20">
        <f>0.000000172071*10^9</f>
        <v>172.071</v>
      </c>
      <c r="B358">
        <v>0.1107284</v>
      </c>
      <c r="C358">
        <v>1.2471540000000001</v>
      </c>
      <c r="D358">
        <v>0.92255609999999999</v>
      </c>
      <c r="E358">
        <v>0.67338810000000004</v>
      </c>
      <c r="F358">
        <v>0.73356359999999998</v>
      </c>
      <c r="G358">
        <v>0.72474640000000001</v>
      </c>
      <c r="H358">
        <v>0.89116479999999998</v>
      </c>
      <c r="I358">
        <v>-0.38492179999999998</v>
      </c>
      <c r="J358">
        <v>0.35595280000000001</v>
      </c>
      <c r="K358">
        <v>-2.0533250000000001</v>
      </c>
      <c r="L358">
        <v>0.27642860000000002</v>
      </c>
      <c r="M358">
        <v>-0.48481259999999998</v>
      </c>
      <c r="N358">
        <v>0.67900669999999996</v>
      </c>
      <c r="O358">
        <v>1.801142</v>
      </c>
      <c r="P358">
        <v>1.583914</v>
      </c>
      <c r="Q358">
        <v>1.066073</v>
      </c>
      <c r="R358">
        <v>-0.93006960000000005</v>
      </c>
      <c r="S358">
        <v>0.62561169999999999</v>
      </c>
      <c r="T358">
        <v>0.61603699999999995</v>
      </c>
      <c r="U358">
        <v>1.9110560000000001</v>
      </c>
    </row>
    <row r="359" spans="1:21" x14ac:dyDescent="0.25">
      <c r="A359" s="20">
        <f>0.000000173071*10^9</f>
        <v>173.071</v>
      </c>
      <c r="B359">
        <v>0.7705187</v>
      </c>
      <c r="C359">
        <v>2.308967</v>
      </c>
      <c r="D359">
        <v>1.0775429999999999</v>
      </c>
      <c r="E359">
        <v>0.70479250000000004</v>
      </c>
      <c r="F359">
        <v>-0.62741979999999997</v>
      </c>
      <c r="G359">
        <v>1.9008259999999999</v>
      </c>
      <c r="H359">
        <v>4.0618170000000002E-2</v>
      </c>
      <c r="I359">
        <v>1.8826000000000001</v>
      </c>
      <c r="J359">
        <v>-0.52823370000000003</v>
      </c>
      <c r="K359">
        <v>-2.7071510000000001</v>
      </c>
      <c r="L359">
        <v>0.96886910000000004</v>
      </c>
      <c r="M359">
        <v>-1.151259</v>
      </c>
      <c r="N359">
        <v>1.4014990000000001</v>
      </c>
      <c r="O359">
        <v>1.008928</v>
      </c>
      <c r="P359">
        <v>0.75992700000000002</v>
      </c>
      <c r="Q359">
        <v>1.9267909999999999</v>
      </c>
      <c r="R359">
        <v>-1.4922310000000001</v>
      </c>
      <c r="S359">
        <v>0.86279159999999999</v>
      </c>
      <c r="T359">
        <v>0.87745899999999999</v>
      </c>
      <c r="U359">
        <v>1.687168</v>
      </c>
    </row>
    <row r="360" spans="1:21" x14ac:dyDescent="0.25">
      <c r="A360" s="20">
        <f>0.000000174071*10^9</f>
        <v>174.071</v>
      </c>
      <c r="B360">
        <v>0.91303999999999996</v>
      </c>
      <c r="C360">
        <v>1.989371</v>
      </c>
      <c r="D360">
        <v>0.97445280000000001</v>
      </c>
      <c r="E360">
        <v>1.102983</v>
      </c>
      <c r="F360">
        <v>2.2806010000000002E-2</v>
      </c>
      <c r="G360">
        <v>3.2241330000000001</v>
      </c>
      <c r="H360">
        <v>6.7465010000000006E-2</v>
      </c>
      <c r="I360">
        <v>2.551752</v>
      </c>
      <c r="J360">
        <v>-0.90719859999999997</v>
      </c>
      <c r="K360">
        <v>-1.0058279999999999</v>
      </c>
      <c r="L360">
        <v>1.3550340000000001</v>
      </c>
      <c r="M360">
        <v>-0.90816479999999999</v>
      </c>
      <c r="N360">
        <v>1.052603</v>
      </c>
      <c r="O360">
        <v>1.3078430000000001</v>
      </c>
      <c r="P360">
        <v>0.14965870000000001</v>
      </c>
      <c r="Q360">
        <v>2.314082</v>
      </c>
      <c r="R360">
        <v>-1.02376</v>
      </c>
      <c r="S360">
        <v>0.19882340000000001</v>
      </c>
      <c r="T360">
        <v>1.531201</v>
      </c>
      <c r="U360">
        <v>1.774095</v>
      </c>
    </row>
    <row r="361" spans="1:21" x14ac:dyDescent="0.25">
      <c r="A361" s="20">
        <f>0.000000175071*10^9</f>
        <v>175.071</v>
      </c>
      <c r="B361">
        <v>0.57753650000000001</v>
      </c>
      <c r="C361">
        <v>-1.7826069999999999E-2</v>
      </c>
      <c r="D361">
        <v>0.71967150000000002</v>
      </c>
      <c r="E361">
        <v>1.0602959999999999</v>
      </c>
      <c r="F361">
        <v>1.5210999999999999</v>
      </c>
      <c r="G361">
        <v>3.2838820000000002</v>
      </c>
      <c r="H361">
        <v>1.3234399999999999</v>
      </c>
      <c r="I361">
        <v>1.3307340000000001</v>
      </c>
      <c r="J361">
        <v>-0.80341379999999996</v>
      </c>
      <c r="K361">
        <v>1.0163500000000001</v>
      </c>
      <c r="L361">
        <v>0.39486539999999998</v>
      </c>
      <c r="M361">
        <v>0.1236434</v>
      </c>
      <c r="N361">
        <v>6.0770659999999997E-2</v>
      </c>
      <c r="O361">
        <v>2.3728050000000001</v>
      </c>
      <c r="P361">
        <v>0.30763980000000002</v>
      </c>
      <c r="Q361">
        <v>1.8659209999999999</v>
      </c>
      <c r="R361">
        <v>0.1146568</v>
      </c>
      <c r="S361">
        <v>-0.9217959</v>
      </c>
      <c r="T361">
        <v>1.631067</v>
      </c>
      <c r="U361">
        <v>1.4975419999999999</v>
      </c>
    </row>
    <row r="362" spans="1:21" x14ac:dyDescent="0.25">
      <c r="A362" s="20">
        <f>0.000000176071*10^9</f>
        <v>176.071</v>
      </c>
      <c r="B362">
        <v>0.4129217</v>
      </c>
      <c r="C362">
        <v>-1.465821</v>
      </c>
      <c r="D362">
        <v>0.1118686</v>
      </c>
      <c r="E362">
        <v>0.41133550000000002</v>
      </c>
      <c r="F362">
        <v>1.4294519999999999</v>
      </c>
      <c r="G362">
        <v>2.0363989999999998</v>
      </c>
      <c r="H362">
        <v>1.7504710000000001</v>
      </c>
      <c r="I362">
        <v>0.80013069999999997</v>
      </c>
      <c r="J362">
        <v>-0.28559560000000001</v>
      </c>
      <c r="K362">
        <v>2.0182449999999998</v>
      </c>
      <c r="L362">
        <v>-1.1104959999999999</v>
      </c>
      <c r="M362">
        <v>1.234335</v>
      </c>
      <c r="N362">
        <v>0.47304040000000003</v>
      </c>
      <c r="O362">
        <v>1.7810349999999999</v>
      </c>
      <c r="P362">
        <v>0.2325652</v>
      </c>
      <c r="Q362">
        <v>1.817115</v>
      </c>
      <c r="R362">
        <v>0.3304897</v>
      </c>
      <c r="S362">
        <v>-1.796794</v>
      </c>
      <c r="T362">
        <v>1.514913</v>
      </c>
      <c r="U362">
        <v>0.1599247</v>
      </c>
    </row>
    <row r="363" spans="1:21" x14ac:dyDescent="0.25">
      <c r="A363" s="20">
        <f>0.000000177071*10^9</f>
        <v>177.071</v>
      </c>
      <c r="B363">
        <v>0.58982579999999996</v>
      </c>
      <c r="C363">
        <v>-0.85062819999999995</v>
      </c>
      <c r="D363">
        <v>-0.3733476</v>
      </c>
      <c r="E363">
        <v>-9.641951E-2</v>
      </c>
      <c r="F363">
        <v>1.0771869999999999</v>
      </c>
      <c r="G363">
        <v>1.0047459999999999</v>
      </c>
      <c r="H363">
        <v>1.1132120000000001</v>
      </c>
      <c r="I363">
        <v>1.0845100000000001</v>
      </c>
      <c r="J363">
        <v>9.0288619999999995E-4</v>
      </c>
      <c r="K363">
        <v>2.2010070000000002</v>
      </c>
      <c r="L363">
        <v>-1.049987</v>
      </c>
      <c r="M363">
        <v>1.0989819999999999</v>
      </c>
      <c r="N363">
        <v>0.99303859999999999</v>
      </c>
      <c r="O363">
        <v>0.63256230000000002</v>
      </c>
      <c r="P363">
        <v>-0.11180859999999999</v>
      </c>
      <c r="Q363">
        <v>2.2963399999999998</v>
      </c>
      <c r="R363">
        <v>0.15420110000000001</v>
      </c>
      <c r="S363">
        <v>-0.4227477</v>
      </c>
      <c r="T363">
        <v>1.479473</v>
      </c>
      <c r="U363">
        <v>-1.427621</v>
      </c>
    </row>
    <row r="364" spans="1:21" x14ac:dyDescent="0.25">
      <c r="A364" s="20">
        <f>0.000000178071*10^9</f>
        <v>178.071</v>
      </c>
      <c r="B364">
        <v>0.42134070000000001</v>
      </c>
      <c r="C364">
        <v>-4.4343649999999997E-5</v>
      </c>
      <c r="D364">
        <v>-0.51197890000000001</v>
      </c>
      <c r="E364">
        <v>0.74961129999999998</v>
      </c>
      <c r="F364">
        <v>0.27939760000000002</v>
      </c>
      <c r="G364">
        <v>0.61583080000000001</v>
      </c>
      <c r="H364">
        <v>1.0079610000000001</v>
      </c>
      <c r="I364">
        <v>1.6088249999999999</v>
      </c>
      <c r="J364">
        <v>5.0039149999999998E-2</v>
      </c>
      <c r="K364">
        <v>1.482483</v>
      </c>
      <c r="L364">
        <v>-0.1195261</v>
      </c>
      <c r="M364">
        <v>-0.1192182</v>
      </c>
      <c r="N364">
        <v>0.86467249999999996</v>
      </c>
      <c r="O364">
        <v>0.27514739999999999</v>
      </c>
      <c r="P364">
        <v>5.6053239999999997E-2</v>
      </c>
      <c r="Q364">
        <v>1.79701</v>
      </c>
      <c r="R364">
        <v>-0.15562309999999999</v>
      </c>
      <c r="S364">
        <v>1.186585</v>
      </c>
      <c r="T364">
        <v>1.547817</v>
      </c>
      <c r="U364">
        <v>-1.0543260000000001</v>
      </c>
    </row>
    <row r="365" spans="1:21" x14ac:dyDescent="0.25">
      <c r="A365" s="20">
        <f>0.000000179071*10^9</f>
        <v>179.071</v>
      </c>
      <c r="B365">
        <v>0.27840749999999997</v>
      </c>
      <c r="C365">
        <v>0.58880600000000005</v>
      </c>
      <c r="D365">
        <v>-0.20121559999999999</v>
      </c>
      <c r="E365">
        <v>1.911956</v>
      </c>
      <c r="F365">
        <v>-0.68518210000000002</v>
      </c>
      <c r="G365">
        <v>0.44692009999999999</v>
      </c>
      <c r="H365">
        <v>1.1636340000000001</v>
      </c>
      <c r="I365">
        <v>1.8362210000000001</v>
      </c>
      <c r="J365">
        <v>0.15006990000000001</v>
      </c>
      <c r="K365">
        <v>0.95276229999999995</v>
      </c>
      <c r="L365">
        <v>-0.27575810000000001</v>
      </c>
      <c r="M365">
        <v>-0.28218670000000001</v>
      </c>
      <c r="N365">
        <v>0.33759129999999998</v>
      </c>
      <c r="O365">
        <v>-8.1404159999999993E-3</v>
      </c>
      <c r="P365">
        <v>-0.42654999999999998</v>
      </c>
      <c r="Q365">
        <v>0.4670993</v>
      </c>
      <c r="R365">
        <v>-0.53710590000000002</v>
      </c>
      <c r="S365">
        <v>0.40182990000000002</v>
      </c>
      <c r="T365">
        <v>1.6440920000000001</v>
      </c>
      <c r="U365">
        <v>0.37193029999999999</v>
      </c>
    </row>
    <row r="366" spans="1:21" x14ac:dyDescent="0.25">
      <c r="A366" s="20">
        <f>0.000000180071*10^9</f>
        <v>180.071</v>
      </c>
      <c r="B366">
        <v>1.0011319999999999</v>
      </c>
      <c r="C366">
        <v>1.3952990000000001</v>
      </c>
      <c r="D366">
        <v>0.238089</v>
      </c>
      <c r="E366">
        <v>1.7919290000000001</v>
      </c>
      <c r="F366">
        <v>0.35046840000000001</v>
      </c>
      <c r="G366">
        <v>0.33096229999999999</v>
      </c>
      <c r="H366">
        <v>0.61285350000000005</v>
      </c>
      <c r="I366">
        <v>1.4250389999999999</v>
      </c>
      <c r="J366">
        <v>0.62035499999999999</v>
      </c>
      <c r="K366">
        <v>1.5155449999999999</v>
      </c>
      <c r="L366">
        <v>-0.4071765</v>
      </c>
      <c r="M366">
        <v>1.0974969999999999</v>
      </c>
      <c r="N366">
        <v>-0.35905959999999998</v>
      </c>
      <c r="O366">
        <v>-6.1003109999999999E-2</v>
      </c>
      <c r="P366">
        <v>-0.66409629999999997</v>
      </c>
      <c r="Q366">
        <v>-0.29651189999999999</v>
      </c>
      <c r="R366">
        <v>0.28550969999999998</v>
      </c>
      <c r="S366">
        <v>-0.72807359999999999</v>
      </c>
      <c r="T366">
        <v>1.7085269999999999</v>
      </c>
      <c r="U366">
        <v>1.0138499999999999</v>
      </c>
    </row>
    <row r="367" spans="1:21" x14ac:dyDescent="0.25">
      <c r="A367" s="20">
        <f>0.000000181071*10^9</f>
        <v>181.071</v>
      </c>
      <c r="B367">
        <v>1.1062110000000001</v>
      </c>
      <c r="C367">
        <v>0.31163770000000002</v>
      </c>
      <c r="D367">
        <v>-0.43148609999999998</v>
      </c>
      <c r="E367">
        <v>1.4594769999999999</v>
      </c>
      <c r="F367">
        <v>1.8678170000000001</v>
      </c>
      <c r="G367">
        <v>0.50093529999999997</v>
      </c>
      <c r="H367">
        <v>-0.40366879999999999</v>
      </c>
      <c r="I367">
        <v>0.97503600000000001</v>
      </c>
      <c r="J367">
        <v>0.66705990000000004</v>
      </c>
      <c r="K367">
        <v>1.6362099999999999</v>
      </c>
      <c r="L367">
        <v>-2.9882429999999998E-3</v>
      </c>
      <c r="M367">
        <v>2.0412910000000002</v>
      </c>
      <c r="N367">
        <v>9.9690920000000002E-2</v>
      </c>
      <c r="O367">
        <v>0.42904989999999998</v>
      </c>
      <c r="P367">
        <v>0.81831509999999996</v>
      </c>
      <c r="Q367">
        <v>0.83856739999999996</v>
      </c>
      <c r="R367">
        <v>1.338249</v>
      </c>
      <c r="S367">
        <v>-0.43034040000000001</v>
      </c>
      <c r="T367">
        <v>1.132997</v>
      </c>
      <c r="U367">
        <v>1.757657</v>
      </c>
    </row>
    <row r="368" spans="1:21" x14ac:dyDescent="0.25">
      <c r="A368" s="20">
        <f>0.000000182071*10^9</f>
        <v>182.071</v>
      </c>
      <c r="B368">
        <v>-0.32193739999999998</v>
      </c>
      <c r="C368">
        <v>-2.1770489999999998</v>
      </c>
      <c r="D368">
        <v>-1.2784949999999999</v>
      </c>
      <c r="E368">
        <v>1.82843</v>
      </c>
      <c r="F368">
        <v>1.2580629999999999</v>
      </c>
      <c r="G368">
        <v>0.6944496</v>
      </c>
      <c r="H368">
        <v>-1.3940950000000001</v>
      </c>
      <c r="I368">
        <v>0.2072251</v>
      </c>
      <c r="J368">
        <v>-0.65140750000000003</v>
      </c>
      <c r="K368">
        <v>0.89918370000000003</v>
      </c>
      <c r="L368">
        <v>-2.6338009999999999E-3</v>
      </c>
      <c r="M368">
        <v>1.6851849999999999</v>
      </c>
      <c r="N368">
        <v>0.8446593</v>
      </c>
      <c r="O368">
        <v>0.66963589999999995</v>
      </c>
      <c r="P368">
        <v>1.639818</v>
      </c>
      <c r="Q368">
        <v>2.7328060000000001</v>
      </c>
      <c r="R368">
        <v>0.67582180000000003</v>
      </c>
      <c r="S368">
        <v>0.36336560000000001</v>
      </c>
      <c r="T368">
        <v>0.18408440000000001</v>
      </c>
      <c r="U368">
        <v>2.3611270000000002</v>
      </c>
    </row>
    <row r="369" spans="1:21" x14ac:dyDescent="0.25">
      <c r="A369" s="20">
        <f>0.000000183071*10^9</f>
        <v>183.071</v>
      </c>
      <c r="B369">
        <v>-0.2749991</v>
      </c>
      <c r="C369">
        <v>-2.2140270000000002</v>
      </c>
      <c r="D369">
        <v>-0.76303960000000004</v>
      </c>
      <c r="E369">
        <v>1.9629920000000001</v>
      </c>
      <c r="F369">
        <v>-0.74120529999999996</v>
      </c>
      <c r="G369">
        <v>0.21100260000000001</v>
      </c>
      <c r="H369">
        <v>-0.83037030000000001</v>
      </c>
      <c r="I369">
        <v>-0.41527609999999998</v>
      </c>
      <c r="J369">
        <v>-1.277838</v>
      </c>
      <c r="K369">
        <v>0.12869649999999999</v>
      </c>
      <c r="L369">
        <v>-8.2553470000000004E-2</v>
      </c>
      <c r="M369">
        <v>1.5144610000000001</v>
      </c>
      <c r="N369">
        <v>0.49830669999999999</v>
      </c>
      <c r="O369">
        <v>0.59564070000000002</v>
      </c>
      <c r="P369">
        <v>1.350886</v>
      </c>
      <c r="Q369">
        <v>2.565868</v>
      </c>
      <c r="R369">
        <v>-0.30462280000000003</v>
      </c>
      <c r="S369">
        <v>0.37748599999999999</v>
      </c>
      <c r="T369">
        <v>0.85788819999999999</v>
      </c>
      <c r="U369">
        <v>1.9714689999999999</v>
      </c>
    </row>
    <row r="370" spans="1:21" x14ac:dyDescent="0.25">
      <c r="A370" s="20">
        <f>0.000000184071*10^9</f>
        <v>184.071</v>
      </c>
      <c r="B370">
        <v>1.025793</v>
      </c>
      <c r="C370">
        <v>-0.50573829999999997</v>
      </c>
      <c r="D370">
        <v>-0.11427710000000001</v>
      </c>
      <c r="E370">
        <v>1.733314</v>
      </c>
      <c r="F370">
        <v>-1.1675660000000001</v>
      </c>
      <c r="G370">
        <v>-0.59768960000000004</v>
      </c>
      <c r="H370">
        <v>1.2146300000000001</v>
      </c>
      <c r="I370">
        <v>0.2142289</v>
      </c>
      <c r="J370">
        <v>0.107665</v>
      </c>
      <c r="K370">
        <v>-0.5944142</v>
      </c>
      <c r="L370">
        <v>0.44122860000000003</v>
      </c>
      <c r="M370">
        <v>1.8300209999999999</v>
      </c>
      <c r="N370">
        <v>0.6015952</v>
      </c>
      <c r="O370">
        <v>0.68582659999999995</v>
      </c>
      <c r="P370">
        <v>1.541552</v>
      </c>
      <c r="Q370">
        <v>0.81371090000000001</v>
      </c>
      <c r="R370">
        <v>6.6361379999999998E-2</v>
      </c>
      <c r="S370">
        <v>4.8432080000000002E-2</v>
      </c>
      <c r="T370">
        <v>2.3942480000000002</v>
      </c>
      <c r="U370">
        <v>1.516467</v>
      </c>
    </row>
    <row r="371" spans="1:21" x14ac:dyDescent="0.25">
      <c r="A371" s="20">
        <f>0.000000185071*10^9</f>
        <v>185.071</v>
      </c>
      <c r="B371">
        <v>3.7066489999999998E-3</v>
      </c>
      <c r="C371">
        <v>-0.67493360000000002</v>
      </c>
      <c r="D371">
        <v>0.1214959</v>
      </c>
      <c r="E371">
        <v>2.254397</v>
      </c>
      <c r="F371">
        <v>0.1088046</v>
      </c>
      <c r="G371">
        <v>-1.2869649999999999</v>
      </c>
      <c r="H371">
        <v>1.8208800000000001</v>
      </c>
      <c r="I371">
        <v>0.96114060000000001</v>
      </c>
      <c r="J371">
        <v>1.282087</v>
      </c>
      <c r="K371">
        <v>-1.240532</v>
      </c>
      <c r="L371">
        <v>0.82101360000000001</v>
      </c>
      <c r="M371">
        <v>1.345532</v>
      </c>
      <c r="N371">
        <v>0.97562769999999999</v>
      </c>
      <c r="O371">
        <v>0.46191199999999999</v>
      </c>
      <c r="P371">
        <v>1.445891</v>
      </c>
      <c r="Q371">
        <v>-0.1607143</v>
      </c>
      <c r="R371">
        <v>7.2327230000000006E-2</v>
      </c>
      <c r="S371">
        <v>0.4481251</v>
      </c>
      <c r="T371">
        <v>1.4985280000000001</v>
      </c>
      <c r="U371">
        <v>1.8122400000000001</v>
      </c>
    </row>
    <row r="372" spans="1:21" x14ac:dyDescent="0.25">
      <c r="A372" s="20">
        <f>0.000000186071*10^9</f>
        <v>186.071</v>
      </c>
      <c r="B372">
        <v>-1.2618320000000001</v>
      </c>
      <c r="C372">
        <v>-1.8368869999999999</v>
      </c>
      <c r="D372">
        <v>0.3384297</v>
      </c>
      <c r="E372">
        <v>3.0347590000000002</v>
      </c>
      <c r="F372">
        <v>0.8118339</v>
      </c>
      <c r="G372">
        <v>-1.0002249999999999</v>
      </c>
      <c r="H372">
        <v>0.51911689999999999</v>
      </c>
      <c r="I372">
        <v>0.64272720000000005</v>
      </c>
      <c r="J372">
        <v>0.70942240000000001</v>
      </c>
      <c r="K372">
        <v>-1.638614</v>
      </c>
      <c r="L372">
        <v>-0.29690349999999999</v>
      </c>
      <c r="M372">
        <v>0.95984519999999995</v>
      </c>
      <c r="N372">
        <v>-2.351984E-2</v>
      </c>
      <c r="O372">
        <v>8.1293379999999998E-2</v>
      </c>
      <c r="P372">
        <v>0.72041029999999995</v>
      </c>
      <c r="Q372">
        <v>-1.0685519999999999</v>
      </c>
      <c r="R372">
        <v>-0.99432229999999999</v>
      </c>
      <c r="S372">
        <v>0.45231769999999999</v>
      </c>
      <c r="T372">
        <v>-1.1771119999999999</v>
      </c>
      <c r="U372">
        <v>1.7778389999999999</v>
      </c>
    </row>
    <row r="373" spans="1:21" x14ac:dyDescent="0.25">
      <c r="A373" s="20">
        <f>0.000000187071*10^9</f>
        <v>187.071</v>
      </c>
      <c r="B373">
        <v>-1.02495</v>
      </c>
      <c r="C373">
        <v>-1.6723889999999999</v>
      </c>
      <c r="D373">
        <v>0.38777220000000001</v>
      </c>
      <c r="E373">
        <v>2.2877969999999999</v>
      </c>
      <c r="F373">
        <v>1.6066389999999999</v>
      </c>
      <c r="G373">
        <v>0.32188109999999998</v>
      </c>
      <c r="H373">
        <v>-0.31379089999999998</v>
      </c>
      <c r="I373">
        <v>0.21357719999999999</v>
      </c>
      <c r="J373">
        <v>-0.16008449999999999</v>
      </c>
      <c r="K373">
        <v>-0.81073390000000001</v>
      </c>
      <c r="L373">
        <v>-1.4515560000000001</v>
      </c>
      <c r="M373">
        <v>1.5222850000000001</v>
      </c>
      <c r="N373">
        <v>-0.98041279999999997</v>
      </c>
      <c r="O373">
        <v>-7.5897590000000001E-2</v>
      </c>
      <c r="P373">
        <v>0.35096929999999998</v>
      </c>
      <c r="Q373">
        <v>-2.1835429999999998</v>
      </c>
      <c r="R373">
        <v>-1.1783079999999999</v>
      </c>
      <c r="S373">
        <v>-0.7659783</v>
      </c>
      <c r="T373">
        <v>-2.2465290000000002</v>
      </c>
      <c r="U373">
        <v>0.60107279999999996</v>
      </c>
    </row>
    <row r="374" spans="1:21" x14ac:dyDescent="0.25">
      <c r="A374" s="20">
        <f>0.000000188071*10^9</f>
        <v>188.071</v>
      </c>
      <c r="B374">
        <v>-1.5398130000000001</v>
      </c>
      <c r="C374">
        <v>-0.82841319999999996</v>
      </c>
      <c r="D374">
        <v>0.80407960000000001</v>
      </c>
      <c r="E374">
        <v>0.77836340000000004</v>
      </c>
      <c r="F374">
        <v>2.1864249999999998</v>
      </c>
      <c r="G374">
        <v>1.1835659999999999</v>
      </c>
      <c r="H374">
        <v>0.26706790000000002</v>
      </c>
      <c r="I374">
        <v>0.42263539999999999</v>
      </c>
      <c r="J374">
        <v>0.10922850000000001</v>
      </c>
      <c r="K374">
        <v>0.81424929999999995</v>
      </c>
      <c r="L374">
        <v>-0.71987000000000001</v>
      </c>
      <c r="M374">
        <v>1.597318</v>
      </c>
      <c r="N374">
        <v>-0.40853499999999998</v>
      </c>
      <c r="O374">
        <v>4.6426660000000002E-2</v>
      </c>
      <c r="P374">
        <v>0.56653849999999994</v>
      </c>
      <c r="Q374">
        <v>-0.95677939999999995</v>
      </c>
      <c r="R374">
        <v>-0.44531140000000002</v>
      </c>
      <c r="S374">
        <v>-0.95416060000000003</v>
      </c>
      <c r="T374">
        <v>-1.8951990000000001</v>
      </c>
      <c r="U374">
        <v>-0.21962000000000001</v>
      </c>
    </row>
    <row r="375" spans="1:21" x14ac:dyDescent="0.25">
      <c r="A375" s="20">
        <f>0.000000189071*10^9</f>
        <v>189.07100000000003</v>
      </c>
      <c r="B375">
        <v>-1.9338550000000001</v>
      </c>
      <c r="C375">
        <v>-0.32865729999999999</v>
      </c>
      <c r="D375">
        <v>1.260837</v>
      </c>
      <c r="E375">
        <v>0.60451600000000005</v>
      </c>
      <c r="F375">
        <v>0.46506730000000002</v>
      </c>
      <c r="G375">
        <v>1.44747</v>
      </c>
      <c r="H375">
        <v>1.1267940000000001</v>
      </c>
      <c r="I375">
        <v>0.44284370000000001</v>
      </c>
      <c r="J375">
        <v>0.58249110000000004</v>
      </c>
      <c r="K375">
        <v>1.4846779999999999</v>
      </c>
      <c r="L375">
        <v>0.69056059999999997</v>
      </c>
      <c r="M375">
        <v>1.0091650000000001</v>
      </c>
      <c r="N375">
        <v>0.66768130000000003</v>
      </c>
      <c r="O375">
        <v>0.87928119999999999</v>
      </c>
      <c r="P375">
        <v>1.2396290000000001</v>
      </c>
      <c r="Q375">
        <v>1.869631</v>
      </c>
      <c r="R375">
        <v>0.1335683</v>
      </c>
      <c r="S375">
        <v>0.58056470000000004</v>
      </c>
      <c r="T375">
        <v>-1.5390900000000001</v>
      </c>
      <c r="U375">
        <v>-0.26439200000000002</v>
      </c>
    </row>
    <row r="376" spans="1:21" x14ac:dyDescent="0.25">
      <c r="A376" s="20">
        <f>0.000000190071*10^9</f>
        <v>190.071</v>
      </c>
      <c r="B376">
        <v>-1.3285149999999999</v>
      </c>
      <c r="C376">
        <v>-0.206959</v>
      </c>
      <c r="D376">
        <v>1.41692</v>
      </c>
      <c r="E376">
        <v>1.565032</v>
      </c>
      <c r="F376">
        <v>-1.3082990000000001</v>
      </c>
      <c r="G376">
        <v>1.0686040000000001</v>
      </c>
      <c r="H376">
        <v>1.438175</v>
      </c>
      <c r="I376">
        <v>-0.2844931</v>
      </c>
      <c r="J376">
        <v>0.72825320000000004</v>
      </c>
      <c r="K376">
        <v>1.50308</v>
      </c>
      <c r="L376">
        <v>1.168426</v>
      </c>
      <c r="M376">
        <v>0.3794498</v>
      </c>
      <c r="N376">
        <v>1.119796</v>
      </c>
      <c r="O376">
        <v>1.2470779999999999</v>
      </c>
      <c r="P376">
        <v>1.8583860000000001</v>
      </c>
      <c r="Q376">
        <v>3.1122030000000001</v>
      </c>
      <c r="R376">
        <v>0.1374727</v>
      </c>
      <c r="S376">
        <v>1.551053</v>
      </c>
      <c r="T376">
        <v>-0.59314160000000005</v>
      </c>
      <c r="U376">
        <v>-0.2690575</v>
      </c>
    </row>
    <row r="377" spans="1:21" x14ac:dyDescent="0.25">
      <c r="A377" s="20">
        <f>0.000000191071*10^9</f>
        <v>191.071</v>
      </c>
      <c r="B377">
        <v>-1.0036719999999999</v>
      </c>
      <c r="C377">
        <v>-0.46352969999999999</v>
      </c>
      <c r="D377">
        <v>1.905359</v>
      </c>
      <c r="E377">
        <v>2.1510980000000002</v>
      </c>
      <c r="F377">
        <v>-0.77542809999999995</v>
      </c>
      <c r="G377">
        <v>0.16185440000000001</v>
      </c>
      <c r="H377">
        <v>1.6141859999999999</v>
      </c>
      <c r="I377">
        <v>-0.97780959999999995</v>
      </c>
      <c r="J377">
        <v>0.61472749999999998</v>
      </c>
      <c r="K377">
        <v>1.497263</v>
      </c>
      <c r="L377">
        <v>0.64601679999999995</v>
      </c>
      <c r="M377">
        <v>3.0283919999999999E-2</v>
      </c>
      <c r="N377">
        <v>0.37878309999999998</v>
      </c>
      <c r="O377">
        <v>-0.16980339999999999</v>
      </c>
      <c r="P377">
        <v>1.6051800000000001</v>
      </c>
      <c r="Q377">
        <v>2.1814230000000001</v>
      </c>
      <c r="R377">
        <v>-0.52019939999999998</v>
      </c>
      <c r="S377">
        <v>1.171084</v>
      </c>
      <c r="T377">
        <v>-0.22021450000000001</v>
      </c>
      <c r="U377">
        <v>-0.90032389999999995</v>
      </c>
    </row>
    <row r="378" spans="1:21" x14ac:dyDescent="0.25">
      <c r="A378" s="20">
        <f>0.000000192071*10^9</f>
        <v>192.071</v>
      </c>
      <c r="B378">
        <v>-1.5328980000000001</v>
      </c>
      <c r="C378">
        <v>-0.52135339999999997</v>
      </c>
      <c r="D378">
        <v>2.4234990000000001</v>
      </c>
      <c r="E378">
        <v>1.5805819999999999</v>
      </c>
      <c r="F378">
        <v>0.26476450000000001</v>
      </c>
      <c r="G378">
        <v>0.245141</v>
      </c>
      <c r="H378">
        <v>1.6548560000000001</v>
      </c>
      <c r="I378">
        <v>-0.50559560000000003</v>
      </c>
      <c r="J378">
        <v>-6.1245109999999998E-2</v>
      </c>
      <c r="K378">
        <v>0.9575939</v>
      </c>
      <c r="L378">
        <v>0.65644080000000005</v>
      </c>
      <c r="M378">
        <v>0.39197670000000001</v>
      </c>
      <c r="N378">
        <v>-1.080954</v>
      </c>
      <c r="O378">
        <v>-2.2208009999999998</v>
      </c>
      <c r="P378">
        <v>1.0796110000000001</v>
      </c>
      <c r="Q378">
        <v>0.38803729999999997</v>
      </c>
      <c r="R378">
        <v>-0.95831390000000005</v>
      </c>
      <c r="S378">
        <v>0.26448529999999998</v>
      </c>
      <c r="T378">
        <v>-0.81540639999999998</v>
      </c>
      <c r="U378">
        <v>-2.2807629999999999</v>
      </c>
    </row>
    <row r="379" spans="1:21" x14ac:dyDescent="0.25">
      <c r="A379" s="20">
        <f>0.000000193071*10^9</f>
        <v>193.071</v>
      </c>
      <c r="B379">
        <v>-1.9901</v>
      </c>
      <c r="C379">
        <v>0.105244</v>
      </c>
      <c r="D379">
        <v>2.2689789999999999</v>
      </c>
      <c r="E379">
        <v>0.37837929999999997</v>
      </c>
      <c r="F379">
        <v>0.89335629999999999</v>
      </c>
      <c r="G379">
        <v>1.3533440000000001</v>
      </c>
      <c r="H379">
        <v>1.16265</v>
      </c>
      <c r="I379">
        <v>0.58485330000000002</v>
      </c>
      <c r="J379">
        <v>-0.25520559999999998</v>
      </c>
      <c r="K379">
        <v>-0.43767610000000001</v>
      </c>
      <c r="L379">
        <v>1.550044</v>
      </c>
      <c r="M379">
        <v>0.3954146</v>
      </c>
      <c r="N379">
        <v>-1.3698330000000001</v>
      </c>
      <c r="O379">
        <v>-2.5572309999999998</v>
      </c>
      <c r="P379">
        <v>0.4513722</v>
      </c>
      <c r="Q379">
        <v>-0.4909406</v>
      </c>
      <c r="R379">
        <v>-0.59893399999999997</v>
      </c>
      <c r="S379">
        <v>9.2087569999999994E-2</v>
      </c>
      <c r="T379">
        <v>-4.852037E-2</v>
      </c>
      <c r="U379">
        <v>-2.1735880000000001</v>
      </c>
    </row>
    <row r="380" spans="1:21" x14ac:dyDescent="0.25">
      <c r="A380" s="20">
        <f>0.000000194071*10^9</f>
        <v>194.071</v>
      </c>
      <c r="B380">
        <v>-0.7210046</v>
      </c>
      <c r="C380">
        <v>0.58270849999999996</v>
      </c>
      <c r="D380">
        <v>1.514535</v>
      </c>
      <c r="E380">
        <v>-0.1224369</v>
      </c>
      <c r="F380">
        <v>1.7403169999999999</v>
      </c>
      <c r="G380">
        <v>1.9421569999999999</v>
      </c>
      <c r="H380">
        <v>1.295334</v>
      </c>
      <c r="I380">
        <v>0.60791669999999998</v>
      </c>
      <c r="J380">
        <v>0.51328419999999997</v>
      </c>
      <c r="K380">
        <v>-1.6027960000000001</v>
      </c>
      <c r="L380">
        <v>0.96616049999999998</v>
      </c>
      <c r="M380">
        <v>-0.17565790000000001</v>
      </c>
      <c r="N380">
        <v>0.20037630000000001</v>
      </c>
      <c r="O380">
        <v>-0.50944140000000004</v>
      </c>
      <c r="P380">
        <v>-1.1681170000000001</v>
      </c>
      <c r="Q380">
        <v>0.18197920000000001</v>
      </c>
      <c r="R380">
        <v>0.1096729</v>
      </c>
      <c r="S380">
        <v>0.94649930000000004</v>
      </c>
      <c r="T380">
        <v>1.0388250000000001</v>
      </c>
      <c r="U380">
        <v>-0.2274477</v>
      </c>
    </row>
    <row r="381" spans="1:21" x14ac:dyDescent="0.25">
      <c r="A381" s="20">
        <f>0.000000195071*10^9</f>
        <v>195.071</v>
      </c>
      <c r="B381">
        <v>0.33347830000000001</v>
      </c>
      <c r="C381">
        <v>0.55303400000000003</v>
      </c>
      <c r="D381">
        <v>0.4363631</v>
      </c>
      <c r="E381">
        <v>0.23307739999999999</v>
      </c>
      <c r="F381">
        <v>2.238683</v>
      </c>
      <c r="G381">
        <v>1.23525</v>
      </c>
      <c r="H381">
        <v>2.3786119999999999</v>
      </c>
      <c r="I381">
        <v>-0.1671513</v>
      </c>
      <c r="J381">
        <v>0.88390400000000002</v>
      </c>
      <c r="K381">
        <v>-1.1330290000000001</v>
      </c>
      <c r="L381">
        <v>-0.81772120000000004</v>
      </c>
      <c r="M381">
        <v>-0.38853949999999998</v>
      </c>
      <c r="N381">
        <v>1.995781</v>
      </c>
      <c r="O381">
        <v>1.3818900000000001</v>
      </c>
      <c r="P381">
        <v>-2.4550429999999999</v>
      </c>
      <c r="Q381">
        <v>0.87776799999999999</v>
      </c>
      <c r="R381">
        <v>0.16150110000000001</v>
      </c>
      <c r="S381">
        <v>1.536931</v>
      </c>
      <c r="T381">
        <v>0.32237969999999999</v>
      </c>
      <c r="U381">
        <v>0.71241049999999995</v>
      </c>
    </row>
    <row r="382" spans="1:21" x14ac:dyDescent="0.25">
      <c r="A382" s="20">
        <f>0.000000196071*10^9</f>
        <v>196.071</v>
      </c>
      <c r="B382">
        <v>-0.89309079999999996</v>
      </c>
      <c r="C382">
        <v>0.24517249999999999</v>
      </c>
      <c r="D382">
        <v>-0.99017330000000003</v>
      </c>
      <c r="E382">
        <v>0.83535079999999995</v>
      </c>
      <c r="F382">
        <v>1.753285</v>
      </c>
      <c r="G382">
        <v>5.0769120000000001E-2</v>
      </c>
      <c r="H382">
        <v>2.2658040000000002</v>
      </c>
      <c r="I382">
        <v>-0.38452819999999999</v>
      </c>
      <c r="J382">
        <v>0.1298454</v>
      </c>
      <c r="K382">
        <v>0.38422840000000003</v>
      </c>
      <c r="L382">
        <v>-0.81743379999999999</v>
      </c>
      <c r="M382">
        <v>-0.83193680000000003</v>
      </c>
      <c r="N382">
        <v>1.831763</v>
      </c>
      <c r="O382">
        <v>0.97434120000000002</v>
      </c>
      <c r="P382">
        <v>-1.672974</v>
      </c>
      <c r="Q382">
        <v>1.075377</v>
      </c>
      <c r="R382">
        <v>-0.15439130000000001</v>
      </c>
      <c r="S382">
        <v>1.302044</v>
      </c>
      <c r="T382">
        <v>-0.89219570000000004</v>
      </c>
      <c r="U382">
        <v>-0.25783060000000002</v>
      </c>
    </row>
    <row r="383" spans="1:21" x14ac:dyDescent="0.25">
      <c r="A383" s="20">
        <f>0.000000197071*10^9</f>
        <v>197.071</v>
      </c>
      <c r="B383">
        <v>-2.1680359999999999</v>
      </c>
      <c r="C383">
        <v>-0.23232230000000001</v>
      </c>
      <c r="D383">
        <v>-1.2603169999999999</v>
      </c>
      <c r="E383">
        <v>1.810972</v>
      </c>
      <c r="F383">
        <v>0.57925470000000001</v>
      </c>
      <c r="G383">
        <v>-0.42372500000000002</v>
      </c>
      <c r="H383">
        <v>1.1509560000000001</v>
      </c>
      <c r="I383">
        <v>0.2934195</v>
      </c>
      <c r="J383">
        <v>-0.65918600000000005</v>
      </c>
      <c r="K383">
        <v>1.3320959999999999</v>
      </c>
      <c r="L383">
        <v>0.32480690000000001</v>
      </c>
      <c r="M383">
        <v>-0.72706459999999995</v>
      </c>
      <c r="N383">
        <v>-0.27488459999999998</v>
      </c>
      <c r="O383">
        <v>6.2222329999999999E-2</v>
      </c>
      <c r="P383">
        <v>-0.2503592</v>
      </c>
      <c r="Q383">
        <v>1.633707</v>
      </c>
      <c r="R383">
        <v>-2.705173E-2</v>
      </c>
      <c r="S383">
        <v>0.53364400000000001</v>
      </c>
      <c r="T383">
        <v>-1.086152</v>
      </c>
      <c r="U383">
        <v>-1.203891</v>
      </c>
    </row>
    <row r="384" spans="1:21" x14ac:dyDescent="0.25">
      <c r="A384" s="20">
        <f>0.000000198071*10^9</f>
        <v>198.071</v>
      </c>
      <c r="B384">
        <v>-1.2999529999999999</v>
      </c>
      <c r="C384">
        <v>-0.39289619999999997</v>
      </c>
      <c r="D384">
        <v>0.40767049999999999</v>
      </c>
      <c r="E384">
        <v>2.3177460000000001</v>
      </c>
      <c r="F384">
        <v>-0.13544919999999999</v>
      </c>
      <c r="G384">
        <v>0.60703450000000003</v>
      </c>
      <c r="H384">
        <v>1.106479</v>
      </c>
      <c r="I384">
        <v>0.97979839999999996</v>
      </c>
      <c r="J384">
        <v>-0.75211680000000003</v>
      </c>
      <c r="K384">
        <v>0.88694660000000003</v>
      </c>
      <c r="L384">
        <v>-8.3832149999999994E-3</v>
      </c>
      <c r="M384">
        <v>0.51591330000000002</v>
      </c>
      <c r="N384">
        <v>-1.6003069999999999</v>
      </c>
      <c r="O384">
        <v>0.72386640000000002</v>
      </c>
      <c r="P384">
        <v>-4.1195900000000001E-2</v>
      </c>
      <c r="Q384">
        <v>1.5646629999999999</v>
      </c>
      <c r="R384">
        <v>0.24181250000000001</v>
      </c>
      <c r="S384">
        <v>0.22487180000000001</v>
      </c>
      <c r="T384">
        <v>-0.2082695</v>
      </c>
      <c r="U384">
        <v>-1.0134380000000001</v>
      </c>
    </row>
    <row r="385" spans="1:21" x14ac:dyDescent="0.25">
      <c r="A385" s="20">
        <f>0.000000199071*10^9</f>
        <v>199.071</v>
      </c>
      <c r="B385">
        <v>0.9379094</v>
      </c>
      <c r="C385">
        <v>0.12725</v>
      </c>
      <c r="D385">
        <v>1.244912</v>
      </c>
      <c r="E385">
        <v>2.0572539999999999</v>
      </c>
      <c r="F385">
        <v>0.37408209999999997</v>
      </c>
      <c r="G385">
        <v>1.9422509999999999</v>
      </c>
      <c r="H385">
        <v>1.566837</v>
      </c>
      <c r="I385">
        <v>0.47347650000000002</v>
      </c>
      <c r="J385">
        <v>-1.00135</v>
      </c>
      <c r="K385">
        <v>-0.24908279999999999</v>
      </c>
      <c r="L385">
        <v>-0.78483849999999999</v>
      </c>
      <c r="M385">
        <v>0.83737059999999996</v>
      </c>
      <c r="N385">
        <v>-1.6421380000000001</v>
      </c>
      <c r="O385">
        <v>1.578338</v>
      </c>
      <c r="P385">
        <v>-4.4084909999999996E-3</v>
      </c>
      <c r="Q385">
        <v>0.2426296</v>
      </c>
      <c r="R385">
        <v>0.72919330000000004</v>
      </c>
      <c r="S385">
        <v>0.84243769999999996</v>
      </c>
      <c r="T385">
        <v>0.54592039999999997</v>
      </c>
      <c r="U385">
        <v>-0.57320510000000002</v>
      </c>
    </row>
    <row r="386" spans="1:21" x14ac:dyDescent="0.25">
      <c r="A386" s="20">
        <f>0.000000200071*10^9</f>
        <v>200.071</v>
      </c>
      <c r="B386">
        <v>1.7312689999999999</v>
      </c>
      <c r="C386">
        <v>1.412563</v>
      </c>
      <c r="D386">
        <v>0.65639510000000001</v>
      </c>
      <c r="E386">
        <v>2.014894</v>
      </c>
      <c r="F386">
        <v>0.9467911</v>
      </c>
      <c r="G386">
        <v>1.0407489999999999</v>
      </c>
      <c r="H386">
        <v>0.95972930000000001</v>
      </c>
      <c r="I386">
        <v>-9.9576490000000004E-2</v>
      </c>
      <c r="J386">
        <v>-1.6087180000000001</v>
      </c>
      <c r="K386">
        <v>-0.47868680000000002</v>
      </c>
      <c r="L386">
        <v>-0.49925320000000001</v>
      </c>
      <c r="M386">
        <v>0.74695719999999999</v>
      </c>
      <c r="N386">
        <v>-2.2131090000000002</v>
      </c>
      <c r="O386">
        <v>1.146161</v>
      </c>
      <c r="P386">
        <v>0.73069229999999996</v>
      </c>
      <c r="Q386">
        <v>-0.47309820000000002</v>
      </c>
      <c r="R386">
        <v>0.53957250000000001</v>
      </c>
      <c r="S386">
        <v>1.3114349999999999</v>
      </c>
      <c r="T386">
        <v>0.21102309999999999</v>
      </c>
      <c r="U386">
        <v>-0.19380790000000001</v>
      </c>
    </row>
    <row r="387" spans="1:21" x14ac:dyDescent="0.25">
      <c r="A387" s="20">
        <f>0.000000201071*10^9</f>
        <v>201.071</v>
      </c>
      <c r="B387">
        <v>0.50212100000000004</v>
      </c>
      <c r="C387">
        <v>2.1662810000000001</v>
      </c>
      <c r="D387">
        <v>0.51146959999999997</v>
      </c>
      <c r="E387">
        <v>1.3451420000000001</v>
      </c>
      <c r="F387">
        <v>0.64475510000000003</v>
      </c>
      <c r="G387">
        <v>-0.31070599999999998</v>
      </c>
      <c r="H387">
        <v>-0.5525234</v>
      </c>
      <c r="I387">
        <v>0.49965189999999998</v>
      </c>
      <c r="J387">
        <v>-1.893894</v>
      </c>
      <c r="K387">
        <v>0.1153333</v>
      </c>
      <c r="L387">
        <v>-0.24353810000000001</v>
      </c>
      <c r="M387">
        <v>1.480005</v>
      </c>
      <c r="N387">
        <v>-2.7016269999999998</v>
      </c>
      <c r="O387">
        <v>0.37055709999999997</v>
      </c>
      <c r="P387">
        <v>1.8839809999999999</v>
      </c>
      <c r="Q387">
        <v>0.75318269999999998</v>
      </c>
      <c r="R387">
        <v>-0.65476780000000001</v>
      </c>
      <c r="S387">
        <v>1.323628</v>
      </c>
      <c r="T387">
        <v>9.8992179999999996E-3</v>
      </c>
      <c r="U387">
        <v>0.28382010000000002</v>
      </c>
    </row>
    <row r="388" spans="1:21" x14ac:dyDescent="0.25">
      <c r="A388" s="20">
        <f>0.000000202071*10^9</f>
        <v>202.071</v>
      </c>
      <c r="B388">
        <v>-0.84022819999999998</v>
      </c>
      <c r="C388">
        <v>0.64805290000000004</v>
      </c>
      <c r="D388">
        <v>1.0122409999999999</v>
      </c>
      <c r="E388">
        <v>6.9717280000000006E-2</v>
      </c>
      <c r="F388">
        <v>0.208319</v>
      </c>
      <c r="G388">
        <v>-0.4846819</v>
      </c>
      <c r="H388">
        <v>-1.0422709999999999</v>
      </c>
      <c r="I388">
        <v>0.97838380000000003</v>
      </c>
      <c r="J388">
        <v>-1.4272359999999999</v>
      </c>
      <c r="K388">
        <v>0.4008661</v>
      </c>
      <c r="L388">
        <v>-0.37959379999999998</v>
      </c>
      <c r="M388">
        <v>1.2911319999999999</v>
      </c>
      <c r="N388">
        <v>-2.4796100000000001</v>
      </c>
      <c r="O388">
        <v>0.48512699999999997</v>
      </c>
      <c r="P388">
        <v>2.9105889999999999</v>
      </c>
      <c r="Q388">
        <v>1.8746689999999999</v>
      </c>
      <c r="R388">
        <v>-0.62283140000000003</v>
      </c>
      <c r="S388">
        <v>0.86244589999999999</v>
      </c>
      <c r="T388">
        <v>0.62534959999999995</v>
      </c>
      <c r="U388">
        <v>0.30657139999999999</v>
      </c>
    </row>
    <row r="389" spans="1:21" x14ac:dyDescent="0.25">
      <c r="A389" s="20">
        <f>0.000000203071*10^9</f>
        <v>203.071</v>
      </c>
      <c r="B389">
        <v>-0.87455249999999995</v>
      </c>
      <c r="C389">
        <v>-1.42344</v>
      </c>
      <c r="D389">
        <v>1.576319</v>
      </c>
      <c r="E389">
        <v>-0.1634294</v>
      </c>
      <c r="F389">
        <v>0.15814919999999999</v>
      </c>
      <c r="G389">
        <v>-1.2521500000000001</v>
      </c>
      <c r="H389">
        <v>0.14034199999999999</v>
      </c>
      <c r="I389">
        <v>0.80906880000000003</v>
      </c>
      <c r="J389">
        <v>-0.1020615</v>
      </c>
      <c r="K389">
        <v>0.41547650000000003</v>
      </c>
      <c r="L389">
        <v>-0.76375219999999999</v>
      </c>
      <c r="M389">
        <v>-0.12921669999999999</v>
      </c>
      <c r="N389">
        <v>-1.9549300000000001</v>
      </c>
      <c r="O389">
        <v>0.4517581</v>
      </c>
      <c r="P389">
        <v>2.2601900000000001</v>
      </c>
      <c r="Q389">
        <v>0.9764043</v>
      </c>
      <c r="R389">
        <v>1.0438719999999999</v>
      </c>
      <c r="S389">
        <v>0.169735</v>
      </c>
      <c r="T389">
        <v>0.77299309999999999</v>
      </c>
      <c r="U389">
        <v>0.39469749999999998</v>
      </c>
    </row>
    <row r="390" spans="1:21" x14ac:dyDescent="0.25">
      <c r="A390" s="20">
        <f>0.000000204071*10^9</f>
        <v>204.071</v>
      </c>
      <c r="B390">
        <v>0.42980279999999998</v>
      </c>
      <c r="C390">
        <v>-0.98418249999999996</v>
      </c>
      <c r="D390">
        <v>1.3282700000000001</v>
      </c>
      <c r="E390">
        <v>0.62797230000000004</v>
      </c>
      <c r="F390">
        <v>0.2141884</v>
      </c>
      <c r="G390">
        <v>-0.71446829999999995</v>
      </c>
      <c r="H390">
        <v>0.78279359999999998</v>
      </c>
      <c r="I390">
        <v>0.82186939999999997</v>
      </c>
      <c r="J390">
        <v>0.8790036</v>
      </c>
      <c r="K390">
        <v>-0.13679830000000001</v>
      </c>
      <c r="L390">
        <v>-0.65680709999999998</v>
      </c>
      <c r="M390">
        <v>-1.174563</v>
      </c>
      <c r="N390">
        <v>-0.79910230000000004</v>
      </c>
      <c r="O390">
        <v>-0.84735839999999996</v>
      </c>
      <c r="P390">
        <v>0.91484699999999997</v>
      </c>
      <c r="Q390">
        <v>0.1762561</v>
      </c>
      <c r="R390">
        <v>2.3869699999999998</v>
      </c>
      <c r="S390">
        <v>0.59272360000000002</v>
      </c>
      <c r="T390">
        <v>0.65327519999999994</v>
      </c>
      <c r="U390">
        <v>0.89533940000000001</v>
      </c>
    </row>
    <row r="391" spans="1:21" x14ac:dyDescent="0.25">
      <c r="A391" s="20">
        <f>0.000000205071*10^9</f>
        <v>205.071</v>
      </c>
      <c r="B391">
        <v>1.063585</v>
      </c>
      <c r="C391">
        <v>0.3126294</v>
      </c>
      <c r="D391">
        <v>0.45788899999999999</v>
      </c>
      <c r="E391">
        <v>1.11849</v>
      </c>
      <c r="F391">
        <v>-0.2089558</v>
      </c>
      <c r="G391">
        <v>1.5414129999999999</v>
      </c>
      <c r="H391">
        <v>0.46522170000000002</v>
      </c>
      <c r="I391">
        <v>1.2008779999999999</v>
      </c>
      <c r="J391">
        <v>1.019166</v>
      </c>
      <c r="K391">
        <v>-0.80113219999999996</v>
      </c>
      <c r="L391">
        <v>0.32175900000000002</v>
      </c>
      <c r="M391">
        <v>-1.026956</v>
      </c>
      <c r="N391">
        <v>0.37343520000000002</v>
      </c>
      <c r="O391">
        <v>-0.93295280000000003</v>
      </c>
      <c r="P391">
        <v>0.75747100000000001</v>
      </c>
      <c r="Q391">
        <v>0.64292859999999996</v>
      </c>
      <c r="R391">
        <v>2.5111970000000001</v>
      </c>
      <c r="S391">
        <v>1.3919459999999999</v>
      </c>
      <c r="T391">
        <v>1.202847</v>
      </c>
      <c r="U391">
        <v>0.4560823</v>
      </c>
    </row>
    <row r="392" spans="1:21" x14ac:dyDescent="0.25">
      <c r="A392" s="20">
        <f>0.000000206071*10^9</f>
        <v>206.071</v>
      </c>
      <c r="B392">
        <v>0.27403359999999999</v>
      </c>
      <c r="C392">
        <v>-0.48419640000000003</v>
      </c>
      <c r="D392">
        <v>-0.44466820000000001</v>
      </c>
      <c r="E392">
        <v>0.72792080000000003</v>
      </c>
      <c r="F392">
        <v>-0.81371899999999997</v>
      </c>
      <c r="G392">
        <v>1.528124</v>
      </c>
      <c r="H392">
        <v>0.57582909999999998</v>
      </c>
      <c r="I392">
        <v>1.4957609999999999</v>
      </c>
      <c r="J392">
        <v>1.7518339999999999</v>
      </c>
      <c r="K392">
        <v>-0.4012134</v>
      </c>
      <c r="L392">
        <v>-6.9460600000000004E-3</v>
      </c>
      <c r="M392">
        <v>0.43821399999999999</v>
      </c>
      <c r="N392">
        <v>0.3939008</v>
      </c>
      <c r="O392">
        <v>0.5826308</v>
      </c>
      <c r="P392">
        <v>0.4937706</v>
      </c>
      <c r="Q392">
        <v>1.0373349999999999</v>
      </c>
      <c r="R392">
        <v>1.5944199999999999</v>
      </c>
      <c r="S392">
        <v>0.59709080000000003</v>
      </c>
      <c r="T392">
        <v>0.85038550000000002</v>
      </c>
      <c r="U392">
        <v>4.6369069999999998E-2</v>
      </c>
    </row>
    <row r="393" spans="1:21" x14ac:dyDescent="0.25">
      <c r="A393" s="20">
        <f>0.000000207071*10^9</f>
        <v>207.071</v>
      </c>
      <c r="B393">
        <v>-0.67101339999999998</v>
      </c>
      <c r="C393">
        <v>-2.188771</v>
      </c>
      <c r="D393">
        <v>-1.828174</v>
      </c>
      <c r="E393">
        <v>0.63047039999999999</v>
      </c>
      <c r="F393">
        <v>-0.40799790000000002</v>
      </c>
      <c r="G393">
        <v>-8.3229600000000008E-3</v>
      </c>
      <c r="H393">
        <v>0.33545419999999998</v>
      </c>
      <c r="I393">
        <v>1.3751530000000001</v>
      </c>
      <c r="J393">
        <v>2.3376130000000002</v>
      </c>
      <c r="K393">
        <v>0.31226609999999999</v>
      </c>
      <c r="L393">
        <v>-0.59740729999999997</v>
      </c>
      <c r="M393">
        <v>2.2377549999999999</v>
      </c>
      <c r="N393">
        <v>-0.35397529999999999</v>
      </c>
      <c r="O393">
        <v>0.56226560000000003</v>
      </c>
      <c r="P393">
        <v>-0.29909279999999999</v>
      </c>
      <c r="Q393">
        <v>0.97210629999999998</v>
      </c>
      <c r="R393">
        <v>0.41587479999999999</v>
      </c>
      <c r="S393">
        <v>-1.13605</v>
      </c>
      <c r="T393">
        <v>-0.55242259999999999</v>
      </c>
      <c r="U393">
        <v>0.74836610000000003</v>
      </c>
    </row>
    <row r="394" spans="1:21" x14ac:dyDescent="0.25">
      <c r="A394" s="20">
        <f>0.000000208071*10^9</f>
        <v>208.071</v>
      </c>
      <c r="B394">
        <v>-0.52906439999999999</v>
      </c>
      <c r="C394">
        <v>-3.1845530000000002</v>
      </c>
      <c r="D394">
        <v>-2.4757699999999998</v>
      </c>
      <c r="E394">
        <v>0.91222970000000003</v>
      </c>
      <c r="F394">
        <v>0.95788859999999998</v>
      </c>
      <c r="G394">
        <v>-0.52906790000000004</v>
      </c>
      <c r="H394">
        <v>-0.197801</v>
      </c>
      <c r="I394">
        <v>1.1886019999999999</v>
      </c>
      <c r="J394">
        <v>1.776003</v>
      </c>
      <c r="K394">
        <v>0.84199659999999998</v>
      </c>
      <c r="L394">
        <v>0.80980870000000005</v>
      </c>
      <c r="M394">
        <v>2.670175</v>
      </c>
      <c r="N394">
        <v>-0.39428350000000001</v>
      </c>
      <c r="O394">
        <v>-0.41871209999999998</v>
      </c>
      <c r="P394">
        <v>-0.1963414</v>
      </c>
      <c r="Q394">
        <v>0.39378459999999998</v>
      </c>
      <c r="R394">
        <v>-6.4275100000000002E-2</v>
      </c>
      <c r="S394">
        <v>-1.9199029999999999</v>
      </c>
      <c r="T394">
        <v>-0.88321249999999996</v>
      </c>
      <c r="U394">
        <v>0.18594569999999999</v>
      </c>
    </row>
    <row r="395" spans="1:21" x14ac:dyDescent="0.25">
      <c r="A395" s="20">
        <f>0.000000209071*10^9</f>
        <v>209.071</v>
      </c>
      <c r="B395">
        <v>0.86134929999999998</v>
      </c>
      <c r="C395">
        <v>-2.7006079999999999</v>
      </c>
      <c r="D395">
        <v>-1.0868960000000001</v>
      </c>
      <c r="E395">
        <v>0.40028409999999998</v>
      </c>
      <c r="F395">
        <v>2.0089190000000001</v>
      </c>
      <c r="G395">
        <v>-0.65800139999999996</v>
      </c>
      <c r="H395">
        <v>0.1038357</v>
      </c>
      <c r="I395">
        <v>1.1059099999999999</v>
      </c>
      <c r="J395">
        <v>1.747857</v>
      </c>
      <c r="K395">
        <v>0.31739729999999999</v>
      </c>
      <c r="L395">
        <v>1.5876619999999999</v>
      </c>
      <c r="M395">
        <v>1.454907</v>
      </c>
      <c r="N395">
        <v>-0.2448099</v>
      </c>
      <c r="O395">
        <v>-0.21449170000000001</v>
      </c>
      <c r="P395">
        <v>0.84145689999999995</v>
      </c>
      <c r="Q395">
        <v>-0.37956420000000002</v>
      </c>
      <c r="R395">
        <v>-0.17796219999999999</v>
      </c>
      <c r="S395">
        <v>-1.3975569999999999</v>
      </c>
      <c r="T395">
        <v>-0.43164799999999998</v>
      </c>
      <c r="U395">
        <v>-0.99236809999999998</v>
      </c>
    </row>
    <row r="396" spans="1:21" x14ac:dyDescent="0.25">
      <c r="A396" s="20">
        <f>0.000000210071*10^9</f>
        <v>210.071</v>
      </c>
      <c r="B396">
        <v>1.283819</v>
      </c>
      <c r="C396">
        <v>-0.53389279999999995</v>
      </c>
      <c r="D396">
        <v>0.3215307</v>
      </c>
      <c r="E396">
        <v>5.7446400000000002E-2</v>
      </c>
      <c r="F396">
        <v>1.547704</v>
      </c>
      <c r="G396">
        <v>-0.17442279999999999</v>
      </c>
      <c r="H396">
        <v>0.46099909999999999</v>
      </c>
      <c r="I396">
        <v>0.33263740000000003</v>
      </c>
      <c r="J396">
        <v>1.5859540000000001</v>
      </c>
      <c r="K396">
        <v>-1.080122</v>
      </c>
      <c r="L396">
        <v>0.2157232</v>
      </c>
      <c r="M396">
        <v>-0.29338150000000002</v>
      </c>
      <c r="N396">
        <v>-1.141232</v>
      </c>
      <c r="O396">
        <v>0.72961730000000002</v>
      </c>
      <c r="P396">
        <v>1.164085</v>
      </c>
      <c r="Q396">
        <v>-0.50866829999999996</v>
      </c>
      <c r="R396">
        <v>-8.1493819999999995E-2</v>
      </c>
      <c r="S396">
        <v>-0.46473379999999997</v>
      </c>
      <c r="T396">
        <v>0.36808400000000002</v>
      </c>
      <c r="U396">
        <v>-8.7465230000000005E-2</v>
      </c>
    </row>
    <row r="397" spans="1:21" x14ac:dyDescent="0.25">
      <c r="A397" s="20">
        <f>0.000000211071*10^9</f>
        <v>211.071</v>
      </c>
      <c r="B397">
        <v>0.52507289999999995</v>
      </c>
      <c r="C397">
        <v>0.81068890000000005</v>
      </c>
      <c r="D397">
        <v>0.71297290000000002</v>
      </c>
      <c r="E397">
        <v>1.0236970000000001</v>
      </c>
      <c r="F397">
        <v>-4.6626399999999998E-2</v>
      </c>
      <c r="G397">
        <v>1.0640320000000001</v>
      </c>
      <c r="H397">
        <v>0.20863209999999999</v>
      </c>
      <c r="I397">
        <v>-0.61466500000000002</v>
      </c>
      <c r="J397">
        <v>-0.1035592</v>
      </c>
      <c r="K397">
        <v>-0.2694783</v>
      </c>
      <c r="L397">
        <v>-1.0805070000000001</v>
      </c>
      <c r="M397">
        <v>-1.188539</v>
      </c>
      <c r="N397">
        <v>-1.7733300000000001</v>
      </c>
      <c r="O397">
        <v>1.2773680000000001</v>
      </c>
      <c r="P397">
        <v>0.17207149999999999</v>
      </c>
      <c r="Q397">
        <v>-0.4665744</v>
      </c>
      <c r="R397">
        <v>6.4566609999999997E-2</v>
      </c>
      <c r="S397">
        <v>9.6457860000000006E-2</v>
      </c>
      <c r="T397">
        <v>1.106338</v>
      </c>
      <c r="U397">
        <v>0.69829160000000001</v>
      </c>
    </row>
    <row r="398" spans="1:21" x14ac:dyDescent="0.25">
      <c r="A398" s="20">
        <f>0.000000212071*10^9</f>
        <v>212.071</v>
      </c>
      <c r="B398">
        <v>1.224923</v>
      </c>
      <c r="C398">
        <v>0.32874100000000001</v>
      </c>
      <c r="D398">
        <v>1.126206</v>
      </c>
      <c r="E398">
        <v>2.0632920000000001</v>
      </c>
      <c r="F398">
        <v>-0.70790249999999999</v>
      </c>
      <c r="G398">
        <v>1.380984</v>
      </c>
      <c r="H398">
        <v>-0.22373960000000001</v>
      </c>
      <c r="I398">
        <v>-4.2703680000000001E-2</v>
      </c>
      <c r="J398">
        <v>-0.90578510000000001</v>
      </c>
      <c r="K398">
        <v>1.704115</v>
      </c>
      <c r="L398">
        <v>-0.91072969999999998</v>
      </c>
      <c r="M398">
        <v>-0.58241589999999999</v>
      </c>
      <c r="N398">
        <v>-0.80170459999999999</v>
      </c>
      <c r="O398">
        <v>0.97770619999999997</v>
      </c>
      <c r="P398">
        <v>-3.1430980000000003E-5</v>
      </c>
      <c r="Q398">
        <v>-0.81080030000000003</v>
      </c>
      <c r="R398">
        <v>-0.57894279999999998</v>
      </c>
      <c r="S398">
        <v>0.29857939999999999</v>
      </c>
      <c r="T398">
        <v>0.32702639999999999</v>
      </c>
      <c r="U398">
        <v>-0.65460119999999999</v>
      </c>
    </row>
    <row r="399" spans="1:21" x14ac:dyDescent="0.25">
      <c r="A399" s="20">
        <f>0.000000213071*10^9</f>
        <v>213.071</v>
      </c>
      <c r="B399">
        <v>2.6854300000000002</v>
      </c>
      <c r="C399">
        <v>0.25337779999999999</v>
      </c>
      <c r="D399">
        <v>0.8617688</v>
      </c>
      <c r="E399">
        <v>1.931465</v>
      </c>
      <c r="F399">
        <v>0.3247582</v>
      </c>
      <c r="G399">
        <v>0.61944840000000001</v>
      </c>
      <c r="H399">
        <v>0.18083850000000001</v>
      </c>
      <c r="I399">
        <v>0.88890939999999996</v>
      </c>
      <c r="J399">
        <v>0.12578130000000001</v>
      </c>
      <c r="K399">
        <v>1.406148</v>
      </c>
      <c r="L399">
        <v>-0.37653609999999998</v>
      </c>
      <c r="M399">
        <v>6.8241930000000006E-2</v>
      </c>
      <c r="N399">
        <v>0.63607179999999997</v>
      </c>
      <c r="O399">
        <v>0.78370030000000002</v>
      </c>
      <c r="P399">
        <v>0.62129659999999998</v>
      </c>
      <c r="Q399">
        <v>-0.56509140000000002</v>
      </c>
      <c r="R399">
        <v>-0.91269520000000004</v>
      </c>
      <c r="S399">
        <v>0.46528940000000002</v>
      </c>
      <c r="T399">
        <v>-0.3122509</v>
      </c>
      <c r="U399">
        <v>-1.0624819999999999</v>
      </c>
    </row>
    <row r="400" spans="1:21" x14ac:dyDescent="0.25">
      <c r="A400" s="20">
        <f>0.000000214071*10^9</f>
        <v>214.071</v>
      </c>
      <c r="B400">
        <v>2.2236220000000002</v>
      </c>
      <c r="C400">
        <v>1.2299359999999999</v>
      </c>
      <c r="D400">
        <v>-0.2801015</v>
      </c>
      <c r="E400">
        <v>1.3917349999999999</v>
      </c>
      <c r="F400">
        <v>1.691039</v>
      </c>
      <c r="G400">
        <v>0.42545110000000003</v>
      </c>
      <c r="H400">
        <v>1.030149</v>
      </c>
      <c r="I400">
        <v>0.55906259999999997</v>
      </c>
      <c r="J400">
        <v>0.7042332</v>
      </c>
      <c r="K400">
        <v>-3.566714E-2</v>
      </c>
      <c r="L400">
        <v>-0.8463659</v>
      </c>
      <c r="M400">
        <v>-0.2717926</v>
      </c>
      <c r="N400">
        <v>0.2124047</v>
      </c>
      <c r="O400">
        <v>1.075081</v>
      </c>
      <c r="P400">
        <v>-5.8186920000000003E-2</v>
      </c>
      <c r="Q400">
        <v>0.173175</v>
      </c>
      <c r="R400">
        <v>-0.25517119999999999</v>
      </c>
      <c r="S400">
        <v>0.28189439999999999</v>
      </c>
      <c r="T400">
        <v>0.24516669999999999</v>
      </c>
      <c r="U400">
        <v>0.78583130000000001</v>
      </c>
    </row>
    <row r="401" spans="1:21" x14ac:dyDescent="0.25">
      <c r="A401" s="20">
        <f>0.000000215071*10^9</f>
        <v>215.071</v>
      </c>
      <c r="B401">
        <v>0.2408489</v>
      </c>
      <c r="C401">
        <v>1.4596499999999999</v>
      </c>
      <c r="D401">
        <v>-0.35732979999999998</v>
      </c>
      <c r="E401">
        <v>1.6054029999999999</v>
      </c>
      <c r="F401">
        <v>1.8506</v>
      </c>
      <c r="G401">
        <v>0.75424040000000003</v>
      </c>
      <c r="H401">
        <v>0.39131359999999998</v>
      </c>
      <c r="I401">
        <v>0.3218493</v>
      </c>
      <c r="J401">
        <v>0.69349360000000004</v>
      </c>
      <c r="K401">
        <v>-9.1045280000000006E-2</v>
      </c>
      <c r="L401">
        <v>-1.8721289999999999</v>
      </c>
      <c r="M401">
        <v>-0.19884650000000001</v>
      </c>
      <c r="N401">
        <v>-1.7950710000000001</v>
      </c>
      <c r="O401">
        <v>0.67580899999999999</v>
      </c>
      <c r="P401">
        <v>-0.96225799999999995</v>
      </c>
      <c r="Q401">
        <v>0.32348349999999998</v>
      </c>
      <c r="R401">
        <v>0.2485426</v>
      </c>
      <c r="S401">
        <v>-1.0368540000000001E-2</v>
      </c>
      <c r="T401">
        <v>1.506125E-2</v>
      </c>
      <c r="U401">
        <v>1.4677389999999999</v>
      </c>
    </row>
    <row r="402" spans="1:21" x14ac:dyDescent="0.25">
      <c r="A402" s="20">
        <f>0.000000216071*10^9</f>
        <v>216.071</v>
      </c>
      <c r="B402">
        <v>-0.67385329999999999</v>
      </c>
      <c r="C402">
        <v>0.44015379999999998</v>
      </c>
      <c r="D402">
        <v>1.1296280000000001</v>
      </c>
      <c r="E402">
        <v>1.780823</v>
      </c>
      <c r="F402">
        <v>0.89801509999999996</v>
      </c>
      <c r="G402">
        <v>0.70994500000000005</v>
      </c>
      <c r="H402">
        <v>-1.1056539999999999</v>
      </c>
      <c r="I402">
        <v>0.37996429999999998</v>
      </c>
      <c r="J402">
        <v>1.2912920000000001</v>
      </c>
      <c r="K402">
        <v>0.72925490000000004</v>
      </c>
      <c r="L402">
        <v>-2.0649690000000001</v>
      </c>
      <c r="M402">
        <v>0.52601220000000004</v>
      </c>
      <c r="N402">
        <v>-2.5521389999999999</v>
      </c>
      <c r="O402">
        <v>0.13014500000000001</v>
      </c>
      <c r="P402">
        <v>-0.85751339999999998</v>
      </c>
      <c r="Q402">
        <v>0.19107769999999999</v>
      </c>
      <c r="R402">
        <v>0.6599256</v>
      </c>
      <c r="S402">
        <v>0.33092779999999999</v>
      </c>
      <c r="T402">
        <v>-1.023568</v>
      </c>
      <c r="U402">
        <v>0.4656459</v>
      </c>
    </row>
    <row r="403" spans="1:21" x14ac:dyDescent="0.25">
      <c r="A403" s="20">
        <f>0.000000217071*10^9</f>
        <v>217.071</v>
      </c>
      <c r="B403">
        <v>0.2030419</v>
      </c>
      <c r="C403">
        <v>-0.3142064</v>
      </c>
      <c r="D403">
        <v>1.911389</v>
      </c>
      <c r="E403">
        <v>0.1883486</v>
      </c>
      <c r="F403">
        <v>-0.16243350000000001</v>
      </c>
      <c r="G403">
        <v>0.78276190000000001</v>
      </c>
      <c r="H403">
        <v>-1.88222</v>
      </c>
      <c r="I403">
        <v>-1.7016509999999999E-2</v>
      </c>
      <c r="J403">
        <v>1.449856</v>
      </c>
      <c r="K403">
        <v>0.8010351</v>
      </c>
      <c r="L403">
        <v>-1.016051</v>
      </c>
      <c r="M403">
        <v>0.44207010000000002</v>
      </c>
      <c r="N403">
        <v>-1.41689</v>
      </c>
      <c r="O403">
        <v>9.4920439999999995E-2</v>
      </c>
      <c r="P403">
        <v>-0.32174190000000003</v>
      </c>
      <c r="Q403">
        <v>2.026528E-2</v>
      </c>
      <c r="R403">
        <v>1.7303519999999999</v>
      </c>
      <c r="S403">
        <v>0.74801479999999998</v>
      </c>
      <c r="T403">
        <v>-1.937103</v>
      </c>
      <c r="U403">
        <v>0.49717869999999997</v>
      </c>
    </row>
    <row r="404" spans="1:21" x14ac:dyDescent="0.25">
      <c r="A404" s="20">
        <f>0.000000218071*10^9</f>
        <v>218.071</v>
      </c>
      <c r="B404">
        <v>0.79639760000000004</v>
      </c>
      <c r="C404">
        <v>-0.76067929999999995</v>
      </c>
      <c r="D404">
        <v>1.1127590000000001</v>
      </c>
      <c r="E404">
        <v>-1.3209599999999999</v>
      </c>
      <c r="F404">
        <v>-0.55270070000000004</v>
      </c>
      <c r="G404">
        <v>0.80562069999999997</v>
      </c>
      <c r="H404">
        <v>-1.2839039999999999</v>
      </c>
      <c r="I404">
        <v>2.921663E-2</v>
      </c>
      <c r="J404">
        <v>0.91784220000000005</v>
      </c>
      <c r="K404">
        <v>6.1533520000000001E-2</v>
      </c>
      <c r="L404">
        <v>-0.28876669999999999</v>
      </c>
      <c r="M404">
        <v>-0.51439679999999999</v>
      </c>
      <c r="N404">
        <v>0.1292421</v>
      </c>
      <c r="O404">
        <v>-0.39074730000000002</v>
      </c>
      <c r="P404">
        <v>0.58755270000000004</v>
      </c>
      <c r="Q404">
        <v>-0.51302320000000001</v>
      </c>
      <c r="R404">
        <v>2.7033</v>
      </c>
      <c r="S404">
        <v>0.2879524</v>
      </c>
      <c r="T404">
        <v>-1.9362809999999999</v>
      </c>
      <c r="U404">
        <v>1.330201</v>
      </c>
    </row>
    <row r="405" spans="1:21" x14ac:dyDescent="0.25">
      <c r="A405" s="20">
        <f>0.000000219071*10^9</f>
        <v>219.071</v>
      </c>
      <c r="B405">
        <v>0.26343040000000001</v>
      </c>
      <c r="C405">
        <v>-1.4866459999999999</v>
      </c>
      <c r="D405">
        <v>0.31205929999999998</v>
      </c>
      <c r="E405">
        <v>-4.9752559999999999E-3</v>
      </c>
      <c r="F405">
        <v>-1.8365800000000002E-2</v>
      </c>
      <c r="G405">
        <v>0.35734919999999998</v>
      </c>
      <c r="H405">
        <v>1.043153</v>
      </c>
      <c r="I405">
        <v>-0.2805976</v>
      </c>
      <c r="J405">
        <v>0.94884800000000002</v>
      </c>
      <c r="K405">
        <v>-0.86576629999999999</v>
      </c>
      <c r="L405">
        <v>-0.53997139999999999</v>
      </c>
      <c r="M405">
        <v>-1.08975</v>
      </c>
      <c r="N405">
        <v>0.44206230000000002</v>
      </c>
      <c r="O405">
        <v>-0.77884189999999998</v>
      </c>
      <c r="P405">
        <v>1.1848669999999999</v>
      </c>
      <c r="Q405">
        <v>-0.40449000000000002</v>
      </c>
      <c r="R405">
        <v>1.8109550000000001</v>
      </c>
      <c r="S405">
        <v>-0.44159759999999998</v>
      </c>
      <c r="T405">
        <v>-0.1524191</v>
      </c>
      <c r="U405">
        <v>1.5975140000000001</v>
      </c>
    </row>
    <row r="406" spans="1:21" x14ac:dyDescent="0.25">
      <c r="A406" s="20">
        <f>0.000000220071*10^9</f>
        <v>220.07100000000003</v>
      </c>
      <c r="B406">
        <v>-0.23214770000000001</v>
      </c>
      <c r="C406">
        <v>-2.0255290000000001</v>
      </c>
      <c r="D406">
        <v>0.25313190000000002</v>
      </c>
      <c r="E406">
        <v>1.775107</v>
      </c>
      <c r="F406">
        <v>0.151336</v>
      </c>
      <c r="G406">
        <v>0.617425</v>
      </c>
      <c r="H406">
        <v>2.283188</v>
      </c>
      <c r="I406">
        <v>-1.72204</v>
      </c>
      <c r="J406">
        <v>1.0478019999999999</v>
      </c>
      <c r="K406">
        <v>-0.65961829999999999</v>
      </c>
      <c r="L406">
        <v>0.55147659999999998</v>
      </c>
      <c r="M406">
        <v>-0.59619739999999999</v>
      </c>
      <c r="N406">
        <v>-0.60262689999999997</v>
      </c>
      <c r="O406">
        <v>1.1366660000000001E-2</v>
      </c>
      <c r="P406">
        <v>0.4864619</v>
      </c>
      <c r="Q406">
        <v>1.2263500000000001</v>
      </c>
      <c r="R406">
        <v>-7.566494E-2</v>
      </c>
      <c r="S406">
        <v>-5.4870790000000003E-2</v>
      </c>
      <c r="T406">
        <v>1.483201</v>
      </c>
      <c r="U406">
        <v>1.6789890000000001</v>
      </c>
    </row>
    <row r="407" spans="1:21" x14ac:dyDescent="0.25">
      <c r="A407" s="20">
        <f>0.000000221071*10^9</f>
        <v>221.071</v>
      </c>
      <c r="B407">
        <v>-0.4820681</v>
      </c>
      <c r="C407">
        <v>-1.5084960000000001</v>
      </c>
      <c r="D407">
        <v>0.34413880000000002</v>
      </c>
      <c r="E407">
        <v>1.8182069999999999</v>
      </c>
      <c r="F407">
        <v>0.42661660000000001</v>
      </c>
      <c r="G407">
        <v>1.6463639999999999</v>
      </c>
      <c r="H407">
        <v>0.68965310000000002</v>
      </c>
      <c r="I407">
        <v>-2.2191619999999999</v>
      </c>
      <c r="J407">
        <v>0.62981560000000003</v>
      </c>
      <c r="K407">
        <v>0.57813040000000004</v>
      </c>
      <c r="L407">
        <v>2.6426590000000001</v>
      </c>
      <c r="M407">
        <v>0.1638368</v>
      </c>
      <c r="N407">
        <v>-1.329323</v>
      </c>
      <c r="O407">
        <v>1.0939160000000001</v>
      </c>
      <c r="P407">
        <v>-0.24256829999999999</v>
      </c>
      <c r="Q407">
        <v>2.5225179999999998</v>
      </c>
      <c r="R407">
        <v>-0.23124410000000001</v>
      </c>
      <c r="S407">
        <v>1.167584</v>
      </c>
      <c r="T407">
        <v>0.59962610000000005</v>
      </c>
      <c r="U407">
        <v>2.3005420000000001</v>
      </c>
    </row>
    <row r="408" spans="1:21" x14ac:dyDescent="0.25">
      <c r="A408" s="20">
        <f>0.000000222071*10^9</f>
        <v>222.071</v>
      </c>
      <c r="B408">
        <v>-0.41949500000000001</v>
      </c>
      <c r="C408">
        <v>0.4415094</v>
      </c>
      <c r="D408">
        <v>-0.36819190000000002</v>
      </c>
      <c r="E408">
        <v>1.3281369999999999</v>
      </c>
      <c r="F408">
        <v>1.616152</v>
      </c>
      <c r="G408">
        <v>1.3771880000000001</v>
      </c>
      <c r="H408">
        <v>-0.47494740000000002</v>
      </c>
      <c r="I408">
        <v>-1.163303</v>
      </c>
      <c r="J408">
        <v>-0.25489800000000001</v>
      </c>
      <c r="K408">
        <v>1.0407139999999999</v>
      </c>
      <c r="L408">
        <v>2.1302159999999999</v>
      </c>
      <c r="M408">
        <v>0.44818409999999997</v>
      </c>
      <c r="N408">
        <v>-1.7665470000000001</v>
      </c>
      <c r="O408">
        <v>1.201422</v>
      </c>
      <c r="P408">
        <v>0.38644499999999998</v>
      </c>
      <c r="Q408">
        <v>2.1719599999999999</v>
      </c>
      <c r="R408">
        <v>0.98009109999999999</v>
      </c>
      <c r="S408">
        <v>1.5935319999999999</v>
      </c>
      <c r="T408">
        <v>-0.82125360000000003</v>
      </c>
      <c r="U408">
        <v>2.7895159999999999</v>
      </c>
    </row>
    <row r="409" spans="1:21" x14ac:dyDescent="0.25">
      <c r="A409" s="20">
        <f>0.000000223071*10^9</f>
        <v>223.071</v>
      </c>
      <c r="B409">
        <v>0.127471</v>
      </c>
      <c r="C409">
        <v>1.6945840000000001</v>
      </c>
      <c r="D409">
        <v>-1.373162</v>
      </c>
      <c r="E409">
        <v>0.63180700000000001</v>
      </c>
      <c r="F409">
        <v>1.2025189999999999</v>
      </c>
      <c r="G409">
        <v>-0.31882759999999999</v>
      </c>
      <c r="H409">
        <v>0.59865520000000005</v>
      </c>
      <c r="I409">
        <v>-0.1229179</v>
      </c>
      <c r="J409">
        <v>-1.2332860000000001</v>
      </c>
      <c r="K409">
        <v>0.8046934</v>
      </c>
      <c r="L409">
        <v>-0.17111209999999999</v>
      </c>
      <c r="M409">
        <v>0.46593410000000002</v>
      </c>
      <c r="N409">
        <v>-2.1546180000000001</v>
      </c>
      <c r="O409">
        <v>0.40031689999999998</v>
      </c>
      <c r="P409">
        <v>1.50291</v>
      </c>
      <c r="Q409">
        <v>1.5086850000000001</v>
      </c>
      <c r="R409">
        <v>1.4298550000000001</v>
      </c>
      <c r="S409">
        <v>0.45538329999999999</v>
      </c>
      <c r="T409">
        <v>-0.3718842</v>
      </c>
      <c r="U409">
        <v>1.329639</v>
      </c>
    </row>
    <row r="410" spans="1:21" x14ac:dyDescent="0.25">
      <c r="A410" s="20">
        <f>0.000000224071*10^9</f>
        <v>224.071</v>
      </c>
      <c r="B410">
        <v>0.23712050000000001</v>
      </c>
      <c r="C410">
        <v>1.2999529999999999</v>
      </c>
      <c r="D410">
        <v>-1.0827899999999999</v>
      </c>
      <c r="E410">
        <v>-0.39771719999999999</v>
      </c>
      <c r="F410">
        <v>-0.6895019</v>
      </c>
      <c r="G410">
        <v>-0.97728769999999998</v>
      </c>
      <c r="H410">
        <v>2.0344980000000001</v>
      </c>
      <c r="I410">
        <v>0.71436949999999999</v>
      </c>
      <c r="J410">
        <v>-1.1041129999999999</v>
      </c>
      <c r="K410">
        <v>0.50756389999999996</v>
      </c>
      <c r="L410">
        <v>-0.63029789999999997</v>
      </c>
      <c r="M410">
        <v>0.32255010000000001</v>
      </c>
      <c r="N410">
        <v>-1.6909940000000001</v>
      </c>
      <c r="O410">
        <v>-0.44146269999999999</v>
      </c>
      <c r="P410">
        <v>1.6476219999999999</v>
      </c>
      <c r="Q410">
        <v>1.3767229999999999</v>
      </c>
      <c r="R410">
        <v>0.58588459999999998</v>
      </c>
      <c r="S410">
        <v>-0.73662799999999995</v>
      </c>
      <c r="T410">
        <v>-3.07669E-2</v>
      </c>
      <c r="U410">
        <v>-1.360978</v>
      </c>
    </row>
    <row r="411" spans="1:21" x14ac:dyDescent="0.25">
      <c r="A411" s="20">
        <f>0.000000225071*10^9</f>
        <v>225.071</v>
      </c>
      <c r="B411">
        <v>-0.20529729999999999</v>
      </c>
      <c r="C411">
        <v>0.94650160000000005</v>
      </c>
      <c r="D411">
        <v>0.1683093</v>
      </c>
      <c r="E411">
        <v>-0.74560360000000003</v>
      </c>
      <c r="F411">
        <v>-1.158256</v>
      </c>
      <c r="G411">
        <v>-0.1275569</v>
      </c>
      <c r="H411">
        <v>1.998532</v>
      </c>
      <c r="I411">
        <v>1.6870959999999999</v>
      </c>
      <c r="J411">
        <v>-8.3622959999999996E-2</v>
      </c>
      <c r="K411">
        <v>-3.3254699999999998E-2</v>
      </c>
      <c r="L411">
        <v>0.801624</v>
      </c>
      <c r="M411">
        <v>0.29919200000000001</v>
      </c>
      <c r="N411">
        <v>-0.83373059999999999</v>
      </c>
      <c r="O411">
        <v>-0.68763969999999996</v>
      </c>
      <c r="P411">
        <v>0.52948099999999998</v>
      </c>
      <c r="Q411">
        <v>1.8241419999999999</v>
      </c>
      <c r="R411">
        <v>-0.98778379999999999</v>
      </c>
      <c r="S411">
        <v>-0.33668609999999999</v>
      </c>
      <c r="T411">
        <v>-0.72223559999999998</v>
      </c>
      <c r="U411">
        <v>-1.988507</v>
      </c>
    </row>
    <row r="412" spans="1:21" x14ac:dyDescent="0.25">
      <c r="A412" s="20">
        <f>0.000000226071*10^9</f>
        <v>226.07100000000003</v>
      </c>
      <c r="B412">
        <v>0.14800160000000001</v>
      </c>
      <c r="C412">
        <v>0.46773150000000002</v>
      </c>
      <c r="D412">
        <v>1.0451729999999999</v>
      </c>
      <c r="E412">
        <v>-0.3849014</v>
      </c>
      <c r="F412">
        <v>-0.46775420000000001</v>
      </c>
      <c r="G412">
        <v>0.32529629999999998</v>
      </c>
      <c r="H412">
        <v>1.3529709999999999</v>
      </c>
      <c r="I412">
        <v>1.8816379999999999</v>
      </c>
      <c r="J412">
        <v>0.70134350000000001</v>
      </c>
      <c r="K412">
        <v>-1.0373669999999999</v>
      </c>
      <c r="L412">
        <v>1.855326</v>
      </c>
      <c r="M412">
        <v>0.80895989999999995</v>
      </c>
      <c r="N412">
        <v>0.14343210000000001</v>
      </c>
      <c r="O412">
        <v>-0.29424620000000001</v>
      </c>
      <c r="P412">
        <v>-0.49869289999999999</v>
      </c>
      <c r="Q412">
        <v>2.2918509999999999</v>
      </c>
      <c r="R412">
        <v>-1.711595</v>
      </c>
      <c r="S412">
        <v>0.36438480000000001</v>
      </c>
      <c r="T412">
        <v>-0.67681970000000002</v>
      </c>
      <c r="U412">
        <v>0.12946279999999999</v>
      </c>
    </row>
    <row r="413" spans="1:21" x14ac:dyDescent="0.25">
      <c r="A413" s="20">
        <f>0.000000227071*10^9</f>
        <v>227.071</v>
      </c>
      <c r="B413">
        <v>1.073089</v>
      </c>
      <c r="C413">
        <v>2.7004450000000001E-3</v>
      </c>
      <c r="D413">
        <v>1.108244</v>
      </c>
      <c r="E413">
        <v>-0.13388079999999999</v>
      </c>
      <c r="F413">
        <v>-0.25841700000000001</v>
      </c>
      <c r="G413">
        <v>0.40246609999999999</v>
      </c>
      <c r="H413">
        <v>1.8202069999999999</v>
      </c>
      <c r="I413">
        <v>1.1281110000000001</v>
      </c>
      <c r="J413">
        <v>0.96041690000000002</v>
      </c>
      <c r="K413">
        <v>-1.5190360000000001</v>
      </c>
      <c r="L413">
        <v>1.213271</v>
      </c>
      <c r="M413">
        <v>1.5519499999999999</v>
      </c>
      <c r="N413">
        <v>0.69203610000000004</v>
      </c>
      <c r="O413">
        <v>0.42193580000000003</v>
      </c>
      <c r="P413">
        <v>-0.14797109999999999</v>
      </c>
      <c r="Q413">
        <v>1.643815</v>
      </c>
      <c r="R413">
        <v>-0.7137715</v>
      </c>
      <c r="S413">
        <v>-0.55827470000000001</v>
      </c>
      <c r="T413">
        <v>-0.1057748</v>
      </c>
      <c r="U413">
        <v>1.9528209999999999</v>
      </c>
    </row>
    <row r="414" spans="1:21" x14ac:dyDescent="0.25">
      <c r="A414" s="20">
        <f>0.000000228071*10^9</f>
        <v>228.071</v>
      </c>
      <c r="B414">
        <v>0.50608260000000005</v>
      </c>
      <c r="C414">
        <v>0.30815140000000002</v>
      </c>
      <c r="D414">
        <v>0.77785380000000004</v>
      </c>
      <c r="E414">
        <v>5.8942899999999999E-2</v>
      </c>
      <c r="F414">
        <v>-0.17916399999999999</v>
      </c>
      <c r="G414">
        <v>1.2362120000000001</v>
      </c>
      <c r="H414">
        <v>2.199049</v>
      </c>
      <c r="I414">
        <v>0.49009760000000002</v>
      </c>
      <c r="J414">
        <v>0.55091009999999996</v>
      </c>
      <c r="K414">
        <v>-0.66391160000000005</v>
      </c>
      <c r="L414">
        <v>-0.64079039999999998</v>
      </c>
      <c r="M414">
        <v>1.717884</v>
      </c>
      <c r="N414">
        <v>-0.30501129999999999</v>
      </c>
      <c r="O414">
        <v>1.203789</v>
      </c>
      <c r="P414">
        <v>1.389858</v>
      </c>
      <c r="Q414">
        <v>-6.1477850000000001E-2</v>
      </c>
      <c r="R414">
        <v>0.56633650000000002</v>
      </c>
      <c r="S414">
        <v>-1.360411</v>
      </c>
      <c r="T414">
        <v>0.27733069999999999</v>
      </c>
      <c r="U414">
        <v>1.2476039999999999</v>
      </c>
    </row>
    <row r="415" spans="1:21" x14ac:dyDescent="0.25">
      <c r="A415" s="20">
        <f>0.000000229071*10^9</f>
        <v>229.071</v>
      </c>
      <c r="B415">
        <v>-0.84381079999999997</v>
      </c>
      <c r="C415">
        <v>8.797365E-2</v>
      </c>
      <c r="D415">
        <v>1.2611969999999999</v>
      </c>
      <c r="E415">
        <v>0.12626319999999999</v>
      </c>
      <c r="F415">
        <v>0.45590029999999998</v>
      </c>
      <c r="G415">
        <v>1.83829</v>
      </c>
      <c r="H415">
        <v>1.070085</v>
      </c>
      <c r="I415">
        <v>0.81518279999999999</v>
      </c>
      <c r="J415">
        <v>0.1689765</v>
      </c>
      <c r="K415">
        <v>0.31094349999999998</v>
      </c>
      <c r="L415">
        <v>-1.758848</v>
      </c>
      <c r="M415">
        <v>1.497128</v>
      </c>
      <c r="N415">
        <v>-1.2119949999999999</v>
      </c>
      <c r="O415">
        <v>1.8469120000000001</v>
      </c>
      <c r="P415">
        <v>2.1925059999999998</v>
      </c>
      <c r="Q415">
        <v>-1.128547</v>
      </c>
      <c r="R415">
        <v>0.79231439999999997</v>
      </c>
      <c r="S415">
        <v>0.15636420000000001</v>
      </c>
      <c r="T415">
        <v>0.28049570000000001</v>
      </c>
      <c r="U415">
        <v>0.1236998</v>
      </c>
    </row>
    <row r="416" spans="1:21" x14ac:dyDescent="0.25">
      <c r="A416" s="20">
        <f>0.000000230071*10^9</f>
        <v>230.071</v>
      </c>
      <c r="B416">
        <v>-0.47363769999999999</v>
      </c>
      <c r="C416">
        <v>-0.81607010000000002</v>
      </c>
      <c r="D416">
        <v>1.6235999999999999</v>
      </c>
      <c r="E416">
        <v>0.64044310000000004</v>
      </c>
      <c r="F416">
        <v>0.95963140000000002</v>
      </c>
      <c r="G416">
        <v>1.198499</v>
      </c>
      <c r="H416">
        <v>-0.31468210000000002</v>
      </c>
      <c r="I416">
        <v>1.945038</v>
      </c>
      <c r="J416">
        <v>0.99150459999999996</v>
      </c>
      <c r="K416">
        <v>1.010826</v>
      </c>
      <c r="L416">
        <v>-1.050549</v>
      </c>
      <c r="M416">
        <v>1.811687</v>
      </c>
      <c r="N416">
        <v>-0.41663040000000001</v>
      </c>
      <c r="O416">
        <v>2.1523669999999999</v>
      </c>
      <c r="P416">
        <v>0.14335510000000001</v>
      </c>
      <c r="Q416">
        <v>-0.45224839999999999</v>
      </c>
      <c r="R416">
        <v>0.25922849999999997</v>
      </c>
      <c r="S416">
        <v>1.8566860000000001</v>
      </c>
      <c r="T416">
        <v>-9.914721E-2</v>
      </c>
      <c r="U416">
        <v>0.87042169999999996</v>
      </c>
    </row>
    <row r="417" spans="1:21" x14ac:dyDescent="0.25">
      <c r="A417" s="20">
        <f>0.000000231071*10^9</f>
        <v>231.071</v>
      </c>
      <c r="B417">
        <v>1.2949820000000001</v>
      </c>
      <c r="C417">
        <v>-0.8982675</v>
      </c>
      <c r="D417">
        <v>0.43554209999999999</v>
      </c>
      <c r="E417">
        <v>1.8125279999999999</v>
      </c>
      <c r="F417">
        <v>0.61111119999999997</v>
      </c>
      <c r="G417">
        <v>0.12699440000000001</v>
      </c>
      <c r="H417">
        <v>-0.74627010000000005</v>
      </c>
      <c r="I417">
        <v>1.8784879999999999</v>
      </c>
      <c r="J417">
        <v>2.51336</v>
      </c>
      <c r="K417">
        <v>1.816719</v>
      </c>
      <c r="L417">
        <v>-0.4269017</v>
      </c>
      <c r="M417">
        <v>1.880619</v>
      </c>
      <c r="N417">
        <v>7.8829949999999996E-2</v>
      </c>
      <c r="O417">
        <v>2.3562460000000001</v>
      </c>
      <c r="P417">
        <v>-2.6453679999999999</v>
      </c>
      <c r="Q417">
        <v>-0.32662609999999997</v>
      </c>
      <c r="R417">
        <v>0.1635993</v>
      </c>
      <c r="S417">
        <v>2.1242939999999999</v>
      </c>
      <c r="T417">
        <v>0.10194350000000001</v>
      </c>
      <c r="U417">
        <v>1.597343</v>
      </c>
    </row>
    <row r="418" spans="1:21" x14ac:dyDescent="0.25">
      <c r="A418" s="20">
        <f>0.000000232071*10^9</f>
        <v>232.071</v>
      </c>
      <c r="B418">
        <v>2.7175129999999998</v>
      </c>
      <c r="C418">
        <v>-0.34112510000000001</v>
      </c>
      <c r="D418">
        <v>-0.3657725</v>
      </c>
      <c r="E418">
        <v>1.531239</v>
      </c>
      <c r="F418">
        <v>0.20185500000000001</v>
      </c>
      <c r="G418">
        <v>-0.37565310000000002</v>
      </c>
      <c r="H418">
        <v>-0.44129869999999999</v>
      </c>
      <c r="I418">
        <v>-8.8915069999999999E-2</v>
      </c>
      <c r="J418">
        <v>2.9969359999999998</v>
      </c>
      <c r="K418">
        <v>1.930123</v>
      </c>
      <c r="L418">
        <v>-1.1165240000000001</v>
      </c>
      <c r="M418">
        <v>0.32081090000000001</v>
      </c>
      <c r="N418">
        <v>-0.63248329999999997</v>
      </c>
      <c r="O418">
        <v>2.1447750000000001</v>
      </c>
      <c r="P418">
        <v>-2.2976559999999999</v>
      </c>
      <c r="Q418">
        <v>-1.428625</v>
      </c>
      <c r="R418">
        <v>0.59375219999999995</v>
      </c>
      <c r="S418">
        <v>2.0313080000000001</v>
      </c>
      <c r="T418">
        <v>0.73857079999999997</v>
      </c>
      <c r="U418">
        <v>1.088652</v>
      </c>
    </row>
    <row r="419" spans="1:21" x14ac:dyDescent="0.25">
      <c r="A419" s="20">
        <f>0.000000233071*10^9</f>
        <v>233.071</v>
      </c>
      <c r="B419">
        <v>2.7929430000000002</v>
      </c>
      <c r="C419">
        <v>-0.46933510000000001</v>
      </c>
      <c r="D419">
        <v>-0.69505830000000002</v>
      </c>
      <c r="E419">
        <v>-0.18284529999999999</v>
      </c>
      <c r="F419">
        <v>0.86108859999999998</v>
      </c>
      <c r="G419">
        <v>-0.46009840000000002</v>
      </c>
      <c r="H419">
        <v>-0.206264</v>
      </c>
      <c r="I419">
        <v>-1.1394740000000001</v>
      </c>
      <c r="J419">
        <v>1.752248</v>
      </c>
      <c r="K419">
        <v>0.46915950000000001</v>
      </c>
      <c r="L419">
        <v>-0.90946229999999995</v>
      </c>
      <c r="M419">
        <v>-1.765706</v>
      </c>
      <c r="N419">
        <v>-0.81261620000000001</v>
      </c>
      <c r="O419">
        <v>0.75772019999999995</v>
      </c>
      <c r="P419">
        <v>1.6957159999999999E-2</v>
      </c>
      <c r="Q419">
        <v>-0.53931220000000002</v>
      </c>
      <c r="R419">
        <v>0.46007300000000001</v>
      </c>
      <c r="S419">
        <v>1.634984</v>
      </c>
      <c r="T419">
        <v>0.5386801</v>
      </c>
      <c r="U419">
        <v>0.55345860000000002</v>
      </c>
    </row>
    <row r="420" spans="1:21" x14ac:dyDescent="0.25">
      <c r="A420" s="20">
        <f>0.000000234071*10^9</f>
        <v>234.071</v>
      </c>
      <c r="B420">
        <v>1.4219360000000001</v>
      </c>
      <c r="C420">
        <v>-0.4040531</v>
      </c>
      <c r="D420">
        <v>-1.3715630000000001</v>
      </c>
      <c r="E420">
        <v>-0.85508989999999996</v>
      </c>
      <c r="F420">
        <v>1.8785719999999999</v>
      </c>
      <c r="G420">
        <v>-0.57604480000000002</v>
      </c>
      <c r="H420">
        <v>-0.33809250000000002</v>
      </c>
      <c r="I420">
        <v>-0.2610866</v>
      </c>
      <c r="J420">
        <v>0.21438399999999999</v>
      </c>
      <c r="K420">
        <v>-1.6894819999999999</v>
      </c>
      <c r="L420">
        <v>0.41113509999999998</v>
      </c>
      <c r="M420">
        <v>-1.863354</v>
      </c>
      <c r="N420">
        <v>5.2462750000000002E-2</v>
      </c>
      <c r="O420">
        <v>-0.17762330000000001</v>
      </c>
      <c r="P420">
        <v>0.78538949999999996</v>
      </c>
      <c r="Q420">
        <v>1.659988</v>
      </c>
      <c r="R420">
        <v>-0.13073979999999999</v>
      </c>
      <c r="S420">
        <v>0.75462149999999995</v>
      </c>
      <c r="T420">
        <v>3.3651180000000003E-2</v>
      </c>
      <c r="U420">
        <v>0.77693120000000004</v>
      </c>
    </row>
    <row r="421" spans="1:21" x14ac:dyDescent="0.25">
      <c r="A421" s="20">
        <f>0.000000235071*10^9</f>
        <v>235.071</v>
      </c>
      <c r="B421">
        <v>-0.3175577</v>
      </c>
      <c r="C421">
        <v>0.2335257</v>
      </c>
      <c r="D421">
        <v>-0.6182124</v>
      </c>
      <c r="E421">
        <v>-0.46544809999999998</v>
      </c>
      <c r="F421">
        <v>1.75891</v>
      </c>
      <c r="G421">
        <v>-0.30114049999999998</v>
      </c>
      <c r="H421">
        <v>7.3103280000000007E-2</v>
      </c>
      <c r="I421">
        <v>0.79066610000000004</v>
      </c>
      <c r="J421">
        <v>-0.25649300000000003</v>
      </c>
      <c r="K421">
        <v>-2.384198</v>
      </c>
      <c r="L421">
        <v>0.1950375</v>
      </c>
      <c r="M421">
        <v>-0.48300660000000001</v>
      </c>
      <c r="N421">
        <v>0.5418288</v>
      </c>
      <c r="O421">
        <v>0.86782879999999996</v>
      </c>
      <c r="P421">
        <v>0.18312999999999999</v>
      </c>
      <c r="Q421">
        <v>1.7743549999999999</v>
      </c>
      <c r="R421">
        <v>0.1125954</v>
      </c>
      <c r="S421">
        <v>-9.5844429999999994E-2</v>
      </c>
      <c r="T421">
        <v>0.41445749999999998</v>
      </c>
      <c r="U421">
        <v>1.892012</v>
      </c>
    </row>
    <row r="422" spans="1:21" x14ac:dyDescent="0.25">
      <c r="A422" s="20">
        <f>0.000000236071*10^9</f>
        <v>236.071</v>
      </c>
      <c r="B422">
        <v>-0.78282569999999996</v>
      </c>
      <c r="C422">
        <v>-0.4898863</v>
      </c>
      <c r="D422">
        <v>0.9768715</v>
      </c>
      <c r="E422">
        <v>0.14928350000000001</v>
      </c>
      <c r="F422">
        <v>0.50108540000000001</v>
      </c>
      <c r="G422">
        <v>0.26509909999999998</v>
      </c>
      <c r="H422">
        <v>0.89053459999999995</v>
      </c>
      <c r="I422">
        <v>1.496394</v>
      </c>
      <c r="J422">
        <v>0.18889500000000001</v>
      </c>
      <c r="K422">
        <v>-1.2011689999999999</v>
      </c>
      <c r="L422">
        <v>-1.4283110000000001</v>
      </c>
      <c r="M422">
        <v>-0.17876300000000001</v>
      </c>
      <c r="N422">
        <v>-8.6274170000000001E-3</v>
      </c>
      <c r="O422">
        <v>1.57362</v>
      </c>
      <c r="P422">
        <v>0.22156380000000001</v>
      </c>
      <c r="Q422">
        <v>0.19485659999999999</v>
      </c>
      <c r="R422">
        <v>1.046197</v>
      </c>
      <c r="S422">
        <v>-0.27646549999999998</v>
      </c>
      <c r="T422">
        <v>0.54797960000000001</v>
      </c>
      <c r="U422">
        <v>1.8480190000000001</v>
      </c>
    </row>
    <row r="423" spans="1:21" x14ac:dyDescent="0.25">
      <c r="A423" s="20">
        <f>0.000000237071*10^9</f>
        <v>237.071</v>
      </c>
      <c r="B423">
        <v>-0.1721577</v>
      </c>
      <c r="C423">
        <v>-1.5017119999999999</v>
      </c>
      <c r="D423">
        <v>1.948518</v>
      </c>
      <c r="E423">
        <v>0.92892140000000001</v>
      </c>
      <c r="F423">
        <v>-0.52399300000000004</v>
      </c>
      <c r="G423">
        <v>0.1485206</v>
      </c>
      <c r="H423">
        <v>0.96270029999999995</v>
      </c>
      <c r="I423">
        <v>1.8363020000000001</v>
      </c>
      <c r="J423">
        <v>0.83045599999999997</v>
      </c>
      <c r="K423">
        <v>0.22709389999999999</v>
      </c>
      <c r="L423">
        <v>-2.0637859999999999</v>
      </c>
      <c r="M423">
        <v>-0.86424250000000002</v>
      </c>
      <c r="N423">
        <v>0.12007420000000001</v>
      </c>
      <c r="O423">
        <v>0.53278650000000005</v>
      </c>
      <c r="P423">
        <v>0.76855689999999999</v>
      </c>
      <c r="Q423">
        <v>-0.58167769999999996</v>
      </c>
      <c r="R423">
        <v>1.5128950000000001</v>
      </c>
      <c r="S423">
        <v>0.5165843</v>
      </c>
      <c r="T423">
        <v>-9.8155999999999993E-2</v>
      </c>
      <c r="U423">
        <v>-0.26669039999999999</v>
      </c>
    </row>
    <row r="424" spans="1:21" x14ac:dyDescent="0.25">
      <c r="A424" s="20">
        <f>0.000000238071*10^9</f>
        <v>238.071</v>
      </c>
      <c r="B424">
        <v>-0.4282706</v>
      </c>
      <c r="C424">
        <v>-0.75026369999999998</v>
      </c>
      <c r="D424">
        <v>2.3997039999999998</v>
      </c>
      <c r="E424">
        <v>0.96713930000000004</v>
      </c>
      <c r="F424">
        <v>-0.83752159999999998</v>
      </c>
      <c r="G424">
        <v>-0.3216869</v>
      </c>
      <c r="H424">
        <v>0.57537570000000005</v>
      </c>
      <c r="I424">
        <v>1.254167</v>
      </c>
      <c r="J424">
        <v>0.5272966</v>
      </c>
      <c r="K424">
        <v>0.93531620000000004</v>
      </c>
      <c r="L424">
        <v>-0.77014419999999995</v>
      </c>
      <c r="M424">
        <v>-1.553625</v>
      </c>
      <c r="N424">
        <v>0.64099600000000001</v>
      </c>
      <c r="O424">
        <v>-0.25029600000000002</v>
      </c>
      <c r="P424">
        <v>0.43748209999999998</v>
      </c>
      <c r="Q424">
        <v>-4.0727149999999997E-2</v>
      </c>
      <c r="R424">
        <v>1.391435</v>
      </c>
      <c r="S424">
        <v>1.0954459999999999</v>
      </c>
      <c r="T424">
        <v>0.1246435</v>
      </c>
      <c r="U424">
        <v>-1.4779530000000001</v>
      </c>
    </row>
    <row r="425" spans="1:21" x14ac:dyDescent="0.25">
      <c r="A425" s="20">
        <f>0.000000239071*10^9</f>
        <v>239.071</v>
      </c>
      <c r="B425">
        <v>-1.5597110000000001</v>
      </c>
      <c r="C425">
        <v>3.7043069999999997E-2</v>
      </c>
      <c r="D425">
        <v>1.7533449999999999</v>
      </c>
      <c r="E425">
        <v>0.1021866</v>
      </c>
      <c r="F425">
        <v>-1.1199870000000001</v>
      </c>
      <c r="G425">
        <v>-0.1697447</v>
      </c>
      <c r="H425">
        <v>0.21212980000000001</v>
      </c>
      <c r="I425">
        <v>-0.54974069999999997</v>
      </c>
      <c r="J425">
        <v>-0.74924420000000003</v>
      </c>
      <c r="K425">
        <v>1.0227219999999999</v>
      </c>
      <c r="L425">
        <v>0.65939669999999995</v>
      </c>
      <c r="M425">
        <v>-1.1284190000000001</v>
      </c>
      <c r="N425">
        <v>-0.28816310000000001</v>
      </c>
      <c r="O425">
        <v>0.51357509999999995</v>
      </c>
      <c r="P425">
        <v>-0.1970943</v>
      </c>
      <c r="Q425">
        <v>0.1719918</v>
      </c>
      <c r="R425">
        <v>0.56988629999999996</v>
      </c>
      <c r="S425">
        <v>0.83993660000000003</v>
      </c>
      <c r="T425">
        <v>0.72689649999999995</v>
      </c>
      <c r="U425">
        <v>-0.43530600000000003</v>
      </c>
    </row>
    <row r="426" spans="1:21" x14ac:dyDescent="0.25">
      <c r="A426" s="20">
        <f>0.000000240071*10^9</f>
        <v>240.07099999999997</v>
      </c>
      <c r="B426">
        <v>-1.8840749999999999</v>
      </c>
      <c r="C426">
        <v>-0.44905250000000002</v>
      </c>
      <c r="D426">
        <v>0.38793179999999999</v>
      </c>
      <c r="E426">
        <v>-0.63014349999999997</v>
      </c>
      <c r="F426">
        <v>-1.16673</v>
      </c>
      <c r="G426">
        <v>0.29626940000000002</v>
      </c>
      <c r="H426">
        <v>-8.1740460000000001E-2</v>
      </c>
      <c r="I426">
        <v>-2.1967300000000001</v>
      </c>
      <c r="J426">
        <v>-1.256955</v>
      </c>
      <c r="K426">
        <v>0.3880402</v>
      </c>
      <c r="L426">
        <v>4.5922980000000002E-2</v>
      </c>
      <c r="M426">
        <v>0.75440739999999995</v>
      </c>
      <c r="N426">
        <v>-0.49514560000000002</v>
      </c>
      <c r="O426">
        <v>1.9181919999999999</v>
      </c>
      <c r="P426">
        <v>-1.547367E-2</v>
      </c>
      <c r="Q426">
        <v>-0.19700400000000001</v>
      </c>
      <c r="R426">
        <v>-0.83094089999999998</v>
      </c>
      <c r="S426">
        <v>1.016229</v>
      </c>
      <c r="T426">
        <v>0.1691607</v>
      </c>
      <c r="U426">
        <v>0.96219100000000002</v>
      </c>
    </row>
    <row r="427" spans="1:21" x14ac:dyDescent="0.25">
      <c r="A427" s="20">
        <f>0.000000241071*10^9</f>
        <v>241.071</v>
      </c>
      <c r="B427">
        <v>-0.47563230000000001</v>
      </c>
      <c r="C427">
        <v>-0.94058940000000002</v>
      </c>
      <c r="D427">
        <v>-0.21536730000000001</v>
      </c>
      <c r="E427">
        <v>-0.2615325</v>
      </c>
      <c r="F427">
        <v>-0.89634309999999995</v>
      </c>
      <c r="G427">
        <v>0.55337950000000002</v>
      </c>
      <c r="H427">
        <v>-0.39772600000000002</v>
      </c>
      <c r="I427">
        <v>-1.4564919999999999</v>
      </c>
      <c r="J427">
        <v>-0.20022419999999999</v>
      </c>
      <c r="K427">
        <v>4.076921E-2</v>
      </c>
      <c r="L427">
        <v>-1.3472649999999999</v>
      </c>
      <c r="M427">
        <v>1.1025560000000001</v>
      </c>
      <c r="N427">
        <v>0.69479349999999995</v>
      </c>
      <c r="O427">
        <v>2.125283</v>
      </c>
      <c r="P427">
        <v>-0.39765990000000001</v>
      </c>
      <c r="Q427">
        <v>7.8431860000000006E-2</v>
      </c>
      <c r="R427">
        <v>-1.61158</v>
      </c>
      <c r="S427">
        <v>1.506413</v>
      </c>
      <c r="T427">
        <v>-0.88824340000000002</v>
      </c>
      <c r="U427">
        <v>1.300773</v>
      </c>
    </row>
    <row r="428" spans="1:21" x14ac:dyDescent="0.25">
      <c r="A428" s="20">
        <f>0.000000242071*10^9</f>
        <v>242.07100000000003</v>
      </c>
      <c r="B428">
        <v>1.4161410000000001</v>
      </c>
      <c r="C428">
        <v>-1.002059</v>
      </c>
      <c r="D428">
        <v>-1.593313E-2</v>
      </c>
      <c r="E428">
        <v>0.75193390000000004</v>
      </c>
      <c r="F428">
        <v>-0.4896644</v>
      </c>
      <c r="G428">
        <v>0.83225660000000001</v>
      </c>
      <c r="H428">
        <v>-0.6706976</v>
      </c>
      <c r="I428">
        <v>0.73764379999999996</v>
      </c>
      <c r="J428">
        <v>0.87204179999999998</v>
      </c>
      <c r="K428">
        <v>0.91242129999999999</v>
      </c>
      <c r="L428">
        <v>-1.1838120000000001</v>
      </c>
      <c r="M428">
        <v>-2.2355110000000001E-2</v>
      </c>
      <c r="N428">
        <v>0.18015</v>
      </c>
      <c r="O428">
        <v>0.79367719999999997</v>
      </c>
      <c r="P428">
        <v>-1.3108420000000001</v>
      </c>
      <c r="Q428">
        <v>0.4236914</v>
      </c>
      <c r="R428">
        <v>-1.2546269999999999</v>
      </c>
      <c r="S428">
        <v>1.1429279999999999</v>
      </c>
      <c r="T428">
        <v>-1.7896099999999999</v>
      </c>
      <c r="U428">
        <v>0.96359790000000001</v>
      </c>
    </row>
    <row r="429" spans="1:21" x14ac:dyDescent="0.25">
      <c r="A429" s="20">
        <f>0.000000243071*10^9</f>
        <v>243.071</v>
      </c>
      <c r="B429">
        <v>1.864107</v>
      </c>
      <c r="C429">
        <v>-0.6720566</v>
      </c>
      <c r="D429">
        <v>0.41258840000000002</v>
      </c>
      <c r="E429">
        <v>0.31932050000000001</v>
      </c>
      <c r="F429">
        <v>0.16591249999999999</v>
      </c>
      <c r="G429">
        <v>1.758359</v>
      </c>
      <c r="H429">
        <v>-2.8439339999999998E-3</v>
      </c>
      <c r="I429">
        <v>1.182426</v>
      </c>
      <c r="J429">
        <v>0.58349410000000002</v>
      </c>
      <c r="K429">
        <v>1.490912</v>
      </c>
      <c r="L429">
        <v>-0.1288213</v>
      </c>
      <c r="M429">
        <v>0.49882660000000001</v>
      </c>
      <c r="N429">
        <v>-0.90615089999999998</v>
      </c>
      <c r="O429">
        <v>-0.81861600000000001</v>
      </c>
      <c r="P429">
        <v>-1.0734250000000001</v>
      </c>
      <c r="Q429">
        <v>0.26262429999999998</v>
      </c>
      <c r="R429">
        <v>-0.83840110000000001</v>
      </c>
      <c r="S429">
        <v>0.63436150000000002</v>
      </c>
      <c r="T429">
        <v>-1.641575</v>
      </c>
      <c r="U429">
        <v>6.6661460000000006E-2</v>
      </c>
    </row>
    <row r="430" spans="1:21" x14ac:dyDescent="0.25">
      <c r="A430" s="20">
        <f>0.000000244071*10^9</f>
        <v>244.07100000000003</v>
      </c>
      <c r="B430">
        <v>1.7651460000000001</v>
      </c>
      <c r="C430">
        <v>0.50075259999999999</v>
      </c>
      <c r="D430">
        <v>0.65206189999999997</v>
      </c>
      <c r="E430">
        <v>-0.49493189999999998</v>
      </c>
      <c r="F430">
        <v>-0.20043929999999999</v>
      </c>
      <c r="G430">
        <v>2.7807010000000001</v>
      </c>
      <c r="H430">
        <v>1.110406</v>
      </c>
      <c r="I430">
        <v>-0.1932884</v>
      </c>
      <c r="J430">
        <v>0.17551240000000001</v>
      </c>
      <c r="K430">
        <v>0.90266919999999995</v>
      </c>
      <c r="L430">
        <v>0.2155183</v>
      </c>
      <c r="M430">
        <v>2.1257980000000001</v>
      </c>
      <c r="N430">
        <v>0.1236198</v>
      </c>
      <c r="O430">
        <v>-1.3275330000000001</v>
      </c>
      <c r="P430">
        <v>-0.18874630000000001</v>
      </c>
      <c r="Q430">
        <v>0.50910100000000003</v>
      </c>
      <c r="R430">
        <v>-0.8499546</v>
      </c>
      <c r="S430">
        <v>0.79088879999999995</v>
      </c>
      <c r="T430">
        <v>0.11533740000000001</v>
      </c>
      <c r="U430">
        <v>-0.74252110000000004</v>
      </c>
    </row>
    <row r="431" spans="1:21" x14ac:dyDescent="0.25">
      <c r="A431" s="20">
        <f>0.000000245071*10^9</f>
        <v>245.071</v>
      </c>
      <c r="B431">
        <v>1.2939000000000001</v>
      </c>
      <c r="C431">
        <v>1.1665220000000001</v>
      </c>
      <c r="D431">
        <v>0.18289159999999999</v>
      </c>
      <c r="E431">
        <v>0.68957650000000004</v>
      </c>
      <c r="F431">
        <v>-1.592846</v>
      </c>
      <c r="G431">
        <v>2.4186359999999998</v>
      </c>
      <c r="H431">
        <v>0.99450479999999997</v>
      </c>
      <c r="I431">
        <v>-0.6212242</v>
      </c>
      <c r="J431">
        <v>1.082063</v>
      </c>
      <c r="K431">
        <v>4.0013470000000002E-2</v>
      </c>
      <c r="L431">
        <v>-0.20610899999999999</v>
      </c>
      <c r="M431">
        <v>3.0838679999999998</v>
      </c>
      <c r="N431">
        <v>1.498718</v>
      </c>
      <c r="O431">
        <v>-0.1836497</v>
      </c>
      <c r="P431">
        <v>0.58556090000000005</v>
      </c>
      <c r="Q431">
        <v>1.3344199999999999</v>
      </c>
      <c r="R431">
        <v>-0.39506599999999997</v>
      </c>
      <c r="S431">
        <v>0.5186326</v>
      </c>
      <c r="T431">
        <v>1.0308870000000001</v>
      </c>
      <c r="U431">
        <v>3.9284760000000002E-2</v>
      </c>
    </row>
    <row r="432" spans="1:21" x14ac:dyDescent="0.25">
      <c r="A432" s="20">
        <f>0.000000246071*10^9</f>
        <v>246.071</v>
      </c>
      <c r="B432">
        <v>-0.1882191</v>
      </c>
      <c r="C432">
        <v>1.512193E-2</v>
      </c>
      <c r="D432">
        <v>-0.40081529999999999</v>
      </c>
      <c r="E432">
        <v>1.828241</v>
      </c>
      <c r="F432">
        <v>-1.6444799999999999</v>
      </c>
      <c r="G432">
        <v>1.4181729999999999</v>
      </c>
      <c r="H432">
        <v>0.32726949999999999</v>
      </c>
      <c r="I432">
        <v>0.53823969999999999</v>
      </c>
      <c r="J432">
        <v>1.840336</v>
      </c>
      <c r="K432">
        <v>-0.24550140000000001</v>
      </c>
      <c r="L432">
        <v>-0.75354900000000002</v>
      </c>
      <c r="M432">
        <v>2.6571479999999998</v>
      </c>
      <c r="N432">
        <v>1.4816990000000001</v>
      </c>
      <c r="O432">
        <v>0.51746380000000003</v>
      </c>
      <c r="P432">
        <v>0.7209759</v>
      </c>
      <c r="Q432">
        <v>1.495733</v>
      </c>
      <c r="R432">
        <v>9.9992639999999994E-2</v>
      </c>
      <c r="S432">
        <v>-0.67501389999999994</v>
      </c>
      <c r="T432">
        <v>0.40460420000000002</v>
      </c>
      <c r="U432">
        <v>1.224429</v>
      </c>
    </row>
    <row r="433" spans="1:21" x14ac:dyDescent="0.25">
      <c r="A433" s="20">
        <f>0.000000247071*10^9</f>
        <v>247.07099999999997</v>
      </c>
      <c r="B433">
        <v>-0.32476769999999999</v>
      </c>
      <c r="C433">
        <v>-0.80661729999999998</v>
      </c>
      <c r="D433">
        <v>8.7943129999999994E-2</v>
      </c>
      <c r="E433">
        <v>1.445012</v>
      </c>
      <c r="F433">
        <v>-0.31037710000000002</v>
      </c>
      <c r="G433">
        <v>1.3679060000000001</v>
      </c>
      <c r="H433">
        <v>0.72067060000000005</v>
      </c>
      <c r="I433">
        <v>1.505358</v>
      </c>
      <c r="J433">
        <v>1.097569</v>
      </c>
      <c r="K433">
        <v>6.9069099999999994E-2</v>
      </c>
      <c r="L433">
        <v>-0.90242129999999998</v>
      </c>
      <c r="M433">
        <v>1.8496999999999999</v>
      </c>
      <c r="N433">
        <v>1.2230350000000001</v>
      </c>
      <c r="O433">
        <v>-0.25280580000000002</v>
      </c>
      <c r="P433">
        <v>-0.2275356</v>
      </c>
      <c r="Q433">
        <v>0.25289460000000002</v>
      </c>
      <c r="R433">
        <v>-2.4681129999999999E-2</v>
      </c>
      <c r="S433">
        <v>-1.0555669999999999</v>
      </c>
      <c r="T433">
        <v>0.34651670000000001</v>
      </c>
      <c r="U433">
        <v>0.97027289999999999</v>
      </c>
    </row>
    <row r="434" spans="1:21" x14ac:dyDescent="0.25">
      <c r="A434" s="20">
        <f>0.000000248071*10^9</f>
        <v>248.071</v>
      </c>
      <c r="B434">
        <v>0.7867632</v>
      </c>
      <c r="C434">
        <v>-3.3190570000000003E-2</v>
      </c>
      <c r="D434">
        <v>1.5819620000000001</v>
      </c>
      <c r="E434">
        <v>1.2458659999999999</v>
      </c>
      <c r="F434">
        <v>0.4251817</v>
      </c>
      <c r="G434">
        <v>1.6922649999999999</v>
      </c>
      <c r="H434">
        <v>1.426844</v>
      </c>
      <c r="I434">
        <v>1.144898</v>
      </c>
      <c r="J434">
        <v>0.142955</v>
      </c>
      <c r="K434">
        <v>0.3269321</v>
      </c>
      <c r="L434">
        <v>-0.61287979999999997</v>
      </c>
      <c r="M434">
        <v>1.8652500000000001</v>
      </c>
      <c r="N434">
        <v>1.884703</v>
      </c>
      <c r="O434">
        <v>4.3456399999999999E-2</v>
      </c>
      <c r="P434">
        <v>-1.187422</v>
      </c>
      <c r="Q434">
        <v>-0.64004970000000005</v>
      </c>
      <c r="R434">
        <v>0.47235319999999997</v>
      </c>
      <c r="S434">
        <v>0.26878220000000003</v>
      </c>
      <c r="T434">
        <v>0.82422439999999997</v>
      </c>
      <c r="U434">
        <v>-0.1937381</v>
      </c>
    </row>
    <row r="435" spans="1:21" x14ac:dyDescent="0.25">
      <c r="A435" s="20">
        <f>0.000000249071*10^9</f>
        <v>249.07100000000003</v>
      </c>
      <c r="B435">
        <v>0.71225289999999997</v>
      </c>
      <c r="C435">
        <v>0.56916460000000002</v>
      </c>
      <c r="D435">
        <v>2.1473450000000001</v>
      </c>
      <c r="E435">
        <v>1.196394</v>
      </c>
      <c r="F435">
        <v>0.55287779999999997</v>
      </c>
      <c r="G435">
        <v>1.4015219999999999</v>
      </c>
      <c r="H435">
        <v>1.444445</v>
      </c>
      <c r="I435">
        <v>0.14844280000000001</v>
      </c>
      <c r="J435">
        <v>0.19280040000000001</v>
      </c>
      <c r="K435">
        <v>0.43784319999999999</v>
      </c>
      <c r="L435">
        <v>0.16047159999999999</v>
      </c>
      <c r="M435">
        <v>1.0650189999999999</v>
      </c>
      <c r="N435">
        <v>2.165025</v>
      </c>
      <c r="O435">
        <v>1.2864660000000001</v>
      </c>
      <c r="P435">
        <v>-0.87894740000000005</v>
      </c>
      <c r="Q435">
        <v>5.8406520000000003E-2</v>
      </c>
      <c r="R435">
        <v>1.254848</v>
      </c>
      <c r="S435">
        <v>1.329882</v>
      </c>
      <c r="T435">
        <v>1.0312520000000001</v>
      </c>
      <c r="U435">
        <v>-0.84947859999999997</v>
      </c>
    </row>
    <row r="436" spans="1:21" x14ac:dyDescent="0.25">
      <c r="A436" s="20">
        <f>0.000000250071*10^9</f>
        <v>250.071</v>
      </c>
      <c r="B436">
        <v>0.1014302</v>
      </c>
      <c r="C436">
        <v>1.0125679999999999</v>
      </c>
      <c r="D436">
        <v>0.94326209999999999</v>
      </c>
      <c r="E436">
        <v>-7.3127280000000003E-2</v>
      </c>
      <c r="F436">
        <v>1.210693</v>
      </c>
      <c r="G436">
        <v>1.212601</v>
      </c>
      <c r="H436">
        <v>1.6177509999999999</v>
      </c>
      <c r="I436">
        <v>-0.52488939999999995</v>
      </c>
      <c r="J436">
        <v>1.264016</v>
      </c>
      <c r="K436">
        <v>0.6274826</v>
      </c>
      <c r="L436">
        <v>0.93639099999999997</v>
      </c>
      <c r="M436">
        <v>-0.59188090000000004</v>
      </c>
      <c r="N436">
        <v>0.2884506</v>
      </c>
      <c r="O436">
        <v>0.93989590000000001</v>
      </c>
      <c r="P436">
        <v>-0.44939200000000001</v>
      </c>
      <c r="Q436">
        <v>1.032875</v>
      </c>
      <c r="R436">
        <v>0.87322259999999996</v>
      </c>
      <c r="S436">
        <v>1.210968</v>
      </c>
      <c r="T436">
        <v>0.93993950000000004</v>
      </c>
      <c r="U436">
        <v>-0.39480359999999998</v>
      </c>
    </row>
    <row r="437" spans="1:21" x14ac:dyDescent="0.25">
      <c r="A437" s="20">
        <f>0.000000251071*10^9</f>
        <v>251.071</v>
      </c>
      <c r="B437">
        <v>-0.14522930000000001</v>
      </c>
      <c r="C437">
        <v>1.395813</v>
      </c>
      <c r="D437">
        <v>-0.2852846</v>
      </c>
      <c r="E437">
        <v>-1.6171629999999999</v>
      </c>
      <c r="F437">
        <v>1.72614</v>
      </c>
      <c r="G437">
        <v>1.7353510000000001</v>
      </c>
      <c r="H437">
        <v>2.5314679999999998</v>
      </c>
      <c r="I437">
        <v>-0.83183770000000001</v>
      </c>
      <c r="J437">
        <v>1.857499</v>
      </c>
      <c r="K437">
        <v>0.600329</v>
      </c>
      <c r="L437">
        <v>0.40627099999999999</v>
      </c>
      <c r="M437">
        <v>-0.68486570000000002</v>
      </c>
      <c r="N437">
        <v>-1.87469</v>
      </c>
      <c r="O437">
        <v>0.25976660000000001</v>
      </c>
      <c r="P437">
        <v>-1.077377</v>
      </c>
      <c r="Q437">
        <v>0.78131329999999999</v>
      </c>
      <c r="R437">
        <v>0.43475910000000001</v>
      </c>
      <c r="S437">
        <v>0.99592210000000003</v>
      </c>
      <c r="T437">
        <v>0.208038</v>
      </c>
      <c r="U437">
        <v>0.22318070000000001</v>
      </c>
    </row>
    <row r="438" spans="1:21" x14ac:dyDescent="0.25">
      <c r="A438" s="20">
        <f>0.000000252071*10^9</f>
        <v>252.07099999999997</v>
      </c>
      <c r="B438">
        <v>-0.60709489999999999</v>
      </c>
      <c r="C438">
        <v>0.37777090000000002</v>
      </c>
      <c r="D438">
        <v>-1.4679199999999999</v>
      </c>
      <c r="E438">
        <v>-1.6754039999999999</v>
      </c>
      <c r="F438">
        <v>0.35265089999999999</v>
      </c>
      <c r="G438">
        <v>1.65981</v>
      </c>
      <c r="H438">
        <v>2.9132660000000001</v>
      </c>
      <c r="I438">
        <v>-1.313269</v>
      </c>
      <c r="J438">
        <v>0.88583369999999995</v>
      </c>
      <c r="K438">
        <v>-0.1485416</v>
      </c>
      <c r="L438">
        <v>-0.63990230000000003</v>
      </c>
      <c r="M438">
        <v>0.70420139999999998</v>
      </c>
      <c r="N438">
        <v>-1.836643</v>
      </c>
      <c r="O438">
        <v>0.59279999999999999</v>
      </c>
      <c r="P438">
        <v>-0.77553680000000003</v>
      </c>
      <c r="Q438">
        <v>-0.1318513</v>
      </c>
      <c r="R438">
        <v>0.87146699999999999</v>
      </c>
      <c r="S438">
        <v>-0.13767979999999999</v>
      </c>
      <c r="T438">
        <v>-0.87538499999999997</v>
      </c>
      <c r="U438">
        <v>-5.2719209999999997E-3</v>
      </c>
    </row>
    <row r="439" spans="1:21" x14ac:dyDescent="0.25">
      <c r="A439" s="20">
        <f>0.000000253071*10^9</f>
        <v>253.071</v>
      </c>
      <c r="B439">
        <v>-1.136968</v>
      </c>
      <c r="C439">
        <v>-0.87080869999999999</v>
      </c>
      <c r="D439">
        <v>-2.8222330000000002</v>
      </c>
      <c r="E439">
        <v>-0.1239508</v>
      </c>
      <c r="F439">
        <v>-1.9191750000000001</v>
      </c>
      <c r="G439">
        <v>0.59290010000000004</v>
      </c>
      <c r="H439">
        <v>1.482788</v>
      </c>
      <c r="I439">
        <v>-1.94408</v>
      </c>
      <c r="J439">
        <v>0.21166389999999999</v>
      </c>
      <c r="K439">
        <v>-1.0895649999999999</v>
      </c>
      <c r="L439">
        <v>-0.46553699999999998</v>
      </c>
      <c r="M439">
        <v>1.255428</v>
      </c>
      <c r="N439">
        <v>-0.36956850000000002</v>
      </c>
      <c r="O439">
        <v>0.50056460000000003</v>
      </c>
      <c r="P439">
        <v>0.51338119999999998</v>
      </c>
      <c r="Q439">
        <v>-8.0142610000000003E-2</v>
      </c>
      <c r="R439">
        <v>1.130412</v>
      </c>
      <c r="S439">
        <v>-1.519514</v>
      </c>
      <c r="T439">
        <v>-1.479112</v>
      </c>
      <c r="U439">
        <v>-0.57913910000000002</v>
      </c>
    </row>
    <row r="440" spans="1:21" x14ac:dyDescent="0.25">
      <c r="A440" s="20">
        <f>0.000000254071*10^9</f>
        <v>254.07100000000003</v>
      </c>
      <c r="B440">
        <v>-1.0988309999999999</v>
      </c>
      <c r="C440">
        <v>-0.84594190000000002</v>
      </c>
      <c r="D440">
        <v>-2.296675</v>
      </c>
      <c r="E440">
        <v>1.666088</v>
      </c>
      <c r="F440">
        <v>-2.453033</v>
      </c>
      <c r="G440">
        <v>0.2262575</v>
      </c>
      <c r="H440">
        <v>-0.30706420000000001</v>
      </c>
      <c r="I440">
        <v>-1.6841159999999999</v>
      </c>
      <c r="J440">
        <v>0.88396859999999999</v>
      </c>
      <c r="K440">
        <v>-0.92696869999999998</v>
      </c>
      <c r="L440">
        <v>8.6155190000000006E-2</v>
      </c>
      <c r="M440">
        <v>0.6065796</v>
      </c>
      <c r="N440">
        <v>0.24416689999999999</v>
      </c>
      <c r="O440">
        <v>-1.4951579999999999E-3</v>
      </c>
      <c r="P440">
        <v>0.67790760000000005</v>
      </c>
      <c r="Q440">
        <v>-9.5718570000000003E-2</v>
      </c>
      <c r="R440">
        <v>1.1202840000000001</v>
      </c>
      <c r="S440">
        <v>-0.59390430000000005</v>
      </c>
      <c r="T440">
        <v>-1.286219</v>
      </c>
      <c r="U440">
        <v>-0.42785250000000002</v>
      </c>
    </row>
    <row r="441" spans="1:21" x14ac:dyDescent="0.25">
      <c r="A441" s="20">
        <f>0.000000255071*10^9</f>
        <v>255.071</v>
      </c>
      <c r="B441">
        <v>-0.65661720000000001</v>
      </c>
      <c r="C441">
        <v>-0.19964460000000001</v>
      </c>
      <c r="D441">
        <v>-0.29651090000000002</v>
      </c>
      <c r="E441">
        <v>1.987976</v>
      </c>
      <c r="F441">
        <v>-1.3098590000000001</v>
      </c>
      <c r="G441">
        <v>0.52742719999999998</v>
      </c>
      <c r="H441">
        <v>-9.6509800000000007E-2</v>
      </c>
      <c r="I441">
        <v>-1.10093</v>
      </c>
      <c r="J441">
        <v>1.7379020000000001</v>
      </c>
      <c r="K441">
        <v>4.6839400000000003E-2</v>
      </c>
      <c r="L441">
        <v>-0.37191020000000002</v>
      </c>
      <c r="M441">
        <v>0.3707898</v>
      </c>
      <c r="N441">
        <v>-0.88696589999999997</v>
      </c>
      <c r="O441">
        <v>-1.7164039999999998E-2</v>
      </c>
      <c r="P441">
        <v>0.60810620000000004</v>
      </c>
      <c r="Q441">
        <v>-0.52644159999999995</v>
      </c>
      <c r="R441">
        <v>1.4064540000000001</v>
      </c>
      <c r="S441">
        <v>1.32857</v>
      </c>
      <c r="T441">
        <v>-0.38840409999999997</v>
      </c>
      <c r="U441">
        <v>6.9497310000000007E-2</v>
      </c>
    </row>
    <row r="442" spans="1:21" x14ac:dyDescent="0.25">
      <c r="A442" s="20">
        <f>0.000000256071*10^9</f>
        <v>256.07100000000003</v>
      </c>
      <c r="B442">
        <v>-0.42143530000000001</v>
      </c>
      <c r="C442">
        <v>0.44832379999999999</v>
      </c>
      <c r="D442">
        <v>0.58351940000000002</v>
      </c>
      <c r="E442">
        <v>1.0058670000000001</v>
      </c>
      <c r="F442">
        <v>5.3764049999999999E-3</v>
      </c>
      <c r="G442">
        <v>0.13577710000000001</v>
      </c>
      <c r="H442">
        <v>1.118201</v>
      </c>
      <c r="I442">
        <v>-0.41458620000000002</v>
      </c>
      <c r="J442">
        <v>1.69862</v>
      </c>
      <c r="K442">
        <v>0.45437070000000002</v>
      </c>
      <c r="L442">
        <v>-0.93845259999999997</v>
      </c>
      <c r="M442">
        <v>-9.3809749999999997E-2</v>
      </c>
      <c r="N442">
        <v>-1.460229</v>
      </c>
      <c r="O442">
        <v>-8.7295540000000005E-2</v>
      </c>
      <c r="P442">
        <v>1.3835040000000001</v>
      </c>
      <c r="Q442">
        <v>0.85786720000000005</v>
      </c>
      <c r="R442">
        <v>0.7690671</v>
      </c>
      <c r="S442">
        <v>2.0687720000000001</v>
      </c>
      <c r="T442">
        <v>-7.2035529999999997E-3</v>
      </c>
      <c r="U442">
        <v>8.7555839999999996E-2</v>
      </c>
    </row>
    <row r="443" spans="1:21" x14ac:dyDescent="0.25">
      <c r="A443" s="20">
        <f>0.000000257071*10^9</f>
        <v>257.07099999999997</v>
      </c>
      <c r="B443">
        <v>-0.52088959999999995</v>
      </c>
      <c r="C443">
        <v>0.52911569999999997</v>
      </c>
      <c r="D443">
        <v>0.35082279999999999</v>
      </c>
      <c r="E443">
        <v>-8.0735699999999994E-2</v>
      </c>
      <c r="F443">
        <v>0.58851299999999995</v>
      </c>
      <c r="G443">
        <v>0.18544040000000001</v>
      </c>
      <c r="H443">
        <v>0.59652899999999998</v>
      </c>
      <c r="I443">
        <v>0.98135969999999995</v>
      </c>
      <c r="J443">
        <v>0.84490089999999995</v>
      </c>
      <c r="K443">
        <v>0.45966240000000003</v>
      </c>
      <c r="L443">
        <v>0.2446633</v>
      </c>
      <c r="M443">
        <v>-1.13826</v>
      </c>
      <c r="N443">
        <v>-0.15572800000000001</v>
      </c>
      <c r="O443">
        <v>-0.70670690000000003</v>
      </c>
      <c r="P443">
        <v>1.4960899999999999</v>
      </c>
      <c r="Q443">
        <v>2.9214880000000001</v>
      </c>
      <c r="R443">
        <v>-0.70114069999999995</v>
      </c>
      <c r="S443">
        <v>1.381111</v>
      </c>
      <c r="T443">
        <v>-0.62420960000000003</v>
      </c>
      <c r="U443">
        <v>3.6342489999999998E-2</v>
      </c>
    </row>
    <row r="444" spans="1:21" x14ac:dyDescent="0.25">
      <c r="A444" s="20">
        <f>0.000000258071*10^9</f>
        <v>258.07100000000003</v>
      </c>
      <c r="B444">
        <v>-0.57103099999999996</v>
      </c>
      <c r="C444">
        <v>-0.35626869999999999</v>
      </c>
      <c r="D444">
        <v>0.40430179999999999</v>
      </c>
      <c r="E444">
        <v>-0.36179159999999999</v>
      </c>
      <c r="F444">
        <v>0.14183480000000001</v>
      </c>
      <c r="G444">
        <v>1.8072680000000001</v>
      </c>
      <c r="H444">
        <v>-0.4575187</v>
      </c>
      <c r="I444">
        <v>1.490049</v>
      </c>
      <c r="J444">
        <v>0.2166952</v>
      </c>
      <c r="K444">
        <v>0.82303110000000002</v>
      </c>
      <c r="L444">
        <v>1.7364550000000001</v>
      </c>
      <c r="M444">
        <v>-0.57421239999999996</v>
      </c>
      <c r="N444">
        <v>0.52453320000000003</v>
      </c>
      <c r="O444">
        <v>-0.85701780000000005</v>
      </c>
      <c r="P444">
        <v>0.3155289</v>
      </c>
      <c r="Q444">
        <v>2.487403</v>
      </c>
      <c r="R444">
        <v>-0.64176239999999996</v>
      </c>
      <c r="S444">
        <v>0.5535968</v>
      </c>
      <c r="T444">
        <v>-0.58951480000000001</v>
      </c>
      <c r="U444">
        <v>-0.16220319999999999</v>
      </c>
    </row>
    <row r="445" spans="1:21" x14ac:dyDescent="0.25">
      <c r="A445" s="20">
        <f>0.000000259071*10^9</f>
        <v>259.07099999999997</v>
      </c>
      <c r="B445">
        <v>-0.30446040000000002</v>
      </c>
      <c r="C445">
        <v>-1.5376179999999999</v>
      </c>
      <c r="D445">
        <v>0.1949372</v>
      </c>
      <c r="E445">
        <v>0.4734739</v>
      </c>
      <c r="F445">
        <v>-0.66363620000000001</v>
      </c>
      <c r="G445">
        <v>2.7305799999999998</v>
      </c>
      <c r="H445">
        <v>0.77221830000000002</v>
      </c>
      <c r="I445">
        <v>1.166981</v>
      </c>
      <c r="J445">
        <v>0.24529690000000001</v>
      </c>
      <c r="K445">
        <v>0.95167279999999999</v>
      </c>
      <c r="L445">
        <v>0.64450640000000003</v>
      </c>
      <c r="M445">
        <v>0.58403329999999998</v>
      </c>
      <c r="N445">
        <v>-0.44340849999999998</v>
      </c>
      <c r="O445">
        <v>-4.7748190000000003E-2</v>
      </c>
      <c r="P445">
        <v>-0.20588770000000001</v>
      </c>
      <c r="Q445">
        <v>0.1430959</v>
      </c>
      <c r="R445">
        <v>0.59222249999999999</v>
      </c>
      <c r="S445">
        <v>1.298907</v>
      </c>
      <c r="T445">
        <v>-0.49595099999999998</v>
      </c>
      <c r="U445">
        <v>-0.1372671</v>
      </c>
    </row>
    <row r="446" spans="1:21" x14ac:dyDescent="0.25">
      <c r="A446" s="20">
        <f>0.000000260071*10^9</f>
        <v>260.07100000000003</v>
      </c>
      <c r="B446">
        <v>-0.19647200000000001</v>
      </c>
      <c r="C446">
        <v>-2.1528209999999999</v>
      </c>
      <c r="D446">
        <v>-0.88709530000000003</v>
      </c>
      <c r="E446">
        <v>1.0758700000000001</v>
      </c>
      <c r="F446">
        <v>-0.61568279999999997</v>
      </c>
      <c r="G446">
        <v>1.0366139999999999</v>
      </c>
      <c r="H446">
        <v>1.921065</v>
      </c>
      <c r="I446">
        <v>1.3384290000000001</v>
      </c>
      <c r="J446">
        <v>1.145651</v>
      </c>
      <c r="K446">
        <v>0.49689929999999999</v>
      </c>
      <c r="L446">
        <v>-0.82218910000000001</v>
      </c>
      <c r="M446">
        <v>-0.27068599999999998</v>
      </c>
      <c r="N446">
        <v>-0.98466869999999995</v>
      </c>
      <c r="O446">
        <v>0.52720469999999997</v>
      </c>
      <c r="P446">
        <v>0.48768650000000002</v>
      </c>
      <c r="Q446">
        <v>-0.66374979999999995</v>
      </c>
      <c r="R446">
        <v>1.5355829999999999</v>
      </c>
      <c r="S446">
        <v>2.5447199999999999</v>
      </c>
      <c r="T446">
        <v>-1.0059769999999999</v>
      </c>
      <c r="U446">
        <v>0.81752729999999996</v>
      </c>
    </row>
    <row r="447" spans="1:21" x14ac:dyDescent="0.25">
      <c r="A447" s="20">
        <f>0.000000261071*10^9</f>
        <v>261.07100000000003</v>
      </c>
      <c r="B447">
        <v>-0.28270770000000001</v>
      </c>
      <c r="C447">
        <v>-1.22454</v>
      </c>
      <c r="D447">
        <v>-1.8170059999999999</v>
      </c>
      <c r="E447">
        <v>0.75166940000000004</v>
      </c>
      <c r="F447">
        <v>0.75418180000000001</v>
      </c>
      <c r="G447">
        <v>-1.1871290000000001</v>
      </c>
      <c r="H447">
        <v>0.29572140000000002</v>
      </c>
      <c r="I447">
        <v>1.706234</v>
      </c>
      <c r="J447">
        <v>1.979422</v>
      </c>
      <c r="K447">
        <v>0.31412010000000001</v>
      </c>
      <c r="L447">
        <v>0.15069479999999999</v>
      </c>
      <c r="M447">
        <v>-1.0645830000000001</v>
      </c>
      <c r="N447">
        <v>-0.32060759999999999</v>
      </c>
      <c r="O447">
        <v>0.11285000000000001</v>
      </c>
      <c r="P447">
        <v>0.98074050000000002</v>
      </c>
      <c r="Q447">
        <v>0.37763000000000002</v>
      </c>
      <c r="R447">
        <v>2.0520700000000001</v>
      </c>
      <c r="S447">
        <v>2.8166090000000001</v>
      </c>
      <c r="T447">
        <v>0.41108319999999998</v>
      </c>
      <c r="U447">
        <v>0.74285009999999996</v>
      </c>
    </row>
    <row r="448" spans="1:21" x14ac:dyDescent="0.25">
      <c r="A448" s="20">
        <f>0.000000262071*10^9</f>
        <v>262.07099999999997</v>
      </c>
      <c r="B448">
        <v>0.40765370000000001</v>
      </c>
      <c r="C448">
        <v>0.93357460000000003</v>
      </c>
      <c r="D448">
        <v>-1.9529559999999999</v>
      </c>
      <c r="E448">
        <v>0.71582089999999998</v>
      </c>
      <c r="F448">
        <v>1.994791</v>
      </c>
      <c r="G448">
        <v>-1.1116159999999999</v>
      </c>
      <c r="H448">
        <v>-1.3421670000000001</v>
      </c>
      <c r="I448">
        <v>1.452321</v>
      </c>
      <c r="J448">
        <v>0.81387069999999995</v>
      </c>
      <c r="K448">
        <v>0.66131700000000004</v>
      </c>
      <c r="L448">
        <v>1.159931</v>
      </c>
      <c r="M448">
        <v>-0.18265700000000001</v>
      </c>
      <c r="N448">
        <v>0.1194819</v>
      </c>
      <c r="O448">
        <v>-0.28888200000000003</v>
      </c>
      <c r="P448">
        <v>0.57110499999999997</v>
      </c>
      <c r="Q448">
        <v>0.48895650000000002</v>
      </c>
      <c r="R448">
        <v>1.3235189999999999</v>
      </c>
      <c r="S448">
        <v>2.3063060000000002</v>
      </c>
      <c r="T448">
        <v>2.6598440000000001</v>
      </c>
      <c r="U448">
        <v>-0.5913853</v>
      </c>
    </row>
    <row r="449" spans="1:21" x14ac:dyDescent="0.25">
      <c r="A449" s="20">
        <f>0.000000263071*10^9</f>
        <v>263.07100000000003</v>
      </c>
      <c r="B449">
        <v>1.5980760000000001</v>
      </c>
      <c r="C449">
        <v>1.807463</v>
      </c>
      <c r="D449">
        <v>-1.2897160000000001</v>
      </c>
      <c r="E449">
        <v>1.2258880000000001</v>
      </c>
      <c r="F449">
        <v>1.266116</v>
      </c>
      <c r="G449">
        <v>0.1208176</v>
      </c>
      <c r="H449">
        <v>-0.8090541</v>
      </c>
      <c r="I449">
        <v>-4.0740609999999997E-2</v>
      </c>
      <c r="J449">
        <v>-1.0719890000000001</v>
      </c>
      <c r="K449">
        <v>0.66528989999999999</v>
      </c>
      <c r="L449">
        <v>0.2928519</v>
      </c>
      <c r="M449">
        <v>6.288945E-2</v>
      </c>
      <c r="N449">
        <v>-0.111785</v>
      </c>
      <c r="O449">
        <v>0.35381010000000002</v>
      </c>
      <c r="P449">
        <v>-0.59666330000000001</v>
      </c>
      <c r="Q449">
        <v>-0.54183269999999994</v>
      </c>
      <c r="R449">
        <v>0.41509269999999998</v>
      </c>
      <c r="S449">
        <v>1.2840320000000001</v>
      </c>
      <c r="T449">
        <v>2.1337929999999998</v>
      </c>
      <c r="U449">
        <v>-0.33895180000000003</v>
      </c>
    </row>
    <row r="450" spans="1:21" x14ac:dyDescent="0.25">
      <c r="A450" s="20">
        <f>0.000000264071*10^9</f>
        <v>264.07099999999997</v>
      </c>
      <c r="B450">
        <v>1.4679580000000001</v>
      </c>
      <c r="C450">
        <v>1.1117090000000001</v>
      </c>
      <c r="D450">
        <v>-0.25741439999999999</v>
      </c>
      <c r="E450">
        <v>1.19428</v>
      </c>
      <c r="F450">
        <v>-0.27642169999999999</v>
      </c>
      <c r="G450">
        <v>2.8121400000000001E-2</v>
      </c>
      <c r="H450">
        <v>0.61434699999999998</v>
      </c>
      <c r="I450">
        <v>-1.280159</v>
      </c>
      <c r="J450">
        <v>-1.585361</v>
      </c>
      <c r="K450">
        <v>-0.26090829999999998</v>
      </c>
      <c r="L450">
        <v>2.6740509999999999E-2</v>
      </c>
      <c r="M450">
        <v>-0.38736619999999999</v>
      </c>
      <c r="N450">
        <v>0.50259299999999996</v>
      </c>
      <c r="O450">
        <v>1.1489780000000001</v>
      </c>
      <c r="P450">
        <v>-0.48684519999999998</v>
      </c>
      <c r="Q450">
        <v>-1.164048</v>
      </c>
      <c r="R450">
        <v>1.009849</v>
      </c>
      <c r="S450">
        <v>0.49082809999999999</v>
      </c>
      <c r="T450">
        <v>0.71068699999999996</v>
      </c>
      <c r="U450">
        <v>1.131041</v>
      </c>
    </row>
    <row r="451" spans="1:21" x14ac:dyDescent="0.25">
      <c r="A451" s="20">
        <f>0.000000265071*10^9</f>
        <v>265.07100000000003</v>
      </c>
      <c r="B451">
        <v>-4.8893440000000003E-2</v>
      </c>
      <c r="C451">
        <v>0.87063060000000003</v>
      </c>
      <c r="D451">
        <v>1.787505E-3</v>
      </c>
      <c r="E451">
        <v>1.1124750000000001</v>
      </c>
      <c r="F451">
        <v>-9.9113989999999999E-2</v>
      </c>
      <c r="G451">
        <v>-0.31895649999999998</v>
      </c>
      <c r="H451">
        <v>1.5253410000000001</v>
      </c>
      <c r="I451">
        <v>-0.66241910000000004</v>
      </c>
      <c r="J451">
        <v>-1.705241</v>
      </c>
      <c r="K451">
        <v>-1.8397429999999999</v>
      </c>
      <c r="L451">
        <v>1.5157480000000001</v>
      </c>
      <c r="M451">
        <v>-0.19662969999999999</v>
      </c>
      <c r="N451">
        <v>1.7504109999999999</v>
      </c>
      <c r="O451">
        <v>1.4891939999999999</v>
      </c>
      <c r="P451">
        <v>1.2593559999999999</v>
      </c>
      <c r="Q451">
        <v>-0.4078039</v>
      </c>
      <c r="R451">
        <v>1.4587349999999999</v>
      </c>
      <c r="S451">
        <v>0.80768289999999998</v>
      </c>
      <c r="T451">
        <v>0.81876389999999999</v>
      </c>
      <c r="U451">
        <v>1.3722319999999999</v>
      </c>
    </row>
    <row r="452" spans="1:21" x14ac:dyDescent="0.25">
      <c r="A452" s="20">
        <f>0.000000266071*10^9</f>
        <v>266.07099999999997</v>
      </c>
      <c r="B452">
        <v>-0.77463800000000005</v>
      </c>
      <c r="C452">
        <v>1.0794790000000001</v>
      </c>
      <c r="D452">
        <v>-0.4601017</v>
      </c>
      <c r="E452">
        <v>1.5863130000000001</v>
      </c>
      <c r="F452">
        <v>1.0199499999999999</v>
      </c>
      <c r="G452">
        <v>0.45272380000000001</v>
      </c>
      <c r="H452">
        <v>1.6063190000000001</v>
      </c>
      <c r="I452">
        <v>0.53484379999999998</v>
      </c>
      <c r="J452">
        <v>-1.657</v>
      </c>
      <c r="K452">
        <v>-2.654976</v>
      </c>
      <c r="L452">
        <v>1.5234190000000001</v>
      </c>
      <c r="M452">
        <v>0.38279469999999999</v>
      </c>
      <c r="N452">
        <v>0.98319049999999997</v>
      </c>
      <c r="O452">
        <v>1.7357</v>
      </c>
      <c r="P452">
        <v>0.82645579999999996</v>
      </c>
      <c r="Q452">
        <v>0.89019250000000005</v>
      </c>
      <c r="R452">
        <v>0.91503999999999996</v>
      </c>
      <c r="S452">
        <v>1.859027</v>
      </c>
      <c r="T452">
        <v>0.85088609999999998</v>
      </c>
      <c r="U452">
        <v>4.2552939999999997E-2</v>
      </c>
    </row>
    <row r="453" spans="1:21" x14ac:dyDescent="0.25">
      <c r="A453" s="20">
        <f>0.000000267071*10^9</f>
        <v>267.07099999999997</v>
      </c>
      <c r="B453">
        <v>-7.5927460000000002E-2</v>
      </c>
      <c r="C453">
        <v>1.3381110000000001</v>
      </c>
      <c r="D453">
        <v>-0.32552999999999999</v>
      </c>
      <c r="E453">
        <v>1.015557</v>
      </c>
      <c r="F453">
        <v>1.0840860000000001</v>
      </c>
      <c r="G453">
        <v>0.55971990000000005</v>
      </c>
      <c r="H453">
        <v>1.1623429999999999</v>
      </c>
      <c r="I453">
        <v>0.95064660000000001</v>
      </c>
      <c r="J453">
        <v>-0.2139548</v>
      </c>
      <c r="K453">
        <v>-1.2917700000000001</v>
      </c>
      <c r="L453">
        <v>-0.5370395</v>
      </c>
      <c r="M453">
        <v>1.461546</v>
      </c>
      <c r="N453">
        <v>-1.1310150000000001</v>
      </c>
      <c r="O453">
        <v>1.44075</v>
      </c>
      <c r="P453">
        <v>-1.302521</v>
      </c>
      <c r="Q453">
        <v>0.74111660000000001</v>
      </c>
      <c r="R453">
        <v>0.72705280000000005</v>
      </c>
      <c r="S453">
        <v>2.0638999999999998</v>
      </c>
      <c r="T453">
        <v>0.76527069999999997</v>
      </c>
      <c r="U453">
        <v>-2.0404640000000001</v>
      </c>
    </row>
    <row r="454" spans="1:21" x14ac:dyDescent="0.25">
      <c r="A454" s="20">
        <f>0.000000268071*10^9</f>
        <v>268.07100000000003</v>
      </c>
      <c r="B454">
        <v>0.1904565</v>
      </c>
      <c r="C454">
        <v>1.621821</v>
      </c>
      <c r="D454">
        <v>8.6606489999999994E-2</v>
      </c>
      <c r="E454">
        <v>-0.52466740000000001</v>
      </c>
      <c r="F454">
        <v>0.2891785</v>
      </c>
      <c r="G454">
        <v>-0.32675660000000001</v>
      </c>
      <c r="H454">
        <v>0.39366839999999997</v>
      </c>
      <c r="I454">
        <v>0.99860479999999996</v>
      </c>
      <c r="J454">
        <v>1.1049549999999999</v>
      </c>
      <c r="K454">
        <v>0.55880909999999995</v>
      </c>
      <c r="L454">
        <v>-1.320862</v>
      </c>
      <c r="M454">
        <v>2.0702889999999998</v>
      </c>
      <c r="N454">
        <v>-1.177783</v>
      </c>
      <c r="O454">
        <v>0.94629560000000001</v>
      </c>
      <c r="P454">
        <v>-0.87072229999999995</v>
      </c>
      <c r="Q454">
        <v>0.341721</v>
      </c>
      <c r="R454">
        <v>0.53878349999999997</v>
      </c>
      <c r="S454">
        <v>0.49332999999999999</v>
      </c>
      <c r="T454">
        <v>1.264947</v>
      </c>
      <c r="U454">
        <v>-3.3556680000000001</v>
      </c>
    </row>
    <row r="455" spans="1:21" x14ac:dyDescent="0.25">
      <c r="A455" s="20">
        <f>0.000000269071*10^9</f>
        <v>269.07099999999997</v>
      </c>
      <c r="B455">
        <v>-0.7964928</v>
      </c>
      <c r="C455">
        <v>1.390612</v>
      </c>
      <c r="D455">
        <v>0.4194078</v>
      </c>
      <c r="E455">
        <v>-1.1226290000000001</v>
      </c>
      <c r="F455">
        <v>7.2802779999999997E-2</v>
      </c>
      <c r="G455">
        <v>-0.19244230000000001</v>
      </c>
      <c r="H455">
        <v>-0.27754240000000002</v>
      </c>
      <c r="I455">
        <v>0.81678740000000005</v>
      </c>
      <c r="J455">
        <v>0.42614299999999999</v>
      </c>
      <c r="K455">
        <v>0.27032279999999997</v>
      </c>
      <c r="L455">
        <v>-0.53962460000000001</v>
      </c>
      <c r="M455">
        <v>1.3666670000000001</v>
      </c>
      <c r="N455">
        <v>0.37790820000000003</v>
      </c>
      <c r="O455">
        <v>1.012869</v>
      </c>
      <c r="P455">
        <v>8.1110000000000002E-2</v>
      </c>
      <c r="Q455">
        <v>0.79543090000000005</v>
      </c>
      <c r="R455">
        <v>-0.60194020000000004</v>
      </c>
      <c r="S455">
        <v>-1.1466130000000001</v>
      </c>
      <c r="T455">
        <v>1.237452</v>
      </c>
      <c r="U455">
        <v>-2.3242720000000001</v>
      </c>
    </row>
    <row r="456" spans="1:21" x14ac:dyDescent="0.25">
      <c r="A456" s="20">
        <f>0.000000270071*10^9</f>
        <v>270.07100000000003</v>
      </c>
      <c r="B456">
        <v>-1.161035</v>
      </c>
      <c r="C456">
        <v>1.300473</v>
      </c>
      <c r="D456">
        <v>1.5518419999999999</v>
      </c>
      <c r="E456">
        <v>-0.25912160000000001</v>
      </c>
      <c r="F456">
        <v>1.116762</v>
      </c>
      <c r="G456">
        <v>0.4064024</v>
      </c>
      <c r="H456">
        <v>-0.56706429999999997</v>
      </c>
      <c r="I456">
        <v>0.12687470000000001</v>
      </c>
      <c r="J456">
        <v>-0.93561280000000002</v>
      </c>
      <c r="K456">
        <v>-1.314389</v>
      </c>
      <c r="L456">
        <v>5.013194E-2</v>
      </c>
      <c r="M456">
        <v>0.89892019999999995</v>
      </c>
      <c r="N456">
        <v>0.4309694</v>
      </c>
      <c r="O456">
        <v>0.66575720000000005</v>
      </c>
      <c r="P456">
        <v>-1.168353</v>
      </c>
      <c r="Q456">
        <v>0.36868069999999997</v>
      </c>
      <c r="R456">
        <v>-0.89819110000000002</v>
      </c>
      <c r="S456">
        <v>-1.122565</v>
      </c>
      <c r="T456">
        <v>0.36154249999999999</v>
      </c>
      <c r="U456">
        <v>-9.1966930000000002E-2</v>
      </c>
    </row>
    <row r="457" spans="1:21" x14ac:dyDescent="0.25">
      <c r="A457" s="20">
        <f>0.000000271071*10^9</f>
        <v>271.07099999999997</v>
      </c>
      <c r="B457">
        <v>6.2586660000000002E-2</v>
      </c>
      <c r="C457">
        <v>1.3020370000000001</v>
      </c>
      <c r="D457">
        <v>2.267814</v>
      </c>
      <c r="E457">
        <v>0.6077939</v>
      </c>
      <c r="F457">
        <v>1.5477810000000001</v>
      </c>
      <c r="G457">
        <v>0.40619810000000001</v>
      </c>
      <c r="H457">
        <v>-0.72438780000000003</v>
      </c>
      <c r="I457">
        <v>-0.41851880000000002</v>
      </c>
      <c r="J457">
        <v>-1.3098259999999999</v>
      </c>
      <c r="K457">
        <v>-1.7258</v>
      </c>
      <c r="L457">
        <v>-0.50399139999999998</v>
      </c>
      <c r="M457">
        <v>0.9923189</v>
      </c>
      <c r="N457">
        <v>-0.97924160000000005</v>
      </c>
      <c r="O457">
        <v>-0.30362230000000001</v>
      </c>
      <c r="P457">
        <v>-1.740667</v>
      </c>
      <c r="Q457">
        <v>-0.49743150000000003</v>
      </c>
      <c r="R457">
        <v>0.56670430000000005</v>
      </c>
      <c r="S457">
        <v>-0.73685489999999998</v>
      </c>
      <c r="T457">
        <v>-0.56869380000000003</v>
      </c>
      <c r="U457">
        <v>1.083909</v>
      </c>
    </row>
    <row r="458" spans="1:21" x14ac:dyDescent="0.25">
      <c r="A458" s="20">
        <f>0.00000027207*10^9</f>
        <v>272.07</v>
      </c>
      <c r="B458">
        <v>0.7649435</v>
      </c>
      <c r="C458">
        <v>0.31268770000000001</v>
      </c>
      <c r="D458">
        <v>1.1918089999999999</v>
      </c>
      <c r="E458">
        <v>2.3387890000000001E-2</v>
      </c>
      <c r="F458">
        <v>0.20264299999999999</v>
      </c>
      <c r="G458">
        <v>0.4931796</v>
      </c>
      <c r="H458">
        <v>-0.80149990000000004</v>
      </c>
      <c r="I458">
        <v>-0.23821829999999999</v>
      </c>
      <c r="J458">
        <v>2.909816E-3</v>
      </c>
      <c r="K458">
        <v>-0.86218059999999996</v>
      </c>
      <c r="L458">
        <v>-1.9329259999999999</v>
      </c>
      <c r="M458">
        <v>0.54226419999999997</v>
      </c>
      <c r="N458">
        <v>-1.6574169999999999</v>
      </c>
      <c r="O458">
        <v>-0.6799058</v>
      </c>
      <c r="P458">
        <v>-0.83289239999999998</v>
      </c>
      <c r="Q458">
        <v>-8.1936360000000007E-3</v>
      </c>
      <c r="R458">
        <v>1.1759170000000001</v>
      </c>
      <c r="S458">
        <v>-0.82319560000000003</v>
      </c>
      <c r="T458">
        <v>-0.21699289999999999</v>
      </c>
      <c r="U458">
        <v>1.6319539999999999</v>
      </c>
    </row>
    <row r="459" spans="1:21" x14ac:dyDescent="0.25">
      <c r="A459" s="20">
        <f>0.00000027307*10^9</f>
        <v>273.07</v>
      </c>
      <c r="B459">
        <v>-0.13201650000000001</v>
      </c>
      <c r="C459">
        <v>-0.57282730000000004</v>
      </c>
      <c r="D459">
        <v>0.1061879</v>
      </c>
      <c r="E459">
        <v>0.2244584</v>
      </c>
      <c r="F459">
        <v>-0.57065390000000005</v>
      </c>
      <c r="G459">
        <v>0.31721579999999999</v>
      </c>
      <c r="H459">
        <v>-0.697071</v>
      </c>
      <c r="I459">
        <v>0.1115245</v>
      </c>
      <c r="J459">
        <v>2.0136720000000001</v>
      </c>
      <c r="K459">
        <v>-0.64817760000000002</v>
      </c>
      <c r="L459">
        <v>-1.3785430000000001</v>
      </c>
      <c r="M459">
        <v>-0.37822739999999999</v>
      </c>
      <c r="N459">
        <v>-0.75302619999999998</v>
      </c>
      <c r="O459">
        <v>-0.63025540000000002</v>
      </c>
      <c r="P459">
        <v>-0.32968960000000003</v>
      </c>
      <c r="Q459">
        <v>1.4841</v>
      </c>
      <c r="R459">
        <v>0.16052150000000001</v>
      </c>
      <c r="S459">
        <v>-0.16148270000000001</v>
      </c>
      <c r="T459">
        <v>1.263525</v>
      </c>
      <c r="U459">
        <v>2.0059309999999999</v>
      </c>
    </row>
    <row r="460" spans="1:21" x14ac:dyDescent="0.25">
      <c r="A460" s="20">
        <f>0.00000027407*10^9</f>
        <v>274.07</v>
      </c>
      <c r="B460">
        <v>-0.79439119999999996</v>
      </c>
      <c r="C460">
        <v>6.7494460000000006E-2</v>
      </c>
      <c r="D460">
        <v>0.8921772</v>
      </c>
      <c r="E460">
        <v>1.9682569999999999</v>
      </c>
      <c r="F460">
        <v>0.37366680000000002</v>
      </c>
      <c r="G460">
        <v>-0.36437419999999998</v>
      </c>
      <c r="H460">
        <v>0.10368230000000001</v>
      </c>
      <c r="I460">
        <v>9.0601520000000005E-2</v>
      </c>
      <c r="J460">
        <v>2.3895409999999999</v>
      </c>
      <c r="K460">
        <v>-1.176053</v>
      </c>
      <c r="L460">
        <v>1.134061</v>
      </c>
      <c r="M460">
        <v>-1.102668</v>
      </c>
      <c r="N460">
        <v>1.1222369999999999</v>
      </c>
      <c r="O460">
        <v>-0.59651770000000004</v>
      </c>
      <c r="P460">
        <v>-0.31647160000000002</v>
      </c>
      <c r="Q460">
        <v>1.875974</v>
      </c>
      <c r="R460">
        <v>-0.52909419999999996</v>
      </c>
      <c r="S460">
        <v>0.59178229999999998</v>
      </c>
      <c r="T460">
        <v>1.718148</v>
      </c>
      <c r="U460">
        <v>1.255843</v>
      </c>
    </row>
    <row r="461" spans="1:21" x14ac:dyDescent="0.25">
      <c r="A461" s="20">
        <f>0.00000027507*10^9</f>
        <v>275.07</v>
      </c>
      <c r="B461">
        <v>-0.59435420000000005</v>
      </c>
      <c r="C461">
        <v>1.1630849999999999</v>
      </c>
      <c r="D461">
        <v>2.103917</v>
      </c>
      <c r="E461">
        <v>1.8108500000000001</v>
      </c>
      <c r="F461">
        <v>1.345502</v>
      </c>
      <c r="G461">
        <v>-6.1778390000000002E-2</v>
      </c>
      <c r="H461">
        <v>1.536049</v>
      </c>
      <c r="I461">
        <v>0.24894359999999999</v>
      </c>
      <c r="J461">
        <v>1.380023</v>
      </c>
      <c r="K461">
        <v>-0.7333731</v>
      </c>
      <c r="L461">
        <v>1.724227</v>
      </c>
      <c r="M461">
        <v>-1.4861740000000001</v>
      </c>
      <c r="N461">
        <v>1.978996</v>
      </c>
      <c r="O461">
        <v>-4.1493910000000002E-2</v>
      </c>
      <c r="P461">
        <v>-0.31818170000000001</v>
      </c>
      <c r="Q461">
        <v>0.51685099999999995</v>
      </c>
      <c r="R461">
        <v>-3.7212910000000002E-2</v>
      </c>
      <c r="S461">
        <v>-4.4445370000000001E-3</v>
      </c>
      <c r="T461">
        <v>1.182796</v>
      </c>
      <c r="U461">
        <v>0.51416499999999998</v>
      </c>
    </row>
    <row r="462" spans="1:21" x14ac:dyDescent="0.25">
      <c r="A462" s="20">
        <f>0.00000027607*10^9</f>
        <v>276.07</v>
      </c>
      <c r="B462">
        <v>-0.55821759999999998</v>
      </c>
      <c r="C462">
        <v>1.224045</v>
      </c>
      <c r="D462">
        <v>1.682372</v>
      </c>
      <c r="E462">
        <v>0.1898772</v>
      </c>
      <c r="F462">
        <v>1.247344</v>
      </c>
      <c r="G462">
        <v>1.4332050000000001</v>
      </c>
      <c r="H462">
        <v>1.4638599999999999</v>
      </c>
      <c r="I462">
        <v>0.45254480000000002</v>
      </c>
      <c r="J462">
        <v>0.28032269999999998</v>
      </c>
      <c r="K462">
        <v>0.3691701</v>
      </c>
      <c r="L462">
        <v>0.32163649999999999</v>
      </c>
      <c r="M462">
        <v>-1.7242740000000001</v>
      </c>
      <c r="N462">
        <v>1.0919909999999999</v>
      </c>
      <c r="O462">
        <v>0.62983979999999995</v>
      </c>
      <c r="P462">
        <v>-8.913828E-2</v>
      </c>
      <c r="Q462">
        <v>-0.2517839</v>
      </c>
      <c r="R462">
        <v>0.65345690000000001</v>
      </c>
      <c r="S462">
        <v>-0.73332330000000001</v>
      </c>
      <c r="T462">
        <v>1.255158</v>
      </c>
      <c r="U462">
        <v>0.37834390000000001</v>
      </c>
    </row>
    <row r="463" spans="1:21" x14ac:dyDescent="0.25">
      <c r="A463" s="20">
        <f>0.00000027707*10^9</f>
        <v>277.07</v>
      </c>
      <c r="B463">
        <v>-0.29047410000000001</v>
      </c>
      <c r="C463">
        <v>0.70276479999999997</v>
      </c>
      <c r="D463">
        <v>0.2661193</v>
      </c>
      <c r="E463">
        <v>-0.2050766</v>
      </c>
      <c r="F463">
        <v>0.4314984</v>
      </c>
      <c r="G463">
        <v>2.2936320000000001</v>
      </c>
      <c r="H463">
        <v>-0.57237910000000003</v>
      </c>
      <c r="I463">
        <v>0.55074060000000002</v>
      </c>
      <c r="J463">
        <v>-0.71113539999999997</v>
      </c>
      <c r="K463">
        <v>0.42497089999999998</v>
      </c>
      <c r="L463">
        <v>-0.1035949</v>
      </c>
      <c r="M463">
        <v>-1.367426</v>
      </c>
      <c r="N463">
        <v>0.30436760000000002</v>
      </c>
      <c r="O463">
        <v>3.6873209999999997E-2</v>
      </c>
      <c r="P463">
        <v>6.3801060000000007E-2</v>
      </c>
      <c r="Q463">
        <v>4.9123149999999997E-2</v>
      </c>
      <c r="R463">
        <v>0.37145210000000001</v>
      </c>
      <c r="S463">
        <v>-0.76206050000000003</v>
      </c>
      <c r="T463">
        <v>0.86291799999999996</v>
      </c>
      <c r="U463">
        <v>-0.3082434</v>
      </c>
    </row>
    <row r="464" spans="1:21" x14ac:dyDescent="0.25">
      <c r="A464" s="20">
        <f>0.00000027807*10^9</f>
        <v>278.07</v>
      </c>
      <c r="B464">
        <v>0.8519717</v>
      </c>
      <c r="C464">
        <v>0.61682579999999998</v>
      </c>
      <c r="D464">
        <v>-8.0013580000000001E-2</v>
      </c>
      <c r="E464">
        <v>-3.2994549999999997E-2</v>
      </c>
      <c r="F464">
        <v>0.2144037</v>
      </c>
      <c r="G464">
        <v>2.3376809999999999</v>
      </c>
      <c r="H464">
        <v>-1.1068990000000001</v>
      </c>
      <c r="I464">
        <v>1.143675</v>
      </c>
      <c r="J464">
        <v>-0.84695940000000003</v>
      </c>
      <c r="K464">
        <v>-0.344636</v>
      </c>
      <c r="L464">
        <v>0.2963113</v>
      </c>
      <c r="M464">
        <v>-0.23623659999999999</v>
      </c>
      <c r="N464">
        <v>0.32167750000000001</v>
      </c>
      <c r="O464">
        <v>-1.607874</v>
      </c>
      <c r="P464">
        <v>-0.31949660000000002</v>
      </c>
      <c r="Q464">
        <v>-0.30602289999999999</v>
      </c>
      <c r="R464">
        <v>-0.19093879999999999</v>
      </c>
      <c r="S464">
        <v>-1.0144249999999999</v>
      </c>
      <c r="T464">
        <v>-0.3872758</v>
      </c>
      <c r="U464">
        <v>-0.70534240000000004</v>
      </c>
    </row>
    <row r="465" spans="1:21" x14ac:dyDescent="0.25">
      <c r="A465" s="20">
        <f>0.00000027907*10^9</f>
        <v>279.07000000000005</v>
      </c>
      <c r="B465">
        <v>1.582735</v>
      </c>
      <c r="C465">
        <v>0.27706520000000001</v>
      </c>
      <c r="D465">
        <v>1.6405559999999999</v>
      </c>
      <c r="E465">
        <v>3.0936370000000001E-2</v>
      </c>
      <c r="F465">
        <v>6.5470959999999996E-3</v>
      </c>
      <c r="G465">
        <v>1.7477529999999999</v>
      </c>
      <c r="H465">
        <v>1.001903</v>
      </c>
      <c r="I465">
        <v>1.0622529999999999</v>
      </c>
      <c r="J465">
        <v>-8.3908209999999997E-2</v>
      </c>
      <c r="K465">
        <v>-0.43049779999999999</v>
      </c>
      <c r="L465">
        <v>-0.2982495</v>
      </c>
      <c r="M465">
        <v>0.25114199999999998</v>
      </c>
      <c r="N465">
        <v>-3.9167399999999998E-2</v>
      </c>
      <c r="O465">
        <v>-2.5000689999999999</v>
      </c>
      <c r="P465">
        <v>3.2280830000000003E-2</v>
      </c>
      <c r="Q465">
        <v>-0.94891289999999995</v>
      </c>
      <c r="R465">
        <v>-0.39245940000000001</v>
      </c>
      <c r="S465">
        <v>-1.341307</v>
      </c>
      <c r="T465">
        <v>-0.18750120000000001</v>
      </c>
      <c r="U465">
        <v>0.1346617</v>
      </c>
    </row>
    <row r="466" spans="1:21" x14ac:dyDescent="0.25">
      <c r="A466" s="20">
        <f>0.00000028007*10^9</f>
        <v>280.07</v>
      </c>
      <c r="B466">
        <v>1.05287</v>
      </c>
      <c r="C466">
        <v>-0.56996440000000004</v>
      </c>
      <c r="D466">
        <v>2.9268260000000001</v>
      </c>
      <c r="E466">
        <v>-3.893699E-3</v>
      </c>
      <c r="F466">
        <v>-1.8161769999999999</v>
      </c>
      <c r="G466">
        <v>0.17951880000000001</v>
      </c>
      <c r="H466">
        <v>2.802578</v>
      </c>
      <c r="I466">
        <v>-9.2226100000000005E-2</v>
      </c>
      <c r="J466">
        <v>0.57421219999999995</v>
      </c>
      <c r="K466">
        <v>0.1065921</v>
      </c>
      <c r="L466">
        <v>-0.61678569999999999</v>
      </c>
      <c r="M466">
        <v>-5.8018739999999999E-2</v>
      </c>
      <c r="N466">
        <v>-1.0983499999999999</v>
      </c>
      <c r="O466">
        <v>-2.1503489999999998</v>
      </c>
      <c r="P466">
        <v>1.7108049999999999</v>
      </c>
      <c r="Q466">
        <v>-0.14977969999999999</v>
      </c>
      <c r="R466">
        <v>-0.79580059999999997</v>
      </c>
      <c r="S466">
        <v>-0.84528329999999996</v>
      </c>
      <c r="T466">
        <v>1.149208</v>
      </c>
      <c r="U466">
        <v>1.319369</v>
      </c>
    </row>
    <row r="467" spans="1:21" x14ac:dyDescent="0.25">
      <c r="A467" s="20">
        <f>0.00000028107*10^9</f>
        <v>281.07</v>
      </c>
      <c r="B467">
        <v>0.8111389</v>
      </c>
      <c r="C467">
        <v>-0.28064030000000001</v>
      </c>
      <c r="D467">
        <v>1.4457469999999999</v>
      </c>
      <c r="E467">
        <v>-0.86738919999999997</v>
      </c>
      <c r="F467">
        <v>-2.6123880000000002</v>
      </c>
      <c r="G467">
        <v>-0.22561999999999999</v>
      </c>
      <c r="H467">
        <v>2.3271839999999999</v>
      </c>
      <c r="I467">
        <v>-0.66762600000000005</v>
      </c>
      <c r="J467">
        <v>0.74795480000000003</v>
      </c>
      <c r="K467">
        <v>-9.0626780000000004E-2</v>
      </c>
      <c r="L467">
        <v>-3.1278300000000002E-2</v>
      </c>
      <c r="M467">
        <v>0.49769679999999999</v>
      </c>
      <c r="N467">
        <v>-1.3875029999999999</v>
      </c>
      <c r="O467">
        <v>-1.106954</v>
      </c>
      <c r="P467">
        <v>2.2306759999999999</v>
      </c>
      <c r="Q467">
        <v>1.7976300000000001</v>
      </c>
      <c r="R467">
        <v>-0.89467739999999996</v>
      </c>
      <c r="S467">
        <v>0.55781879999999995</v>
      </c>
      <c r="T467">
        <v>1.9778290000000001</v>
      </c>
      <c r="U467">
        <v>1.3907499999999999</v>
      </c>
    </row>
    <row r="468" spans="1:21" x14ac:dyDescent="0.25">
      <c r="A468" s="20">
        <f>0.00000028207*10^9</f>
        <v>282.07</v>
      </c>
      <c r="B468">
        <v>1.6056569999999999</v>
      </c>
      <c r="C468">
        <v>0.90277490000000005</v>
      </c>
      <c r="D468">
        <v>-0.35562070000000001</v>
      </c>
      <c r="E468">
        <v>-1.190191</v>
      </c>
      <c r="F468">
        <v>-0.7539458</v>
      </c>
      <c r="G468">
        <v>0.87076640000000005</v>
      </c>
      <c r="H468">
        <v>0.54093449999999998</v>
      </c>
      <c r="I468">
        <v>-0.65000329999999995</v>
      </c>
      <c r="J468">
        <v>0.41989969999999999</v>
      </c>
      <c r="K468">
        <v>-0.73773219999999995</v>
      </c>
      <c r="L468">
        <v>4.9736009999999997E-2</v>
      </c>
      <c r="M468">
        <v>1.226585</v>
      </c>
      <c r="N468">
        <v>-0.50480539999999996</v>
      </c>
      <c r="O468">
        <v>0.66562370000000004</v>
      </c>
      <c r="P468">
        <v>0.66288979999999997</v>
      </c>
      <c r="Q468">
        <v>2.0857160000000001</v>
      </c>
      <c r="R468">
        <v>8.4334820000000005E-2</v>
      </c>
      <c r="S468">
        <v>1.611802</v>
      </c>
      <c r="T468">
        <v>2.0250680000000001</v>
      </c>
      <c r="U468">
        <v>8.0520270000000005E-2</v>
      </c>
    </row>
    <row r="469" spans="1:21" x14ac:dyDescent="0.25">
      <c r="A469" s="20">
        <f>0.00000028307*10^9</f>
        <v>283.07</v>
      </c>
      <c r="B469">
        <v>2.0226929999999999</v>
      </c>
      <c r="C469">
        <v>0.72770809999999997</v>
      </c>
      <c r="D469">
        <v>-0.70980980000000005</v>
      </c>
      <c r="E469">
        <v>-0.1078017</v>
      </c>
      <c r="F469">
        <v>0.24325060000000001</v>
      </c>
      <c r="G469">
        <v>0.99502979999999996</v>
      </c>
      <c r="H469">
        <v>-0.2305092</v>
      </c>
      <c r="I469">
        <v>-0.4423821</v>
      </c>
      <c r="J469">
        <v>-0.43968390000000002</v>
      </c>
      <c r="K469">
        <v>-0.60638800000000004</v>
      </c>
      <c r="L469">
        <v>-0.1281747</v>
      </c>
      <c r="M469">
        <v>0.72561319999999996</v>
      </c>
      <c r="N469">
        <v>7.5591939999999996E-2</v>
      </c>
      <c r="O469">
        <v>1.8863259999999999</v>
      </c>
      <c r="P469">
        <v>-0.29370190000000002</v>
      </c>
      <c r="Q469">
        <v>0.455067</v>
      </c>
      <c r="R469">
        <v>1.633537</v>
      </c>
      <c r="S469">
        <v>1.2723789999999999</v>
      </c>
      <c r="T469">
        <v>1.1197790000000001</v>
      </c>
      <c r="U469">
        <v>-0.75384510000000005</v>
      </c>
    </row>
    <row r="470" spans="1:21" x14ac:dyDescent="0.25">
      <c r="A470" s="20">
        <f>0.00000028407*10^9</f>
        <v>284.07</v>
      </c>
      <c r="B470">
        <v>1.2357480000000001</v>
      </c>
      <c r="C470">
        <v>-1.557242</v>
      </c>
      <c r="D470">
        <v>-0.90342140000000004</v>
      </c>
      <c r="E470">
        <v>0.29026099999999999</v>
      </c>
      <c r="F470">
        <v>-0.45493640000000002</v>
      </c>
      <c r="G470">
        <v>0.55745420000000001</v>
      </c>
      <c r="H470">
        <v>-0.16008030000000001</v>
      </c>
      <c r="I470">
        <v>0.83857519999999997</v>
      </c>
      <c r="J470">
        <v>-1.071232</v>
      </c>
      <c r="K470">
        <v>-0.51328039999999997</v>
      </c>
      <c r="L470">
        <v>-0.6545474</v>
      </c>
      <c r="M470">
        <v>-0.27110580000000001</v>
      </c>
      <c r="N470">
        <v>-0.42887979999999998</v>
      </c>
      <c r="O470">
        <v>0.80889690000000003</v>
      </c>
      <c r="P470">
        <v>0.17954709999999999</v>
      </c>
      <c r="Q470">
        <v>-0.65955220000000003</v>
      </c>
      <c r="R470">
        <v>2.0522809999999998</v>
      </c>
      <c r="S470">
        <v>0.1474859</v>
      </c>
      <c r="T470">
        <v>0.52562900000000001</v>
      </c>
      <c r="U470">
        <v>-0.43597799999999998</v>
      </c>
    </row>
    <row r="471" spans="1:21" x14ac:dyDescent="0.25">
      <c r="A471" s="20">
        <f>0.00000028507*10^9</f>
        <v>285.07</v>
      </c>
      <c r="B471">
        <v>0.26501039999999998</v>
      </c>
      <c r="C471">
        <v>-2.8605930000000002</v>
      </c>
      <c r="D471">
        <v>-0.771845</v>
      </c>
      <c r="E471">
        <v>6.3284699999999999E-2</v>
      </c>
      <c r="F471">
        <v>-0.2882827</v>
      </c>
      <c r="G471">
        <v>0.37769999999999998</v>
      </c>
      <c r="H471">
        <v>-0.2093756</v>
      </c>
      <c r="I471">
        <v>1.5118799999999999</v>
      </c>
      <c r="J471">
        <v>-0.47587859999999998</v>
      </c>
      <c r="K471">
        <v>-1.460073</v>
      </c>
      <c r="L471">
        <v>-0.85050539999999997</v>
      </c>
      <c r="M471">
        <v>-1.0818840000000001</v>
      </c>
      <c r="N471">
        <v>-1.4558040000000001</v>
      </c>
      <c r="O471">
        <v>-0.64876699999999998</v>
      </c>
      <c r="P471">
        <v>0.36419839999999998</v>
      </c>
      <c r="Q471">
        <v>-0.46426630000000002</v>
      </c>
      <c r="R471">
        <v>1.3665210000000001</v>
      </c>
      <c r="S471">
        <v>-0.31682880000000002</v>
      </c>
      <c r="T471">
        <v>0.83895869999999995</v>
      </c>
      <c r="U471">
        <v>7.7208659999999998E-2</v>
      </c>
    </row>
    <row r="472" spans="1:21" x14ac:dyDescent="0.25">
      <c r="A472" s="20">
        <f>0.00000028607*10^9</f>
        <v>286.07</v>
      </c>
      <c r="B472">
        <v>0.1463092</v>
      </c>
      <c r="C472">
        <v>-0.89382490000000003</v>
      </c>
      <c r="D472">
        <v>0.31360759999999999</v>
      </c>
      <c r="E472">
        <v>0.2147781</v>
      </c>
      <c r="F472">
        <v>0.3443174</v>
      </c>
      <c r="G472">
        <v>-0.34554869999999999</v>
      </c>
      <c r="H472">
        <v>0.22275690000000001</v>
      </c>
      <c r="I472">
        <v>0.1369754</v>
      </c>
      <c r="J472">
        <v>0.82556660000000004</v>
      </c>
      <c r="K472">
        <v>-2.272068</v>
      </c>
      <c r="L472">
        <v>-2.621689E-2</v>
      </c>
      <c r="M472">
        <v>-1.2423439999999999</v>
      </c>
      <c r="N472">
        <v>-1.470326</v>
      </c>
      <c r="O472">
        <v>0.18643680000000001</v>
      </c>
      <c r="P472">
        <v>0.39068150000000001</v>
      </c>
      <c r="Q472">
        <v>0.76572700000000005</v>
      </c>
      <c r="R472">
        <v>1.506043</v>
      </c>
      <c r="S472">
        <v>0.34515390000000001</v>
      </c>
      <c r="T472">
        <v>0.49163059999999997</v>
      </c>
      <c r="U472">
        <v>1.083566</v>
      </c>
    </row>
    <row r="473" spans="1:21" x14ac:dyDescent="0.25">
      <c r="A473" s="20">
        <f>0.00000028707*10^9</f>
        <v>287.07</v>
      </c>
      <c r="B473">
        <v>0.37581520000000002</v>
      </c>
      <c r="C473">
        <v>0.80572779999999999</v>
      </c>
      <c r="D473">
        <v>1.0661659999999999</v>
      </c>
      <c r="E473">
        <v>-7.2407830000000006E-2</v>
      </c>
      <c r="F473">
        <v>0.32068370000000002</v>
      </c>
      <c r="G473">
        <v>-0.82269689999999995</v>
      </c>
      <c r="H473">
        <v>0.4096649</v>
      </c>
      <c r="I473">
        <v>-0.69886000000000004</v>
      </c>
      <c r="J473">
        <v>1.1728430000000001</v>
      </c>
      <c r="K473">
        <v>-1.797938</v>
      </c>
      <c r="L473">
        <v>-6.5648390000000001E-2</v>
      </c>
      <c r="M473">
        <v>-1.0211589999999999</v>
      </c>
      <c r="N473">
        <v>-0.52548760000000005</v>
      </c>
      <c r="O473">
        <v>1.4663649999999999</v>
      </c>
      <c r="P473">
        <v>0.49407699999999999</v>
      </c>
      <c r="Q473">
        <v>1.354206</v>
      </c>
      <c r="R473">
        <v>1.700755</v>
      </c>
      <c r="S473">
        <v>0.71277539999999995</v>
      </c>
      <c r="T473">
        <v>-0.62347730000000001</v>
      </c>
      <c r="U473">
        <v>1.603145</v>
      </c>
    </row>
    <row r="474" spans="1:21" x14ac:dyDescent="0.25">
      <c r="A474" s="20">
        <f>0.00000028807*10^9</f>
        <v>288.07</v>
      </c>
      <c r="B474">
        <v>0.55116489999999996</v>
      </c>
      <c r="C474">
        <v>0.57701780000000003</v>
      </c>
      <c r="D474">
        <v>0.79112950000000004</v>
      </c>
      <c r="E474">
        <v>-0.33271620000000002</v>
      </c>
      <c r="F474">
        <v>0.48609970000000002</v>
      </c>
      <c r="G474">
        <v>-0.50922860000000003</v>
      </c>
      <c r="H474">
        <v>0.2712059</v>
      </c>
      <c r="I474">
        <v>-0.36581180000000002</v>
      </c>
      <c r="J474">
        <v>5.7473820000000002E-2</v>
      </c>
      <c r="K474">
        <v>-0.37578479999999997</v>
      </c>
      <c r="L474">
        <v>-0.4879558</v>
      </c>
      <c r="M474">
        <v>-1.5072300000000001</v>
      </c>
      <c r="N474">
        <v>-0.20173859999999999</v>
      </c>
      <c r="O474">
        <v>0.3748129</v>
      </c>
      <c r="P474">
        <v>0.22341330000000001</v>
      </c>
      <c r="Q474">
        <v>0.65702850000000002</v>
      </c>
      <c r="R474">
        <v>0.87898860000000001</v>
      </c>
      <c r="S474">
        <v>0.66857509999999998</v>
      </c>
      <c r="T474">
        <v>-0.53795579999999998</v>
      </c>
      <c r="U474">
        <v>0.42472110000000002</v>
      </c>
    </row>
    <row r="475" spans="1:21" x14ac:dyDescent="0.25">
      <c r="A475" s="20">
        <f>0.00000028907*10^9</f>
        <v>289.07</v>
      </c>
      <c r="B475">
        <v>0.76310160000000005</v>
      </c>
      <c r="C475">
        <v>0.68624280000000004</v>
      </c>
      <c r="D475">
        <v>0.86430050000000003</v>
      </c>
      <c r="E475">
        <v>5.7664350000000003E-2</v>
      </c>
      <c r="F475">
        <v>0.86579530000000005</v>
      </c>
      <c r="G475">
        <v>-0.1728983</v>
      </c>
      <c r="H475">
        <v>-0.15402099999999999</v>
      </c>
      <c r="I475">
        <v>-5.8709890000000001E-2</v>
      </c>
      <c r="J475">
        <v>-1.2325820000000001</v>
      </c>
      <c r="K475">
        <v>0.80951810000000002</v>
      </c>
      <c r="L475">
        <v>0.40968480000000002</v>
      </c>
      <c r="M475">
        <v>-1.8290770000000001</v>
      </c>
      <c r="N475">
        <v>0.16339609999999999</v>
      </c>
      <c r="O475">
        <v>-1.4652400000000001</v>
      </c>
      <c r="P475">
        <v>0.48810579999999998</v>
      </c>
      <c r="Q475">
        <v>0.46290500000000001</v>
      </c>
      <c r="R475">
        <v>0.40977059999999998</v>
      </c>
      <c r="S475">
        <v>1.444477</v>
      </c>
      <c r="T475">
        <v>0.85771220000000004</v>
      </c>
      <c r="U475">
        <v>-0.20253370000000001</v>
      </c>
    </row>
    <row r="476" spans="1:21" x14ac:dyDescent="0.25">
      <c r="A476" s="20">
        <f>0.00000029007*10^9</f>
        <v>290.07</v>
      </c>
      <c r="B476">
        <v>1.208469</v>
      </c>
      <c r="C476">
        <v>1.2011940000000001</v>
      </c>
      <c r="D476">
        <v>1.5348489999999999</v>
      </c>
      <c r="E476">
        <v>9.2036429999999992E-3</v>
      </c>
      <c r="F476">
        <v>1.215892</v>
      </c>
      <c r="G476">
        <v>0.4242167</v>
      </c>
      <c r="H476">
        <v>-1.060495</v>
      </c>
      <c r="I476">
        <v>-0.1235446</v>
      </c>
      <c r="J476">
        <v>-1.615165</v>
      </c>
      <c r="K476">
        <v>0.80047179999999996</v>
      </c>
      <c r="L476">
        <v>1.1426970000000001</v>
      </c>
      <c r="M476">
        <v>-0.5775285</v>
      </c>
      <c r="N476">
        <v>1.1130169999999999</v>
      </c>
      <c r="O476">
        <v>-1.6776519999999999</v>
      </c>
      <c r="P476">
        <v>0.7945702</v>
      </c>
      <c r="Q476">
        <v>0.36634800000000001</v>
      </c>
      <c r="R476">
        <v>0.65994900000000001</v>
      </c>
      <c r="S476">
        <v>1.797577</v>
      </c>
      <c r="T476">
        <v>0.74259580000000003</v>
      </c>
      <c r="U476">
        <v>0.86894700000000002</v>
      </c>
    </row>
    <row r="477" spans="1:21" x14ac:dyDescent="0.25">
      <c r="A477" s="20">
        <f>0.00000029107*10^9</f>
        <v>291.07000000000005</v>
      </c>
      <c r="B477">
        <v>2.045966</v>
      </c>
      <c r="C477">
        <v>0.82687140000000003</v>
      </c>
      <c r="D477">
        <v>1.1770830000000001</v>
      </c>
      <c r="E477">
        <v>-0.89125480000000001</v>
      </c>
      <c r="F477">
        <v>1.004678</v>
      </c>
      <c r="G477">
        <v>1.3953789999999999</v>
      </c>
      <c r="H477">
        <v>2.254372E-2</v>
      </c>
      <c r="I477">
        <v>-0.89221479999999997</v>
      </c>
      <c r="J477">
        <v>-0.90284520000000001</v>
      </c>
      <c r="K477">
        <v>0.9027326</v>
      </c>
      <c r="L477">
        <v>0.26621289999999997</v>
      </c>
      <c r="M477">
        <v>1.264364</v>
      </c>
      <c r="N477">
        <v>1.23851</v>
      </c>
      <c r="O477">
        <v>-1.4798530000000001</v>
      </c>
      <c r="P477">
        <v>8.1491430000000004E-2</v>
      </c>
      <c r="Q477">
        <v>0.21447050000000001</v>
      </c>
      <c r="R477">
        <v>0.15276500000000001</v>
      </c>
      <c r="S477">
        <v>0.71857990000000005</v>
      </c>
      <c r="T477">
        <v>-0.75481330000000002</v>
      </c>
      <c r="U477">
        <v>1.53244</v>
      </c>
    </row>
    <row r="478" spans="1:21" x14ac:dyDescent="0.25">
      <c r="A478" s="20">
        <f>0.00000029207*10^9</f>
        <v>292.07</v>
      </c>
      <c r="B478">
        <v>1.4814369999999999</v>
      </c>
      <c r="C478">
        <v>0.2604959</v>
      </c>
      <c r="D478">
        <v>-0.58085750000000003</v>
      </c>
      <c r="E478">
        <v>-1.4752970000000001</v>
      </c>
      <c r="F478">
        <v>-0.1189902</v>
      </c>
      <c r="G478">
        <v>1.7642040000000001</v>
      </c>
      <c r="H478">
        <v>2.4881169999999999</v>
      </c>
      <c r="I478">
        <v>-1.234002</v>
      </c>
      <c r="J478">
        <v>-0.24026829999999999</v>
      </c>
      <c r="K478">
        <v>1.9950220000000001</v>
      </c>
      <c r="L478">
        <v>-1.10402</v>
      </c>
      <c r="M478">
        <v>1.132873</v>
      </c>
      <c r="N478">
        <v>0.78764659999999997</v>
      </c>
      <c r="O478">
        <v>-1.025463</v>
      </c>
      <c r="P478">
        <v>-0.95286009999999999</v>
      </c>
      <c r="Q478">
        <v>0.96837680000000004</v>
      </c>
      <c r="R478">
        <v>-1.3459129999999999</v>
      </c>
      <c r="S478">
        <v>0.22598869999999999</v>
      </c>
      <c r="T478">
        <v>-0.33105459999999998</v>
      </c>
      <c r="U478">
        <v>0.71406970000000003</v>
      </c>
    </row>
    <row r="479" spans="1:21" x14ac:dyDescent="0.25">
      <c r="A479" s="20">
        <f>0.00000029307*10^9</f>
        <v>293.07</v>
      </c>
      <c r="B479">
        <v>-0.62365780000000004</v>
      </c>
      <c r="C479">
        <v>1.0248820000000001</v>
      </c>
      <c r="D479">
        <v>-2.4313250000000002</v>
      </c>
      <c r="E479">
        <v>-0.80594399999999999</v>
      </c>
      <c r="F479">
        <v>-5.2989040000000001E-2</v>
      </c>
      <c r="G479">
        <v>1.655424</v>
      </c>
      <c r="H479">
        <v>2.3332459999999999</v>
      </c>
      <c r="I479">
        <v>-0.13082450000000001</v>
      </c>
      <c r="J479">
        <v>-0.80527499999999996</v>
      </c>
      <c r="K479">
        <v>1.797874</v>
      </c>
      <c r="L479">
        <v>-1.4003080000000001</v>
      </c>
      <c r="M479">
        <v>-0.50719009999999998</v>
      </c>
      <c r="N479">
        <v>0.67434810000000001</v>
      </c>
      <c r="O479">
        <v>0.44585439999999998</v>
      </c>
      <c r="P479">
        <v>-1.6945859999999999</v>
      </c>
      <c r="Q479">
        <v>1.2798719999999999</v>
      </c>
      <c r="R479">
        <v>-1.880619</v>
      </c>
      <c r="S479">
        <v>1.069312</v>
      </c>
      <c r="T479">
        <v>1.099213</v>
      </c>
      <c r="U479">
        <v>-0.2544304</v>
      </c>
    </row>
    <row r="480" spans="1:21" x14ac:dyDescent="0.25">
      <c r="A480" s="20">
        <f>0.00000029407*10^9</f>
        <v>294.07</v>
      </c>
      <c r="B480">
        <v>-1.044432</v>
      </c>
      <c r="C480">
        <v>1.5258849999999999</v>
      </c>
      <c r="D480">
        <v>-2.9672179999999999</v>
      </c>
      <c r="E480">
        <v>0.2386479</v>
      </c>
      <c r="F480">
        <v>1.481495</v>
      </c>
      <c r="G480">
        <v>1.9523520000000001</v>
      </c>
      <c r="H480">
        <v>0.4196223</v>
      </c>
      <c r="I480">
        <v>1.277609</v>
      </c>
      <c r="J480">
        <v>-1.369807</v>
      </c>
      <c r="K480">
        <v>2.9492919999999999E-2</v>
      </c>
      <c r="L480">
        <v>-0.25691649999999999</v>
      </c>
      <c r="M480">
        <v>-0.48890729999999999</v>
      </c>
      <c r="N480">
        <v>0.11855930000000001</v>
      </c>
      <c r="O480">
        <v>0.56346770000000002</v>
      </c>
      <c r="P480">
        <v>-1.2078880000000001</v>
      </c>
      <c r="Q480">
        <v>0.74029849999999997</v>
      </c>
      <c r="R480">
        <v>-0.6397427</v>
      </c>
      <c r="S480">
        <v>1.5451539999999999</v>
      </c>
      <c r="T480">
        <v>0.73209429999999998</v>
      </c>
      <c r="U480">
        <v>-0.84100620000000004</v>
      </c>
    </row>
    <row r="481" spans="1:21" x14ac:dyDescent="0.25">
      <c r="A481" s="20">
        <f>0.00000029507*10^9</f>
        <v>295.07</v>
      </c>
      <c r="B481">
        <v>4.8174689999999999E-2</v>
      </c>
      <c r="C481">
        <v>0.64224990000000004</v>
      </c>
      <c r="D481">
        <v>-2.0839340000000002</v>
      </c>
      <c r="E481">
        <v>0.1188322</v>
      </c>
      <c r="F481">
        <v>2.08914</v>
      </c>
      <c r="G481">
        <v>1.391723</v>
      </c>
      <c r="H481">
        <v>0.47284540000000003</v>
      </c>
      <c r="I481">
        <v>1.0763419999999999</v>
      </c>
      <c r="J481">
        <v>-1.177384</v>
      </c>
      <c r="K481">
        <v>-0.78689399999999998</v>
      </c>
      <c r="L481">
        <v>1.058643</v>
      </c>
      <c r="M481">
        <v>0.27747159999999998</v>
      </c>
      <c r="N481">
        <v>-0.732321</v>
      </c>
      <c r="O481">
        <v>-0.95928800000000003</v>
      </c>
      <c r="P481">
        <v>0.393897</v>
      </c>
      <c r="Q481">
        <v>0.73684539999999998</v>
      </c>
      <c r="R481">
        <v>0.96119019999999999</v>
      </c>
      <c r="S481">
        <v>1.352026</v>
      </c>
      <c r="T481">
        <v>-0.13558539999999999</v>
      </c>
      <c r="U481">
        <v>-1.8676489999999999</v>
      </c>
    </row>
    <row r="482" spans="1:21" x14ac:dyDescent="0.25">
      <c r="A482" s="20">
        <f>0.00000029607*10^9</f>
        <v>296.07</v>
      </c>
      <c r="B482">
        <v>-0.12899740000000001</v>
      </c>
      <c r="C482">
        <v>0.44326100000000002</v>
      </c>
      <c r="D482">
        <v>-1.07666</v>
      </c>
      <c r="E482">
        <v>-0.46563169999999998</v>
      </c>
      <c r="F482">
        <v>1.1867730000000001</v>
      </c>
      <c r="G482">
        <v>-0.64993979999999996</v>
      </c>
      <c r="H482">
        <v>1.6286499999999999</v>
      </c>
      <c r="I482">
        <v>-1.1742249999999999E-2</v>
      </c>
      <c r="J482">
        <v>-1.084298</v>
      </c>
      <c r="K482">
        <v>-0.54762089999999997</v>
      </c>
      <c r="L482">
        <v>1.1797010000000001</v>
      </c>
      <c r="M482">
        <v>-0.45420339999999998</v>
      </c>
      <c r="N482">
        <v>-0.38283479999999998</v>
      </c>
      <c r="O482">
        <v>-1.09009</v>
      </c>
      <c r="P482">
        <v>0.95445789999999997</v>
      </c>
      <c r="Q482">
        <v>1.442658</v>
      </c>
      <c r="R482">
        <v>1.0315730000000001</v>
      </c>
      <c r="S482">
        <v>1.2184649999999999</v>
      </c>
      <c r="T482">
        <v>3.8344369999999999E-4</v>
      </c>
      <c r="U482">
        <v>-2.1804709999999998</v>
      </c>
    </row>
    <row r="483" spans="1:21" x14ac:dyDescent="0.25">
      <c r="A483" s="20">
        <f>0.00000029707*10^9</f>
        <v>297.07</v>
      </c>
      <c r="B483">
        <v>-1.0421689999999999</v>
      </c>
      <c r="C483">
        <v>1.140487</v>
      </c>
      <c r="D483">
        <v>-0.8852198</v>
      </c>
      <c r="E483">
        <v>0.1179808</v>
      </c>
      <c r="F483">
        <v>-0.32984829999999998</v>
      </c>
      <c r="G483">
        <v>-1.4063509999999999</v>
      </c>
      <c r="H483">
        <v>1.1443289999999999</v>
      </c>
      <c r="I483">
        <v>0.84783399999999998</v>
      </c>
      <c r="J483">
        <v>-0.76216649999999997</v>
      </c>
      <c r="K483">
        <v>-1.0694710000000001</v>
      </c>
      <c r="L483">
        <v>1.169216</v>
      </c>
      <c r="M483">
        <v>-1.267147</v>
      </c>
      <c r="N483">
        <v>1.174804</v>
      </c>
      <c r="O483">
        <v>0.6396039</v>
      </c>
      <c r="P483">
        <v>0.80795139999999999</v>
      </c>
      <c r="Q483">
        <v>1.7063870000000001</v>
      </c>
      <c r="R483">
        <v>-0.4492873</v>
      </c>
      <c r="S483">
        <v>0.77443450000000003</v>
      </c>
      <c r="T483">
        <v>0.33325250000000001</v>
      </c>
      <c r="U483">
        <v>-0.57494350000000005</v>
      </c>
    </row>
    <row r="484" spans="1:21" x14ac:dyDescent="0.25">
      <c r="A484" s="20">
        <f>0.00000029807*10^9</f>
        <v>298.07</v>
      </c>
      <c r="B484">
        <v>-0.9125624</v>
      </c>
      <c r="C484">
        <v>1.4094009999999999</v>
      </c>
      <c r="D484">
        <v>-0.76783789999999996</v>
      </c>
      <c r="E484">
        <v>0.28115499999999999</v>
      </c>
      <c r="F484">
        <v>-0.78494390000000003</v>
      </c>
      <c r="G484">
        <v>-0.59334100000000001</v>
      </c>
      <c r="H484">
        <v>0.25176280000000001</v>
      </c>
      <c r="I484">
        <v>3.0164879999999998</v>
      </c>
      <c r="J484">
        <v>0.36599880000000001</v>
      </c>
      <c r="K484">
        <v>-2.054494</v>
      </c>
      <c r="L484">
        <v>1.4488639999999999</v>
      </c>
      <c r="M484">
        <v>-0.93481400000000003</v>
      </c>
      <c r="N484">
        <v>1.900644</v>
      </c>
      <c r="O484">
        <v>1.615483</v>
      </c>
      <c r="P484">
        <v>1.060106</v>
      </c>
      <c r="Q484">
        <v>0.95945139999999995</v>
      </c>
      <c r="R484">
        <v>-1.1752119999999999</v>
      </c>
      <c r="S484">
        <v>0.58987769999999995</v>
      </c>
      <c r="T484">
        <v>0.53791440000000001</v>
      </c>
      <c r="U484">
        <v>0.87686410000000004</v>
      </c>
    </row>
    <row r="485" spans="1:21" x14ac:dyDescent="0.25">
      <c r="A485" s="20">
        <f>0.00000029907*10^9</f>
        <v>299.07</v>
      </c>
      <c r="B485">
        <v>-0.23636080000000001</v>
      </c>
      <c r="C485">
        <v>1.228297</v>
      </c>
      <c r="D485">
        <v>2.2451459999999999E-2</v>
      </c>
      <c r="E485">
        <v>-1.287431</v>
      </c>
      <c r="F485">
        <v>0.1443941</v>
      </c>
      <c r="G485">
        <v>-0.54297479999999998</v>
      </c>
      <c r="H485">
        <v>0.98309389999999997</v>
      </c>
      <c r="I485">
        <v>3.1967829999999999</v>
      </c>
      <c r="J485">
        <v>0.95727910000000005</v>
      </c>
      <c r="K485">
        <v>-2.27135</v>
      </c>
      <c r="L485">
        <v>0.65274220000000005</v>
      </c>
      <c r="M485">
        <v>0.3315014</v>
      </c>
      <c r="N485">
        <v>0.96310660000000003</v>
      </c>
      <c r="O485">
        <v>1.1531629999999999</v>
      </c>
      <c r="P485">
        <v>0.43319419999999997</v>
      </c>
      <c r="Q485">
        <v>-9.8496859999999999E-3</v>
      </c>
      <c r="R485">
        <v>-0.4873963</v>
      </c>
      <c r="S485">
        <v>1.2465869999999999</v>
      </c>
      <c r="T485">
        <v>0.14371600000000001</v>
      </c>
      <c r="U485">
        <v>0.63497820000000005</v>
      </c>
    </row>
    <row r="486" spans="1:21" x14ac:dyDescent="0.25">
      <c r="A486" s="20">
        <f>0.00000030007*10^9</f>
        <v>300.07</v>
      </c>
      <c r="B486">
        <v>-0.15091350000000001</v>
      </c>
      <c r="C486">
        <v>0.76785490000000001</v>
      </c>
      <c r="D486">
        <v>7.4738949999999998E-2</v>
      </c>
      <c r="E486">
        <v>-1.9276219999999999</v>
      </c>
      <c r="F486">
        <v>0.3821871</v>
      </c>
      <c r="G486">
        <v>-0.3244706</v>
      </c>
      <c r="H486">
        <v>1.8389880000000001</v>
      </c>
      <c r="I486">
        <v>1.605737</v>
      </c>
      <c r="J486">
        <v>0.51902729999999997</v>
      </c>
      <c r="K486">
        <v>-2.425548</v>
      </c>
      <c r="L486">
        <v>0.31089709999999998</v>
      </c>
      <c r="M486">
        <v>2.2558690000000001</v>
      </c>
      <c r="N486">
        <v>0.63709009999999999</v>
      </c>
      <c r="O486">
        <v>1.0885069999999999</v>
      </c>
      <c r="P486">
        <v>-0.13638239999999999</v>
      </c>
      <c r="Q486">
        <v>-2.1785390000000002E-2</v>
      </c>
      <c r="R486">
        <v>-0.1492214</v>
      </c>
      <c r="S486">
        <v>1.4586650000000001</v>
      </c>
      <c r="T486">
        <v>-1.2542660000000001</v>
      </c>
      <c r="U486">
        <v>1.542609E-2</v>
      </c>
    </row>
    <row r="487" spans="1:21" x14ac:dyDescent="0.25">
      <c r="A487" s="20">
        <f>0.00000030107*10^9</f>
        <v>301.07</v>
      </c>
      <c r="B487">
        <v>-6.6191990000000006E-2</v>
      </c>
      <c r="C487">
        <v>0.38034489999999999</v>
      </c>
      <c r="D487">
        <v>-0.87515560000000003</v>
      </c>
      <c r="E487">
        <v>-0.29326730000000001</v>
      </c>
      <c r="F487">
        <v>7.0587339999999998E-2</v>
      </c>
      <c r="G487">
        <v>1.108541</v>
      </c>
      <c r="H487">
        <v>0.63527339999999999</v>
      </c>
      <c r="I487">
        <v>0.74311539999999998</v>
      </c>
      <c r="J487">
        <v>0.4888112</v>
      </c>
      <c r="K487">
        <v>-2.473417</v>
      </c>
      <c r="L487">
        <v>1.56589</v>
      </c>
      <c r="M487">
        <v>3.1571229999999999</v>
      </c>
      <c r="N487">
        <v>1.5504</v>
      </c>
      <c r="O487">
        <v>1.3120609999999999</v>
      </c>
      <c r="P487">
        <v>0.35337079999999998</v>
      </c>
      <c r="Q487">
        <v>0.69057809999999997</v>
      </c>
      <c r="R487">
        <v>-0.72839290000000001</v>
      </c>
      <c r="S487">
        <v>1.5776790000000001</v>
      </c>
      <c r="T487">
        <v>-1.6325970000000001</v>
      </c>
      <c r="U487">
        <v>0.2210144</v>
      </c>
    </row>
    <row r="488" spans="1:21" x14ac:dyDescent="0.25">
      <c r="A488" s="20">
        <f>0.00000030207*10^9</f>
        <v>302.07</v>
      </c>
      <c r="B488">
        <v>0.59986030000000001</v>
      </c>
      <c r="C488">
        <v>0.72212520000000002</v>
      </c>
      <c r="D488">
        <v>-0.72560250000000004</v>
      </c>
      <c r="E488">
        <v>1.3016559999999999</v>
      </c>
      <c r="F488">
        <v>0.4905427</v>
      </c>
      <c r="G488">
        <v>1.7592620000000001</v>
      </c>
      <c r="H488">
        <v>-1.295342</v>
      </c>
      <c r="I488">
        <v>0.59447410000000001</v>
      </c>
      <c r="J488">
        <v>1.1813530000000001</v>
      </c>
      <c r="K488">
        <v>-1.7291529999999999</v>
      </c>
      <c r="L488">
        <v>1.7165820000000001</v>
      </c>
      <c r="M488">
        <v>1.8454189999999999</v>
      </c>
      <c r="N488">
        <v>1.568171</v>
      </c>
      <c r="O488">
        <v>1.358017</v>
      </c>
      <c r="P488">
        <v>-8.1147370000000003E-3</v>
      </c>
      <c r="Q488">
        <v>0.21548349999999999</v>
      </c>
      <c r="R488">
        <v>-0.58411270000000004</v>
      </c>
      <c r="S488">
        <v>1.9214990000000001</v>
      </c>
      <c r="T488">
        <v>-0.15702969999999999</v>
      </c>
      <c r="U488">
        <v>1.363464</v>
      </c>
    </row>
    <row r="489" spans="1:21" x14ac:dyDescent="0.25">
      <c r="A489" s="20">
        <f>0.00000030307*10^9</f>
        <v>303.07</v>
      </c>
      <c r="B489">
        <v>0.73626329999999995</v>
      </c>
      <c r="C489">
        <v>1.242799</v>
      </c>
      <c r="D489">
        <v>0.1029515</v>
      </c>
      <c r="E489">
        <v>0.67700859999999996</v>
      </c>
      <c r="F489">
        <v>1.4739479999999999E-2</v>
      </c>
      <c r="G489">
        <v>0.68894679999999997</v>
      </c>
      <c r="H489">
        <v>-1.3015490000000001</v>
      </c>
      <c r="I489">
        <v>0.44015470000000001</v>
      </c>
      <c r="J489">
        <v>1.8564670000000001</v>
      </c>
      <c r="K489">
        <v>-1.582036</v>
      </c>
      <c r="L489">
        <v>0.53821079999999999</v>
      </c>
      <c r="M489">
        <v>3.7255440000000001E-2</v>
      </c>
      <c r="N489">
        <v>0.3243105</v>
      </c>
      <c r="O489">
        <v>1.7388349999999999</v>
      </c>
      <c r="P489">
        <v>-1.1634249999999999</v>
      </c>
      <c r="Q489">
        <v>-1.0993059999999999</v>
      </c>
      <c r="R489">
        <v>0.59204579999999996</v>
      </c>
      <c r="S489">
        <v>0.93284049999999996</v>
      </c>
      <c r="T489">
        <v>0.96054360000000005</v>
      </c>
      <c r="U489">
        <v>1.9552590000000001</v>
      </c>
    </row>
    <row r="490" spans="1:21" x14ac:dyDescent="0.25">
      <c r="A490" s="20">
        <f>0.00000030407*10^9</f>
        <v>304.07</v>
      </c>
      <c r="B490">
        <v>-7.7444250000000006E-2</v>
      </c>
      <c r="C490">
        <v>0.81894990000000001</v>
      </c>
      <c r="D490">
        <v>0.1688009</v>
      </c>
      <c r="E490">
        <v>-0.28094550000000001</v>
      </c>
      <c r="F490">
        <v>-1.506262</v>
      </c>
      <c r="G490">
        <v>7.2705309999999995E-2</v>
      </c>
      <c r="H490">
        <v>-5.1180490000000002E-2</v>
      </c>
      <c r="I490">
        <v>0.42702630000000003</v>
      </c>
      <c r="J490">
        <v>1.384134</v>
      </c>
      <c r="K490">
        <v>-2.2342529999999998</v>
      </c>
      <c r="L490">
        <v>0.38011319999999998</v>
      </c>
      <c r="M490">
        <v>-0.93101400000000001</v>
      </c>
      <c r="N490">
        <v>-0.98504959999999997</v>
      </c>
      <c r="O490">
        <v>1.3487640000000001</v>
      </c>
      <c r="P490">
        <v>-1.5881449999999999</v>
      </c>
      <c r="Q490">
        <v>-0.20435510000000001</v>
      </c>
      <c r="R490">
        <v>0.72808870000000003</v>
      </c>
      <c r="S490">
        <v>-0.6360268</v>
      </c>
      <c r="T490">
        <v>1.2057789999999999</v>
      </c>
      <c r="U490">
        <v>0.39519870000000001</v>
      </c>
    </row>
    <row r="491" spans="1:21" x14ac:dyDescent="0.25">
      <c r="A491" s="20">
        <f>0.00000030507*10^9</f>
        <v>305.07</v>
      </c>
      <c r="B491">
        <v>-0.39159519999999998</v>
      </c>
      <c r="C491">
        <v>-0.1360923</v>
      </c>
      <c r="D491">
        <v>0.15296280000000001</v>
      </c>
      <c r="E491">
        <v>0.86458440000000003</v>
      </c>
      <c r="F491">
        <v>-1.0295460000000001</v>
      </c>
      <c r="G491">
        <v>0.94957570000000002</v>
      </c>
      <c r="H491">
        <v>0.1983713</v>
      </c>
      <c r="I491">
        <v>0.2492335</v>
      </c>
      <c r="J491">
        <v>8.238711E-2</v>
      </c>
      <c r="K491">
        <v>-2.2132309999999999</v>
      </c>
      <c r="L491">
        <v>0.99490719999999999</v>
      </c>
      <c r="M491">
        <v>-1.02119</v>
      </c>
      <c r="N491">
        <v>-1.409502</v>
      </c>
      <c r="O491">
        <v>2.107883E-2</v>
      </c>
      <c r="P491">
        <v>-1.2389520000000001</v>
      </c>
      <c r="Q491">
        <v>2.471857</v>
      </c>
      <c r="R491">
        <v>-0.39803060000000001</v>
      </c>
      <c r="S491">
        <v>-0.92627119999999996</v>
      </c>
      <c r="T491">
        <v>0.89154199999999995</v>
      </c>
      <c r="U491">
        <v>-0.92114980000000002</v>
      </c>
    </row>
    <row r="492" spans="1:21" x14ac:dyDescent="0.25">
      <c r="A492" s="20">
        <f>0.00000030607*10^9</f>
        <v>306.07</v>
      </c>
      <c r="B492">
        <v>0.97951500000000002</v>
      </c>
      <c r="C492">
        <v>0.19196350000000001</v>
      </c>
      <c r="D492">
        <v>0.1884884</v>
      </c>
      <c r="E492">
        <v>1.6889810000000001</v>
      </c>
      <c r="F492">
        <v>0.66039139999999996</v>
      </c>
      <c r="G492">
        <v>1.256756</v>
      </c>
      <c r="H492">
        <v>0.253635</v>
      </c>
      <c r="I492">
        <v>4.9992580000000002E-2</v>
      </c>
      <c r="J492">
        <v>7.241359E-2</v>
      </c>
      <c r="K492">
        <v>-0.99154799999999998</v>
      </c>
      <c r="L492">
        <v>0.81791809999999998</v>
      </c>
      <c r="M492">
        <v>2.931023E-3</v>
      </c>
      <c r="N492">
        <v>-1.0657140000000001</v>
      </c>
      <c r="O492">
        <v>-0.37712050000000003</v>
      </c>
      <c r="P492">
        <v>-0.93488079999999996</v>
      </c>
      <c r="Q492">
        <v>2.664374</v>
      </c>
      <c r="R492">
        <v>-1.4851129999999999</v>
      </c>
      <c r="S492">
        <v>-0.2302276</v>
      </c>
      <c r="T492">
        <v>-0.4602733</v>
      </c>
      <c r="U492">
        <v>0.66220230000000002</v>
      </c>
    </row>
    <row r="493" spans="1:21" x14ac:dyDescent="0.25">
      <c r="A493" s="20">
        <f>0.00000030707*10^9</f>
        <v>307.07</v>
      </c>
      <c r="B493">
        <v>2.004502</v>
      </c>
      <c r="C493">
        <v>1.2275529999999999</v>
      </c>
      <c r="D493">
        <v>-0.27082319999999999</v>
      </c>
      <c r="E493">
        <v>0.82395870000000004</v>
      </c>
      <c r="F493">
        <v>0.61515200000000003</v>
      </c>
      <c r="G493">
        <v>-4.8834130000000003E-2</v>
      </c>
      <c r="H493">
        <v>1.684002</v>
      </c>
      <c r="I493">
        <v>-5.7340689999999996E-3</v>
      </c>
      <c r="J493">
        <v>0.79807309999999998</v>
      </c>
      <c r="K493">
        <v>0.56136600000000003</v>
      </c>
      <c r="L493">
        <v>-0.29318860000000002</v>
      </c>
      <c r="M493">
        <v>0.67804319999999996</v>
      </c>
      <c r="N493">
        <v>-0.61399729999999997</v>
      </c>
      <c r="O493">
        <v>0.1760977</v>
      </c>
      <c r="P493">
        <v>-0.84546080000000001</v>
      </c>
      <c r="Q493">
        <v>0.32983220000000002</v>
      </c>
      <c r="R493">
        <v>-2.0247980000000001</v>
      </c>
      <c r="S493">
        <v>0.12954089999999999</v>
      </c>
      <c r="T493">
        <v>-1.671119</v>
      </c>
      <c r="U493">
        <v>2.4473850000000001</v>
      </c>
    </row>
    <row r="494" spans="1:21" x14ac:dyDescent="0.25">
      <c r="A494" s="20">
        <f>0.00000030807*10^9</f>
        <v>308.07</v>
      </c>
      <c r="B494">
        <v>0.72224529999999998</v>
      </c>
      <c r="C494">
        <v>0.45320199999999999</v>
      </c>
      <c r="D494">
        <v>-0.76398999999999995</v>
      </c>
      <c r="E494">
        <v>-3.989214E-2</v>
      </c>
      <c r="F494">
        <v>0.1276082</v>
      </c>
      <c r="G494">
        <v>-1.953981</v>
      </c>
      <c r="H494">
        <v>2.4632640000000001</v>
      </c>
      <c r="I494">
        <v>-0.13123080000000001</v>
      </c>
      <c r="J494">
        <v>0.460179</v>
      </c>
      <c r="K494">
        <v>0.25439099999999998</v>
      </c>
      <c r="L494">
        <v>-0.81394549999999999</v>
      </c>
      <c r="M494">
        <v>-0.49205169999999998</v>
      </c>
      <c r="N494">
        <v>1.550578E-2</v>
      </c>
      <c r="O494">
        <v>0.23122819999999999</v>
      </c>
      <c r="P494">
        <v>-0.68751139999999999</v>
      </c>
      <c r="Q494">
        <v>-0.2246649</v>
      </c>
      <c r="R494">
        <v>-1.5587489999999999</v>
      </c>
      <c r="S494">
        <v>-0.39874920000000003</v>
      </c>
      <c r="T494">
        <v>-1.9446319999999999</v>
      </c>
      <c r="U494">
        <v>1.4829349999999999</v>
      </c>
    </row>
    <row r="495" spans="1:21" x14ac:dyDescent="0.25">
      <c r="A495" s="20">
        <f>0.00000030907*10^9</f>
        <v>309.07</v>
      </c>
      <c r="B495">
        <v>-0.35515020000000003</v>
      </c>
      <c r="C495">
        <v>-0.90776710000000005</v>
      </c>
      <c r="D495">
        <v>-0.43719140000000001</v>
      </c>
      <c r="E495">
        <v>-0.57907439999999999</v>
      </c>
      <c r="F495">
        <v>0.38586160000000003</v>
      </c>
      <c r="G495">
        <v>-2.3902480000000002</v>
      </c>
      <c r="H495">
        <v>0.9718405</v>
      </c>
      <c r="I495">
        <v>0.2437491</v>
      </c>
      <c r="J495">
        <v>-0.4089409</v>
      </c>
      <c r="K495">
        <v>-1.4830159999999999</v>
      </c>
      <c r="L495">
        <v>0.24199019999999999</v>
      </c>
      <c r="M495">
        <v>-1.692526</v>
      </c>
      <c r="N495">
        <v>0.30481920000000001</v>
      </c>
      <c r="O495">
        <v>4.713063E-2</v>
      </c>
      <c r="P495">
        <v>-0.78781089999999998</v>
      </c>
      <c r="Q495">
        <v>1.5104040000000001</v>
      </c>
      <c r="R495">
        <v>-0.93077390000000004</v>
      </c>
      <c r="S495">
        <v>-1.286807</v>
      </c>
      <c r="T495">
        <v>-1.8351770000000001</v>
      </c>
      <c r="U495">
        <v>-0.34398699999999999</v>
      </c>
    </row>
    <row r="496" spans="1:21" x14ac:dyDescent="0.25">
      <c r="A496" s="20">
        <f>0.00000031007*10^9</f>
        <v>310.07000000000005</v>
      </c>
      <c r="B496">
        <v>0.45203179999999998</v>
      </c>
      <c r="C496">
        <v>-0.5162544</v>
      </c>
      <c r="D496">
        <v>0.37036780000000002</v>
      </c>
      <c r="E496">
        <v>-0.43245099999999997</v>
      </c>
      <c r="F496">
        <v>0.1744945</v>
      </c>
      <c r="G496">
        <v>-0.91941980000000001</v>
      </c>
      <c r="H496">
        <v>-0.52505520000000006</v>
      </c>
      <c r="I496">
        <v>1.20157</v>
      </c>
      <c r="J496">
        <v>-0.79563930000000005</v>
      </c>
      <c r="K496">
        <v>-1.7578849999999999</v>
      </c>
      <c r="L496">
        <v>1.505924</v>
      </c>
      <c r="M496">
        <v>-0.75817259999999997</v>
      </c>
      <c r="N496">
        <v>0.21740390000000001</v>
      </c>
      <c r="O496">
        <v>0.25266939999999999</v>
      </c>
      <c r="P496">
        <v>-1.1507350000000001</v>
      </c>
      <c r="Q496">
        <v>2.2000959999999998</v>
      </c>
      <c r="R496">
        <v>-1.328131</v>
      </c>
      <c r="S496">
        <v>-1.395405</v>
      </c>
      <c r="T496">
        <v>-1.413001</v>
      </c>
      <c r="U496">
        <v>-0.50461679999999998</v>
      </c>
    </row>
    <row r="497" spans="1:21" x14ac:dyDescent="0.25">
      <c r="A497" s="20">
        <f>0.00000031107*10^9</f>
        <v>311.07</v>
      </c>
      <c r="B497">
        <v>1.3029500000000001</v>
      </c>
      <c r="C497">
        <v>0.36264770000000002</v>
      </c>
      <c r="D497">
        <v>0.40942869999999998</v>
      </c>
      <c r="E497">
        <v>0.24185580000000001</v>
      </c>
      <c r="F497">
        <v>-0.13008430000000001</v>
      </c>
      <c r="G497">
        <v>-0.1682024</v>
      </c>
      <c r="H497">
        <v>-0.38033129999999998</v>
      </c>
      <c r="I497">
        <v>1.291901</v>
      </c>
      <c r="J497">
        <v>-0.15964439999999999</v>
      </c>
      <c r="K497">
        <v>-0.83635610000000005</v>
      </c>
      <c r="L497">
        <v>1.340271</v>
      </c>
      <c r="M497">
        <v>1.0154829999999999</v>
      </c>
      <c r="N497">
        <v>0.75955439999999996</v>
      </c>
      <c r="O497">
        <v>0.19268350000000001</v>
      </c>
      <c r="P497">
        <v>-1.0950660000000001</v>
      </c>
      <c r="Q497">
        <v>1.1158380000000001</v>
      </c>
      <c r="R497">
        <v>-1.83405</v>
      </c>
      <c r="S497">
        <v>0.2054655</v>
      </c>
      <c r="T497">
        <v>-0.78191100000000002</v>
      </c>
      <c r="U497">
        <v>-5.4164190000000001E-2</v>
      </c>
    </row>
    <row r="498" spans="1:21" x14ac:dyDescent="0.25">
      <c r="A498" s="20">
        <f>0.00000031207*10^9</f>
        <v>312.07</v>
      </c>
      <c r="B498">
        <v>0.83206069999999999</v>
      </c>
      <c r="C498">
        <v>0.4926855</v>
      </c>
      <c r="D498">
        <v>-0.58857280000000001</v>
      </c>
      <c r="E498">
        <v>0.2554128</v>
      </c>
      <c r="F498">
        <v>-0.181146</v>
      </c>
      <c r="G498">
        <v>-0.11161749999999999</v>
      </c>
      <c r="H498">
        <v>0.16581399999999999</v>
      </c>
      <c r="I498">
        <v>0.50020319999999996</v>
      </c>
      <c r="J498">
        <v>0.92854099999999995</v>
      </c>
      <c r="K498">
        <v>-0.71258529999999998</v>
      </c>
      <c r="L498">
        <v>0.38763029999999998</v>
      </c>
      <c r="M498">
        <v>1.1679189999999999</v>
      </c>
      <c r="N498">
        <v>0.99449489999999996</v>
      </c>
      <c r="O498">
        <v>2.3269689999999999E-2</v>
      </c>
      <c r="P498">
        <v>2.458422E-3</v>
      </c>
      <c r="Q498">
        <v>0.57525809999999999</v>
      </c>
      <c r="R498">
        <v>-1.3266549999999999</v>
      </c>
      <c r="S498">
        <v>2.090398</v>
      </c>
      <c r="T498">
        <v>-0.1667911</v>
      </c>
      <c r="U498">
        <v>-0.44666280000000003</v>
      </c>
    </row>
    <row r="499" spans="1:21" x14ac:dyDescent="0.25">
      <c r="A499" s="20">
        <f>0.00000031307*10^9</f>
        <v>313.07</v>
      </c>
      <c r="B499">
        <v>-0.19830999999999999</v>
      </c>
      <c r="C499">
        <v>8.1206139999999996E-2</v>
      </c>
      <c r="D499">
        <v>-1.303938</v>
      </c>
      <c r="E499">
        <v>-4.4042379999999999E-2</v>
      </c>
      <c r="F499">
        <v>-0.53025549999999999</v>
      </c>
      <c r="G499">
        <v>0.47012930000000003</v>
      </c>
      <c r="H499">
        <v>0.2427405</v>
      </c>
      <c r="I499">
        <v>0.71996320000000003</v>
      </c>
      <c r="J499">
        <v>0.75468599999999997</v>
      </c>
      <c r="K499">
        <v>-0.79885220000000001</v>
      </c>
      <c r="L499">
        <v>0.35598249999999998</v>
      </c>
      <c r="M499">
        <v>4.5011280000000001E-2</v>
      </c>
      <c r="N499">
        <v>1.5447310000000001E-2</v>
      </c>
      <c r="O499">
        <v>0.22770760000000001</v>
      </c>
      <c r="P499">
        <v>0.72440760000000004</v>
      </c>
      <c r="Q499">
        <v>0.48698249999999998</v>
      </c>
      <c r="R499">
        <v>-5.0492179999999998E-2</v>
      </c>
      <c r="S499">
        <v>1.804643</v>
      </c>
      <c r="T499">
        <v>0.18271209999999999</v>
      </c>
      <c r="U499">
        <v>-9.5462160000000004E-2</v>
      </c>
    </row>
    <row r="500" spans="1:21" x14ac:dyDescent="0.25">
      <c r="A500" s="20">
        <f>0.00000031407*10^9</f>
        <v>314.07</v>
      </c>
      <c r="B500">
        <v>-0.70803689999999997</v>
      </c>
      <c r="C500">
        <v>-0.91367719999999997</v>
      </c>
      <c r="D500">
        <v>-0.44350329999999999</v>
      </c>
      <c r="E500">
        <v>0.29410180000000002</v>
      </c>
      <c r="F500">
        <v>-0.18093000000000001</v>
      </c>
      <c r="G500">
        <v>0.25751950000000001</v>
      </c>
      <c r="H500">
        <v>0.43027300000000002</v>
      </c>
      <c r="I500">
        <v>0.92022309999999996</v>
      </c>
      <c r="J500">
        <v>-0.33912629999999999</v>
      </c>
      <c r="K500">
        <v>0.16709660000000001</v>
      </c>
      <c r="L500">
        <v>0.87248829999999999</v>
      </c>
      <c r="M500">
        <v>-0.1868533</v>
      </c>
      <c r="N500">
        <v>-0.4846935</v>
      </c>
      <c r="O500">
        <v>0.49757509999999999</v>
      </c>
      <c r="P500">
        <v>-0.42392990000000003</v>
      </c>
      <c r="Q500">
        <v>-0.22895209999999999</v>
      </c>
      <c r="R500">
        <v>0.97358330000000004</v>
      </c>
      <c r="S500">
        <v>0.41442469999999998</v>
      </c>
      <c r="T500">
        <v>8.8096670000000002E-2</v>
      </c>
      <c r="U500">
        <v>1.1902839999999999</v>
      </c>
    </row>
    <row r="501" spans="1:21" x14ac:dyDescent="0.25">
      <c r="A501" s="20">
        <f>0.00000031507*10^9</f>
        <v>315.07</v>
      </c>
      <c r="B501">
        <v>-1.384701</v>
      </c>
      <c r="C501">
        <v>-1.25098</v>
      </c>
      <c r="D501">
        <v>0.78650359999999997</v>
      </c>
      <c r="E501">
        <v>1.2748930000000001</v>
      </c>
      <c r="F501">
        <v>1.1430210000000001</v>
      </c>
      <c r="G501">
        <v>-0.3667222</v>
      </c>
      <c r="H501">
        <v>0.85177320000000001</v>
      </c>
      <c r="I501">
        <v>-0.57655509999999999</v>
      </c>
      <c r="J501">
        <v>-0.30469629999999998</v>
      </c>
      <c r="K501">
        <v>1.073442</v>
      </c>
      <c r="L501">
        <v>0.43533759999999999</v>
      </c>
      <c r="M501">
        <v>0.29935010000000001</v>
      </c>
      <c r="N501">
        <v>9.4286640000000005E-2</v>
      </c>
      <c r="O501">
        <v>1.0369079999999999</v>
      </c>
      <c r="P501">
        <v>-1.3156110000000001</v>
      </c>
      <c r="Q501">
        <v>-0.3192374</v>
      </c>
      <c r="R501">
        <v>1.1213900000000001</v>
      </c>
      <c r="S501">
        <v>0.20627039999999999</v>
      </c>
      <c r="T501">
        <v>-0.27372999999999997</v>
      </c>
      <c r="U501">
        <v>1.065043</v>
      </c>
    </row>
    <row r="502" spans="1:21" x14ac:dyDescent="0.25">
      <c r="A502" s="20">
        <f>0.00000031607*10^9</f>
        <v>316.07</v>
      </c>
      <c r="B502">
        <v>-1.852274</v>
      </c>
      <c r="C502">
        <v>-0.17002690000000001</v>
      </c>
      <c r="D502">
        <v>0.65340719999999997</v>
      </c>
      <c r="E502">
        <v>2.2438310000000001</v>
      </c>
      <c r="F502">
        <v>1.8654010000000001</v>
      </c>
      <c r="G502">
        <v>2.0659790000000001E-2</v>
      </c>
      <c r="H502">
        <v>0.62455510000000003</v>
      </c>
      <c r="I502">
        <v>-1.8046169999999999</v>
      </c>
      <c r="J502">
        <v>1.1211629999999999</v>
      </c>
      <c r="K502">
        <v>0.78527020000000003</v>
      </c>
      <c r="L502">
        <v>-0.39551950000000002</v>
      </c>
      <c r="M502">
        <v>-0.12419959999999999</v>
      </c>
      <c r="N502">
        <v>2.3360619999999999E-2</v>
      </c>
      <c r="O502">
        <v>1.0157910000000001</v>
      </c>
      <c r="P502">
        <v>-0.60439069999999995</v>
      </c>
      <c r="Q502">
        <v>-1.150459E-2</v>
      </c>
      <c r="R502">
        <v>0.4116976</v>
      </c>
      <c r="S502">
        <v>0.82302359999999997</v>
      </c>
      <c r="T502">
        <v>-0.91976789999999997</v>
      </c>
      <c r="U502">
        <v>-8.8496459999999999E-2</v>
      </c>
    </row>
    <row r="503" spans="1:21" x14ac:dyDescent="0.25">
      <c r="A503" s="20">
        <f>0.00000031707*10^9</f>
        <v>317.07</v>
      </c>
      <c r="B503">
        <v>-0.53435379999999999</v>
      </c>
      <c r="C503">
        <v>0.92030369999999995</v>
      </c>
      <c r="D503">
        <v>-0.43225229999999998</v>
      </c>
      <c r="E503">
        <v>2.3395239999999999</v>
      </c>
      <c r="F503">
        <v>1.016696</v>
      </c>
      <c r="G503">
        <v>0.83068310000000001</v>
      </c>
      <c r="H503">
        <v>-0.69904319999999998</v>
      </c>
      <c r="I503">
        <v>-1.349561</v>
      </c>
      <c r="J503">
        <v>2.1749939999999999</v>
      </c>
      <c r="K503">
        <v>0.2110378</v>
      </c>
      <c r="L503">
        <v>-0.5482224</v>
      </c>
      <c r="M503">
        <v>-0.1227917</v>
      </c>
      <c r="N503">
        <v>-0.74011729999999998</v>
      </c>
      <c r="O503">
        <v>-0.14492070000000001</v>
      </c>
      <c r="P503">
        <v>0.4206724</v>
      </c>
      <c r="Q503">
        <v>9.0300539999999999E-2</v>
      </c>
      <c r="R503">
        <v>-0.39718330000000002</v>
      </c>
      <c r="S503">
        <v>0.99618119999999999</v>
      </c>
      <c r="T503">
        <v>-1.83755</v>
      </c>
      <c r="U503">
        <v>-1.8443919999999999E-2</v>
      </c>
    </row>
    <row r="504" spans="1:21" x14ac:dyDescent="0.25">
      <c r="A504" s="20">
        <f>0.00000031807*10^9</f>
        <v>318.07</v>
      </c>
      <c r="B504">
        <v>1.2582199999999999</v>
      </c>
      <c r="C504">
        <v>1.1452439999999999</v>
      </c>
      <c r="D504">
        <v>-1.1594660000000001</v>
      </c>
      <c r="E504">
        <v>1.4939210000000001</v>
      </c>
      <c r="F504">
        <v>0.16460140000000001</v>
      </c>
      <c r="G504">
        <v>0.80576049999999999</v>
      </c>
      <c r="H504">
        <v>-1.7167790000000001</v>
      </c>
      <c r="I504">
        <v>-0.27311780000000002</v>
      </c>
      <c r="J504">
        <v>1.4556199999999999</v>
      </c>
      <c r="K504">
        <v>0.1246381</v>
      </c>
      <c r="L504">
        <v>-0.1928098</v>
      </c>
      <c r="M504">
        <v>1.0238830000000001</v>
      </c>
      <c r="N504">
        <v>-0.53325599999999995</v>
      </c>
      <c r="O504">
        <v>-0.71513280000000001</v>
      </c>
      <c r="P504">
        <v>1.270859</v>
      </c>
      <c r="Q504">
        <v>0.23255210000000001</v>
      </c>
      <c r="R504">
        <v>-8.8006600000000004E-2</v>
      </c>
      <c r="S504">
        <v>0.42573050000000001</v>
      </c>
      <c r="T504">
        <v>-2.2265969999999999</v>
      </c>
      <c r="U504">
        <v>0.99894740000000004</v>
      </c>
    </row>
    <row r="505" spans="1:21" x14ac:dyDescent="0.25">
      <c r="A505" s="20">
        <f>0.00000031907*10^9</f>
        <v>319.07</v>
      </c>
      <c r="B505">
        <v>1.450348</v>
      </c>
      <c r="C505">
        <v>0.25887690000000002</v>
      </c>
      <c r="D505">
        <v>-0.46531420000000001</v>
      </c>
      <c r="E505">
        <v>0.33738190000000001</v>
      </c>
      <c r="F505">
        <v>1.2420949999999999</v>
      </c>
      <c r="G505">
        <v>-0.25923580000000002</v>
      </c>
      <c r="H505">
        <v>-1.1110409999999999</v>
      </c>
      <c r="I505">
        <v>0.4042096</v>
      </c>
      <c r="J505">
        <v>0.32107730000000001</v>
      </c>
      <c r="K505">
        <v>0.24510299999999999</v>
      </c>
      <c r="L505">
        <v>0.23012779999999999</v>
      </c>
      <c r="M505">
        <v>1.1836979999999999</v>
      </c>
      <c r="N505">
        <v>0.211176</v>
      </c>
      <c r="O505">
        <v>-0.6943859</v>
      </c>
      <c r="P505">
        <v>1.6544509999999999</v>
      </c>
      <c r="Q505">
        <v>-0.54231359999999995</v>
      </c>
      <c r="R505">
        <v>0.33100590000000002</v>
      </c>
      <c r="S505">
        <v>9.2988520000000005E-2</v>
      </c>
      <c r="T505">
        <v>-1.534527</v>
      </c>
      <c r="U505">
        <v>1.0374719999999999</v>
      </c>
    </row>
    <row r="506" spans="1:21" x14ac:dyDescent="0.25">
      <c r="A506" s="20">
        <f>0.00000032007*10^9</f>
        <v>320.07</v>
      </c>
      <c r="B506">
        <v>0.57249079999999997</v>
      </c>
      <c r="C506">
        <v>-0.5284778</v>
      </c>
      <c r="D506">
        <v>0.82530859999999995</v>
      </c>
      <c r="E506">
        <v>-0.54974719999999999</v>
      </c>
      <c r="F506">
        <v>2.2844760000000002</v>
      </c>
      <c r="G506">
        <v>-0.81946799999999997</v>
      </c>
      <c r="H506">
        <v>-0.2307263</v>
      </c>
      <c r="I506">
        <v>0.64956840000000005</v>
      </c>
      <c r="J506">
        <v>0.56915300000000002</v>
      </c>
      <c r="K506">
        <v>0.53712070000000001</v>
      </c>
      <c r="L506">
        <v>0.28495470000000001</v>
      </c>
      <c r="M506">
        <v>0.49222460000000001</v>
      </c>
      <c r="N506">
        <v>1.064082E-2</v>
      </c>
      <c r="O506">
        <v>-1.1204339999999999</v>
      </c>
      <c r="P506">
        <v>0.68335259999999998</v>
      </c>
      <c r="Q506">
        <v>-0.81226299999999996</v>
      </c>
      <c r="R506">
        <v>0.14343539999999999</v>
      </c>
      <c r="S506">
        <v>0.90475340000000004</v>
      </c>
      <c r="T506">
        <v>-3.0282090000000001E-2</v>
      </c>
      <c r="U506">
        <v>1.4333800000000001E-2</v>
      </c>
    </row>
    <row r="507" spans="1:21" x14ac:dyDescent="0.25">
      <c r="A507" s="20">
        <f>0.00000032107*10^9</f>
        <v>321.07</v>
      </c>
      <c r="B507">
        <v>0.28094669999999999</v>
      </c>
      <c r="C507">
        <v>0.32316610000000001</v>
      </c>
      <c r="D507">
        <v>0.8753398</v>
      </c>
      <c r="E507">
        <v>-0.63703829999999995</v>
      </c>
      <c r="F507">
        <v>1.4471179999999999</v>
      </c>
      <c r="G507">
        <v>-7.6089770000000001E-2</v>
      </c>
      <c r="H507">
        <v>-0.2452512</v>
      </c>
      <c r="I507">
        <v>0.37387900000000002</v>
      </c>
      <c r="J507">
        <v>1.1532610000000001</v>
      </c>
      <c r="K507">
        <v>0.86851140000000004</v>
      </c>
      <c r="L507">
        <v>0.64504309999999998</v>
      </c>
      <c r="M507">
        <v>1.544947E-2</v>
      </c>
      <c r="N507">
        <v>-0.2117019</v>
      </c>
      <c r="O507">
        <v>-1.435889</v>
      </c>
      <c r="P507">
        <v>-0.86262700000000003</v>
      </c>
      <c r="Q507">
        <v>0.38168220000000003</v>
      </c>
      <c r="R507">
        <v>0.79800819999999995</v>
      </c>
      <c r="S507">
        <v>1.87921</v>
      </c>
      <c r="T507">
        <v>1.0426789999999999</v>
      </c>
      <c r="U507">
        <v>-0.52052560000000003</v>
      </c>
    </row>
    <row r="508" spans="1:21" x14ac:dyDescent="0.25">
      <c r="A508" s="20">
        <f>0.00000032207*10^9</f>
        <v>322.07000000000005</v>
      </c>
      <c r="B508">
        <v>0.57909200000000005</v>
      </c>
      <c r="C508">
        <v>1.020391</v>
      </c>
      <c r="D508">
        <v>7.1375090000000002E-2</v>
      </c>
      <c r="E508">
        <v>-0.38382110000000003</v>
      </c>
      <c r="F508">
        <v>0.17744799999999999</v>
      </c>
      <c r="G508">
        <v>-2.5760060000000001E-2</v>
      </c>
      <c r="H508">
        <v>8.6619260000000003E-2</v>
      </c>
      <c r="I508">
        <v>-0.17642179999999999</v>
      </c>
      <c r="J508">
        <v>0.56362369999999995</v>
      </c>
      <c r="K508">
        <v>0.933392</v>
      </c>
      <c r="L508">
        <v>1.685897</v>
      </c>
      <c r="M508">
        <v>-0.30691180000000001</v>
      </c>
      <c r="N508">
        <v>0.43195329999999998</v>
      </c>
      <c r="O508">
        <v>-1.6159410000000001</v>
      </c>
      <c r="P508">
        <v>-1.009395</v>
      </c>
      <c r="Q508">
        <v>0.51596419999999998</v>
      </c>
      <c r="R508">
        <v>1.1237950000000001</v>
      </c>
      <c r="S508">
        <v>1.2894350000000001</v>
      </c>
      <c r="T508">
        <v>-0.57032539999999998</v>
      </c>
      <c r="U508">
        <v>-0.2467049</v>
      </c>
    </row>
    <row r="509" spans="1:21" x14ac:dyDescent="0.25">
      <c r="A509" s="20">
        <f>0.00000032307*10^9</f>
        <v>323.07</v>
      </c>
      <c r="B509">
        <v>0.67787410000000003</v>
      </c>
      <c r="C509">
        <v>0.27637390000000001</v>
      </c>
      <c r="D509">
        <v>-0.88857330000000001</v>
      </c>
      <c r="E509">
        <v>-0.64624619999999999</v>
      </c>
      <c r="F509">
        <v>-0.85250119999999996</v>
      </c>
      <c r="G509">
        <v>-0.8096158</v>
      </c>
      <c r="H509">
        <v>0.82989120000000005</v>
      </c>
      <c r="I509">
        <v>-0.32630179999999998</v>
      </c>
      <c r="J509">
        <v>-0.66462560000000004</v>
      </c>
      <c r="K509">
        <v>0.70882869999999998</v>
      </c>
      <c r="L509">
        <v>1.8353440000000001</v>
      </c>
      <c r="M509">
        <v>-0.20638870000000001</v>
      </c>
      <c r="N509">
        <v>0.77324740000000003</v>
      </c>
      <c r="O509">
        <v>-0.99557010000000001</v>
      </c>
      <c r="P509">
        <v>4.3663460000000001E-2</v>
      </c>
      <c r="Q509">
        <v>-0.12631719999999999</v>
      </c>
      <c r="R509">
        <v>0.34379860000000001</v>
      </c>
      <c r="S509">
        <v>-0.36312549999999999</v>
      </c>
      <c r="T509">
        <v>-2.778025</v>
      </c>
      <c r="U509">
        <v>-0.53992739999999995</v>
      </c>
    </row>
    <row r="510" spans="1:21" x14ac:dyDescent="0.25">
      <c r="A510" s="20">
        <f>0.00000032407*10^9</f>
        <v>324.07</v>
      </c>
      <c r="B510">
        <v>0.30020570000000002</v>
      </c>
      <c r="C510">
        <v>-0.46908810000000001</v>
      </c>
      <c r="D510">
        <v>-2.1807650000000001</v>
      </c>
      <c r="E510">
        <v>-1.377875</v>
      </c>
      <c r="F510">
        <v>-1.655316</v>
      </c>
      <c r="G510">
        <v>-8.1593719999999995E-2</v>
      </c>
      <c r="H510">
        <v>0.86192860000000004</v>
      </c>
      <c r="I510">
        <v>-0.32242569999999998</v>
      </c>
      <c r="J510">
        <v>-1.002075</v>
      </c>
      <c r="K510">
        <v>0.1109084</v>
      </c>
      <c r="L510">
        <v>0.65184070000000005</v>
      </c>
      <c r="M510">
        <v>-0.33077240000000002</v>
      </c>
      <c r="N510">
        <v>0.69652860000000005</v>
      </c>
      <c r="O510">
        <v>1.0852729999999999</v>
      </c>
      <c r="P510">
        <v>1.3392550000000001</v>
      </c>
      <c r="Q510">
        <v>-0.17375260000000001</v>
      </c>
      <c r="R510">
        <v>0.24834290000000001</v>
      </c>
      <c r="S510">
        <v>-1.1815580000000001</v>
      </c>
      <c r="T510">
        <v>-1.1827319999999999</v>
      </c>
      <c r="U510">
        <v>-1.279239</v>
      </c>
    </row>
    <row r="511" spans="1:21" x14ac:dyDescent="0.25">
      <c r="A511" s="20">
        <f>0.00000032507*10^9</f>
        <v>325.07</v>
      </c>
      <c r="B511">
        <v>-0.76057200000000003</v>
      </c>
      <c r="C511">
        <v>-0.25196580000000002</v>
      </c>
      <c r="D511">
        <v>-2.256113</v>
      </c>
      <c r="E511">
        <v>-1.870403</v>
      </c>
      <c r="F511">
        <v>-1.4876229999999999</v>
      </c>
      <c r="G511">
        <v>1.1095170000000001</v>
      </c>
      <c r="H511">
        <v>0.85440050000000001</v>
      </c>
      <c r="I511">
        <v>0.44925080000000001</v>
      </c>
      <c r="J511">
        <v>-4.2082420000000002E-2</v>
      </c>
      <c r="K511">
        <v>-0.20101659999999999</v>
      </c>
      <c r="L511">
        <v>-0.43207479999999998</v>
      </c>
      <c r="M511">
        <v>-1.571842</v>
      </c>
      <c r="N511">
        <v>0.4610244</v>
      </c>
      <c r="O511">
        <v>2.5048020000000002</v>
      </c>
      <c r="P511">
        <v>2.0303100000000001</v>
      </c>
      <c r="Q511">
        <v>-0.43077270000000001</v>
      </c>
      <c r="R511">
        <v>0.30456650000000002</v>
      </c>
      <c r="S511">
        <v>-1.385901</v>
      </c>
      <c r="T511">
        <v>1.532899</v>
      </c>
      <c r="U511">
        <v>-1.0738890000000001</v>
      </c>
    </row>
    <row r="512" spans="1:21" x14ac:dyDescent="0.25">
      <c r="A512" s="20">
        <f>0.00000032607*10^9</f>
        <v>326.07</v>
      </c>
      <c r="B512">
        <v>-1.404026</v>
      </c>
      <c r="C512">
        <v>0.5535004</v>
      </c>
      <c r="D512">
        <v>-0.61693580000000003</v>
      </c>
      <c r="E512">
        <v>-1.2411449999999999</v>
      </c>
      <c r="F512">
        <v>-0.62012330000000004</v>
      </c>
      <c r="G512">
        <v>0.52299600000000002</v>
      </c>
      <c r="H512">
        <v>0.79081069999999998</v>
      </c>
      <c r="I512">
        <v>1.86635</v>
      </c>
      <c r="J512">
        <v>0.69577049999999996</v>
      </c>
      <c r="K512">
        <v>0.41333809999999999</v>
      </c>
      <c r="L512">
        <v>-0.58330099999999996</v>
      </c>
      <c r="M512">
        <v>-2.745854</v>
      </c>
      <c r="N512">
        <v>-0.51853890000000002</v>
      </c>
      <c r="O512">
        <v>2.2077939999999998</v>
      </c>
      <c r="P512">
        <v>0.75293200000000005</v>
      </c>
      <c r="Q512">
        <v>-0.47580319999999998</v>
      </c>
      <c r="R512">
        <v>0.33525460000000001</v>
      </c>
      <c r="S512">
        <v>-1.8140689999999999</v>
      </c>
      <c r="T512">
        <v>1.604867</v>
      </c>
      <c r="U512">
        <v>-7.9772599999999999E-2</v>
      </c>
    </row>
    <row r="513" spans="1:21" x14ac:dyDescent="0.25">
      <c r="A513" s="20">
        <f>0.00000032707*10^9</f>
        <v>327.07</v>
      </c>
      <c r="B513">
        <v>-0.51622889999999999</v>
      </c>
      <c r="C513">
        <v>0.85225550000000005</v>
      </c>
      <c r="D513">
        <v>6.6188289999999997E-2</v>
      </c>
      <c r="E513">
        <v>-0.57672330000000005</v>
      </c>
      <c r="F513">
        <v>-2.7273760000000001E-2</v>
      </c>
      <c r="G513">
        <v>-0.67558379999999996</v>
      </c>
      <c r="H513">
        <v>-0.2495193</v>
      </c>
      <c r="I513">
        <v>1.5924160000000001</v>
      </c>
      <c r="J513">
        <v>0.2628201</v>
      </c>
      <c r="K513">
        <v>1.4348380000000001</v>
      </c>
      <c r="L513">
        <v>-0.24375530000000001</v>
      </c>
      <c r="M513">
        <v>-1.668506</v>
      </c>
      <c r="N513">
        <v>-1.571531</v>
      </c>
      <c r="O513">
        <v>1.7824070000000001</v>
      </c>
      <c r="P513">
        <v>-1.07104</v>
      </c>
      <c r="Q513">
        <v>-0.27013280000000001</v>
      </c>
      <c r="R513">
        <v>0.88525039999999999</v>
      </c>
      <c r="S513">
        <v>-1.881667</v>
      </c>
      <c r="T513">
        <v>0.8401845</v>
      </c>
      <c r="U513">
        <v>0.66368510000000003</v>
      </c>
    </row>
    <row r="514" spans="1:21" x14ac:dyDescent="0.25">
      <c r="A514" s="20">
        <f>0.00000032807*10^9</f>
        <v>328.07</v>
      </c>
      <c r="B514">
        <v>0.56698999999999999</v>
      </c>
      <c r="C514">
        <v>0.29384640000000001</v>
      </c>
      <c r="D514">
        <v>-0.98600160000000003</v>
      </c>
      <c r="E514">
        <v>-1.427273</v>
      </c>
      <c r="F514">
        <v>0.78819649999999997</v>
      </c>
      <c r="G514">
        <v>-0.73333360000000003</v>
      </c>
      <c r="H514">
        <v>-0.92595329999999998</v>
      </c>
      <c r="I514">
        <v>-0.2193136</v>
      </c>
      <c r="J514">
        <v>0.20427310000000001</v>
      </c>
      <c r="K514">
        <v>1.8150059999999999</v>
      </c>
      <c r="L514">
        <v>0.42237130000000001</v>
      </c>
      <c r="M514">
        <v>0.17685110000000001</v>
      </c>
      <c r="N514">
        <v>-1.4639880000000001</v>
      </c>
      <c r="O514">
        <v>1.990863</v>
      </c>
      <c r="P514">
        <v>-0.91522820000000005</v>
      </c>
      <c r="Q514">
        <v>-0.57847760000000004</v>
      </c>
      <c r="R514">
        <v>0.16130749999999999</v>
      </c>
      <c r="S514">
        <v>-1.276308</v>
      </c>
      <c r="T514">
        <v>0.40978009999999998</v>
      </c>
      <c r="U514">
        <v>0.51680389999999998</v>
      </c>
    </row>
    <row r="515" spans="1:21" x14ac:dyDescent="0.25">
      <c r="A515" s="20">
        <f>0.00000032907*10^9</f>
        <v>329.07</v>
      </c>
      <c r="B515">
        <v>-3.5057539999999998E-3</v>
      </c>
      <c r="C515">
        <v>-0.21754019999999999</v>
      </c>
      <c r="D515">
        <v>-1.3476060000000001</v>
      </c>
      <c r="E515">
        <v>-2.3006489999999999</v>
      </c>
      <c r="F515">
        <v>1.7955620000000001</v>
      </c>
      <c r="G515">
        <v>0.46624660000000001</v>
      </c>
      <c r="H515">
        <v>-0.24232919999999999</v>
      </c>
      <c r="I515">
        <v>-0.59612609999999999</v>
      </c>
      <c r="J515">
        <v>1.0489520000000001</v>
      </c>
      <c r="K515">
        <v>0.68040279999999997</v>
      </c>
      <c r="L515">
        <v>0.8750791</v>
      </c>
      <c r="M515">
        <v>-0.60031230000000002</v>
      </c>
      <c r="N515">
        <v>-0.26704820000000001</v>
      </c>
      <c r="O515">
        <v>2.2529029999999999</v>
      </c>
      <c r="P515">
        <v>0.41559699999999999</v>
      </c>
      <c r="Q515">
        <v>-0.3986903</v>
      </c>
      <c r="R515">
        <v>-1.548187</v>
      </c>
      <c r="S515">
        <v>-7.8532779999999996E-2</v>
      </c>
      <c r="T515">
        <v>6.0483240000000001E-2</v>
      </c>
      <c r="U515">
        <v>0.1277644</v>
      </c>
    </row>
    <row r="516" spans="1:21" x14ac:dyDescent="0.25">
      <c r="A516" s="20">
        <f>0.00000033007*10^9</f>
        <v>330.07</v>
      </c>
      <c r="B516">
        <v>-0.86684110000000003</v>
      </c>
      <c r="C516">
        <v>-0.19627120000000001</v>
      </c>
      <c r="D516">
        <v>0.1480474</v>
      </c>
      <c r="E516">
        <v>-2.0325859999999998</v>
      </c>
      <c r="F516">
        <v>1.151146</v>
      </c>
      <c r="G516">
        <v>1.730351</v>
      </c>
      <c r="H516">
        <v>0.62387619999999999</v>
      </c>
      <c r="I516">
        <v>0.99208839999999998</v>
      </c>
      <c r="J516">
        <v>1.546746</v>
      </c>
      <c r="K516">
        <v>-1.4873780000000001</v>
      </c>
      <c r="L516">
        <v>0.34268759999999998</v>
      </c>
      <c r="M516">
        <v>-2.0538729999999998</v>
      </c>
      <c r="N516">
        <v>0.72714400000000001</v>
      </c>
      <c r="O516">
        <v>2.1167150000000001</v>
      </c>
      <c r="P516">
        <v>1.4865569999999999</v>
      </c>
      <c r="Q516">
        <v>0.36416399999999999</v>
      </c>
      <c r="R516">
        <v>-1.4039619999999999</v>
      </c>
      <c r="S516">
        <v>0.37377320000000003</v>
      </c>
      <c r="T516">
        <v>-0.1408372</v>
      </c>
      <c r="U516">
        <v>-3.9179729999999999E-3</v>
      </c>
    </row>
    <row r="517" spans="1:21" x14ac:dyDescent="0.25">
      <c r="A517" s="20">
        <f>0.00000033107*10^9</f>
        <v>331.07</v>
      </c>
      <c r="B517">
        <v>-0.1573803</v>
      </c>
      <c r="C517">
        <v>-0.1958491</v>
      </c>
      <c r="D517">
        <v>1.3272820000000001</v>
      </c>
      <c r="E517">
        <v>-1.3303849999999999</v>
      </c>
      <c r="F517">
        <v>-0.54726280000000005</v>
      </c>
      <c r="G517">
        <v>1.4640139999999999</v>
      </c>
      <c r="H517">
        <v>1.0866769999999999</v>
      </c>
      <c r="I517">
        <v>1.6323000000000001</v>
      </c>
      <c r="J517">
        <v>1.934177</v>
      </c>
      <c r="K517">
        <v>-2.809307</v>
      </c>
      <c r="L517">
        <v>0.20346059999999999</v>
      </c>
      <c r="M517">
        <v>-1.066702</v>
      </c>
      <c r="N517">
        <v>0.7290375</v>
      </c>
      <c r="O517">
        <v>1.384779</v>
      </c>
      <c r="P517">
        <v>2.6013350000000002</v>
      </c>
      <c r="Q517">
        <v>1.0468059999999999</v>
      </c>
      <c r="R517">
        <v>0.54902030000000002</v>
      </c>
      <c r="S517">
        <v>-0.71083470000000004</v>
      </c>
      <c r="T517">
        <v>-0.2092647</v>
      </c>
      <c r="U517">
        <v>-0.4040608</v>
      </c>
    </row>
    <row r="518" spans="1:21" x14ac:dyDescent="0.25">
      <c r="A518" s="20">
        <f>0.00000033207*10^9</f>
        <v>332.07</v>
      </c>
      <c r="B518">
        <v>0.4098039</v>
      </c>
      <c r="C518">
        <v>-0.49546560000000001</v>
      </c>
      <c r="D518">
        <v>0.93929530000000006</v>
      </c>
      <c r="E518">
        <v>-0.66618929999999998</v>
      </c>
      <c r="F518">
        <v>-0.98936329999999995</v>
      </c>
      <c r="G518">
        <v>0.19710739999999999</v>
      </c>
      <c r="H518">
        <v>1.1052489999999999</v>
      </c>
      <c r="I518">
        <v>0.497672</v>
      </c>
      <c r="J518">
        <v>1.927753</v>
      </c>
      <c r="K518">
        <v>-1.594689</v>
      </c>
      <c r="L518">
        <v>0.95873920000000001</v>
      </c>
      <c r="M518">
        <v>0.64861389999999997</v>
      </c>
      <c r="N518">
        <v>0.43264970000000003</v>
      </c>
      <c r="O518">
        <v>0.24213570000000001</v>
      </c>
      <c r="P518">
        <v>2.832891</v>
      </c>
      <c r="Q518">
        <v>1.785803</v>
      </c>
      <c r="R518">
        <v>1.345118</v>
      </c>
      <c r="S518">
        <v>-0.92065330000000001</v>
      </c>
      <c r="T518">
        <v>0.65131090000000003</v>
      </c>
      <c r="U518">
        <v>-9.0838630000000004E-2</v>
      </c>
    </row>
    <row r="519" spans="1:21" x14ac:dyDescent="0.25">
      <c r="A519" s="20">
        <f>0.00000033307*10^9</f>
        <v>333.07</v>
      </c>
      <c r="B519">
        <v>8.7760149999999999E-3</v>
      </c>
      <c r="C519">
        <v>-0.74181430000000004</v>
      </c>
      <c r="D519">
        <v>0.96285120000000002</v>
      </c>
      <c r="E519">
        <v>-0.67293340000000001</v>
      </c>
      <c r="F519">
        <v>-0.38475340000000002</v>
      </c>
      <c r="G519">
        <v>-0.50050349999999999</v>
      </c>
      <c r="H519">
        <v>0.46957919999999997</v>
      </c>
      <c r="I519">
        <v>4.0040260000000001E-2</v>
      </c>
      <c r="J519">
        <v>0.76752390000000004</v>
      </c>
      <c r="K519">
        <v>0.52600179999999996</v>
      </c>
      <c r="L519">
        <v>1.325944</v>
      </c>
      <c r="M519">
        <v>1.07426</v>
      </c>
      <c r="N519">
        <v>0.2955199</v>
      </c>
      <c r="O519">
        <v>-0.16383490000000001</v>
      </c>
      <c r="P519">
        <v>1.263174</v>
      </c>
      <c r="Q519">
        <v>1.5885549999999999</v>
      </c>
      <c r="R519">
        <v>0.20298550000000001</v>
      </c>
      <c r="S519">
        <v>0.23803769999999999</v>
      </c>
      <c r="T519">
        <v>1.410406</v>
      </c>
      <c r="U519">
        <v>1.3692869999999999</v>
      </c>
    </row>
    <row r="520" spans="1:21" x14ac:dyDescent="0.25">
      <c r="A520" s="20">
        <f>0.00000033407*10^9</f>
        <v>334.07000000000005</v>
      </c>
      <c r="B520">
        <v>0.39417570000000002</v>
      </c>
      <c r="C520">
        <v>-0.58986000000000005</v>
      </c>
      <c r="D520">
        <v>1.3960319999999999</v>
      </c>
      <c r="E520">
        <v>-0.79372520000000002</v>
      </c>
      <c r="F520">
        <v>4.655406E-3</v>
      </c>
      <c r="G520">
        <v>-0.77399010000000001</v>
      </c>
      <c r="H520">
        <v>3.5422349999999998E-2</v>
      </c>
      <c r="I520">
        <v>0.98164569999999995</v>
      </c>
      <c r="J520">
        <v>0.42960890000000002</v>
      </c>
      <c r="K520">
        <v>0.29950009999999999</v>
      </c>
      <c r="L520">
        <v>0.83738409999999996</v>
      </c>
      <c r="M520">
        <v>0.64262149999999996</v>
      </c>
      <c r="N520">
        <v>-0.21860750000000001</v>
      </c>
      <c r="O520">
        <v>0.2264022</v>
      </c>
      <c r="P520">
        <v>-0.22789899999999999</v>
      </c>
      <c r="Q520">
        <v>0.51166120000000004</v>
      </c>
      <c r="R520">
        <v>-0.67861190000000005</v>
      </c>
      <c r="S520">
        <v>0.84853880000000004</v>
      </c>
      <c r="T520">
        <v>0.71619200000000005</v>
      </c>
      <c r="U520">
        <v>1.863146</v>
      </c>
    </row>
    <row r="521" spans="1:21" x14ac:dyDescent="0.25">
      <c r="A521" s="20">
        <f>0.00000033507*10^9</f>
        <v>335.07</v>
      </c>
      <c r="B521">
        <v>1.6683520000000001</v>
      </c>
      <c r="C521">
        <v>-1.406401E-2</v>
      </c>
      <c r="D521">
        <v>0.66646890000000003</v>
      </c>
      <c r="E521">
        <v>-0.26189279999999998</v>
      </c>
      <c r="F521">
        <v>0.26821669999999997</v>
      </c>
      <c r="G521">
        <v>-0.82436120000000002</v>
      </c>
      <c r="H521">
        <v>0.21721190000000001</v>
      </c>
      <c r="I521">
        <v>1.3935679999999999</v>
      </c>
      <c r="J521">
        <v>1.3939079999999999</v>
      </c>
      <c r="K521">
        <v>-0.48068260000000002</v>
      </c>
      <c r="L521">
        <v>-3.6732399999999998E-2</v>
      </c>
      <c r="M521">
        <v>0.11745700000000001</v>
      </c>
      <c r="N521">
        <v>-0.81449380000000005</v>
      </c>
      <c r="O521">
        <v>0.43854320000000002</v>
      </c>
      <c r="P521">
        <v>-0.14446729999999999</v>
      </c>
      <c r="Q521">
        <v>0.37936819999999999</v>
      </c>
      <c r="R521">
        <v>7.7656269999999999E-2</v>
      </c>
      <c r="S521">
        <v>0.58820039999999996</v>
      </c>
      <c r="T521">
        <v>-0.26066089999999997</v>
      </c>
      <c r="U521">
        <v>0.78022650000000004</v>
      </c>
    </row>
    <row r="522" spans="1:21" x14ac:dyDescent="0.25">
      <c r="A522" s="20">
        <f>0.00000033607*10^9</f>
        <v>336.07</v>
      </c>
      <c r="B522">
        <v>1.2439880000000001</v>
      </c>
      <c r="C522">
        <v>0.64254049999999996</v>
      </c>
      <c r="D522">
        <v>-0.74076489999999995</v>
      </c>
      <c r="E522">
        <v>-0.2338364</v>
      </c>
      <c r="F522">
        <v>0.52261420000000003</v>
      </c>
      <c r="G522">
        <v>-0.25240030000000002</v>
      </c>
      <c r="H522">
        <v>0.37762269999999998</v>
      </c>
      <c r="I522">
        <v>0.24444070000000001</v>
      </c>
      <c r="J522">
        <v>1.1515040000000001</v>
      </c>
      <c r="K522">
        <v>0.93938359999999999</v>
      </c>
      <c r="L522">
        <v>-1.383506E-2</v>
      </c>
      <c r="M522">
        <v>-0.31047340000000001</v>
      </c>
      <c r="N522">
        <v>-0.45127929999999999</v>
      </c>
      <c r="O522">
        <v>0.93714019999999998</v>
      </c>
      <c r="P522">
        <v>0.35454639999999998</v>
      </c>
      <c r="Q522">
        <v>1.2522960000000001</v>
      </c>
      <c r="R522">
        <v>1.1090100000000001</v>
      </c>
      <c r="S522">
        <v>-0.31247599999999998</v>
      </c>
      <c r="T522">
        <v>-0.86278999999999995</v>
      </c>
      <c r="U522">
        <v>-0.53869999999999996</v>
      </c>
    </row>
    <row r="523" spans="1:21" x14ac:dyDescent="0.25">
      <c r="A523" s="20">
        <f>0.00000033707*10^9</f>
        <v>337.07</v>
      </c>
      <c r="B523">
        <v>-1.3499559999999999</v>
      </c>
      <c r="C523">
        <v>0.46420109999999998</v>
      </c>
      <c r="D523">
        <v>-1.889534</v>
      </c>
      <c r="E523">
        <v>-0.4214465</v>
      </c>
      <c r="F523">
        <v>0.30760140000000002</v>
      </c>
      <c r="G523">
        <v>-3.0230300000000002E-2</v>
      </c>
      <c r="H523">
        <v>0.62814950000000003</v>
      </c>
      <c r="I523">
        <v>-0.77631320000000004</v>
      </c>
      <c r="J523">
        <v>-0.39430460000000001</v>
      </c>
      <c r="K523">
        <v>1.970585</v>
      </c>
      <c r="L523">
        <v>0.79245650000000001</v>
      </c>
      <c r="M523">
        <v>-0.7165665</v>
      </c>
      <c r="N523">
        <v>0.94320360000000003</v>
      </c>
      <c r="O523">
        <v>1.2466900000000001</v>
      </c>
      <c r="P523">
        <v>-0.1171</v>
      </c>
      <c r="Q523">
        <v>1.7154069999999999</v>
      </c>
      <c r="R523">
        <v>0.87402990000000003</v>
      </c>
      <c r="S523">
        <v>-1.4646479999999999</v>
      </c>
      <c r="T523">
        <v>-1.120466</v>
      </c>
      <c r="U523">
        <v>-1.3102290000000001</v>
      </c>
    </row>
    <row r="524" spans="1:21" x14ac:dyDescent="0.25">
      <c r="A524" s="20">
        <f>0.00000033807*10^9</f>
        <v>338.07</v>
      </c>
      <c r="B524">
        <v>-1.7781979999999999</v>
      </c>
      <c r="C524">
        <v>-0.7376606</v>
      </c>
      <c r="D524">
        <v>-1.8023199999999999</v>
      </c>
      <c r="E524">
        <v>0.1788129</v>
      </c>
      <c r="F524">
        <v>0.5526124</v>
      </c>
      <c r="G524">
        <v>-0.56405689999999997</v>
      </c>
      <c r="H524">
        <v>0.75308079999999999</v>
      </c>
      <c r="I524">
        <v>0.4107113</v>
      </c>
      <c r="J524">
        <v>-0.84248679999999998</v>
      </c>
      <c r="K524">
        <v>1.152833</v>
      </c>
      <c r="L524">
        <v>0.95226820000000001</v>
      </c>
      <c r="M524">
        <v>-0.51734369999999996</v>
      </c>
      <c r="N524">
        <v>1.540853</v>
      </c>
      <c r="O524">
        <v>0.65052279999999996</v>
      </c>
      <c r="P524">
        <v>-1.0214510000000001</v>
      </c>
      <c r="Q524">
        <v>1.3096350000000001</v>
      </c>
      <c r="R524">
        <v>0.533196</v>
      </c>
      <c r="S524">
        <v>-1.95807</v>
      </c>
      <c r="T524">
        <v>-0.81195010000000001</v>
      </c>
      <c r="U524">
        <v>-1.43706</v>
      </c>
    </row>
    <row r="525" spans="1:21" x14ac:dyDescent="0.25">
      <c r="A525" s="20">
        <f>0.00000033907*10^9</f>
        <v>339.07</v>
      </c>
      <c r="B525">
        <v>0.52698730000000005</v>
      </c>
      <c r="C525">
        <v>-1.200183</v>
      </c>
      <c r="D525">
        <v>-0.35466120000000001</v>
      </c>
      <c r="E525">
        <v>0.2457657</v>
      </c>
      <c r="F525">
        <v>1.1943699999999999</v>
      </c>
      <c r="G525">
        <v>-0.80847290000000005</v>
      </c>
      <c r="H525">
        <v>0.45483620000000002</v>
      </c>
      <c r="I525">
        <v>2.0707429999999998</v>
      </c>
      <c r="J525">
        <v>0.55659970000000003</v>
      </c>
      <c r="K525">
        <v>0.76590899999999995</v>
      </c>
      <c r="L525">
        <v>0.36064089999999999</v>
      </c>
      <c r="M525">
        <v>0.38058140000000001</v>
      </c>
      <c r="N525">
        <v>0.31214890000000001</v>
      </c>
      <c r="O525">
        <v>0.81610210000000005</v>
      </c>
      <c r="P525">
        <v>-1.2166220000000001</v>
      </c>
      <c r="Q525">
        <v>0.96980200000000005</v>
      </c>
      <c r="R525">
        <v>1.1164099999999999</v>
      </c>
      <c r="S525">
        <v>-1.5916980000000001</v>
      </c>
      <c r="T525">
        <v>-6.107609E-2</v>
      </c>
      <c r="U525">
        <v>-0.99955680000000002</v>
      </c>
    </row>
    <row r="526" spans="1:21" x14ac:dyDescent="0.25">
      <c r="A526" s="20">
        <f>0.00000034007*10^9</f>
        <v>340.07</v>
      </c>
      <c r="B526">
        <v>1.059844</v>
      </c>
      <c r="C526">
        <v>-0.19078700000000001</v>
      </c>
      <c r="D526">
        <v>0.15764310000000001</v>
      </c>
      <c r="E526">
        <v>-0.68840140000000005</v>
      </c>
      <c r="F526">
        <v>0.49818620000000002</v>
      </c>
      <c r="G526">
        <v>-0.75279779999999996</v>
      </c>
      <c r="H526">
        <v>0.44935029999999998</v>
      </c>
      <c r="I526">
        <v>1.4332050000000001</v>
      </c>
      <c r="J526">
        <v>1.5834090000000001</v>
      </c>
      <c r="K526">
        <v>0.72585889999999997</v>
      </c>
      <c r="L526">
        <v>0.70957210000000004</v>
      </c>
      <c r="M526">
        <v>0.34309339999999999</v>
      </c>
      <c r="N526">
        <v>-0.41755789999999998</v>
      </c>
      <c r="O526">
        <v>1.2657</v>
      </c>
      <c r="P526">
        <v>-0.32975579999999999</v>
      </c>
      <c r="Q526">
        <v>1.1605589999999999</v>
      </c>
      <c r="R526">
        <v>1.30854</v>
      </c>
      <c r="S526">
        <v>-0.93769349999999996</v>
      </c>
      <c r="T526">
        <v>0.60559940000000001</v>
      </c>
      <c r="U526">
        <v>-0.3463041</v>
      </c>
    </row>
    <row r="527" spans="1:21" x14ac:dyDescent="0.25">
      <c r="A527" s="20">
        <f>0.00000034107*10^9</f>
        <v>341.07000000000005</v>
      </c>
      <c r="B527">
        <v>0.1063432</v>
      </c>
      <c r="C527">
        <v>0.65681869999999998</v>
      </c>
      <c r="D527">
        <v>-1.092692</v>
      </c>
      <c r="E527">
        <v>-1.138703</v>
      </c>
      <c r="F527">
        <v>-0.40599469999999999</v>
      </c>
      <c r="G527">
        <v>-0.10120419999999999</v>
      </c>
      <c r="H527">
        <v>0.51611240000000003</v>
      </c>
      <c r="I527">
        <v>0.331011</v>
      </c>
      <c r="J527">
        <v>0.54908170000000001</v>
      </c>
      <c r="K527">
        <v>-5.246021E-2</v>
      </c>
      <c r="L527">
        <v>2.5857770000000002</v>
      </c>
      <c r="M527">
        <v>-1.125389</v>
      </c>
      <c r="N527">
        <v>-0.112321</v>
      </c>
      <c r="O527">
        <v>0.46001730000000002</v>
      </c>
      <c r="P527">
        <v>0.9325599</v>
      </c>
      <c r="Q527">
        <v>1.167287</v>
      </c>
      <c r="R527">
        <v>-4.0748970000000002E-2</v>
      </c>
      <c r="S527">
        <v>-0.15766340000000001</v>
      </c>
      <c r="T527">
        <v>-8.1226759999999995E-2</v>
      </c>
      <c r="U527">
        <v>5.603959E-2</v>
      </c>
    </row>
    <row r="528" spans="1:21" x14ac:dyDescent="0.25">
      <c r="A528" s="20">
        <f>0.00000034207*10^9</f>
        <v>342.07</v>
      </c>
      <c r="B528">
        <v>0.19497400000000001</v>
      </c>
      <c r="C528">
        <v>0.29368650000000002</v>
      </c>
      <c r="D528">
        <v>-1.259115</v>
      </c>
      <c r="E528">
        <v>-0.39380110000000002</v>
      </c>
      <c r="F528">
        <v>-0.49995620000000002</v>
      </c>
      <c r="G528">
        <v>0.98389740000000003</v>
      </c>
      <c r="H528">
        <v>0.25148219999999999</v>
      </c>
      <c r="I528">
        <v>0.60385239999999996</v>
      </c>
      <c r="J528">
        <v>-0.79212139999999998</v>
      </c>
      <c r="K528">
        <v>-0.27443669999999998</v>
      </c>
      <c r="L528">
        <v>2.6511770000000001</v>
      </c>
      <c r="M528">
        <v>-2.4107620000000001</v>
      </c>
      <c r="N528">
        <v>-0.37768020000000002</v>
      </c>
      <c r="O528">
        <v>-2.6527470000000001E-2</v>
      </c>
      <c r="P528">
        <v>1.28383</v>
      </c>
      <c r="Q528">
        <v>0.47160800000000003</v>
      </c>
      <c r="R528">
        <v>-1.367704</v>
      </c>
      <c r="S528">
        <v>0.66960679999999995</v>
      </c>
      <c r="T528">
        <v>-1.144307</v>
      </c>
      <c r="U528">
        <v>0.34102559999999998</v>
      </c>
    </row>
    <row r="529" spans="1:21" x14ac:dyDescent="0.25">
      <c r="A529" s="20">
        <f>0.00000034307*10^9</f>
        <v>343.07</v>
      </c>
      <c r="B529">
        <v>0.57482129999999998</v>
      </c>
      <c r="C529">
        <v>-8.6524099999999993E-3</v>
      </c>
      <c r="D529">
        <v>-9.5909069999999999E-2</v>
      </c>
      <c r="E529">
        <v>0.15833220000000001</v>
      </c>
      <c r="F529">
        <v>-0.80678819999999996</v>
      </c>
      <c r="G529">
        <v>0.92698440000000004</v>
      </c>
      <c r="H529">
        <v>0.34993479999999999</v>
      </c>
      <c r="I529">
        <v>0.77484549999999996</v>
      </c>
      <c r="J529">
        <v>-0.38686999999999999</v>
      </c>
      <c r="K529">
        <v>0.27618920000000002</v>
      </c>
      <c r="L529">
        <v>-9.2793970000000003E-2</v>
      </c>
      <c r="M529">
        <v>-1.4717480000000001</v>
      </c>
      <c r="N529">
        <v>-0.72518769999999999</v>
      </c>
      <c r="O529">
        <v>0.3809495</v>
      </c>
      <c r="P529">
        <v>0.80534589999999995</v>
      </c>
      <c r="Q529">
        <v>-0.61753769999999997</v>
      </c>
      <c r="R529">
        <v>-1.1218220000000001</v>
      </c>
      <c r="S529">
        <v>0.82474150000000002</v>
      </c>
      <c r="T529">
        <v>-0.59451370000000003</v>
      </c>
      <c r="U529">
        <v>0.41438170000000002</v>
      </c>
    </row>
    <row r="530" spans="1:21" x14ac:dyDescent="0.25">
      <c r="A530" s="20">
        <f>0.00000034407*10^9</f>
        <v>344.07</v>
      </c>
      <c r="B530">
        <v>0.2706923</v>
      </c>
      <c r="C530">
        <v>0.61428749999999999</v>
      </c>
      <c r="D530">
        <v>-0.119343</v>
      </c>
      <c r="E530">
        <v>-0.2064454</v>
      </c>
      <c r="F530">
        <v>-0.62724069999999998</v>
      </c>
      <c r="G530">
        <v>0.19676669999999999</v>
      </c>
      <c r="H530">
        <v>0.49181039999999998</v>
      </c>
      <c r="I530">
        <v>0.35268769999999999</v>
      </c>
      <c r="J530">
        <v>0.55312859999999997</v>
      </c>
      <c r="K530">
        <v>0.37594260000000002</v>
      </c>
      <c r="L530">
        <v>-2.022548</v>
      </c>
      <c r="M530">
        <v>1.085156</v>
      </c>
      <c r="N530">
        <v>-0.12374499999999999</v>
      </c>
      <c r="O530">
        <v>0.67025179999999995</v>
      </c>
      <c r="P530">
        <v>0.53266820000000004</v>
      </c>
      <c r="Q530">
        <v>-1.0361320000000001</v>
      </c>
      <c r="R530">
        <v>-0.88160110000000003</v>
      </c>
      <c r="S530">
        <v>0.31040180000000001</v>
      </c>
      <c r="T530">
        <v>0.40531739999999999</v>
      </c>
      <c r="U530">
        <v>0.58193879999999998</v>
      </c>
    </row>
    <row r="531" spans="1:21" x14ac:dyDescent="0.25">
      <c r="A531" s="20">
        <f>0.00000034507*10^9</f>
        <v>345.07</v>
      </c>
      <c r="B531">
        <v>-0.54271930000000002</v>
      </c>
      <c r="C531">
        <v>0.57568350000000001</v>
      </c>
      <c r="D531">
        <v>-0.58714259999999996</v>
      </c>
      <c r="E531">
        <v>0.1581814</v>
      </c>
      <c r="F531">
        <v>0.41582560000000002</v>
      </c>
      <c r="G531">
        <v>-6.9495360000000006E-2</v>
      </c>
      <c r="H531">
        <v>0.21112610000000001</v>
      </c>
      <c r="I531">
        <v>0.48192309999999999</v>
      </c>
      <c r="J531">
        <v>0.2752889</v>
      </c>
      <c r="K531">
        <v>0.31190050000000002</v>
      </c>
      <c r="L531">
        <v>-1.844738</v>
      </c>
      <c r="M531">
        <v>1.345316</v>
      </c>
      <c r="N531">
        <v>1.088705</v>
      </c>
      <c r="O531">
        <v>0.39454090000000003</v>
      </c>
      <c r="P531">
        <v>0.75319720000000001</v>
      </c>
      <c r="Q531">
        <v>-0.4564781</v>
      </c>
      <c r="R531">
        <v>-1.2814399999999999</v>
      </c>
      <c r="S531">
        <v>0.2785396</v>
      </c>
      <c r="T531">
        <v>1.2348760000000001</v>
      </c>
      <c r="U531">
        <v>1.484667</v>
      </c>
    </row>
    <row r="532" spans="1:21" x14ac:dyDescent="0.25">
      <c r="A532" s="20">
        <f>0.00000034607*10^9</f>
        <v>346.07</v>
      </c>
      <c r="B532">
        <v>-0.69377160000000004</v>
      </c>
      <c r="C532">
        <v>-0.20646329999999999</v>
      </c>
      <c r="D532">
        <v>-0.30610860000000001</v>
      </c>
      <c r="E532">
        <v>1.0221899999999999</v>
      </c>
      <c r="F532">
        <v>0.94530250000000005</v>
      </c>
      <c r="G532">
        <v>5.8987379999999999E-2</v>
      </c>
      <c r="H532">
        <v>4.0136959999999999E-2</v>
      </c>
      <c r="I532">
        <v>0.61670259999999999</v>
      </c>
      <c r="J532">
        <v>-0.44076199999999999</v>
      </c>
      <c r="K532">
        <v>0.39925270000000002</v>
      </c>
      <c r="L532">
        <v>-0.71520799999999995</v>
      </c>
      <c r="M532">
        <v>-0.6647516</v>
      </c>
      <c r="N532">
        <v>1.1954359999999999</v>
      </c>
      <c r="O532">
        <v>-0.72460919999999995</v>
      </c>
      <c r="P532">
        <v>1.1626650000000001</v>
      </c>
      <c r="Q532">
        <v>0.11908820000000001</v>
      </c>
      <c r="R532">
        <v>-1.3088960000000001</v>
      </c>
      <c r="S532">
        <v>0.4453763</v>
      </c>
      <c r="T532">
        <v>1.589604</v>
      </c>
      <c r="U532">
        <v>1.924992</v>
      </c>
    </row>
    <row r="533" spans="1:21" x14ac:dyDescent="0.25">
      <c r="A533" s="20">
        <f>0.00000034707*10^9</f>
        <v>347.07</v>
      </c>
      <c r="B533">
        <v>0.2035488</v>
      </c>
      <c r="C533">
        <v>-0.41376780000000002</v>
      </c>
      <c r="D533">
        <v>-0.41722189999999998</v>
      </c>
      <c r="E533">
        <v>0.76744109999999999</v>
      </c>
      <c r="F533">
        <v>0.88915440000000001</v>
      </c>
      <c r="G533">
        <v>0.37276969999999998</v>
      </c>
      <c r="H533">
        <v>7.3114860000000004E-2</v>
      </c>
      <c r="I533">
        <v>-0.1053159</v>
      </c>
      <c r="J533">
        <v>-0.72343139999999995</v>
      </c>
      <c r="K533">
        <v>7.0133539999999994E-2</v>
      </c>
      <c r="L533">
        <v>0.2912033</v>
      </c>
      <c r="M533">
        <v>-1.3445240000000001</v>
      </c>
      <c r="N533">
        <v>0.25433349999999999</v>
      </c>
      <c r="O533">
        <v>-1.6502669999999999</v>
      </c>
      <c r="P533">
        <v>1.7619800000000001</v>
      </c>
      <c r="Q533">
        <v>0.40599869999999999</v>
      </c>
      <c r="R533">
        <v>-1.1891080000000001</v>
      </c>
      <c r="S533">
        <v>-0.47621200000000002</v>
      </c>
      <c r="T533">
        <v>0.23499970000000001</v>
      </c>
      <c r="U533">
        <v>1.124479</v>
      </c>
    </row>
    <row r="534" spans="1:21" x14ac:dyDescent="0.25">
      <c r="A534" s="20">
        <f>0.00000034807*10^9</f>
        <v>348.07</v>
      </c>
      <c r="B534">
        <v>0.61639659999999996</v>
      </c>
      <c r="C534">
        <v>-0.4439322</v>
      </c>
      <c r="D534">
        <v>-1.01329</v>
      </c>
      <c r="E534">
        <v>3.7447149999999998E-2</v>
      </c>
      <c r="F534">
        <v>0.83944569999999996</v>
      </c>
      <c r="G534">
        <v>0.48063430000000001</v>
      </c>
      <c r="H534">
        <v>0.38422030000000001</v>
      </c>
      <c r="I534">
        <v>-0.51613399999999998</v>
      </c>
      <c r="J534">
        <v>-0.62235249999999998</v>
      </c>
      <c r="K534">
        <v>-0.25254759999999998</v>
      </c>
      <c r="L534">
        <v>0.40201310000000001</v>
      </c>
      <c r="M534">
        <v>-0.70865330000000004</v>
      </c>
      <c r="N534">
        <v>-0.21106249999999999</v>
      </c>
      <c r="O534">
        <v>-1.2922849999999999</v>
      </c>
      <c r="P534">
        <v>2.2967360000000001</v>
      </c>
      <c r="Q534">
        <v>0.42412349999999999</v>
      </c>
      <c r="R534">
        <v>-0.90585590000000005</v>
      </c>
      <c r="S534">
        <v>-1.235684</v>
      </c>
      <c r="T534">
        <v>-1.4066259999999999</v>
      </c>
      <c r="U534">
        <v>0.45134649999999998</v>
      </c>
    </row>
    <row r="535" spans="1:21" x14ac:dyDescent="0.25">
      <c r="A535" s="20">
        <f>0.00000034907*10^9</f>
        <v>349.07</v>
      </c>
      <c r="B535">
        <v>1.067996E-2</v>
      </c>
      <c r="C535">
        <v>-0.55979100000000004</v>
      </c>
      <c r="D535">
        <v>-0.41760399999999998</v>
      </c>
      <c r="E535">
        <v>-6.642286E-2</v>
      </c>
      <c r="F535">
        <v>0.3633286</v>
      </c>
      <c r="G535">
        <v>-0.26848460000000002</v>
      </c>
      <c r="H535">
        <v>0.76816689999999999</v>
      </c>
      <c r="I535">
        <v>-0.66372310000000001</v>
      </c>
      <c r="J535">
        <v>-8.1106940000000002E-2</v>
      </c>
      <c r="K535">
        <v>-0.39522679999999999</v>
      </c>
      <c r="L535">
        <v>-0.3902525</v>
      </c>
      <c r="M535">
        <v>-0.14767810000000001</v>
      </c>
      <c r="N535">
        <v>-0.47785909999999998</v>
      </c>
      <c r="O535">
        <v>0.10960789999999999</v>
      </c>
      <c r="P535">
        <v>1.5601929999999999</v>
      </c>
      <c r="Q535">
        <v>-0.8290341</v>
      </c>
      <c r="R535">
        <v>-0.38030140000000001</v>
      </c>
      <c r="S535">
        <v>-0.57743390000000006</v>
      </c>
      <c r="T535">
        <v>-1.7446630000000001</v>
      </c>
      <c r="U535">
        <v>0.56128889999999998</v>
      </c>
    </row>
    <row r="536" spans="1:21" x14ac:dyDescent="0.25">
      <c r="A536" s="20">
        <f>0.00000035007*10^9</f>
        <v>350.07</v>
      </c>
      <c r="B536">
        <v>-0.74173809999999996</v>
      </c>
      <c r="C536">
        <v>-0.98293019999999998</v>
      </c>
      <c r="D536">
        <v>0.92655109999999996</v>
      </c>
      <c r="E536">
        <v>0.12874269999999999</v>
      </c>
      <c r="F536">
        <v>0.19202169999999999</v>
      </c>
      <c r="G536">
        <v>-1.61226</v>
      </c>
      <c r="H536">
        <v>0.79015009999999997</v>
      </c>
      <c r="I536">
        <v>-0.28774509999999998</v>
      </c>
      <c r="J536">
        <v>5.5306510000000003E-2</v>
      </c>
      <c r="K536">
        <v>-0.81656550000000006</v>
      </c>
      <c r="L536">
        <v>-1.721061</v>
      </c>
      <c r="M536">
        <v>0.4145102</v>
      </c>
      <c r="N536">
        <v>-1.04158</v>
      </c>
      <c r="O536">
        <v>1.626131</v>
      </c>
      <c r="P536">
        <v>0.4351158</v>
      </c>
      <c r="Q536">
        <v>-2.462863</v>
      </c>
      <c r="R536">
        <v>-0.33405040000000003</v>
      </c>
      <c r="S536">
        <v>0.17593320000000001</v>
      </c>
      <c r="T536">
        <v>-1.34402</v>
      </c>
      <c r="U536">
        <v>0.61982769999999998</v>
      </c>
    </row>
    <row r="537" spans="1:21" x14ac:dyDescent="0.25">
      <c r="A537" s="20">
        <f>0.00000035107*10^9</f>
        <v>351.07</v>
      </c>
      <c r="B537">
        <v>-1.3826780000000001</v>
      </c>
      <c r="C537">
        <v>-1.7020109999999999</v>
      </c>
      <c r="D537">
        <v>0.89539340000000001</v>
      </c>
      <c r="E537">
        <v>0.10350819999999999</v>
      </c>
      <c r="F537">
        <v>0.38271680000000002</v>
      </c>
      <c r="G537">
        <v>-1.325801</v>
      </c>
      <c r="H537">
        <v>1.104714</v>
      </c>
      <c r="I537">
        <v>0.95455849999999998</v>
      </c>
      <c r="J537">
        <v>-0.87184309999999998</v>
      </c>
      <c r="K537">
        <v>-0.33964060000000001</v>
      </c>
      <c r="L537">
        <v>-2.75963</v>
      </c>
      <c r="M537">
        <v>0.88279510000000005</v>
      </c>
      <c r="N537">
        <v>-1.27813</v>
      </c>
      <c r="O537">
        <v>1.7119059999999999</v>
      </c>
      <c r="P537">
        <v>1.0786450000000001</v>
      </c>
      <c r="Q537">
        <v>-2.1484800000000002</v>
      </c>
      <c r="R537">
        <v>-1.0166249999999999</v>
      </c>
      <c r="S537">
        <v>0.27970699999999998</v>
      </c>
      <c r="T537">
        <v>-1.106687</v>
      </c>
      <c r="U537">
        <v>0.2020969</v>
      </c>
    </row>
    <row r="538" spans="1:21" x14ac:dyDescent="0.25">
      <c r="A538" s="20">
        <f>0.00000035207*10^9</f>
        <v>352.07</v>
      </c>
      <c r="B538">
        <v>-1.4745839999999999</v>
      </c>
      <c r="C538">
        <v>-1.5492950000000001</v>
      </c>
      <c r="D538">
        <v>5.8341400000000002E-2</v>
      </c>
      <c r="E538">
        <v>0.17163049999999999</v>
      </c>
      <c r="F538">
        <v>-0.86198509999999995</v>
      </c>
      <c r="G538">
        <v>0.60188730000000001</v>
      </c>
      <c r="H538">
        <v>1.437716</v>
      </c>
      <c r="I538">
        <v>0.90752509999999997</v>
      </c>
      <c r="J538">
        <v>-1.4225989999999999</v>
      </c>
      <c r="K538">
        <v>0.84256880000000001</v>
      </c>
      <c r="L538">
        <v>-2.3242530000000001</v>
      </c>
      <c r="M538">
        <v>0.60024569999999999</v>
      </c>
      <c r="N538">
        <v>-0.80490289999999998</v>
      </c>
      <c r="O538">
        <v>0.30688399999999999</v>
      </c>
      <c r="P538">
        <v>1.664552</v>
      </c>
      <c r="Q538">
        <v>-1.00969</v>
      </c>
      <c r="R538">
        <v>-1.757477</v>
      </c>
      <c r="S538">
        <v>-0.29144779999999998</v>
      </c>
      <c r="T538">
        <v>-1.120649</v>
      </c>
      <c r="U538">
        <v>-0.29031499999999999</v>
      </c>
    </row>
    <row r="539" spans="1:21" x14ac:dyDescent="0.25">
      <c r="A539" s="20">
        <f>0.00000035307*10^9</f>
        <v>353.07000000000005</v>
      </c>
      <c r="B539">
        <v>-0.40413110000000002</v>
      </c>
      <c r="C539">
        <v>-0.80098919999999996</v>
      </c>
      <c r="D539">
        <v>-0.39683099999999999</v>
      </c>
      <c r="E539">
        <v>0.94986800000000005</v>
      </c>
      <c r="F539">
        <v>-1.9178679999999999</v>
      </c>
      <c r="G539">
        <v>1.5253159999999999</v>
      </c>
      <c r="H539">
        <v>0.68360670000000001</v>
      </c>
      <c r="I539">
        <v>0.54002930000000005</v>
      </c>
      <c r="J539">
        <v>-0.114303</v>
      </c>
      <c r="K539">
        <v>0.4728658</v>
      </c>
      <c r="L539">
        <v>-0.44027139999999998</v>
      </c>
      <c r="M539">
        <v>-0.3270631</v>
      </c>
      <c r="N539">
        <v>-0.53536740000000005</v>
      </c>
      <c r="O539">
        <v>-0.14487929999999999</v>
      </c>
      <c r="P539">
        <v>0.66986239999999997</v>
      </c>
      <c r="Q539">
        <v>-0.69952400000000003</v>
      </c>
      <c r="R539">
        <v>-1.6839090000000001</v>
      </c>
      <c r="S539">
        <v>-0.71703159999999999</v>
      </c>
      <c r="T539">
        <v>-0.51543799999999995</v>
      </c>
      <c r="U539">
        <v>-0.1916108</v>
      </c>
    </row>
    <row r="540" spans="1:21" x14ac:dyDescent="0.25">
      <c r="A540" s="20">
        <f>0.00000035407*10^9</f>
        <v>354.07</v>
      </c>
      <c r="B540">
        <v>0.67178000000000004</v>
      </c>
      <c r="C540">
        <v>-0.22678110000000001</v>
      </c>
      <c r="D540">
        <v>-0.53386009999999995</v>
      </c>
      <c r="E540">
        <v>1.9128430000000001</v>
      </c>
      <c r="F540">
        <v>-1.23933</v>
      </c>
      <c r="G540">
        <v>1.231986</v>
      </c>
      <c r="H540">
        <v>-0.1259064</v>
      </c>
      <c r="I540">
        <v>1.404401</v>
      </c>
      <c r="J540">
        <v>1.6487480000000001</v>
      </c>
      <c r="K540">
        <v>-0.27771439999999997</v>
      </c>
      <c r="L540">
        <v>0.3669674</v>
      </c>
      <c r="M540">
        <v>-0.79100060000000005</v>
      </c>
      <c r="N540">
        <v>-0.71745619999999999</v>
      </c>
      <c r="O540">
        <v>1.208833</v>
      </c>
      <c r="P540">
        <v>0.45062180000000002</v>
      </c>
      <c r="Q540">
        <v>0.123248</v>
      </c>
      <c r="R540">
        <v>-1.257004</v>
      </c>
      <c r="S540">
        <v>-0.34287570000000001</v>
      </c>
      <c r="T540">
        <v>0.67835920000000005</v>
      </c>
      <c r="U540">
        <v>0.21950449999999999</v>
      </c>
    </row>
    <row r="541" spans="1:21" x14ac:dyDescent="0.25">
      <c r="A541" s="20">
        <f>0.00000035507*10^9</f>
        <v>355.07</v>
      </c>
      <c r="B541">
        <v>0.46129720000000002</v>
      </c>
      <c r="C541">
        <v>0.31762790000000002</v>
      </c>
      <c r="D541">
        <v>-0.29892829999999998</v>
      </c>
      <c r="E541">
        <v>1.552986</v>
      </c>
      <c r="F541">
        <v>-1.2503059999999999</v>
      </c>
      <c r="G541">
        <v>0.66051170000000003</v>
      </c>
      <c r="H541">
        <v>-0.50309040000000005</v>
      </c>
      <c r="I541">
        <v>1.152612</v>
      </c>
      <c r="J541">
        <v>1.596041</v>
      </c>
      <c r="K541">
        <v>0.48953930000000001</v>
      </c>
      <c r="L541">
        <v>-1.415872</v>
      </c>
      <c r="M541">
        <v>-0.75427869999999997</v>
      </c>
      <c r="N541">
        <v>-0.35252220000000001</v>
      </c>
      <c r="O541">
        <v>1.8912659999999999</v>
      </c>
      <c r="P541">
        <v>1.209023</v>
      </c>
      <c r="Q541">
        <v>1.3526860000000001</v>
      </c>
      <c r="R541">
        <v>-0.89631419999999995</v>
      </c>
      <c r="S541">
        <v>-0.95757340000000002</v>
      </c>
      <c r="T541">
        <v>1.15892</v>
      </c>
      <c r="U541">
        <v>-0.24663669999999999</v>
      </c>
    </row>
    <row r="542" spans="1:21" x14ac:dyDescent="0.25">
      <c r="A542" s="20">
        <f>0.00000035607*10^9</f>
        <v>356.07</v>
      </c>
      <c r="B542">
        <v>-0.51699450000000002</v>
      </c>
      <c r="C542">
        <v>8.4971669999999999E-2</v>
      </c>
      <c r="D542">
        <v>-8.0867620000000001E-2</v>
      </c>
      <c r="E542">
        <v>0.32218980000000003</v>
      </c>
      <c r="F542">
        <v>-1.940334</v>
      </c>
      <c r="G542">
        <v>-0.26900750000000001</v>
      </c>
      <c r="H542">
        <v>-0.70272369999999995</v>
      </c>
      <c r="I542">
        <v>-9.9312869999999998E-2</v>
      </c>
      <c r="J542">
        <v>0.1759049</v>
      </c>
      <c r="K542">
        <v>1.347129</v>
      </c>
      <c r="L542">
        <v>-2.6602030000000001</v>
      </c>
      <c r="M542">
        <v>-0.59422889999999995</v>
      </c>
      <c r="N542">
        <v>0.69728089999999998</v>
      </c>
      <c r="O542">
        <v>1.095242</v>
      </c>
      <c r="P542">
        <v>1.047617</v>
      </c>
      <c r="Q542">
        <v>1.4330069999999999</v>
      </c>
      <c r="R542">
        <v>-0.27279629999999999</v>
      </c>
      <c r="S542">
        <v>-2.121677</v>
      </c>
      <c r="T542">
        <v>0.22153700000000001</v>
      </c>
      <c r="U542">
        <v>-0.72945470000000001</v>
      </c>
    </row>
    <row r="543" spans="1:21" x14ac:dyDescent="0.25">
      <c r="A543" s="20">
        <f>0.00000035707*10^9</f>
        <v>357.07</v>
      </c>
      <c r="B543">
        <v>-0.88502789999999998</v>
      </c>
      <c r="C543">
        <v>-0.7976647</v>
      </c>
      <c r="D543">
        <v>-3.2682410000000001E-4</v>
      </c>
      <c r="E543">
        <v>-0.36325429999999997</v>
      </c>
      <c r="F543">
        <v>-1.593297</v>
      </c>
      <c r="G543">
        <v>-1.1793199999999999</v>
      </c>
      <c r="H543">
        <v>1.19367E-2</v>
      </c>
      <c r="I543">
        <v>-0.22908429999999999</v>
      </c>
      <c r="J543">
        <v>-1.367675</v>
      </c>
      <c r="K543">
        <v>1.03369</v>
      </c>
      <c r="L543">
        <v>-1.2197709999999999</v>
      </c>
      <c r="M543">
        <v>-0.163577</v>
      </c>
      <c r="N543">
        <v>1.0380339999999999</v>
      </c>
      <c r="O543">
        <v>0.45285760000000003</v>
      </c>
      <c r="P543">
        <v>0.2175223</v>
      </c>
      <c r="Q543">
        <v>0.60300509999999996</v>
      </c>
      <c r="R543">
        <v>-0.28415990000000002</v>
      </c>
      <c r="S543">
        <v>-1.3902570000000001</v>
      </c>
      <c r="T543">
        <v>-0.6622479</v>
      </c>
      <c r="U543">
        <v>0.24801049999999999</v>
      </c>
    </row>
    <row r="544" spans="1:21" x14ac:dyDescent="0.25">
      <c r="A544" s="20">
        <f>0.00000035807*10^9</f>
        <v>358.07</v>
      </c>
      <c r="B544">
        <v>0.119465</v>
      </c>
      <c r="C544">
        <v>-1.3726689999999999</v>
      </c>
      <c r="D544">
        <v>0.1503477</v>
      </c>
      <c r="E544">
        <v>-0.44769009999999998</v>
      </c>
      <c r="F544">
        <v>-0.68924980000000002</v>
      </c>
      <c r="G544">
        <v>-0.93448560000000003</v>
      </c>
      <c r="H544">
        <v>0.67228580000000004</v>
      </c>
      <c r="I544">
        <v>-0.1323626</v>
      </c>
      <c r="J544">
        <v>-2.6521720000000002</v>
      </c>
      <c r="K544">
        <v>-0.1860841</v>
      </c>
      <c r="L544">
        <v>0.18555559999999999</v>
      </c>
      <c r="M544">
        <v>0.34188649999999998</v>
      </c>
      <c r="N544">
        <v>-0.2115331</v>
      </c>
      <c r="O544">
        <v>0.24505669999999999</v>
      </c>
      <c r="P544">
        <v>-3.9873640000000002E-2</v>
      </c>
      <c r="Q544">
        <v>-0.2145939</v>
      </c>
      <c r="R544">
        <v>-1.0082629999999999</v>
      </c>
      <c r="S544">
        <v>0.43985229999999997</v>
      </c>
      <c r="T544">
        <v>0.35342899999999999</v>
      </c>
      <c r="U544">
        <v>0.88887850000000002</v>
      </c>
    </row>
    <row r="545" spans="1:21" x14ac:dyDescent="0.25">
      <c r="A545" s="20">
        <f>0.00000035907*10^9</f>
        <v>359.07</v>
      </c>
      <c r="B545">
        <v>1.228192</v>
      </c>
      <c r="C545">
        <v>-2.0425230000000001</v>
      </c>
      <c r="D545">
        <v>0.91737069999999998</v>
      </c>
      <c r="E545">
        <v>-0.44297049999999999</v>
      </c>
      <c r="F545">
        <v>-0.18616289999999999</v>
      </c>
      <c r="G545">
        <v>1.0927030000000001E-2</v>
      </c>
      <c r="H545">
        <v>0.89306459999999999</v>
      </c>
      <c r="I545">
        <v>-0.48720799999999997</v>
      </c>
      <c r="J545">
        <v>-2.5628609999999998</v>
      </c>
      <c r="K545">
        <v>-1.331073</v>
      </c>
      <c r="L545">
        <v>2.0947070000000002E-2</v>
      </c>
      <c r="M545">
        <v>1.014356</v>
      </c>
      <c r="N545">
        <v>-1.0989199999999999</v>
      </c>
      <c r="O545">
        <v>0.60583209999999998</v>
      </c>
      <c r="P545">
        <v>0.42442269999999999</v>
      </c>
      <c r="Q545">
        <v>-0.8253123</v>
      </c>
      <c r="R545">
        <v>-1.186229</v>
      </c>
      <c r="S545">
        <v>0.8211041</v>
      </c>
      <c r="T545">
        <v>1.1110910000000001</v>
      </c>
      <c r="U545">
        <v>-0.18447340000000001</v>
      </c>
    </row>
    <row r="546" spans="1:21" x14ac:dyDescent="0.25">
      <c r="A546" s="20">
        <f>0.00000036007*10^9</f>
        <v>360.07</v>
      </c>
      <c r="B546">
        <v>0.56131629999999999</v>
      </c>
      <c r="C546">
        <v>-1.640198</v>
      </c>
      <c r="D546">
        <v>2.2046290000000002</v>
      </c>
      <c r="E546">
        <v>-1.6877930000000001</v>
      </c>
      <c r="F546">
        <v>-0.46634969999999998</v>
      </c>
      <c r="G546">
        <v>-1.2857550000000001E-2</v>
      </c>
      <c r="H546">
        <v>1.5023580000000001</v>
      </c>
      <c r="I546">
        <v>-0.11288049999999999</v>
      </c>
      <c r="J546">
        <v>-0.9408145</v>
      </c>
      <c r="K546">
        <v>-0.99302420000000002</v>
      </c>
      <c r="L546">
        <v>-0.44999489999999998</v>
      </c>
      <c r="M546">
        <v>1.345448</v>
      </c>
      <c r="N546">
        <v>-0.79915139999999996</v>
      </c>
      <c r="O546">
        <v>1.306432</v>
      </c>
      <c r="P546">
        <v>0.55192039999999998</v>
      </c>
      <c r="Q546">
        <v>-1.41334</v>
      </c>
      <c r="R546">
        <v>-0.91379719999999998</v>
      </c>
      <c r="S546">
        <v>-0.65771769999999996</v>
      </c>
      <c r="T546">
        <v>0.25361539999999999</v>
      </c>
      <c r="U546">
        <v>-0.51470280000000002</v>
      </c>
    </row>
    <row r="547" spans="1:21" x14ac:dyDescent="0.25">
      <c r="A547" s="20">
        <f>0.00000036107*10^9</f>
        <v>361.07</v>
      </c>
      <c r="B547">
        <v>-0.78073409999999999</v>
      </c>
      <c r="C547">
        <v>0.67699600000000004</v>
      </c>
      <c r="D547">
        <v>1.952518</v>
      </c>
      <c r="E547">
        <v>-3.283884</v>
      </c>
      <c r="F547">
        <v>-0.34604750000000001</v>
      </c>
      <c r="G547">
        <v>-0.1648597</v>
      </c>
      <c r="H547">
        <v>1.6309499999999999</v>
      </c>
      <c r="I547">
        <v>0.33805610000000003</v>
      </c>
      <c r="J547">
        <v>0.38094869999999997</v>
      </c>
      <c r="K547">
        <v>0.79642760000000001</v>
      </c>
      <c r="L547">
        <v>-0.83206840000000004</v>
      </c>
      <c r="M547">
        <v>0.79717479999999996</v>
      </c>
      <c r="N547">
        <v>-0.98891580000000001</v>
      </c>
      <c r="O547">
        <v>0.78905899999999995</v>
      </c>
      <c r="P547">
        <v>-0.17286219999999999</v>
      </c>
      <c r="Q547">
        <v>-1.367383</v>
      </c>
      <c r="R547">
        <v>-0.52824099999999996</v>
      </c>
      <c r="S547">
        <v>-1.6485209999999999</v>
      </c>
      <c r="T547">
        <v>0.25036150000000001</v>
      </c>
      <c r="U547">
        <v>1.120576</v>
      </c>
    </row>
    <row r="548" spans="1:21" x14ac:dyDescent="0.25">
      <c r="A548" s="20">
        <f>0.00000036207*10^9</f>
        <v>362.07</v>
      </c>
      <c r="B548">
        <v>-0.86019809999999997</v>
      </c>
      <c r="C548">
        <v>1.7083520000000001</v>
      </c>
      <c r="D548">
        <v>0.20067070000000001</v>
      </c>
      <c r="E548">
        <v>-1.94543</v>
      </c>
      <c r="F548">
        <v>0.89070320000000003</v>
      </c>
      <c r="G548">
        <v>0.91346349999999998</v>
      </c>
      <c r="H548">
        <v>1.033406</v>
      </c>
      <c r="I548">
        <v>-0.77683720000000001</v>
      </c>
      <c r="J548">
        <v>0.1127422</v>
      </c>
      <c r="K548">
        <v>2.072101</v>
      </c>
      <c r="L548">
        <v>-0.60023079999999995</v>
      </c>
      <c r="M548">
        <v>6.4167459999999996E-2</v>
      </c>
      <c r="N548">
        <v>-1.1838340000000001</v>
      </c>
      <c r="O548">
        <v>-0.49550899999999998</v>
      </c>
      <c r="P548">
        <v>-0.3256735</v>
      </c>
      <c r="Q548">
        <v>-0.86139650000000001</v>
      </c>
      <c r="R548">
        <v>0.21777460000000001</v>
      </c>
      <c r="S548">
        <v>-0.76563060000000005</v>
      </c>
      <c r="T548">
        <v>0.40689750000000002</v>
      </c>
      <c r="U548">
        <v>2.1669260000000001</v>
      </c>
    </row>
    <row r="549" spans="1:21" x14ac:dyDescent="0.25">
      <c r="A549" s="20">
        <f>0.00000036307*10^9</f>
        <v>363.07</v>
      </c>
      <c r="B549">
        <v>-0.47231299999999998</v>
      </c>
      <c r="C549">
        <v>0.82905340000000005</v>
      </c>
      <c r="D549">
        <v>-0.59073600000000004</v>
      </c>
      <c r="E549">
        <v>0.61821040000000005</v>
      </c>
      <c r="F549">
        <v>1.630903</v>
      </c>
      <c r="G549">
        <v>1.998319</v>
      </c>
      <c r="H549">
        <v>0.9402568</v>
      </c>
      <c r="I549">
        <v>-2.3642120000000002</v>
      </c>
      <c r="J549">
        <v>-0.75761230000000002</v>
      </c>
      <c r="K549">
        <v>1.513088</v>
      </c>
      <c r="L549">
        <v>0.51385610000000004</v>
      </c>
      <c r="M549">
        <v>-0.58689089999999999</v>
      </c>
      <c r="N549">
        <v>-0.52966179999999996</v>
      </c>
      <c r="O549">
        <v>-0.46088430000000002</v>
      </c>
      <c r="P549">
        <v>0.86284159999999999</v>
      </c>
      <c r="Q549">
        <v>-0.60102160000000004</v>
      </c>
      <c r="R549">
        <v>0.25125910000000001</v>
      </c>
      <c r="S549">
        <v>0.45871020000000001</v>
      </c>
      <c r="T549">
        <v>-0.44994529999999999</v>
      </c>
      <c r="U549">
        <v>1.520575</v>
      </c>
    </row>
    <row r="550" spans="1:21" x14ac:dyDescent="0.25">
      <c r="A550" s="20">
        <f>0.00000036407*10^9</f>
        <v>364.07</v>
      </c>
      <c r="B550">
        <v>-0.21658150000000001</v>
      </c>
      <c r="C550">
        <v>0.71625030000000001</v>
      </c>
      <c r="D550">
        <v>-9.7149369999999999E-2</v>
      </c>
      <c r="E550">
        <v>0.73655919999999997</v>
      </c>
      <c r="F550">
        <v>0.97197979999999995</v>
      </c>
      <c r="G550">
        <v>1.797393</v>
      </c>
      <c r="H550">
        <v>1.3184480000000001</v>
      </c>
      <c r="I550">
        <v>-1.785755</v>
      </c>
      <c r="J550">
        <v>-0.42511549999999998</v>
      </c>
      <c r="K550">
        <v>-0.28118140000000003</v>
      </c>
      <c r="L550">
        <v>1.152604</v>
      </c>
      <c r="M550">
        <v>-0.85525289999999998</v>
      </c>
      <c r="N550">
        <v>-0.1248112</v>
      </c>
      <c r="O550">
        <v>1.0458270000000001</v>
      </c>
      <c r="P550">
        <v>1.7342169999999999</v>
      </c>
      <c r="Q550">
        <v>0.46623179999999997</v>
      </c>
      <c r="R550">
        <v>-0.62664419999999998</v>
      </c>
      <c r="S550">
        <v>0.31391390000000002</v>
      </c>
      <c r="T550">
        <v>-0.64692309999999997</v>
      </c>
      <c r="U550">
        <v>0.63933039999999997</v>
      </c>
    </row>
    <row r="551" spans="1:21" x14ac:dyDescent="0.25">
      <c r="A551" s="20">
        <f>0.00000036507*10^9</f>
        <v>365.07000000000005</v>
      </c>
      <c r="B551">
        <v>0.2383479</v>
      </c>
      <c r="C551">
        <v>1.144307</v>
      </c>
      <c r="D551">
        <v>-0.22594539999999999</v>
      </c>
      <c r="E551">
        <v>-2.7723279999999999E-2</v>
      </c>
      <c r="F551">
        <v>0.24094099999999999</v>
      </c>
      <c r="G551">
        <v>0.86976290000000001</v>
      </c>
      <c r="H551">
        <v>1.1149960000000001</v>
      </c>
      <c r="I551">
        <v>0.50595579999999996</v>
      </c>
      <c r="J551">
        <v>0.40601680000000001</v>
      </c>
      <c r="K551">
        <v>-1.313205</v>
      </c>
      <c r="L551">
        <v>0.69684590000000002</v>
      </c>
      <c r="M551">
        <v>-0.4165082</v>
      </c>
      <c r="N551">
        <v>-0.19731499999999999</v>
      </c>
      <c r="O551">
        <v>1.8571070000000001</v>
      </c>
      <c r="P551">
        <v>1.047682</v>
      </c>
      <c r="Q551">
        <v>2.1518229999999998</v>
      </c>
      <c r="R551">
        <v>-0.76457189999999997</v>
      </c>
      <c r="S551">
        <v>-0.71105320000000005</v>
      </c>
      <c r="T551">
        <v>-0.61863000000000001</v>
      </c>
      <c r="U551">
        <v>-0.1952132</v>
      </c>
    </row>
    <row r="552" spans="1:21" x14ac:dyDescent="0.25">
      <c r="A552" s="20">
        <f>0.00000036607*10^9</f>
        <v>366.07</v>
      </c>
      <c r="B552">
        <v>0.56208380000000002</v>
      </c>
      <c r="C552">
        <v>1.5315049999999999</v>
      </c>
      <c r="D552">
        <v>-0.9798694</v>
      </c>
      <c r="E552">
        <v>0.16111449999999999</v>
      </c>
      <c r="F552">
        <v>0.71065500000000004</v>
      </c>
      <c r="G552">
        <v>0.12682879999999999</v>
      </c>
      <c r="H552">
        <v>-0.18932679999999999</v>
      </c>
      <c r="I552">
        <v>1.0629649999999999</v>
      </c>
      <c r="J552">
        <v>0.46437850000000003</v>
      </c>
      <c r="K552">
        <v>-0.60386490000000004</v>
      </c>
      <c r="L552">
        <v>5.0902240000000001E-2</v>
      </c>
      <c r="M552">
        <v>-0.6042478</v>
      </c>
      <c r="N552">
        <v>-0.1178995</v>
      </c>
      <c r="O552">
        <v>0.66866769999999998</v>
      </c>
      <c r="P552">
        <v>5.3195180000000002E-2</v>
      </c>
      <c r="Q552">
        <v>2.1979289999999998</v>
      </c>
      <c r="R552">
        <v>-0.5924488</v>
      </c>
      <c r="S552">
        <v>-0.62995219999999996</v>
      </c>
      <c r="T552">
        <v>-1.051166</v>
      </c>
      <c r="U552">
        <v>-0.935747</v>
      </c>
    </row>
    <row r="553" spans="1:21" x14ac:dyDescent="0.25">
      <c r="A553" s="20">
        <f>0.000000367069*10^9</f>
        <v>367.06900000000002</v>
      </c>
      <c r="B553">
        <v>0.73306130000000003</v>
      </c>
      <c r="C553">
        <v>1.9115249999999999</v>
      </c>
      <c r="D553">
        <v>-0.68031269999999999</v>
      </c>
      <c r="E553">
        <v>0.46976129999999999</v>
      </c>
      <c r="F553">
        <v>1.036559</v>
      </c>
      <c r="G553">
        <v>-0.1746297</v>
      </c>
      <c r="H553">
        <v>-1.6524300000000001</v>
      </c>
      <c r="I553">
        <v>-0.12794649999999999</v>
      </c>
      <c r="J553">
        <v>0.46107609999999999</v>
      </c>
      <c r="K553">
        <v>0.1882596</v>
      </c>
      <c r="L553">
        <v>0.17605399999999999</v>
      </c>
      <c r="M553">
        <v>-1.675478</v>
      </c>
      <c r="N553">
        <v>0.34488859999999999</v>
      </c>
      <c r="O553">
        <v>-0.78720880000000004</v>
      </c>
      <c r="P553">
        <v>0.24858430000000001</v>
      </c>
      <c r="Q553">
        <v>0.65177260000000004</v>
      </c>
      <c r="R553">
        <v>-1.195899</v>
      </c>
      <c r="S553">
        <v>7.3812820000000001E-2</v>
      </c>
      <c r="T553">
        <v>-0.81271130000000003</v>
      </c>
      <c r="U553">
        <v>-1.083852</v>
      </c>
    </row>
    <row r="554" spans="1:21" x14ac:dyDescent="0.25">
      <c r="A554" s="20">
        <f>0.000000368069*10^9</f>
        <v>368.06900000000002</v>
      </c>
      <c r="B554">
        <v>3.6094080000000001E-3</v>
      </c>
      <c r="C554">
        <v>1.347259</v>
      </c>
      <c r="D554">
        <v>0.23023879999999999</v>
      </c>
      <c r="E554">
        <v>0.50133090000000002</v>
      </c>
      <c r="F554">
        <v>-0.19191250000000001</v>
      </c>
      <c r="G554">
        <v>0.2309089</v>
      </c>
      <c r="H554">
        <v>-0.6080122</v>
      </c>
      <c r="I554">
        <v>0.21302599999999999</v>
      </c>
      <c r="J554">
        <v>0.23600950000000001</v>
      </c>
      <c r="K554">
        <v>-9.3501730000000005E-2</v>
      </c>
      <c r="L554">
        <v>5.1424940000000002E-2</v>
      </c>
      <c r="M554">
        <v>-1.5855950000000001</v>
      </c>
      <c r="N554">
        <v>1.134538</v>
      </c>
      <c r="O554">
        <v>-0.36244739999999998</v>
      </c>
      <c r="P554">
        <v>0.62672000000000005</v>
      </c>
      <c r="Q554">
        <v>0.26478429999999997</v>
      </c>
      <c r="R554">
        <v>-1.8653169999999999</v>
      </c>
      <c r="S554">
        <v>-0.19315640000000001</v>
      </c>
      <c r="T554">
        <v>-0.44845550000000001</v>
      </c>
      <c r="U554">
        <v>-1.4679629999999999</v>
      </c>
    </row>
    <row r="555" spans="1:21" x14ac:dyDescent="0.25">
      <c r="A555" s="20">
        <f>0.000000369069*10^9</f>
        <v>369.06899999999996</v>
      </c>
      <c r="B555">
        <v>-1.6994180000000001</v>
      </c>
      <c r="C555">
        <v>-0.56317200000000001</v>
      </c>
      <c r="D555">
        <v>0.88839349999999995</v>
      </c>
      <c r="E555">
        <v>0.87695579999999995</v>
      </c>
      <c r="F555">
        <v>-1.66743</v>
      </c>
      <c r="G555">
        <v>0.55637930000000002</v>
      </c>
      <c r="H555">
        <v>1.739743</v>
      </c>
      <c r="I555">
        <v>1.7914410000000001</v>
      </c>
      <c r="J555">
        <v>-0.80199849999999995</v>
      </c>
      <c r="K555">
        <v>-0.58206219999999997</v>
      </c>
      <c r="L555">
        <v>-1.15164</v>
      </c>
      <c r="M555">
        <v>-0.44600380000000001</v>
      </c>
      <c r="N555">
        <v>1.560686</v>
      </c>
      <c r="O555">
        <v>0.79202989999999995</v>
      </c>
      <c r="P555">
        <v>-0.11098429999999999</v>
      </c>
      <c r="Q555">
        <v>1.289703</v>
      </c>
      <c r="R555">
        <v>-1.751592</v>
      </c>
      <c r="S555">
        <v>-0.18226139999999999</v>
      </c>
      <c r="T555">
        <v>-1.485859</v>
      </c>
      <c r="U555">
        <v>-1.7066429999999999</v>
      </c>
    </row>
    <row r="556" spans="1:21" x14ac:dyDescent="0.25">
      <c r="A556" s="20">
        <f>0.000000370069*10^9</f>
        <v>370.06900000000002</v>
      </c>
      <c r="B556">
        <v>-2.1180789999999998</v>
      </c>
      <c r="C556">
        <v>-2.5819899999999998</v>
      </c>
      <c r="D556">
        <v>1.1788350000000001</v>
      </c>
      <c r="E556">
        <v>1.722019</v>
      </c>
      <c r="F556">
        <v>-1.987873</v>
      </c>
      <c r="G556">
        <v>-0.14707419999999999</v>
      </c>
      <c r="H556">
        <v>1.4386479999999999</v>
      </c>
      <c r="I556">
        <v>1.5388569999999999</v>
      </c>
      <c r="J556">
        <v>-1.270113</v>
      </c>
      <c r="K556">
        <v>-0.33325179999999999</v>
      </c>
      <c r="L556">
        <v>-1.468874</v>
      </c>
      <c r="M556">
        <v>4.1288360000000003E-2</v>
      </c>
      <c r="N556">
        <v>0.95498450000000001</v>
      </c>
      <c r="O556">
        <v>0.52142659999999996</v>
      </c>
      <c r="P556">
        <v>-0.83083830000000003</v>
      </c>
      <c r="Q556">
        <v>1.2668779999999999</v>
      </c>
      <c r="R556">
        <v>-1.281601</v>
      </c>
      <c r="S556">
        <v>3.9822059999999999E-2</v>
      </c>
      <c r="T556">
        <v>-3.2776839999999998</v>
      </c>
      <c r="U556">
        <v>-8.2975049999999995E-2</v>
      </c>
    </row>
    <row r="557" spans="1:21" x14ac:dyDescent="0.25">
      <c r="A557" s="20">
        <f>0.000000371069*10^9</f>
        <v>371.06900000000002</v>
      </c>
      <c r="B557">
        <v>-0.87362850000000003</v>
      </c>
      <c r="C557">
        <v>-2.2350880000000002</v>
      </c>
      <c r="D557">
        <v>0.71181910000000004</v>
      </c>
      <c r="E557">
        <v>1.1333530000000001</v>
      </c>
      <c r="F557">
        <v>-1.231344</v>
      </c>
      <c r="G557">
        <v>-0.65406070000000005</v>
      </c>
      <c r="H557">
        <v>-5.1927760000000003E-2</v>
      </c>
      <c r="I557">
        <v>0.1238904</v>
      </c>
      <c r="J557">
        <v>-0.3836001</v>
      </c>
      <c r="K557">
        <v>-3.6747410000000001E-2</v>
      </c>
      <c r="L557">
        <v>-0.63711410000000002</v>
      </c>
      <c r="M557">
        <v>0.20272409999999999</v>
      </c>
      <c r="N557">
        <v>-0.63509260000000001</v>
      </c>
      <c r="O557">
        <v>-4.5038279999999997E-3</v>
      </c>
      <c r="P557">
        <v>-0.1768951</v>
      </c>
      <c r="Q557">
        <v>0.59008729999999998</v>
      </c>
      <c r="R557">
        <v>-1.3037300000000001</v>
      </c>
      <c r="S557">
        <v>-0.75444060000000002</v>
      </c>
      <c r="T557">
        <v>-3.3809130000000001</v>
      </c>
      <c r="U557">
        <v>1.7069049999999999</v>
      </c>
    </row>
    <row r="558" spans="1:21" x14ac:dyDescent="0.25">
      <c r="A558" s="20">
        <f>0.000000372069*10^9</f>
        <v>372.06900000000002</v>
      </c>
      <c r="B558">
        <v>0.45994819999999997</v>
      </c>
      <c r="C558">
        <v>-0.20133670000000001</v>
      </c>
      <c r="D558">
        <v>0.14784140000000001</v>
      </c>
      <c r="E558">
        <v>-0.78899359999999996</v>
      </c>
      <c r="F558">
        <v>1.6091069999999999E-2</v>
      </c>
      <c r="G558">
        <v>-0.15624389999999999</v>
      </c>
      <c r="H558">
        <v>0.23436209999999999</v>
      </c>
      <c r="I558">
        <v>0.52535080000000001</v>
      </c>
      <c r="J558">
        <v>0.37074370000000001</v>
      </c>
      <c r="K558">
        <v>-0.69569349999999996</v>
      </c>
      <c r="L558">
        <v>-0.25032379999999999</v>
      </c>
      <c r="M558">
        <v>0.72385310000000003</v>
      </c>
      <c r="N558">
        <v>-2.0885410000000002</v>
      </c>
      <c r="O558">
        <v>0.458175</v>
      </c>
      <c r="P558">
        <v>0.92942499999999995</v>
      </c>
      <c r="Q558">
        <v>1.3169630000000001</v>
      </c>
      <c r="R558">
        <v>-1.033037</v>
      </c>
      <c r="S558">
        <v>-1.060575</v>
      </c>
      <c r="T558">
        <v>-1.2587649999999999</v>
      </c>
      <c r="U558">
        <v>1.5287299999999999</v>
      </c>
    </row>
    <row r="559" spans="1:21" x14ac:dyDescent="0.25">
      <c r="A559" s="20">
        <f>0.000000373069*10^9</f>
        <v>373.06900000000002</v>
      </c>
      <c r="B559">
        <v>1.067461</v>
      </c>
      <c r="C559">
        <v>0.6086049</v>
      </c>
      <c r="D559">
        <v>0.90414720000000004</v>
      </c>
      <c r="E559">
        <v>-0.87299780000000005</v>
      </c>
      <c r="F559">
        <v>0.75817710000000005</v>
      </c>
      <c r="G559">
        <v>-6.4823439999999996E-2</v>
      </c>
      <c r="H559">
        <v>1.5517030000000001</v>
      </c>
      <c r="I559">
        <v>0.98031120000000005</v>
      </c>
      <c r="J559">
        <v>6.7339019999999999E-2</v>
      </c>
      <c r="K559">
        <v>-1.1728339999999999</v>
      </c>
      <c r="L559">
        <v>-0.42136839999999998</v>
      </c>
      <c r="M559">
        <v>0.81056439999999996</v>
      </c>
      <c r="N559">
        <v>-1.744739</v>
      </c>
      <c r="O559">
        <v>1.1084179999999999</v>
      </c>
      <c r="P559">
        <v>0.57108170000000003</v>
      </c>
      <c r="Q559">
        <v>2.1310889999999998</v>
      </c>
      <c r="R559">
        <v>-0.1168396</v>
      </c>
      <c r="S559">
        <v>-0.35486610000000002</v>
      </c>
      <c r="T559">
        <v>0.61047839999999998</v>
      </c>
      <c r="U559">
        <v>1.0129269999999999</v>
      </c>
    </row>
    <row r="560" spans="1:21" x14ac:dyDescent="0.25">
      <c r="A560" s="20">
        <f>0.000000374069*10^9</f>
        <v>374.06899999999996</v>
      </c>
      <c r="B560">
        <v>0.76492400000000005</v>
      </c>
      <c r="C560">
        <v>0.76946219999999999</v>
      </c>
      <c r="D560">
        <v>2.0666519999999999</v>
      </c>
      <c r="E560">
        <v>0.79508469999999998</v>
      </c>
      <c r="F560">
        <v>0.23020940000000001</v>
      </c>
      <c r="G560">
        <v>-0.94215020000000005</v>
      </c>
      <c r="H560">
        <v>1.6813</v>
      </c>
      <c r="I560">
        <v>-0.29832419999999998</v>
      </c>
      <c r="J560">
        <v>-0.24451719999999999</v>
      </c>
      <c r="K560">
        <v>-0.53164880000000003</v>
      </c>
      <c r="L560">
        <v>-0.83546569999999998</v>
      </c>
      <c r="M560">
        <v>-0.2700919</v>
      </c>
      <c r="N560">
        <v>9.2008370000000006E-2</v>
      </c>
      <c r="O560">
        <v>1.973352</v>
      </c>
      <c r="P560">
        <v>-0.74326919999999996</v>
      </c>
      <c r="Q560">
        <v>1.3576349999999999</v>
      </c>
      <c r="R560">
        <v>0.95677670000000004</v>
      </c>
      <c r="S560">
        <v>-0.1307642</v>
      </c>
      <c r="T560">
        <v>0.25646289999999999</v>
      </c>
      <c r="U560">
        <v>0.97742260000000003</v>
      </c>
    </row>
    <row r="561" spans="1:21" x14ac:dyDescent="0.25">
      <c r="A561" s="20">
        <f>0.000000375069*10^9</f>
        <v>375.06900000000002</v>
      </c>
      <c r="B561">
        <v>0.2731016</v>
      </c>
      <c r="C561">
        <v>1.545512</v>
      </c>
      <c r="D561">
        <v>1.7410920000000001</v>
      </c>
      <c r="E561">
        <v>1.1711389999999999</v>
      </c>
      <c r="F561">
        <v>-0.36970209999999998</v>
      </c>
      <c r="G561">
        <v>-1.312486</v>
      </c>
      <c r="H561">
        <v>7.3101319999999997E-2</v>
      </c>
      <c r="I561">
        <v>-0.61251580000000005</v>
      </c>
      <c r="J561">
        <v>0.56403619999999999</v>
      </c>
      <c r="K561">
        <v>0.15494550000000001</v>
      </c>
      <c r="L561">
        <v>-0.45613340000000002</v>
      </c>
      <c r="M561">
        <v>-1.5855999999999999</v>
      </c>
      <c r="N561">
        <v>0.82990609999999998</v>
      </c>
      <c r="O561">
        <v>2.3353869999999999</v>
      </c>
      <c r="P561">
        <v>-1.1220159999999999</v>
      </c>
      <c r="Q561">
        <v>0.55721270000000001</v>
      </c>
      <c r="R561">
        <v>1.7894289999999999</v>
      </c>
      <c r="S561">
        <v>-0.5188644</v>
      </c>
      <c r="T561">
        <v>-1.229457</v>
      </c>
      <c r="U561">
        <v>0.25174859999999999</v>
      </c>
    </row>
    <row r="562" spans="1:21" x14ac:dyDescent="0.25">
      <c r="A562" s="20">
        <f>0.000000376069*10^9</f>
        <v>376.06899999999996</v>
      </c>
      <c r="B562">
        <v>-6.4404959999999997E-2</v>
      </c>
      <c r="C562">
        <v>1.415788</v>
      </c>
      <c r="D562">
        <v>0.6283841</v>
      </c>
      <c r="E562">
        <v>-9.0511320000000006E-2</v>
      </c>
      <c r="F562">
        <v>5.7677640000000002E-2</v>
      </c>
      <c r="G562">
        <v>-1.080938</v>
      </c>
      <c r="H562">
        <v>-0.99660309999999996</v>
      </c>
      <c r="I562">
        <v>-0.196634</v>
      </c>
      <c r="J562">
        <v>1.426685</v>
      </c>
      <c r="K562">
        <v>0.46042329999999998</v>
      </c>
      <c r="L562">
        <v>0.6123518</v>
      </c>
      <c r="M562">
        <v>-1.476224</v>
      </c>
      <c r="N562">
        <v>0.2939985</v>
      </c>
      <c r="O562">
        <v>1.15045</v>
      </c>
      <c r="P562">
        <v>-0.84462579999999998</v>
      </c>
      <c r="Q562">
        <v>0.66429419999999995</v>
      </c>
      <c r="R562">
        <v>0.73819179999999995</v>
      </c>
      <c r="S562">
        <v>-0.83424089999999995</v>
      </c>
      <c r="T562">
        <v>-1.0371790000000001</v>
      </c>
      <c r="U562">
        <v>-0.66958859999999998</v>
      </c>
    </row>
    <row r="563" spans="1:21" x14ac:dyDescent="0.25">
      <c r="A563" s="20">
        <f>0.000000377069*10^9</f>
        <v>377.06900000000002</v>
      </c>
      <c r="B563">
        <v>-0.24165919999999999</v>
      </c>
      <c r="C563">
        <v>2.6199090000000001E-2</v>
      </c>
      <c r="D563">
        <v>-5.2307619999999999E-2</v>
      </c>
      <c r="E563">
        <v>-0.40976760000000001</v>
      </c>
      <c r="F563">
        <v>0.31373309999999999</v>
      </c>
      <c r="G563">
        <v>-0.64125489999999996</v>
      </c>
      <c r="H563">
        <v>0.14367820000000001</v>
      </c>
      <c r="I563">
        <v>-0.6432949</v>
      </c>
      <c r="J563">
        <v>1.0971329999999999</v>
      </c>
      <c r="K563">
        <v>0.38186360000000003</v>
      </c>
      <c r="L563">
        <v>0.60566330000000002</v>
      </c>
      <c r="M563">
        <v>-0.30143769999999998</v>
      </c>
      <c r="N563">
        <v>1.07986</v>
      </c>
      <c r="O563">
        <v>-0.13239500000000001</v>
      </c>
      <c r="P563">
        <v>-0.54202620000000001</v>
      </c>
      <c r="Q563">
        <v>0.28763929999999999</v>
      </c>
      <c r="R563">
        <v>-1.0017210000000001</v>
      </c>
      <c r="S563">
        <v>-1.007312</v>
      </c>
      <c r="T563">
        <v>0.44690740000000001</v>
      </c>
      <c r="U563">
        <v>-0.43909799999999999</v>
      </c>
    </row>
    <row r="564" spans="1:21" x14ac:dyDescent="0.25">
      <c r="A564" s="20">
        <f>0.000000378069*10^9</f>
        <v>378.06900000000002</v>
      </c>
      <c r="B564">
        <v>0.25521660000000002</v>
      </c>
      <c r="C564">
        <v>-0.93495779999999995</v>
      </c>
      <c r="D564">
        <v>-9.5055979999999998E-2</v>
      </c>
      <c r="E564">
        <v>0.87718510000000005</v>
      </c>
      <c r="F564">
        <v>-0.107047</v>
      </c>
      <c r="G564">
        <v>0.52977200000000002</v>
      </c>
      <c r="H564">
        <v>1.946291</v>
      </c>
      <c r="I564">
        <v>-0.84610870000000005</v>
      </c>
      <c r="J564">
        <v>0.76557839999999999</v>
      </c>
      <c r="K564">
        <v>6.4825110000000005E-2</v>
      </c>
      <c r="L564">
        <v>0.17615729999999999</v>
      </c>
      <c r="M564">
        <v>0.3083515</v>
      </c>
      <c r="N564">
        <v>1.9282490000000001</v>
      </c>
      <c r="O564">
        <v>-0.1971842</v>
      </c>
      <c r="P564">
        <v>-0.1802919</v>
      </c>
      <c r="Q564">
        <v>-1.1636709999999999</v>
      </c>
      <c r="R564">
        <v>-0.69115970000000004</v>
      </c>
      <c r="S564">
        <v>-0.96814999999999996</v>
      </c>
      <c r="T564">
        <v>0.57091389999999997</v>
      </c>
      <c r="U564">
        <v>0.32287260000000001</v>
      </c>
    </row>
    <row r="565" spans="1:21" x14ac:dyDescent="0.25">
      <c r="A565" s="20">
        <f>0.000000379069*10^9</f>
        <v>379.06900000000002</v>
      </c>
      <c r="B565">
        <v>1.0901289999999999</v>
      </c>
      <c r="C565">
        <v>-0.49970189999999998</v>
      </c>
      <c r="D565">
        <v>-6.8875179999999996E-3</v>
      </c>
      <c r="E565">
        <v>1.146099</v>
      </c>
      <c r="F565">
        <v>-8.3808729999999998E-2</v>
      </c>
      <c r="G565">
        <v>0.82711469999999998</v>
      </c>
      <c r="H565">
        <v>2.0582470000000002</v>
      </c>
      <c r="I565">
        <v>-0.83587020000000001</v>
      </c>
      <c r="J565">
        <v>1.1864589999999999</v>
      </c>
      <c r="K565">
        <v>0.33453060000000001</v>
      </c>
      <c r="L565">
        <v>0.15632289999999999</v>
      </c>
      <c r="M565">
        <v>0.68016220000000005</v>
      </c>
      <c r="N565">
        <v>0.61107029999999996</v>
      </c>
      <c r="O565">
        <v>0.50470859999999995</v>
      </c>
      <c r="P565">
        <v>0.35542990000000002</v>
      </c>
      <c r="Q565">
        <v>-1.8356380000000001</v>
      </c>
      <c r="R565">
        <v>4.8850079999999997E-2</v>
      </c>
      <c r="S565">
        <v>-0.42520210000000003</v>
      </c>
      <c r="T565">
        <v>-0.1241839</v>
      </c>
      <c r="U565">
        <v>0.1148696</v>
      </c>
    </row>
    <row r="566" spans="1:21" x14ac:dyDescent="0.25">
      <c r="A566" s="20">
        <f>0.000000380069*10^9</f>
        <v>380.06900000000002</v>
      </c>
      <c r="B566">
        <v>1.5048189999999999</v>
      </c>
      <c r="C566">
        <v>0.41247410000000001</v>
      </c>
      <c r="D566">
        <v>1.654311E-2</v>
      </c>
      <c r="E566">
        <v>-0.85639750000000003</v>
      </c>
      <c r="F566">
        <v>0.52615749999999994</v>
      </c>
      <c r="G566">
        <v>0.18044360000000001</v>
      </c>
      <c r="H566">
        <v>0.72913260000000002</v>
      </c>
      <c r="I566">
        <v>-0.86745170000000005</v>
      </c>
      <c r="J566">
        <v>1.6052169999999999</v>
      </c>
      <c r="K566">
        <v>0.1033901</v>
      </c>
      <c r="L566">
        <v>-0.33038479999999998</v>
      </c>
      <c r="M566">
        <v>1.0240100000000001</v>
      </c>
      <c r="N566">
        <v>-0.61900350000000004</v>
      </c>
      <c r="O566">
        <v>0.96423519999999996</v>
      </c>
      <c r="P566">
        <v>1.268705</v>
      </c>
      <c r="Q566">
        <v>-1.012561</v>
      </c>
      <c r="R566">
        <v>-0.3954358</v>
      </c>
      <c r="S566">
        <v>-8.2150340000000002E-2</v>
      </c>
      <c r="T566">
        <v>-0.4392548</v>
      </c>
      <c r="U566">
        <v>-0.62245499999999998</v>
      </c>
    </row>
    <row r="567" spans="1:21" x14ac:dyDescent="0.25">
      <c r="A567" s="20">
        <f>0.000000381069*10^9</f>
        <v>381.06899999999996</v>
      </c>
      <c r="B567">
        <v>1.4192750000000001</v>
      </c>
      <c r="C567">
        <v>1.407597E-3</v>
      </c>
      <c r="D567">
        <v>0.78328989999999998</v>
      </c>
      <c r="E567">
        <v>-2.3041390000000002</v>
      </c>
      <c r="F567">
        <v>0.82961890000000005</v>
      </c>
      <c r="G567">
        <v>0.79802550000000005</v>
      </c>
      <c r="H567">
        <v>0.37463809999999997</v>
      </c>
      <c r="I567">
        <v>-0.98375599999999996</v>
      </c>
      <c r="J567">
        <v>1.241714</v>
      </c>
      <c r="K567">
        <v>-0.72524529999999998</v>
      </c>
      <c r="L567">
        <v>-0.65703339999999999</v>
      </c>
      <c r="M567">
        <v>0.2091054</v>
      </c>
      <c r="N567">
        <v>-0.34827279999999999</v>
      </c>
      <c r="O567">
        <v>0.99887490000000001</v>
      </c>
      <c r="P567">
        <v>0.92309799999999997</v>
      </c>
      <c r="Q567">
        <v>-0.48667870000000002</v>
      </c>
      <c r="R567">
        <v>-0.62472609999999995</v>
      </c>
      <c r="S567">
        <v>-0.95010850000000002</v>
      </c>
      <c r="T567">
        <v>-0.2026645</v>
      </c>
      <c r="U567">
        <v>-0.33768890000000001</v>
      </c>
    </row>
    <row r="568" spans="1:21" x14ac:dyDescent="0.25">
      <c r="A568" s="20">
        <f>0.000000382069*10^9</f>
        <v>382.06900000000002</v>
      </c>
      <c r="B568">
        <v>1.0543</v>
      </c>
      <c r="C568">
        <v>-0.47379900000000003</v>
      </c>
      <c r="D568">
        <v>1.525927</v>
      </c>
      <c r="E568">
        <v>-0.60901740000000004</v>
      </c>
      <c r="F568">
        <v>1.0609390000000001</v>
      </c>
      <c r="G568">
        <v>1.4320710000000001</v>
      </c>
      <c r="H568">
        <v>1.621275</v>
      </c>
      <c r="I568">
        <v>-1.6135120000000001</v>
      </c>
      <c r="J568">
        <v>0.76518180000000002</v>
      </c>
      <c r="K568">
        <v>-0.14963009999999999</v>
      </c>
      <c r="L568">
        <v>-0.1147294</v>
      </c>
      <c r="M568">
        <v>-0.86956869999999997</v>
      </c>
      <c r="N568">
        <v>-2.420156E-2</v>
      </c>
      <c r="O568">
        <v>1.177735</v>
      </c>
      <c r="P568">
        <v>-0.95782809999999996</v>
      </c>
      <c r="Q568">
        <v>-0.28006300000000001</v>
      </c>
      <c r="R568">
        <v>-8.5141419999999995E-2</v>
      </c>
      <c r="S568">
        <v>-1.078889</v>
      </c>
      <c r="T568">
        <v>0.87062360000000005</v>
      </c>
      <c r="U568">
        <v>0.95477259999999997</v>
      </c>
    </row>
    <row r="569" spans="1:21" x14ac:dyDescent="0.25">
      <c r="A569" s="20">
        <f>0.000000383069*10^9</f>
        <v>383.06899999999996</v>
      </c>
      <c r="B569">
        <v>0.1223443</v>
      </c>
      <c r="C569">
        <v>0.54127479999999994</v>
      </c>
      <c r="D569">
        <v>1.074317</v>
      </c>
      <c r="E569">
        <v>1.879192</v>
      </c>
      <c r="F569">
        <v>0.94363680000000005</v>
      </c>
      <c r="G569">
        <v>0.87149980000000005</v>
      </c>
      <c r="H569">
        <v>2.3383889999999998</v>
      </c>
      <c r="I569">
        <v>-1.2935620000000001</v>
      </c>
      <c r="J569">
        <v>1.56531</v>
      </c>
      <c r="K569">
        <v>0.48290719999999998</v>
      </c>
      <c r="L569">
        <v>0.14203540000000001</v>
      </c>
      <c r="M569">
        <v>-0.64765110000000004</v>
      </c>
      <c r="N569">
        <v>-0.2465291</v>
      </c>
      <c r="O569">
        <v>0.84181790000000001</v>
      </c>
      <c r="P569">
        <v>-2.131237</v>
      </c>
      <c r="Q569">
        <v>0.24872949999999999</v>
      </c>
      <c r="R569">
        <v>0.6390806</v>
      </c>
      <c r="S569">
        <v>1.331388</v>
      </c>
      <c r="T569">
        <v>1.729498</v>
      </c>
      <c r="U569">
        <v>1.5683260000000001</v>
      </c>
    </row>
    <row r="570" spans="1:21" x14ac:dyDescent="0.25">
      <c r="A570" s="20">
        <f>0.000000384069*10^9</f>
        <v>384.06900000000002</v>
      </c>
      <c r="B570">
        <v>-1.4638169999999999</v>
      </c>
      <c r="C570">
        <v>1.235304</v>
      </c>
      <c r="D570">
        <v>0.33380399999999999</v>
      </c>
      <c r="E570">
        <v>1.4176500000000001</v>
      </c>
      <c r="F570">
        <v>-0.78233730000000001</v>
      </c>
      <c r="G570">
        <v>0.68545929999999999</v>
      </c>
      <c r="H570">
        <v>1.1641999999999999</v>
      </c>
      <c r="I570">
        <v>0.17269470000000001</v>
      </c>
      <c r="J570">
        <v>2.5129959999999998</v>
      </c>
      <c r="K570">
        <v>-0.59149459999999998</v>
      </c>
      <c r="L570">
        <v>6.8657419999999997E-2</v>
      </c>
      <c r="M570">
        <v>1.414077E-2</v>
      </c>
      <c r="N570">
        <v>-0.1569014</v>
      </c>
      <c r="O570">
        <v>-0.31318230000000002</v>
      </c>
      <c r="P570">
        <v>-2.291693</v>
      </c>
      <c r="Q570">
        <v>9.5847119999999994E-2</v>
      </c>
      <c r="R570">
        <v>0.98620940000000001</v>
      </c>
      <c r="S570">
        <v>3.2373859999999999</v>
      </c>
      <c r="T570">
        <v>2.170585</v>
      </c>
      <c r="U570">
        <v>0.81882580000000005</v>
      </c>
    </row>
    <row r="571" spans="1:21" x14ac:dyDescent="0.25">
      <c r="A571" s="20">
        <f>0.000000385069*10^9</f>
        <v>385.06900000000002</v>
      </c>
      <c r="B571">
        <v>-1.779072</v>
      </c>
      <c r="C571">
        <v>1.149446</v>
      </c>
      <c r="D571">
        <v>0.1038476</v>
      </c>
      <c r="E571">
        <v>-0.99324009999999996</v>
      </c>
      <c r="F571">
        <v>-2.0750820000000001</v>
      </c>
      <c r="G571">
        <v>0.76352229999999999</v>
      </c>
      <c r="H571">
        <v>-0.85588260000000005</v>
      </c>
      <c r="I571">
        <v>0.43410330000000003</v>
      </c>
      <c r="J571">
        <v>2.1979060000000001</v>
      </c>
      <c r="K571">
        <v>-1.3939859999999999</v>
      </c>
      <c r="L571">
        <v>0.73179150000000004</v>
      </c>
      <c r="M571">
        <v>4.189619E-2</v>
      </c>
      <c r="N571">
        <v>0.53599750000000002</v>
      </c>
      <c r="O571">
        <v>-0.9734294</v>
      </c>
      <c r="P571">
        <v>-2.1190449999999998</v>
      </c>
      <c r="Q571">
        <v>-0.45814300000000002</v>
      </c>
      <c r="R571">
        <v>6.1839360000000003E-2</v>
      </c>
      <c r="S571">
        <v>1.920064</v>
      </c>
      <c r="T571">
        <v>2.3868079999999998</v>
      </c>
      <c r="U571">
        <v>0.1840735</v>
      </c>
    </row>
    <row r="572" spans="1:21" x14ac:dyDescent="0.25">
      <c r="A572" s="20">
        <f>0.000000386069*10^9</f>
        <v>386.06899999999996</v>
      </c>
      <c r="B572">
        <v>0.32386169999999997</v>
      </c>
      <c r="C572">
        <v>1.0365180000000001</v>
      </c>
      <c r="D572">
        <v>0.2377049</v>
      </c>
      <c r="E572">
        <v>-1.849674</v>
      </c>
      <c r="F572">
        <v>-0.8808608</v>
      </c>
      <c r="G572">
        <v>0.5012394</v>
      </c>
      <c r="H572">
        <v>-1.75908</v>
      </c>
      <c r="I572">
        <v>-0.57156240000000003</v>
      </c>
      <c r="J572">
        <v>1.3469139999999999</v>
      </c>
      <c r="K572">
        <v>-1.1792309999999999</v>
      </c>
      <c r="L572">
        <v>1.557625</v>
      </c>
      <c r="M572">
        <v>8.4623489999999996E-2</v>
      </c>
      <c r="N572">
        <v>0.96514949999999999</v>
      </c>
      <c r="O572">
        <v>-0.74310889999999996</v>
      </c>
      <c r="P572">
        <v>-1.617221</v>
      </c>
      <c r="Q572">
        <v>0.31040309999999999</v>
      </c>
      <c r="R572">
        <v>-0.87493200000000004</v>
      </c>
      <c r="S572">
        <v>-9.2240260000000004E-2</v>
      </c>
      <c r="T572">
        <v>1.304324</v>
      </c>
      <c r="U572">
        <v>0.64242849999999996</v>
      </c>
    </row>
    <row r="573" spans="1:21" x14ac:dyDescent="0.25">
      <c r="A573" s="20">
        <f>0.000000387069*10^9</f>
        <v>387.06900000000002</v>
      </c>
      <c r="B573">
        <v>1.6200920000000001</v>
      </c>
      <c r="C573">
        <v>0.33860440000000003</v>
      </c>
      <c r="D573">
        <v>0.1350963</v>
      </c>
      <c r="E573">
        <v>-0.22677700000000001</v>
      </c>
      <c r="F573">
        <v>1.048902</v>
      </c>
      <c r="G573">
        <v>0.42574879999999998</v>
      </c>
      <c r="H573">
        <v>-0.3224612</v>
      </c>
      <c r="I573">
        <v>-1.191845</v>
      </c>
      <c r="J573">
        <v>0.83552999999999999</v>
      </c>
      <c r="K573">
        <v>-1.480423</v>
      </c>
      <c r="L573">
        <v>1.186607</v>
      </c>
      <c r="M573">
        <v>0.80024550000000005</v>
      </c>
      <c r="N573">
        <v>1.0622830000000001</v>
      </c>
      <c r="O573">
        <v>-0.1973017</v>
      </c>
      <c r="P573">
        <v>-0.5086349</v>
      </c>
      <c r="Q573">
        <v>1.7220009999999999</v>
      </c>
      <c r="R573">
        <v>0.1065175</v>
      </c>
      <c r="S573">
        <v>5.5491909999999998E-2</v>
      </c>
      <c r="T573">
        <v>-0.50457050000000003</v>
      </c>
      <c r="U573">
        <v>0.86097950000000001</v>
      </c>
    </row>
    <row r="574" spans="1:21" x14ac:dyDescent="0.25">
      <c r="A574" s="20">
        <f>0.000000388069*10^9</f>
        <v>388.06899999999996</v>
      </c>
      <c r="B574">
        <v>-7.5399809999999998E-2</v>
      </c>
      <c r="C574">
        <v>-0.85058149999999999</v>
      </c>
      <c r="D574">
        <v>-0.83685679999999996</v>
      </c>
      <c r="E574">
        <v>1.625669</v>
      </c>
      <c r="F574">
        <v>1.8075000000000001</v>
      </c>
      <c r="G574">
        <v>0.30910120000000002</v>
      </c>
      <c r="H574">
        <v>1.6232599999999999</v>
      </c>
      <c r="I574">
        <v>-1.251873</v>
      </c>
      <c r="J574">
        <v>0.97339129999999996</v>
      </c>
      <c r="K574">
        <v>-1.44276</v>
      </c>
      <c r="L574">
        <v>-0.46352989999999999</v>
      </c>
      <c r="M574">
        <v>1.5425899999999999</v>
      </c>
      <c r="N574">
        <v>1.656976</v>
      </c>
      <c r="O574">
        <v>9.9652240000000003E-2</v>
      </c>
      <c r="P574">
        <v>0.91612280000000001</v>
      </c>
      <c r="Q574">
        <v>1.6950609999999999</v>
      </c>
      <c r="R574">
        <v>1.4488369999999999</v>
      </c>
      <c r="S574">
        <v>1.5947610000000001</v>
      </c>
      <c r="T574">
        <v>-1.3849290000000001</v>
      </c>
      <c r="U574">
        <v>-0.22050230000000001</v>
      </c>
    </row>
    <row r="575" spans="1:21" x14ac:dyDescent="0.25">
      <c r="A575" s="20">
        <f>0.000000389069*10^9</f>
        <v>389.06900000000002</v>
      </c>
      <c r="B575">
        <v>-2.0443929999999999</v>
      </c>
      <c r="C575">
        <v>-1.587655</v>
      </c>
      <c r="D575">
        <v>-1.422865</v>
      </c>
      <c r="E575">
        <v>1.4139060000000001</v>
      </c>
      <c r="F575">
        <v>1.342911</v>
      </c>
      <c r="G575">
        <v>0.22953950000000001</v>
      </c>
      <c r="H575">
        <v>1.663862</v>
      </c>
      <c r="I575">
        <v>-0.81472960000000005</v>
      </c>
      <c r="J575">
        <v>1.363577</v>
      </c>
      <c r="K575">
        <v>-0.56540579999999996</v>
      </c>
      <c r="L575">
        <v>-1.3327580000000001</v>
      </c>
      <c r="M575">
        <v>1.052144</v>
      </c>
      <c r="N575">
        <v>2.1834880000000001</v>
      </c>
      <c r="O575">
        <v>-0.42546030000000001</v>
      </c>
      <c r="P575">
        <v>1.625202</v>
      </c>
      <c r="Q575">
        <v>0.41628409999999999</v>
      </c>
      <c r="R575">
        <v>0.80733719999999998</v>
      </c>
      <c r="S575">
        <v>2.6615899999999999</v>
      </c>
      <c r="T575">
        <v>-1.3066800000000001</v>
      </c>
      <c r="U575">
        <v>-0.79588250000000005</v>
      </c>
    </row>
    <row r="576" spans="1:21" x14ac:dyDescent="0.25">
      <c r="A576" s="20">
        <f>0.000000390069*10^9</f>
        <v>390.06900000000002</v>
      </c>
      <c r="B576">
        <v>-2.1389279999999999</v>
      </c>
      <c r="C576">
        <v>-1.063064</v>
      </c>
      <c r="D576">
        <v>-0.92756879999999997</v>
      </c>
      <c r="E576">
        <v>0.33250439999999998</v>
      </c>
      <c r="F576">
        <v>0.80633999999999995</v>
      </c>
      <c r="G576">
        <v>-8.476554E-2</v>
      </c>
      <c r="H576">
        <v>1.4664360000000001</v>
      </c>
      <c r="I576">
        <v>-7.2234430000000002E-2</v>
      </c>
      <c r="J576">
        <v>0.66643569999999996</v>
      </c>
      <c r="K576">
        <v>-0.26235180000000002</v>
      </c>
      <c r="L576">
        <v>-0.32950659999999998</v>
      </c>
      <c r="M576">
        <v>-0.28073120000000001</v>
      </c>
      <c r="N576">
        <v>1.459201</v>
      </c>
      <c r="O576">
        <v>-0.77995619999999999</v>
      </c>
      <c r="P576">
        <v>1.71173</v>
      </c>
      <c r="Q576">
        <v>-0.75152770000000002</v>
      </c>
      <c r="R576">
        <v>-1.0879749999999999</v>
      </c>
      <c r="S576">
        <v>1.9273089999999999</v>
      </c>
      <c r="T576">
        <v>-1.080017</v>
      </c>
      <c r="U576">
        <v>0.34213120000000002</v>
      </c>
    </row>
    <row r="577" spans="1:21" x14ac:dyDescent="0.25">
      <c r="A577" s="20">
        <f>0.000000391069*10^9</f>
        <v>391.06900000000002</v>
      </c>
      <c r="B577">
        <v>-1.203279</v>
      </c>
      <c r="C577">
        <v>3.2234539999999999E-2</v>
      </c>
      <c r="D577">
        <v>-0.74769529999999995</v>
      </c>
      <c r="E577">
        <v>0.42797760000000001</v>
      </c>
      <c r="F577">
        <v>0.4780587</v>
      </c>
      <c r="G577">
        <v>-0.716777</v>
      </c>
      <c r="H577">
        <v>1.616179</v>
      </c>
      <c r="I577">
        <v>9.7134880000000007E-2</v>
      </c>
      <c r="J577">
        <v>-0.48014570000000001</v>
      </c>
      <c r="K577">
        <v>0.2492664</v>
      </c>
      <c r="L577">
        <v>2.1585010000000002E-2</v>
      </c>
      <c r="M577">
        <v>-0.67519850000000003</v>
      </c>
      <c r="N577">
        <v>0.13545309999999999</v>
      </c>
      <c r="O577">
        <v>0.2170135</v>
      </c>
      <c r="P577">
        <v>1.366635</v>
      </c>
      <c r="Q577">
        <v>-0.85862260000000001</v>
      </c>
      <c r="R577">
        <v>-1.211697</v>
      </c>
      <c r="S577">
        <v>0.1049614</v>
      </c>
      <c r="T577">
        <v>-0.42867470000000002</v>
      </c>
      <c r="U577">
        <v>0.46430539999999998</v>
      </c>
    </row>
    <row r="578" spans="1:21" x14ac:dyDescent="0.25">
      <c r="A578" s="20">
        <f>0.000000392069*10^9</f>
        <v>392.06900000000002</v>
      </c>
      <c r="B578">
        <v>-0.53371880000000005</v>
      </c>
      <c r="C578">
        <v>0.60654079999999999</v>
      </c>
      <c r="D578">
        <v>-0.36019770000000001</v>
      </c>
      <c r="E578">
        <v>1.3507750000000001</v>
      </c>
      <c r="F578">
        <v>0.29892429999999998</v>
      </c>
      <c r="G578">
        <v>-0.46944540000000001</v>
      </c>
      <c r="H578">
        <v>0.58699199999999996</v>
      </c>
      <c r="I578">
        <v>0.20582410000000001</v>
      </c>
      <c r="J578">
        <v>-1.254079E-3</v>
      </c>
      <c r="K578">
        <v>1.3609560000000001</v>
      </c>
      <c r="L578">
        <v>-0.93440109999999998</v>
      </c>
      <c r="M578">
        <v>0.17157059999999999</v>
      </c>
      <c r="N578">
        <v>-0.21848319999999999</v>
      </c>
      <c r="O578">
        <v>1.017039</v>
      </c>
      <c r="P578">
        <v>0.36192940000000001</v>
      </c>
      <c r="Q578">
        <v>-0.52140229999999999</v>
      </c>
      <c r="R578">
        <v>0.12108439999999999</v>
      </c>
      <c r="S578">
        <v>-0.86438139999999997</v>
      </c>
      <c r="T578">
        <v>0.26237850000000001</v>
      </c>
      <c r="U578">
        <v>-1.2911729999999999</v>
      </c>
    </row>
    <row r="579" spans="1:21" x14ac:dyDescent="0.25">
      <c r="A579" s="20">
        <f>0.000000393069*10^9</f>
        <v>393.06899999999996</v>
      </c>
      <c r="B579">
        <v>-0.59894309999999995</v>
      </c>
      <c r="C579">
        <v>0.74983489999999997</v>
      </c>
      <c r="D579">
        <v>0.79970779999999997</v>
      </c>
      <c r="E579">
        <v>1.2708440000000001</v>
      </c>
      <c r="F579">
        <v>0.57942340000000003</v>
      </c>
      <c r="G579">
        <v>0.34430870000000002</v>
      </c>
      <c r="H579">
        <v>0.18931909999999999</v>
      </c>
      <c r="I579">
        <v>0.56953549999999997</v>
      </c>
      <c r="J579">
        <v>1.4091800000000001</v>
      </c>
      <c r="K579">
        <v>1.3570089999999999</v>
      </c>
      <c r="L579">
        <v>-1.020627</v>
      </c>
      <c r="M579">
        <v>1.4290860000000001</v>
      </c>
      <c r="N579">
        <v>0.63863539999999996</v>
      </c>
      <c r="O579">
        <v>0.43604599999999999</v>
      </c>
      <c r="P579">
        <v>-0.3602185</v>
      </c>
      <c r="Q579">
        <v>-0.77767229999999998</v>
      </c>
      <c r="R579">
        <v>0.4254098</v>
      </c>
      <c r="S579">
        <v>-0.35403630000000003</v>
      </c>
      <c r="T579">
        <v>-0.13880129999999999</v>
      </c>
      <c r="U579">
        <v>-1.407049</v>
      </c>
    </row>
    <row r="580" spans="1:21" x14ac:dyDescent="0.25">
      <c r="A580" s="20">
        <f>0.000000394069*10^9</f>
        <v>394.06900000000002</v>
      </c>
      <c r="B580">
        <v>-1.1535789999999999</v>
      </c>
      <c r="C580">
        <v>9.3033249999999998E-2</v>
      </c>
      <c r="D580">
        <v>0.90153539999999999</v>
      </c>
      <c r="E580">
        <v>6.4396060000000005E-2</v>
      </c>
      <c r="F580">
        <v>0.84752749999999999</v>
      </c>
      <c r="G580">
        <v>0.54396639999999996</v>
      </c>
      <c r="H580">
        <v>1.022227</v>
      </c>
      <c r="I580">
        <v>8.5191050000000004E-2</v>
      </c>
      <c r="J580">
        <v>1.699425</v>
      </c>
      <c r="K580">
        <v>9.8480869999999998E-2</v>
      </c>
      <c r="L580">
        <v>-0.65822210000000003</v>
      </c>
      <c r="M580">
        <v>2.0908890000000002</v>
      </c>
      <c r="N580">
        <v>0.8815577</v>
      </c>
      <c r="O580">
        <v>-3.470053E-2</v>
      </c>
      <c r="P580">
        <v>-0.1887663</v>
      </c>
      <c r="Q580">
        <v>-0.76351880000000005</v>
      </c>
      <c r="R580">
        <v>0.34904659999999998</v>
      </c>
      <c r="S580">
        <v>0.77373740000000002</v>
      </c>
      <c r="T580">
        <v>-1.211694</v>
      </c>
      <c r="U580">
        <v>5.3572590000000003E-2</v>
      </c>
    </row>
    <row r="581" spans="1:21" x14ac:dyDescent="0.25">
      <c r="A581" s="20">
        <f>0.000000395069*10^9</f>
        <v>395.06899999999996</v>
      </c>
      <c r="B581">
        <v>-1.263477</v>
      </c>
      <c r="C581">
        <v>-0.46918349999999998</v>
      </c>
      <c r="D581">
        <v>-0.4064276</v>
      </c>
      <c r="E581">
        <v>0.27017570000000002</v>
      </c>
      <c r="F581">
        <v>0.92355489999999996</v>
      </c>
      <c r="G581">
        <v>2.5301790000000001E-2</v>
      </c>
      <c r="H581">
        <v>0.98251390000000005</v>
      </c>
      <c r="I581">
        <v>-0.68374840000000003</v>
      </c>
      <c r="J581">
        <v>5.3617070000000003E-2</v>
      </c>
      <c r="K581">
        <v>-0.84701859999999995</v>
      </c>
      <c r="L581">
        <v>-0.2150745</v>
      </c>
      <c r="M581">
        <v>1.5665560000000001</v>
      </c>
      <c r="N581">
        <v>2.8510569999999999E-2</v>
      </c>
      <c r="O581">
        <v>0.25880239999999999</v>
      </c>
      <c r="P581">
        <v>0.58322660000000004</v>
      </c>
      <c r="Q581">
        <v>-0.48162149999999998</v>
      </c>
      <c r="R581">
        <v>0.67531419999999998</v>
      </c>
      <c r="S581">
        <v>0.69841209999999998</v>
      </c>
      <c r="T581">
        <v>-2.2137159999999998</v>
      </c>
      <c r="U581">
        <v>-0.23489860000000001</v>
      </c>
    </row>
    <row r="582" spans="1:21" x14ac:dyDescent="0.25">
      <c r="A582" s="20">
        <f>0.000000396069*10^9</f>
        <v>396.06900000000002</v>
      </c>
      <c r="B582">
        <v>-0.53435449999999995</v>
      </c>
      <c r="C582">
        <v>0.6131297</v>
      </c>
      <c r="D582">
        <v>-1.2792269999999999</v>
      </c>
      <c r="E582">
        <v>1.743204</v>
      </c>
      <c r="F582">
        <v>0.389903</v>
      </c>
      <c r="G582">
        <v>-0.1422091</v>
      </c>
      <c r="H582">
        <v>6.1492829999999998E-2</v>
      </c>
      <c r="I582">
        <v>-0.58104509999999998</v>
      </c>
      <c r="J582">
        <v>-1.544446</v>
      </c>
      <c r="K582">
        <v>-0.65602590000000005</v>
      </c>
      <c r="L582">
        <v>0.76406499999999999</v>
      </c>
      <c r="M582">
        <v>0.77039239999999998</v>
      </c>
      <c r="N582">
        <v>-0.38269449999999999</v>
      </c>
      <c r="O582">
        <v>0.50612449999999998</v>
      </c>
      <c r="P582">
        <v>1.7751710000000001</v>
      </c>
      <c r="Q582">
        <v>-0.62547900000000001</v>
      </c>
      <c r="R582">
        <v>1.2039820000000001</v>
      </c>
      <c r="S582">
        <v>0.1472919</v>
      </c>
      <c r="T582">
        <v>-2.256453</v>
      </c>
      <c r="U582">
        <v>-1.1414059999999999</v>
      </c>
    </row>
    <row r="583" spans="1:21" x14ac:dyDescent="0.25">
      <c r="A583" s="20">
        <f>0.000000397069*10^9</f>
        <v>397.06900000000002</v>
      </c>
      <c r="B583">
        <v>7.632506E-2</v>
      </c>
      <c r="C583">
        <v>1.883402</v>
      </c>
      <c r="D583">
        <v>-0.78741220000000001</v>
      </c>
      <c r="E583">
        <v>2.0153310000000002</v>
      </c>
      <c r="F583">
        <v>-0.29429529999999998</v>
      </c>
      <c r="G583">
        <v>1.2226539999999999E-2</v>
      </c>
      <c r="H583">
        <v>-0.37759470000000001</v>
      </c>
      <c r="I583">
        <v>-0.17558080000000001</v>
      </c>
      <c r="J583">
        <v>-1.12358</v>
      </c>
      <c r="K583">
        <v>-0.27413120000000002</v>
      </c>
      <c r="L583">
        <v>0.43491069999999998</v>
      </c>
      <c r="M583">
        <v>0.1948406</v>
      </c>
      <c r="N583">
        <v>-0.6721201</v>
      </c>
      <c r="O583">
        <v>0.34897869999999998</v>
      </c>
      <c r="P583">
        <v>2.4042439999999998</v>
      </c>
      <c r="Q583">
        <v>-0.57404270000000002</v>
      </c>
      <c r="R583">
        <v>1.17014</v>
      </c>
      <c r="S583">
        <v>0.63785550000000002</v>
      </c>
      <c r="T583">
        <v>-0.67277050000000005</v>
      </c>
      <c r="U583">
        <v>-0.29165849999999999</v>
      </c>
    </row>
    <row r="584" spans="1:21" x14ac:dyDescent="0.25">
      <c r="A584" s="20">
        <f>0.000000398069*10^9</f>
        <v>398.06900000000002</v>
      </c>
      <c r="B584">
        <v>-8.127384E-2</v>
      </c>
      <c r="C584">
        <v>1.493028</v>
      </c>
      <c r="D584">
        <v>-0.19221869999999999</v>
      </c>
      <c r="E584">
        <v>1.003979</v>
      </c>
      <c r="F584">
        <v>0.77110489999999998</v>
      </c>
      <c r="G584">
        <v>-0.99747909999999995</v>
      </c>
      <c r="H584">
        <v>-0.3037704</v>
      </c>
      <c r="I584">
        <v>-1.8780560000000002E-2</v>
      </c>
      <c r="J584">
        <v>1.4777139999999999E-2</v>
      </c>
      <c r="K584">
        <v>-0.1884632</v>
      </c>
      <c r="L584">
        <v>-1.030362</v>
      </c>
      <c r="M584">
        <v>-0.36137320000000001</v>
      </c>
      <c r="N584">
        <v>-1.2012119999999999</v>
      </c>
      <c r="O584">
        <v>-0.69488899999999998</v>
      </c>
      <c r="P584">
        <v>1.5640670000000001</v>
      </c>
      <c r="Q584">
        <v>-0.2227362</v>
      </c>
      <c r="R584">
        <v>-0.48006290000000001</v>
      </c>
      <c r="S584">
        <v>0.41021150000000001</v>
      </c>
      <c r="T584">
        <v>0.80661240000000001</v>
      </c>
      <c r="U584">
        <v>0.97590659999999996</v>
      </c>
    </row>
    <row r="585" spans="1:21" x14ac:dyDescent="0.25">
      <c r="A585" s="20">
        <f>0.000000399069*10^9</f>
        <v>399.06900000000002</v>
      </c>
      <c r="B585">
        <v>-0.74300569999999999</v>
      </c>
      <c r="C585">
        <v>-4.8419950000000003E-2</v>
      </c>
      <c r="D585">
        <v>-0.26933950000000001</v>
      </c>
      <c r="E585">
        <v>7.097879E-2</v>
      </c>
      <c r="F585">
        <v>1.7613540000000001</v>
      </c>
      <c r="G585">
        <v>-1.6982919999999999</v>
      </c>
      <c r="H585">
        <v>-0.2167018</v>
      </c>
      <c r="I585">
        <v>0.39810889999999999</v>
      </c>
      <c r="J585">
        <v>1.2479070000000001</v>
      </c>
      <c r="K585">
        <v>0.54101379999999999</v>
      </c>
      <c r="L585">
        <v>-1.310165</v>
      </c>
      <c r="M585">
        <v>-0.68180010000000002</v>
      </c>
      <c r="N585">
        <v>-1.283671</v>
      </c>
      <c r="O585">
        <v>-1.806392</v>
      </c>
      <c r="P585">
        <v>0.4625937</v>
      </c>
      <c r="Q585">
        <v>0.2939157</v>
      </c>
      <c r="R585">
        <v>-2.112365</v>
      </c>
      <c r="S585">
        <v>-0.48732239999999999</v>
      </c>
      <c r="T585">
        <v>0.74487530000000002</v>
      </c>
      <c r="U585">
        <v>1.2637039999999999</v>
      </c>
    </row>
    <row r="586" spans="1:21" x14ac:dyDescent="0.25">
      <c r="A586" s="20">
        <f>0.000000400069*10^9</f>
        <v>400.06899999999996</v>
      </c>
      <c r="B586">
        <v>-0.64516989999999996</v>
      </c>
      <c r="C586">
        <v>-1.10537</v>
      </c>
      <c r="D586">
        <v>-0.53352370000000005</v>
      </c>
      <c r="E586">
        <v>0.25646720000000001</v>
      </c>
      <c r="F586">
        <v>8.7802580000000009E-3</v>
      </c>
      <c r="G586">
        <v>-0.50477419999999995</v>
      </c>
      <c r="H586">
        <v>0.2360525</v>
      </c>
      <c r="I586">
        <v>0.94513760000000002</v>
      </c>
      <c r="J586">
        <v>2.3116240000000001</v>
      </c>
      <c r="K586">
        <v>0.96103749999999999</v>
      </c>
      <c r="L586">
        <v>-0.69284699999999999</v>
      </c>
      <c r="M586">
        <v>-0.70971740000000005</v>
      </c>
      <c r="N586">
        <v>-0.71307019999999999</v>
      </c>
      <c r="O586">
        <v>-1.2736179999999999</v>
      </c>
      <c r="P586">
        <v>0.61845669999999997</v>
      </c>
      <c r="Q586">
        <v>1.0698099999999999</v>
      </c>
      <c r="R586">
        <v>-2.1363620000000001</v>
      </c>
      <c r="S586">
        <v>0.1224261</v>
      </c>
      <c r="T586">
        <v>0.6606168</v>
      </c>
      <c r="U586">
        <v>1.1720759999999999</v>
      </c>
    </row>
    <row r="587" spans="1:21" x14ac:dyDescent="0.25">
      <c r="A587" s="20">
        <f>0.000000401069*10^9</f>
        <v>401.06900000000002</v>
      </c>
      <c r="B587">
        <v>0.69317799999999996</v>
      </c>
      <c r="C587">
        <v>-1.23167</v>
      </c>
      <c r="D587">
        <v>-0.77629409999999999</v>
      </c>
      <c r="E587">
        <v>1.602859</v>
      </c>
      <c r="F587">
        <v>-2.035209</v>
      </c>
      <c r="G587">
        <v>0.49435970000000001</v>
      </c>
      <c r="H587">
        <v>0.47279260000000001</v>
      </c>
      <c r="I587">
        <v>0.51308220000000004</v>
      </c>
      <c r="J587">
        <v>2.32511</v>
      </c>
      <c r="K587">
        <v>0.37547770000000003</v>
      </c>
      <c r="L587">
        <v>-6.0945060000000002E-2</v>
      </c>
      <c r="M587">
        <v>0.15635070000000001</v>
      </c>
      <c r="N587">
        <v>0.12832379999999999</v>
      </c>
      <c r="O587">
        <v>4.4825999999999998E-2</v>
      </c>
      <c r="P587">
        <v>1.0937760000000001</v>
      </c>
      <c r="Q587">
        <v>1.5665230000000001</v>
      </c>
      <c r="R587">
        <v>-1.9864740000000001</v>
      </c>
      <c r="S587">
        <v>0.70511279999999998</v>
      </c>
      <c r="T587">
        <v>0.83946030000000005</v>
      </c>
      <c r="U587">
        <v>1.283981</v>
      </c>
    </row>
    <row r="588" spans="1:21" x14ac:dyDescent="0.25">
      <c r="A588" s="20">
        <f>0.000000402069*10^9</f>
        <v>402.06900000000002</v>
      </c>
      <c r="B588">
        <v>1.6927350000000001</v>
      </c>
      <c r="C588">
        <v>-1.1645350000000001</v>
      </c>
      <c r="D588">
        <v>-0.4071864</v>
      </c>
      <c r="E588">
        <v>2.5576840000000001</v>
      </c>
      <c r="F588">
        <v>-2.0437439999999998</v>
      </c>
      <c r="G588">
        <v>0.48770960000000002</v>
      </c>
      <c r="H588">
        <v>0.1036757</v>
      </c>
      <c r="I588">
        <v>-0.94784389999999996</v>
      </c>
      <c r="J588">
        <v>2.4141659999999998</v>
      </c>
      <c r="K588">
        <v>0.85788549999999997</v>
      </c>
      <c r="L588">
        <v>0.58122249999999998</v>
      </c>
      <c r="M588">
        <v>1.267304</v>
      </c>
      <c r="N588">
        <v>0.2812212</v>
      </c>
      <c r="O588">
        <v>0.68079279999999998</v>
      </c>
      <c r="P588">
        <v>0.45921240000000002</v>
      </c>
      <c r="Q588">
        <v>0.86982320000000002</v>
      </c>
      <c r="R588">
        <v>-2.0124629999999999</v>
      </c>
      <c r="S588">
        <v>-0.44876769999999999</v>
      </c>
      <c r="T588">
        <v>0.2279651</v>
      </c>
      <c r="U588">
        <v>1.1269769999999999</v>
      </c>
    </row>
    <row r="589" spans="1:21" x14ac:dyDescent="0.25">
      <c r="A589" s="20">
        <f>0.000000403069*10^9</f>
        <v>403.06900000000002</v>
      </c>
      <c r="B589">
        <v>1.41476</v>
      </c>
      <c r="C589">
        <v>-0.50210650000000001</v>
      </c>
      <c r="D589">
        <v>-0.17727860000000001</v>
      </c>
      <c r="E589">
        <v>1.6464080000000001</v>
      </c>
      <c r="F589">
        <v>-1.1848080000000001</v>
      </c>
      <c r="G589">
        <v>0.42058000000000001</v>
      </c>
      <c r="H589">
        <v>0.33308529999999997</v>
      </c>
      <c r="I589">
        <v>-1.7187140000000001</v>
      </c>
      <c r="J589">
        <v>2.5463089999999999</v>
      </c>
      <c r="K589">
        <v>1.870787</v>
      </c>
      <c r="L589">
        <v>0.30341610000000002</v>
      </c>
      <c r="M589">
        <v>0.89431000000000005</v>
      </c>
      <c r="N589">
        <v>-2.867492E-2</v>
      </c>
      <c r="O589">
        <v>0.53254089999999998</v>
      </c>
      <c r="P589">
        <v>-0.80077259999999995</v>
      </c>
      <c r="Q589">
        <v>-0.78114819999999996</v>
      </c>
      <c r="R589">
        <v>-1.249871</v>
      </c>
      <c r="S589">
        <v>-0.91484069999999995</v>
      </c>
      <c r="T589">
        <v>-0.88040929999999995</v>
      </c>
      <c r="U589">
        <v>0.47176170000000001</v>
      </c>
    </row>
    <row r="590" spans="1:21" x14ac:dyDescent="0.25">
      <c r="A590" s="20">
        <f>0.000000404069*10^9</f>
        <v>404.06900000000002</v>
      </c>
      <c r="B590">
        <v>0.89290250000000004</v>
      </c>
      <c r="C590">
        <v>0.84612509999999996</v>
      </c>
      <c r="D590">
        <v>-0.61395809999999995</v>
      </c>
      <c r="E590">
        <v>0.39188849999999997</v>
      </c>
      <c r="F590">
        <v>-0.79741439999999997</v>
      </c>
      <c r="G590">
        <v>7.8758129999999996E-2</v>
      </c>
      <c r="H590">
        <v>1.155999</v>
      </c>
      <c r="I590">
        <v>-0.6908398</v>
      </c>
      <c r="J590">
        <v>1.032767</v>
      </c>
      <c r="K590">
        <v>1.0606359999999999</v>
      </c>
      <c r="L590">
        <v>-0.48709770000000002</v>
      </c>
      <c r="M590">
        <v>1.3501910000000001E-2</v>
      </c>
      <c r="N590">
        <v>-0.43121680000000001</v>
      </c>
      <c r="O590">
        <v>-0.12880610000000001</v>
      </c>
      <c r="P590">
        <v>-1.1238349999999999</v>
      </c>
      <c r="Q590">
        <v>-1.4478740000000001</v>
      </c>
      <c r="R590">
        <v>-0.50248079999999995</v>
      </c>
      <c r="S590">
        <v>0.42385970000000001</v>
      </c>
      <c r="T590">
        <v>-2.014173</v>
      </c>
      <c r="U590">
        <v>-8.8289090000000001E-2</v>
      </c>
    </row>
    <row r="591" spans="1:21" x14ac:dyDescent="0.25">
      <c r="A591" s="20">
        <f>0.000000405069*10^9</f>
        <v>405.06899999999996</v>
      </c>
      <c r="B591">
        <v>0.99105350000000003</v>
      </c>
      <c r="C591">
        <v>1.2778449999999999</v>
      </c>
      <c r="D591">
        <v>-0.26542460000000001</v>
      </c>
      <c r="E591">
        <v>1.124546</v>
      </c>
      <c r="F591">
        <v>-0.68310289999999996</v>
      </c>
      <c r="G591">
        <v>-0.18967049999999999</v>
      </c>
      <c r="H591">
        <v>1.2797149999999999</v>
      </c>
      <c r="I591">
        <v>1.004081</v>
      </c>
      <c r="J591">
        <v>-0.89472790000000002</v>
      </c>
      <c r="K591">
        <v>-0.17200180000000001</v>
      </c>
      <c r="L591">
        <v>8.7762510000000002E-2</v>
      </c>
      <c r="M591">
        <v>0.2363287</v>
      </c>
      <c r="N591">
        <v>-0.80931900000000001</v>
      </c>
      <c r="O591">
        <v>-0.68964429999999999</v>
      </c>
      <c r="P591">
        <v>0.1540649</v>
      </c>
      <c r="Q591">
        <v>-0.44026759999999998</v>
      </c>
      <c r="R591">
        <v>-0.4845874</v>
      </c>
      <c r="S591">
        <v>1.2484139999999999</v>
      </c>
      <c r="T591">
        <v>-2.1031749999999998</v>
      </c>
      <c r="U591">
        <v>-0.30846810000000002</v>
      </c>
    </row>
    <row r="592" spans="1:21" x14ac:dyDescent="0.25">
      <c r="A592" s="20">
        <f>0.000000406069*10^9</f>
        <v>406.06900000000002</v>
      </c>
      <c r="B592">
        <v>0.70336929999999998</v>
      </c>
      <c r="C592">
        <v>0.58062879999999994</v>
      </c>
      <c r="D592">
        <v>0.37557560000000001</v>
      </c>
      <c r="E592">
        <v>2.7971979999999999</v>
      </c>
      <c r="F592">
        <v>-4.9289119999999999E-2</v>
      </c>
      <c r="G592">
        <v>0.48933520000000003</v>
      </c>
      <c r="H592">
        <v>0.77920880000000003</v>
      </c>
      <c r="I592">
        <v>1.8126439999999999</v>
      </c>
      <c r="J592">
        <v>-1.2432890000000001</v>
      </c>
      <c r="K592">
        <v>0.1235139</v>
      </c>
      <c r="L592">
        <v>1.482901</v>
      </c>
      <c r="M592">
        <v>0.63077150000000004</v>
      </c>
      <c r="N592">
        <v>-5.0502020000000002E-2</v>
      </c>
      <c r="O592">
        <v>-1.1371450000000001</v>
      </c>
      <c r="P592">
        <v>1.2464999999999999</v>
      </c>
      <c r="Q592">
        <v>0.57176260000000001</v>
      </c>
      <c r="R592">
        <v>-0.9175411</v>
      </c>
      <c r="S592">
        <v>0.38386870000000001</v>
      </c>
      <c r="T592">
        <v>-0.97541350000000004</v>
      </c>
      <c r="U592">
        <v>5.6239919999999999E-2</v>
      </c>
    </row>
    <row r="593" spans="1:21" x14ac:dyDescent="0.25">
      <c r="A593" s="20">
        <f>0.000000407069*10^9</f>
        <v>407.06899999999996</v>
      </c>
      <c r="B593">
        <v>0.2998615</v>
      </c>
      <c r="C593">
        <v>0.34194099999999999</v>
      </c>
      <c r="D593">
        <v>0.73511199999999999</v>
      </c>
      <c r="E593">
        <v>2.8081489999999998</v>
      </c>
      <c r="F593">
        <v>0.50793160000000004</v>
      </c>
      <c r="G593">
        <v>1.075321</v>
      </c>
      <c r="H593">
        <v>0.60651359999999999</v>
      </c>
      <c r="I593">
        <v>1.1828650000000001</v>
      </c>
      <c r="J593">
        <v>-0.45813670000000001</v>
      </c>
      <c r="K593">
        <v>0.47922100000000001</v>
      </c>
      <c r="L593">
        <v>2.3076469999999998</v>
      </c>
      <c r="M593">
        <v>0.11015220000000001</v>
      </c>
      <c r="N593">
        <v>1.464105</v>
      </c>
      <c r="O593">
        <v>-1.4209909999999999</v>
      </c>
      <c r="P593">
        <v>0.58951480000000001</v>
      </c>
      <c r="Q593">
        <v>0.1480359</v>
      </c>
      <c r="R593">
        <v>-0.63593109999999997</v>
      </c>
      <c r="S593">
        <v>-1.0590619999999999</v>
      </c>
      <c r="T593">
        <v>-0.19433230000000001</v>
      </c>
      <c r="U593">
        <v>1.2182379999999999</v>
      </c>
    </row>
    <row r="594" spans="1:21" x14ac:dyDescent="0.25">
      <c r="A594" s="20">
        <f>0.000000408069*10^9</f>
        <v>408.06900000000002</v>
      </c>
      <c r="B594">
        <v>0.15489510000000001</v>
      </c>
      <c r="C594">
        <v>0.72004089999999998</v>
      </c>
      <c r="D594">
        <v>1.2821640000000001</v>
      </c>
      <c r="E594">
        <v>1.132063</v>
      </c>
      <c r="F594">
        <v>0.106113</v>
      </c>
      <c r="G594">
        <v>0.61779499999999998</v>
      </c>
      <c r="H594">
        <v>0.70567959999999996</v>
      </c>
      <c r="I594">
        <v>0.57191389999999998</v>
      </c>
      <c r="J594">
        <v>0.40761360000000002</v>
      </c>
      <c r="K594">
        <v>-0.1318472</v>
      </c>
      <c r="L594">
        <v>2.4488629999999998</v>
      </c>
      <c r="M594">
        <v>-0.79998429999999998</v>
      </c>
      <c r="N594">
        <v>1.5738540000000001</v>
      </c>
      <c r="O594">
        <v>-0.82339229999999997</v>
      </c>
      <c r="P594">
        <v>-0.79338070000000005</v>
      </c>
      <c r="Q594">
        <v>-0.96674689999999996</v>
      </c>
      <c r="R594">
        <v>1.1006530000000001</v>
      </c>
      <c r="S594">
        <v>-1.1129659999999999</v>
      </c>
      <c r="T594">
        <v>-0.3306577</v>
      </c>
      <c r="U594">
        <v>1.869402</v>
      </c>
    </row>
    <row r="595" spans="1:21" x14ac:dyDescent="0.25">
      <c r="A595" s="20">
        <f>0.000000409069*10^9</f>
        <v>409.06900000000002</v>
      </c>
      <c r="B595">
        <v>-1.038659</v>
      </c>
      <c r="C595">
        <v>0.5014305</v>
      </c>
      <c r="D595">
        <v>1.145926</v>
      </c>
      <c r="E595">
        <v>-0.34246169999999998</v>
      </c>
      <c r="F595">
        <v>-0.48787750000000002</v>
      </c>
      <c r="G595">
        <v>0.1653268</v>
      </c>
      <c r="H595">
        <v>0.52224890000000002</v>
      </c>
      <c r="I595">
        <v>1.1694100000000001</v>
      </c>
      <c r="J595">
        <v>0.92472279999999996</v>
      </c>
      <c r="K595">
        <v>-0.75920279999999996</v>
      </c>
      <c r="L595">
        <v>1.7921940000000001</v>
      </c>
      <c r="M595">
        <v>-1.4804729999999999</v>
      </c>
      <c r="N595">
        <v>-0.24273359999999999</v>
      </c>
      <c r="O595">
        <v>-0.2189941</v>
      </c>
      <c r="P595">
        <v>-1.221516</v>
      </c>
      <c r="Q595">
        <v>-0.56530999999999998</v>
      </c>
      <c r="R595">
        <v>2.3847800000000001</v>
      </c>
      <c r="S595">
        <v>0.42285410000000001</v>
      </c>
      <c r="T595">
        <v>-0.59489650000000005</v>
      </c>
      <c r="U595">
        <v>0.76229800000000003</v>
      </c>
    </row>
    <row r="596" spans="1:21" x14ac:dyDescent="0.25">
      <c r="A596" s="20">
        <f>0.000000410069*10^9</f>
        <v>410.06900000000002</v>
      </c>
      <c r="B596">
        <v>-1.3498760000000001</v>
      </c>
      <c r="C596">
        <v>-2.662691E-3</v>
      </c>
      <c r="D596">
        <v>0.63176089999999996</v>
      </c>
      <c r="E596">
        <v>-0.99450989999999995</v>
      </c>
      <c r="F596">
        <v>-0.80262789999999995</v>
      </c>
      <c r="G596">
        <v>6.0051399999999998E-2</v>
      </c>
      <c r="H596">
        <v>3.618352E-3</v>
      </c>
      <c r="I596">
        <v>1.175708</v>
      </c>
      <c r="J596">
        <v>1.436822</v>
      </c>
      <c r="K596">
        <v>-0.88143870000000002</v>
      </c>
      <c r="L596">
        <v>0.53475660000000003</v>
      </c>
      <c r="M596">
        <v>-0.91003350000000005</v>
      </c>
      <c r="N596">
        <v>-1.214334</v>
      </c>
      <c r="O596">
        <v>-0.98843820000000004</v>
      </c>
      <c r="P596">
        <v>-0.98910799999999999</v>
      </c>
      <c r="Q596">
        <v>1.1570499999999999</v>
      </c>
      <c r="R596">
        <v>1.806433</v>
      </c>
      <c r="S596">
        <v>1.3931100000000001</v>
      </c>
      <c r="T596">
        <v>-0.90318330000000002</v>
      </c>
      <c r="U596">
        <v>-0.36330380000000001</v>
      </c>
    </row>
    <row r="597" spans="1:21" x14ac:dyDescent="0.25">
      <c r="A597" s="20">
        <f>0.000000411069*10^9</f>
        <v>411.06900000000002</v>
      </c>
      <c r="B597">
        <v>3.8919750000000003E-2</v>
      </c>
      <c r="C597">
        <v>0.15131800000000001</v>
      </c>
      <c r="D597">
        <v>0.61270780000000002</v>
      </c>
      <c r="E597">
        <v>-1.3561700000000001</v>
      </c>
      <c r="F597">
        <v>-0.63550870000000004</v>
      </c>
      <c r="G597">
        <v>0.7931125</v>
      </c>
      <c r="H597">
        <v>0.14413690000000001</v>
      </c>
      <c r="I597">
        <v>0.35793399999999997</v>
      </c>
      <c r="J597">
        <v>2.0612590000000002</v>
      </c>
      <c r="K597">
        <v>-0.34814250000000002</v>
      </c>
      <c r="L597">
        <v>-0.39416220000000002</v>
      </c>
      <c r="M597">
        <v>0.78937219999999997</v>
      </c>
      <c r="N597">
        <v>-9.0022550000000007E-2</v>
      </c>
      <c r="O597">
        <v>-2.136009</v>
      </c>
      <c r="P597">
        <v>-1.4446330000000001</v>
      </c>
      <c r="Q597">
        <v>1.9233899999999999</v>
      </c>
      <c r="R597">
        <v>0.37873180000000001</v>
      </c>
      <c r="S597">
        <v>1.0551740000000001</v>
      </c>
      <c r="T597">
        <v>-1.4802310000000001</v>
      </c>
      <c r="U597">
        <v>7.0629280000000003E-2</v>
      </c>
    </row>
    <row r="598" spans="1:21" x14ac:dyDescent="0.25">
      <c r="A598" s="20">
        <f>0.000000412069*10^9</f>
        <v>412.06899999999996</v>
      </c>
      <c r="B598">
        <v>-0.27166099999999999</v>
      </c>
      <c r="C598">
        <v>0.23653469999999999</v>
      </c>
      <c r="D598">
        <v>0.24590390000000001</v>
      </c>
      <c r="E598">
        <v>-1.4710110000000001</v>
      </c>
      <c r="F598">
        <v>0.72103669999999997</v>
      </c>
      <c r="G598">
        <v>2.1441759999999999</v>
      </c>
      <c r="H598">
        <v>1.081153</v>
      </c>
      <c r="I598">
        <v>8.8281269999999995E-2</v>
      </c>
      <c r="J598">
        <v>2.417357</v>
      </c>
      <c r="K598">
        <v>-0.3160404</v>
      </c>
      <c r="L598">
        <v>1.1996079999999999E-2</v>
      </c>
      <c r="M598">
        <v>1.0832269999999999</v>
      </c>
      <c r="N598">
        <v>0.25318810000000003</v>
      </c>
      <c r="O598">
        <v>-2.0890900000000001</v>
      </c>
      <c r="P598">
        <v>-1.745325</v>
      </c>
      <c r="Q598">
        <v>1.896239</v>
      </c>
      <c r="R598">
        <v>-0.68449260000000001</v>
      </c>
      <c r="S598">
        <v>2.196333E-2</v>
      </c>
      <c r="T598">
        <v>-1.3311360000000001</v>
      </c>
      <c r="U598">
        <v>0.91563910000000004</v>
      </c>
    </row>
    <row r="599" spans="1:21" x14ac:dyDescent="0.25">
      <c r="A599" s="20">
        <f>0.000000413069*10^9</f>
        <v>413.06900000000002</v>
      </c>
      <c r="B599">
        <v>-1.926186</v>
      </c>
      <c r="C599">
        <v>-0.285472</v>
      </c>
      <c r="D599">
        <v>-0.21615760000000001</v>
      </c>
      <c r="E599">
        <v>-0.76271520000000004</v>
      </c>
      <c r="F599">
        <v>1.8137129999999999</v>
      </c>
      <c r="G599">
        <v>2.0552679999999999</v>
      </c>
      <c r="H599">
        <v>1.3133919999999999</v>
      </c>
      <c r="I599">
        <v>0.51132109999999997</v>
      </c>
      <c r="J599">
        <v>2.1127699999999998</v>
      </c>
      <c r="K599">
        <v>-1.50448</v>
      </c>
      <c r="L599">
        <v>1.1517770000000001</v>
      </c>
      <c r="M599">
        <v>-7.097175E-2</v>
      </c>
      <c r="N599">
        <v>-0.53666449999999999</v>
      </c>
      <c r="O599">
        <v>-1.7025060000000001</v>
      </c>
      <c r="P599">
        <v>-0.57507989999999998</v>
      </c>
      <c r="Q599">
        <v>2.0106169999999999</v>
      </c>
      <c r="R599">
        <v>-0.89479249999999999</v>
      </c>
      <c r="S599">
        <v>-1.2233499999999999</v>
      </c>
      <c r="T599">
        <v>-0.63286710000000002</v>
      </c>
      <c r="U599">
        <v>1.326692</v>
      </c>
    </row>
    <row r="600" spans="1:21" x14ac:dyDescent="0.25">
      <c r="A600" s="20">
        <f>0.000000414069*10^9</f>
        <v>414.06899999999996</v>
      </c>
      <c r="B600">
        <v>-1.421975</v>
      </c>
      <c r="C600">
        <v>-0.55042190000000002</v>
      </c>
      <c r="D600">
        <v>0.30222539999999998</v>
      </c>
      <c r="E600">
        <v>0.80887600000000004</v>
      </c>
      <c r="F600">
        <v>0.9744505</v>
      </c>
      <c r="G600">
        <v>1.347302</v>
      </c>
      <c r="H600">
        <v>0.79946280000000003</v>
      </c>
      <c r="I600">
        <v>1.2289490000000001</v>
      </c>
      <c r="J600">
        <v>0.63334749999999995</v>
      </c>
      <c r="K600">
        <v>-1.5491600000000001</v>
      </c>
      <c r="L600">
        <v>1.598725</v>
      </c>
      <c r="M600">
        <v>-0.33603040000000001</v>
      </c>
      <c r="N600">
        <v>-0.51120310000000002</v>
      </c>
      <c r="O600">
        <v>-1.8054429999999999</v>
      </c>
      <c r="P600">
        <v>0.64349259999999997</v>
      </c>
      <c r="Q600">
        <v>1.3635060000000001</v>
      </c>
      <c r="R600">
        <v>-0.4438589</v>
      </c>
      <c r="S600">
        <v>-1.486051</v>
      </c>
      <c r="T600">
        <v>-0.75755939999999999</v>
      </c>
      <c r="U600">
        <v>1.1329130000000001</v>
      </c>
    </row>
    <row r="601" spans="1:21" x14ac:dyDescent="0.25">
      <c r="A601" s="20">
        <f>0.000000415069*10^9</f>
        <v>415.06900000000002</v>
      </c>
      <c r="B601">
        <v>0.2147435</v>
      </c>
      <c r="C601">
        <v>-0.35588429999999999</v>
      </c>
      <c r="D601">
        <v>0.70049430000000001</v>
      </c>
      <c r="E601">
        <v>1.975789</v>
      </c>
      <c r="F601">
        <v>-0.11341030000000001</v>
      </c>
      <c r="G601">
        <v>0.99843550000000003</v>
      </c>
      <c r="H601">
        <v>0.54447579999999995</v>
      </c>
      <c r="I601">
        <v>0.91627700000000001</v>
      </c>
      <c r="J601">
        <v>-0.59232830000000003</v>
      </c>
      <c r="K601">
        <v>0.15746840000000001</v>
      </c>
      <c r="L601">
        <v>1.354727</v>
      </c>
      <c r="M601">
        <v>5.6450960000000001E-2</v>
      </c>
      <c r="N601">
        <v>-0.47073350000000003</v>
      </c>
      <c r="O601">
        <v>-1.1467320000000001</v>
      </c>
      <c r="P601">
        <v>0.2088121</v>
      </c>
      <c r="Q601">
        <v>-0.14588470000000001</v>
      </c>
      <c r="R601">
        <v>7.2368139999999997E-2</v>
      </c>
      <c r="S601">
        <v>-1.0183519999999999</v>
      </c>
      <c r="T601">
        <v>-1.1551009999999999</v>
      </c>
      <c r="U601">
        <v>0.34449730000000001</v>
      </c>
    </row>
    <row r="602" spans="1:21" x14ac:dyDescent="0.25">
      <c r="A602" s="20">
        <f>0.000000416069*10^9</f>
        <v>416.06900000000002</v>
      </c>
      <c r="B602">
        <v>-0.15898699999999999</v>
      </c>
      <c r="C602">
        <v>-0.34195890000000001</v>
      </c>
      <c r="D602">
        <v>0.4589278</v>
      </c>
      <c r="E602">
        <v>1.115586</v>
      </c>
      <c r="F602">
        <v>0.29650490000000002</v>
      </c>
      <c r="G602">
        <v>8.7310079999999998E-2</v>
      </c>
      <c r="H602">
        <v>0.10613110000000001</v>
      </c>
      <c r="I602">
        <v>-3.5938530000000003E-2</v>
      </c>
      <c r="J602">
        <v>-0.12007379999999999</v>
      </c>
      <c r="K602">
        <v>0.70764769999999999</v>
      </c>
      <c r="L602">
        <v>0.54871720000000002</v>
      </c>
      <c r="M602">
        <v>-3.8903050000000002E-2</v>
      </c>
      <c r="N602">
        <v>-1.0364899999999999</v>
      </c>
      <c r="O602">
        <v>0.368419</v>
      </c>
      <c r="P602">
        <v>-0.15430749999999999</v>
      </c>
      <c r="Q602">
        <v>-1.2239990000000001</v>
      </c>
      <c r="R602">
        <v>0.50508940000000002</v>
      </c>
      <c r="S602">
        <v>-0.9160355</v>
      </c>
      <c r="T602">
        <v>-1.2759750000000001</v>
      </c>
      <c r="U602">
        <v>-0.41497479999999998</v>
      </c>
    </row>
    <row r="603" spans="1:21" x14ac:dyDescent="0.25">
      <c r="A603" s="20">
        <f>0.000000417069*10^9</f>
        <v>417.06899999999996</v>
      </c>
      <c r="B603">
        <v>-0.61762309999999998</v>
      </c>
      <c r="C603">
        <v>-0.74626939999999997</v>
      </c>
      <c r="D603">
        <v>0.96100439999999998</v>
      </c>
      <c r="E603">
        <v>-0.59839359999999997</v>
      </c>
      <c r="F603">
        <v>1.021774</v>
      </c>
      <c r="G603">
        <v>8.6807259999999997E-2</v>
      </c>
      <c r="H603">
        <v>-0.6459627</v>
      </c>
      <c r="I603">
        <v>-0.39884459999999999</v>
      </c>
      <c r="J603">
        <v>0.32950469999999998</v>
      </c>
      <c r="K603">
        <v>-0.46895710000000002</v>
      </c>
      <c r="L603">
        <v>-7.1481149999999993E-2</v>
      </c>
      <c r="M603">
        <v>-0.44441409999999998</v>
      </c>
      <c r="N603">
        <v>-1.4568000000000001</v>
      </c>
      <c r="O603">
        <v>1.7798529999999999</v>
      </c>
      <c r="P603">
        <v>0.51511180000000001</v>
      </c>
      <c r="Q603">
        <v>-1.592395</v>
      </c>
      <c r="R603">
        <v>0.94513729999999996</v>
      </c>
      <c r="S603">
        <v>-0.66854599999999997</v>
      </c>
      <c r="T603">
        <v>-1.229913</v>
      </c>
      <c r="U603">
        <v>-0.42542869999999999</v>
      </c>
    </row>
    <row r="604" spans="1:21" x14ac:dyDescent="0.25">
      <c r="A604" s="20">
        <f>0.000000418069*10^9</f>
        <v>418.06900000000002</v>
      </c>
      <c r="B604">
        <v>0.6568522</v>
      </c>
      <c r="C604">
        <v>-1.3296209999999999</v>
      </c>
      <c r="D604">
        <v>1.3117650000000001</v>
      </c>
      <c r="E604">
        <v>-0.209678</v>
      </c>
      <c r="F604">
        <v>0.59465190000000001</v>
      </c>
      <c r="G604">
        <v>1.7045300000000001</v>
      </c>
      <c r="H604">
        <v>-0.48375620000000003</v>
      </c>
      <c r="I604">
        <v>-0.39760570000000001</v>
      </c>
      <c r="J604">
        <v>-0.182259</v>
      </c>
      <c r="K604">
        <v>-1.2046429999999999</v>
      </c>
      <c r="L604">
        <v>0.69813170000000002</v>
      </c>
      <c r="M604">
        <v>-0.68374990000000002</v>
      </c>
      <c r="N604">
        <v>-1.193127</v>
      </c>
      <c r="O604">
        <v>2.4878079999999998</v>
      </c>
      <c r="P604">
        <v>0.49966149999999998</v>
      </c>
      <c r="Q604">
        <v>-1.4431689999999999</v>
      </c>
      <c r="R604">
        <v>1.0862160000000001</v>
      </c>
      <c r="S604">
        <v>-0.34677669999999999</v>
      </c>
      <c r="T604">
        <v>-0.76805389999999996</v>
      </c>
      <c r="U604">
        <v>7.7331250000000004E-2</v>
      </c>
    </row>
    <row r="605" spans="1:21" x14ac:dyDescent="0.25">
      <c r="A605" s="20">
        <f>0.000000419069*10^9</f>
        <v>419.06899999999996</v>
      </c>
      <c r="B605">
        <v>0.64397669999999996</v>
      </c>
      <c r="C605">
        <v>-1.0358259999999999</v>
      </c>
      <c r="D605">
        <v>0.13846330000000001</v>
      </c>
      <c r="E605">
        <v>1.0855239999999999</v>
      </c>
      <c r="F605">
        <v>-0.81913749999999996</v>
      </c>
      <c r="G605">
        <v>2.2870529999999998</v>
      </c>
      <c r="H605">
        <v>-6.3823619999999998E-2</v>
      </c>
      <c r="I605">
        <v>-0.45940700000000001</v>
      </c>
      <c r="J605">
        <v>-0.26803009999999999</v>
      </c>
      <c r="K605">
        <v>-1.483438</v>
      </c>
      <c r="L605">
        <v>1.518073</v>
      </c>
      <c r="M605">
        <v>8.6536279999999993E-2</v>
      </c>
      <c r="N605">
        <v>-8.1557550000000006E-2</v>
      </c>
      <c r="O605">
        <v>1.6836880000000001</v>
      </c>
      <c r="P605">
        <v>0.4171203</v>
      </c>
      <c r="Q605">
        <v>-0.56869769999999997</v>
      </c>
      <c r="R605">
        <v>1.3157509999999999</v>
      </c>
      <c r="S605">
        <v>-0.22746250000000001</v>
      </c>
      <c r="T605">
        <v>-1.1304080000000001</v>
      </c>
      <c r="U605">
        <v>-0.23648150000000001</v>
      </c>
    </row>
    <row r="606" spans="1:21" x14ac:dyDescent="0.25">
      <c r="A606" s="20">
        <f>0.000000420069*10^9</f>
        <v>420.06900000000002</v>
      </c>
      <c r="B606">
        <v>-1.361737</v>
      </c>
      <c r="C606">
        <v>9.0451110000000001E-2</v>
      </c>
      <c r="D606">
        <v>-1.2937419999999999</v>
      </c>
      <c r="E606">
        <v>0.75699499999999997</v>
      </c>
      <c r="F606">
        <v>-1.852376</v>
      </c>
      <c r="G606">
        <v>1.4971030000000001</v>
      </c>
      <c r="H606">
        <v>-0.29346460000000002</v>
      </c>
      <c r="I606">
        <v>-1.1276619999999999</v>
      </c>
      <c r="J606">
        <v>0.36438290000000001</v>
      </c>
      <c r="K606">
        <v>-1.985811</v>
      </c>
      <c r="L606">
        <v>1.407322</v>
      </c>
      <c r="M606">
        <v>1.0000549999999999</v>
      </c>
      <c r="N606">
        <v>0.34131349999999999</v>
      </c>
      <c r="O606">
        <v>0.4798058</v>
      </c>
      <c r="P606">
        <v>1.0627409999999999</v>
      </c>
      <c r="Q606">
        <v>0.34979579999999999</v>
      </c>
      <c r="R606">
        <v>2.0374210000000001</v>
      </c>
      <c r="S606">
        <v>0.1524171</v>
      </c>
      <c r="T606">
        <v>-1.583496</v>
      </c>
      <c r="U606">
        <v>-0.63906039999999997</v>
      </c>
    </row>
    <row r="607" spans="1:21" x14ac:dyDescent="0.25">
      <c r="A607" s="20">
        <f>0.000000421069*10^9</f>
        <v>421.06900000000002</v>
      </c>
      <c r="B607">
        <v>-2.6715930000000001</v>
      </c>
      <c r="C607">
        <v>0.33871420000000002</v>
      </c>
      <c r="D607">
        <v>-2.215773</v>
      </c>
      <c r="E607">
        <v>-2.2496530000000001E-2</v>
      </c>
      <c r="F607">
        <v>-1.672866</v>
      </c>
      <c r="G607">
        <v>1.6104890000000001</v>
      </c>
      <c r="H607">
        <v>-0.23491890000000001</v>
      </c>
      <c r="I607">
        <v>-1.3073490000000001</v>
      </c>
      <c r="J607">
        <v>0.80778070000000002</v>
      </c>
      <c r="K607">
        <v>-1.2614350000000001</v>
      </c>
      <c r="L607">
        <v>1.589289</v>
      </c>
      <c r="M607">
        <v>0.49581530000000001</v>
      </c>
      <c r="N607">
        <v>-0.47593950000000002</v>
      </c>
      <c r="O607">
        <v>0.45171169999999999</v>
      </c>
      <c r="P607">
        <v>1.0407120000000001</v>
      </c>
      <c r="Q607">
        <v>0.39163949999999997</v>
      </c>
      <c r="R607">
        <v>1.883224</v>
      </c>
      <c r="S607">
        <v>0.5893912</v>
      </c>
      <c r="T607">
        <v>-0.40245700000000001</v>
      </c>
      <c r="U607">
        <v>4.4818419999999998E-2</v>
      </c>
    </row>
    <row r="608" spans="1:21" x14ac:dyDescent="0.25">
      <c r="A608" s="20">
        <f>0.000000422069*10^9</f>
        <v>422.06900000000002</v>
      </c>
      <c r="B608">
        <v>-2.50589</v>
      </c>
      <c r="C608">
        <v>-0.39929920000000002</v>
      </c>
      <c r="D608">
        <v>-2.103539</v>
      </c>
      <c r="E608">
        <v>-0.2090098</v>
      </c>
      <c r="F608">
        <v>-1.378441</v>
      </c>
      <c r="G608">
        <v>1.6220939999999999</v>
      </c>
      <c r="H608">
        <v>1.6688660000000001E-2</v>
      </c>
      <c r="I608">
        <v>-0.34907670000000002</v>
      </c>
      <c r="J608">
        <v>1.375035</v>
      </c>
      <c r="K608">
        <v>0.2220249</v>
      </c>
      <c r="L608">
        <v>2.0271970000000001</v>
      </c>
      <c r="M608">
        <v>0.52923249999999999</v>
      </c>
      <c r="N608">
        <v>-0.85484470000000001</v>
      </c>
      <c r="O608">
        <v>0.446106</v>
      </c>
      <c r="P608">
        <v>0.193217</v>
      </c>
      <c r="Q608">
        <v>0.35881859999999999</v>
      </c>
      <c r="R608">
        <v>0.3425472</v>
      </c>
      <c r="S608">
        <v>0.65754489999999999</v>
      </c>
      <c r="T608">
        <v>0.47831679999999999</v>
      </c>
      <c r="U608">
        <v>-3.4705380000000001E-2</v>
      </c>
    </row>
    <row r="609" spans="1:21" x14ac:dyDescent="0.25">
      <c r="A609" s="20">
        <f>0.000000423069*10^9</f>
        <v>423.06900000000002</v>
      </c>
      <c r="B609">
        <v>-1.7419549999999999</v>
      </c>
      <c r="C609">
        <v>-0.87804119999999997</v>
      </c>
      <c r="D609">
        <v>-0.15572810000000001</v>
      </c>
      <c r="E609">
        <v>-0.44797890000000001</v>
      </c>
      <c r="F609">
        <v>-1.2001059999999999</v>
      </c>
      <c r="G609">
        <v>0.52079949999999997</v>
      </c>
      <c r="H609">
        <v>0.85701450000000001</v>
      </c>
      <c r="I609">
        <v>-7.0022749999999995E-2</v>
      </c>
      <c r="J609">
        <v>2.386949</v>
      </c>
      <c r="K609">
        <v>0.3692955</v>
      </c>
      <c r="L609">
        <v>1.96698</v>
      </c>
      <c r="M609">
        <v>1.796224</v>
      </c>
      <c r="N609">
        <v>-0.68019099999999999</v>
      </c>
      <c r="O609">
        <v>0.48932350000000002</v>
      </c>
      <c r="P609">
        <v>-0.2883483</v>
      </c>
      <c r="Q609">
        <v>1.1053360000000001</v>
      </c>
      <c r="R609">
        <v>-0.1620144</v>
      </c>
      <c r="S609">
        <v>0.51935969999999998</v>
      </c>
      <c r="T609">
        <v>9.144331E-2</v>
      </c>
      <c r="U609">
        <v>-1.1419170000000001</v>
      </c>
    </row>
    <row r="610" spans="1:21" x14ac:dyDescent="0.25">
      <c r="A610" s="20">
        <f>0.000000424069*10^9</f>
        <v>424.06899999999996</v>
      </c>
      <c r="B610">
        <v>-0.73055190000000003</v>
      </c>
      <c r="C610">
        <v>-0.51609380000000005</v>
      </c>
      <c r="D610">
        <v>1.182072</v>
      </c>
      <c r="E610">
        <v>-0.69363589999999997</v>
      </c>
      <c r="F610">
        <v>-0.63099859999999997</v>
      </c>
      <c r="G610">
        <v>0.47423729999999997</v>
      </c>
      <c r="H610">
        <v>2.1034540000000002</v>
      </c>
      <c r="I610">
        <v>-0.69685249999999999</v>
      </c>
      <c r="J610">
        <v>2.626214</v>
      </c>
      <c r="K610">
        <v>0.2193901</v>
      </c>
      <c r="L610">
        <v>1.5956809999999999</v>
      </c>
      <c r="M610">
        <v>1.097683</v>
      </c>
      <c r="N610">
        <v>-0.28190870000000001</v>
      </c>
      <c r="O610">
        <v>1.4733890000000001</v>
      </c>
      <c r="P610">
        <v>-0.35627409999999998</v>
      </c>
      <c r="Q610">
        <v>1.6338969999999999</v>
      </c>
      <c r="R610">
        <v>0.73844279999999995</v>
      </c>
      <c r="S610">
        <v>0.71032949999999995</v>
      </c>
      <c r="T610">
        <v>-0.45246049999999999</v>
      </c>
      <c r="U610">
        <v>-0.95574519999999996</v>
      </c>
    </row>
    <row r="611" spans="1:21" x14ac:dyDescent="0.25">
      <c r="A611" s="20">
        <f>0.000000425069*10^9</f>
        <v>425.06900000000002</v>
      </c>
      <c r="B611">
        <v>-0.2756034</v>
      </c>
      <c r="C611">
        <v>0.3331692</v>
      </c>
      <c r="D611">
        <v>4.5790299999999999E-2</v>
      </c>
      <c r="E611">
        <v>-0.54819819999999997</v>
      </c>
      <c r="F611">
        <v>-0.86089230000000005</v>
      </c>
      <c r="G611">
        <v>1.2264189999999999</v>
      </c>
      <c r="H611">
        <v>1.2709520000000001</v>
      </c>
      <c r="I611">
        <v>-0.72901850000000001</v>
      </c>
      <c r="J611">
        <v>1.7075469999999999</v>
      </c>
      <c r="K611">
        <v>0.98506559999999999</v>
      </c>
      <c r="L611">
        <v>1.4626250000000001</v>
      </c>
      <c r="M611">
        <v>-0.41499589999999997</v>
      </c>
      <c r="N611">
        <v>3.044386E-2</v>
      </c>
      <c r="O611">
        <v>1.5645929999999999</v>
      </c>
      <c r="P611">
        <v>-0.33705600000000002</v>
      </c>
      <c r="Q611">
        <v>1.244103</v>
      </c>
      <c r="R611">
        <v>0.28651789999999999</v>
      </c>
      <c r="S611">
        <v>1.0230060000000001</v>
      </c>
      <c r="T611">
        <v>-0.34319240000000001</v>
      </c>
      <c r="U611">
        <v>0.49617559999999999</v>
      </c>
    </row>
    <row r="612" spans="1:21" x14ac:dyDescent="0.25">
      <c r="A612" s="20">
        <f>0.000000426069*10^9</f>
        <v>426.06899999999996</v>
      </c>
      <c r="B612">
        <v>-0.54959309999999995</v>
      </c>
      <c r="C612">
        <v>0.67270819999999998</v>
      </c>
      <c r="D612">
        <v>-0.57791530000000002</v>
      </c>
      <c r="E612">
        <v>9.4227419999999996E-3</v>
      </c>
      <c r="F612">
        <v>-1.546241</v>
      </c>
      <c r="G612">
        <v>0.82020479999999996</v>
      </c>
      <c r="H612">
        <v>-0.37423010000000001</v>
      </c>
      <c r="I612">
        <v>0.12541859999999999</v>
      </c>
      <c r="J612">
        <v>0.64997050000000001</v>
      </c>
      <c r="K612">
        <v>1.2318469999999999</v>
      </c>
      <c r="L612">
        <v>1.683764</v>
      </c>
      <c r="M612">
        <v>0.3799536</v>
      </c>
      <c r="N612">
        <v>-0.73062320000000003</v>
      </c>
      <c r="O612">
        <v>0.93020290000000005</v>
      </c>
      <c r="P612">
        <v>0.52319499999999997</v>
      </c>
      <c r="Q612">
        <v>0.3991152</v>
      </c>
      <c r="R612">
        <v>-0.54521869999999995</v>
      </c>
      <c r="S612">
        <v>1.2877639999999999</v>
      </c>
      <c r="T612">
        <v>0.40446939999999998</v>
      </c>
      <c r="U612">
        <v>0.96020399999999995</v>
      </c>
    </row>
    <row r="613" spans="1:21" x14ac:dyDescent="0.25">
      <c r="A613" s="20">
        <f>0.000000427069*10^9</f>
        <v>427.06900000000002</v>
      </c>
      <c r="B613">
        <v>-0.50255130000000003</v>
      </c>
      <c r="C613">
        <v>-0.21948309999999999</v>
      </c>
      <c r="D613">
        <v>0.256185</v>
      </c>
      <c r="E613">
        <v>0.23391709999999999</v>
      </c>
      <c r="F613">
        <v>-1.0054339999999999</v>
      </c>
      <c r="G613">
        <v>-0.68873720000000005</v>
      </c>
      <c r="H613">
        <v>-6.0203130000000002E-3</v>
      </c>
      <c r="I613">
        <v>0.7147367</v>
      </c>
      <c r="J613">
        <v>0.18939439999999999</v>
      </c>
      <c r="K613">
        <v>0.58984230000000004</v>
      </c>
      <c r="L613">
        <v>1.117297</v>
      </c>
      <c r="M613">
        <v>0.60365409999999997</v>
      </c>
      <c r="N613">
        <v>-1.8445549999999999</v>
      </c>
      <c r="O613">
        <v>0.71153440000000001</v>
      </c>
      <c r="P613">
        <v>2.4171860000000001</v>
      </c>
      <c r="Q613">
        <v>0.32150580000000001</v>
      </c>
      <c r="R613">
        <v>0.58301230000000004</v>
      </c>
      <c r="S613">
        <v>1.313418</v>
      </c>
      <c r="T613">
        <v>0.16434470000000001</v>
      </c>
      <c r="U613">
        <v>-0.14738399999999999</v>
      </c>
    </row>
    <row r="614" spans="1:21" x14ac:dyDescent="0.25">
      <c r="A614" s="20">
        <f>0.000000428069*10^9</f>
        <v>428.06900000000002</v>
      </c>
      <c r="B614">
        <v>-1.0305280000000001</v>
      </c>
      <c r="C614">
        <v>-1.3861209999999999</v>
      </c>
      <c r="D614">
        <v>-3.8583640000000002E-2</v>
      </c>
      <c r="E614">
        <v>-0.1897066</v>
      </c>
      <c r="F614">
        <v>-0.1368066</v>
      </c>
      <c r="G614">
        <v>-1.6619079999999999</v>
      </c>
      <c r="H614">
        <v>0.66389450000000005</v>
      </c>
      <c r="I614">
        <v>0.5326187</v>
      </c>
      <c r="J614">
        <v>-0.1596783</v>
      </c>
      <c r="K614">
        <v>-0.13517390000000001</v>
      </c>
      <c r="L614">
        <v>-1.6969250000000002E-2</v>
      </c>
      <c r="M614">
        <v>-1.342401</v>
      </c>
      <c r="N614">
        <v>-1.7690440000000001</v>
      </c>
      <c r="O614">
        <v>-0.52700930000000001</v>
      </c>
      <c r="P614">
        <v>3.4773480000000001</v>
      </c>
      <c r="Q614">
        <v>1.1048230000000001</v>
      </c>
      <c r="R614">
        <v>1.4105700000000001</v>
      </c>
      <c r="S614">
        <v>0.35763679999999998</v>
      </c>
      <c r="T614">
        <v>-0.96224949999999998</v>
      </c>
      <c r="U614">
        <v>-0.63826939999999999</v>
      </c>
    </row>
    <row r="615" spans="1:21" x14ac:dyDescent="0.25">
      <c r="A615" s="20">
        <f>0.000000429069*10^9</f>
        <v>429.06900000000002</v>
      </c>
      <c r="B615">
        <v>-1.941641</v>
      </c>
      <c r="C615">
        <v>-1.8999569999999999</v>
      </c>
      <c r="D615">
        <v>-0.98930549999999995</v>
      </c>
      <c r="E615">
        <v>0.17697570000000001</v>
      </c>
      <c r="F615">
        <v>-0.397899</v>
      </c>
      <c r="G615">
        <v>-0.90298849999999997</v>
      </c>
      <c r="H615">
        <v>0.54597980000000002</v>
      </c>
      <c r="I615">
        <v>0.51173389999999996</v>
      </c>
      <c r="J615">
        <v>-1.0216700000000001</v>
      </c>
      <c r="K615">
        <v>-0.46888099999999999</v>
      </c>
      <c r="L615">
        <v>0.41272409999999998</v>
      </c>
      <c r="M615">
        <v>-2.5200109999999998</v>
      </c>
      <c r="N615">
        <v>-0.57754419999999995</v>
      </c>
      <c r="O615">
        <v>-1.6585479999999999</v>
      </c>
      <c r="P615">
        <v>2.3503419999999999</v>
      </c>
      <c r="Q615">
        <v>0.88967470000000004</v>
      </c>
      <c r="R615">
        <v>0.59074409999999999</v>
      </c>
      <c r="S615">
        <v>-0.39864250000000001</v>
      </c>
      <c r="T615">
        <v>-1.1475249999999999</v>
      </c>
      <c r="U615">
        <v>-8.587156E-2</v>
      </c>
    </row>
    <row r="616" spans="1:21" x14ac:dyDescent="0.25">
      <c r="A616" s="20">
        <f>0.000000430069*10^9</f>
        <v>430.06900000000002</v>
      </c>
      <c r="B616">
        <v>-1.223379</v>
      </c>
      <c r="C616">
        <v>-2.0729229999999998</v>
      </c>
      <c r="D616">
        <v>-0.9320716</v>
      </c>
      <c r="E616">
        <v>1.222933</v>
      </c>
      <c r="F616">
        <v>-0.95331659999999996</v>
      </c>
      <c r="G616">
        <v>-0.34232319999999999</v>
      </c>
      <c r="H616">
        <v>1.2658419999999999</v>
      </c>
      <c r="I616">
        <v>1.087334</v>
      </c>
      <c r="J616">
        <v>-1.167135</v>
      </c>
      <c r="K616">
        <v>0.60096539999999998</v>
      </c>
      <c r="L616">
        <v>1.3925369999999999</v>
      </c>
      <c r="M616">
        <v>-1.7141999999999999</v>
      </c>
      <c r="N616">
        <v>6.9677439999999993E-2</v>
      </c>
      <c r="O616">
        <v>-1.0219579999999999</v>
      </c>
      <c r="P616">
        <v>0.84722580000000003</v>
      </c>
      <c r="Q616">
        <v>-0.28213510000000003</v>
      </c>
      <c r="R616">
        <v>0.47003119999999998</v>
      </c>
      <c r="S616">
        <v>-0.35257300000000003</v>
      </c>
      <c r="T616">
        <v>-0.19719010000000001</v>
      </c>
      <c r="U616">
        <v>0.12935150000000001</v>
      </c>
    </row>
    <row r="617" spans="1:21" x14ac:dyDescent="0.25">
      <c r="A617" s="20">
        <f>0.000000431069*10^9</f>
        <v>431.06899999999996</v>
      </c>
      <c r="B617">
        <v>-0.16968849999999999</v>
      </c>
      <c r="C617">
        <v>-1.5880270000000001</v>
      </c>
      <c r="D617">
        <v>-0.17308850000000001</v>
      </c>
      <c r="E617">
        <v>0.96648670000000003</v>
      </c>
      <c r="F617">
        <v>-0.41612490000000002</v>
      </c>
      <c r="G617">
        <v>-1.357073</v>
      </c>
      <c r="H617">
        <v>1.549614</v>
      </c>
      <c r="I617">
        <v>1.458464</v>
      </c>
      <c r="J617">
        <v>1.7706260000000001E-2</v>
      </c>
      <c r="K617">
        <v>1.5546310000000001</v>
      </c>
      <c r="L617">
        <v>0.6497579</v>
      </c>
      <c r="M617">
        <v>-7.1952779999999994E-2</v>
      </c>
      <c r="N617">
        <v>-0.2060563</v>
      </c>
      <c r="O617">
        <v>-0.2257237</v>
      </c>
      <c r="P617">
        <v>0.43447720000000001</v>
      </c>
      <c r="Q617">
        <v>-0.5550022</v>
      </c>
      <c r="R617">
        <v>0.84266280000000005</v>
      </c>
      <c r="S617">
        <v>-1.253576</v>
      </c>
      <c r="T617">
        <v>0.72427370000000002</v>
      </c>
      <c r="U617">
        <v>0.1866236</v>
      </c>
    </row>
    <row r="618" spans="1:21" x14ac:dyDescent="0.25">
      <c r="A618" s="20">
        <f>0.000000432069*10^9</f>
        <v>432.06900000000002</v>
      </c>
      <c r="B618">
        <v>-0.17959639999999999</v>
      </c>
      <c r="C618">
        <v>-0.93891610000000003</v>
      </c>
      <c r="D618">
        <v>0.54172149999999997</v>
      </c>
      <c r="E618">
        <v>-0.17251459999999999</v>
      </c>
      <c r="F618">
        <v>0.70636010000000005</v>
      </c>
      <c r="G618">
        <v>-1.439926</v>
      </c>
      <c r="H618">
        <v>-0.33861639999999998</v>
      </c>
      <c r="I618">
        <v>0.71783830000000004</v>
      </c>
      <c r="J618">
        <v>0.8800654</v>
      </c>
      <c r="K618">
        <v>-0.3870034</v>
      </c>
      <c r="L618">
        <v>-0.82634750000000001</v>
      </c>
      <c r="M618">
        <v>0.37787730000000003</v>
      </c>
      <c r="N618">
        <v>-0.28332669999999999</v>
      </c>
      <c r="O618">
        <v>0.1375866</v>
      </c>
      <c r="P618">
        <v>0.31291089999999999</v>
      </c>
      <c r="Q618">
        <v>0.38003049999999999</v>
      </c>
      <c r="R618">
        <v>-0.35260350000000001</v>
      </c>
      <c r="S618">
        <v>-2.5505990000000001</v>
      </c>
      <c r="T618">
        <v>0.47932380000000002</v>
      </c>
      <c r="U618">
        <v>-0.51647900000000002</v>
      </c>
    </row>
    <row r="619" spans="1:21" x14ac:dyDescent="0.25">
      <c r="A619" s="20">
        <f>0.000000433069*10^9</f>
        <v>433.06900000000002</v>
      </c>
      <c r="B619">
        <v>-9.6062540000000002E-2</v>
      </c>
      <c r="C619">
        <v>-0.79787719999999995</v>
      </c>
      <c r="D619">
        <v>0.26669080000000001</v>
      </c>
      <c r="E619">
        <v>-0.17726829999999999</v>
      </c>
      <c r="F619">
        <v>1.465009</v>
      </c>
      <c r="G619">
        <v>-0.3637302</v>
      </c>
      <c r="H619">
        <v>-1.9623679999999999</v>
      </c>
      <c r="I619">
        <v>-0.44082149999999998</v>
      </c>
      <c r="J619">
        <v>1.0784530000000001</v>
      </c>
      <c r="K619">
        <v>-2.918523</v>
      </c>
      <c r="L619">
        <v>-1.6261369999999999</v>
      </c>
      <c r="M619">
        <v>-0.59201219999999999</v>
      </c>
      <c r="N619">
        <v>0.43083199999999999</v>
      </c>
      <c r="O619">
        <v>0.60212120000000002</v>
      </c>
      <c r="P619">
        <v>0.85474539999999999</v>
      </c>
      <c r="Q619">
        <v>1.0258309999999999</v>
      </c>
      <c r="R619">
        <v>-1.8098240000000001</v>
      </c>
      <c r="S619">
        <v>-2.1412800000000001</v>
      </c>
      <c r="T619">
        <v>0.47247129999999998</v>
      </c>
      <c r="U619">
        <v>-1.610036</v>
      </c>
    </row>
    <row r="620" spans="1:21" x14ac:dyDescent="0.25">
      <c r="A620" s="20">
        <f>0.000000434069*10^9</f>
        <v>434.06900000000002</v>
      </c>
      <c r="B620">
        <v>0.25834049999999997</v>
      </c>
      <c r="C620">
        <v>-0.70798950000000005</v>
      </c>
      <c r="D620">
        <v>-0.46277699999999999</v>
      </c>
      <c r="E620">
        <v>0.52170139999999998</v>
      </c>
      <c r="F620">
        <v>1.0651930000000001</v>
      </c>
      <c r="G620">
        <v>-0.73752039999999996</v>
      </c>
      <c r="H620">
        <v>-1.902234</v>
      </c>
      <c r="I620">
        <v>-0.63568150000000001</v>
      </c>
      <c r="J620">
        <v>0.97769660000000003</v>
      </c>
      <c r="K620">
        <v>-2.172914</v>
      </c>
      <c r="L620">
        <v>-1.0745899999999999</v>
      </c>
      <c r="M620">
        <v>-1.023083</v>
      </c>
      <c r="N620">
        <v>1.2841670000000001</v>
      </c>
      <c r="O620">
        <v>0.71458390000000005</v>
      </c>
      <c r="P620">
        <v>2.038996</v>
      </c>
      <c r="Q620">
        <v>0.19526869999999999</v>
      </c>
      <c r="R620">
        <v>-1.687495</v>
      </c>
      <c r="S620">
        <v>-0.40639029999999998</v>
      </c>
      <c r="T620">
        <v>1.5535760000000001</v>
      </c>
      <c r="U620">
        <v>-1.073996</v>
      </c>
    </row>
    <row r="621" spans="1:21" x14ac:dyDescent="0.25">
      <c r="A621" s="20">
        <f>0.000000435069*10^9</f>
        <v>435.06900000000002</v>
      </c>
      <c r="B621">
        <v>0.16060959999999999</v>
      </c>
      <c r="C621">
        <v>-0.83840250000000005</v>
      </c>
      <c r="D621">
        <v>-0.37568659999999998</v>
      </c>
      <c r="E621">
        <v>-7.9913339999999999E-2</v>
      </c>
      <c r="F621">
        <v>-0.87962470000000004</v>
      </c>
      <c r="G621">
        <v>-1.0914790000000001</v>
      </c>
      <c r="H621">
        <v>-1.4211050000000001</v>
      </c>
      <c r="I621">
        <v>-0.23586309999999999</v>
      </c>
      <c r="J621">
        <v>-9.2051800000000003E-2</v>
      </c>
      <c r="K621">
        <v>0.40448820000000002</v>
      </c>
      <c r="L621">
        <v>0.47273130000000002</v>
      </c>
      <c r="M621">
        <v>-0.50602539999999996</v>
      </c>
      <c r="N621">
        <v>0.54861859999999996</v>
      </c>
      <c r="O621">
        <v>0.18090500000000001</v>
      </c>
      <c r="P621">
        <v>1.8858010000000001</v>
      </c>
      <c r="Q621">
        <v>-1.0567009999999999</v>
      </c>
      <c r="R621">
        <v>-0.73298350000000001</v>
      </c>
      <c r="S621">
        <v>0.57536739999999997</v>
      </c>
      <c r="T621">
        <v>1.4685029999999999</v>
      </c>
      <c r="U621">
        <v>0.33913749999999998</v>
      </c>
    </row>
    <row r="622" spans="1:21" x14ac:dyDescent="0.25">
      <c r="A622" s="20">
        <f>0.000000436069*10^9</f>
        <v>436.06899999999996</v>
      </c>
      <c r="B622">
        <v>-0.58343179999999994</v>
      </c>
      <c r="C622">
        <v>-0.88579169999999996</v>
      </c>
      <c r="D622">
        <v>0.1734166</v>
      </c>
      <c r="E622">
        <v>-0.99717710000000004</v>
      </c>
      <c r="F622">
        <v>-1.754151</v>
      </c>
      <c r="G622">
        <v>0.42900260000000001</v>
      </c>
      <c r="H622">
        <v>-1.1367419999999999</v>
      </c>
      <c r="I622">
        <v>-0.12493369999999999</v>
      </c>
      <c r="J622">
        <v>-1.3221510000000001</v>
      </c>
      <c r="K622">
        <v>1.265811</v>
      </c>
      <c r="L622">
        <v>0.52374940000000003</v>
      </c>
      <c r="M622">
        <v>-3.2369040000000002E-2</v>
      </c>
      <c r="N622">
        <v>-0.89512100000000006</v>
      </c>
      <c r="O622">
        <v>-0.27714309999999998</v>
      </c>
      <c r="P622">
        <v>1.027358</v>
      </c>
      <c r="Q622">
        <v>-0.94187989999999999</v>
      </c>
      <c r="R622">
        <v>-0.29792879999999999</v>
      </c>
      <c r="S622">
        <v>0.40198289999999998</v>
      </c>
      <c r="T622">
        <v>0.26373819999999998</v>
      </c>
      <c r="U622">
        <v>0.61768579999999995</v>
      </c>
    </row>
    <row r="623" spans="1:21" x14ac:dyDescent="0.25">
      <c r="A623" s="20">
        <f>0.000000437069*10^9</f>
        <v>437.06900000000002</v>
      </c>
      <c r="B623">
        <v>-1.5628580000000001</v>
      </c>
      <c r="C623">
        <v>-0.1081167</v>
      </c>
      <c r="D623">
        <v>0.51774549999999997</v>
      </c>
      <c r="E623">
        <v>-9.0168860000000003E-2</v>
      </c>
      <c r="F623">
        <v>-0.53742630000000002</v>
      </c>
      <c r="G623">
        <v>1.2655289999999999</v>
      </c>
      <c r="H623">
        <v>-1.3104229999999999</v>
      </c>
      <c r="I623">
        <v>-0.34265099999999998</v>
      </c>
      <c r="J623">
        <v>-0.85172550000000002</v>
      </c>
      <c r="K623">
        <v>-2.5434990000000001E-2</v>
      </c>
      <c r="L623">
        <v>-0.72618879999999997</v>
      </c>
      <c r="M623">
        <v>0.22943269999999999</v>
      </c>
      <c r="N623">
        <v>-0.68490569999999995</v>
      </c>
      <c r="O623">
        <v>4.347504E-2</v>
      </c>
      <c r="P623">
        <v>0.86570579999999997</v>
      </c>
      <c r="Q623">
        <v>0.2198503</v>
      </c>
      <c r="R623">
        <v>-0.63979220000000003</v>
      </c>
      <c r="S623">
        <v>0.34185739999999998</v>
      </c>
      <c r="T623">
        <v>-0.43159890000000001</v>
      </c>
      <c r="U623">
        <v>-0.52235929999999997</v>
      </c>
    </row>
    <row r="624" spans="1:21" x14ac:dyDescent="0.25">
      <c r="A624" s="20">
        <f>0.000000438069*10^9</f>
        <v>438.06899999999996</v>
      </c>
      <c r="B624">
        <v>-1.586789</v>
      </c>
      <c r="C624">
        <v>1.025317</v>
      </c>
      <c r="D624">
        <v>0.35163139999999998</v>
      </c>
      <c r="E624">
        <v>0.89432670000000003</v>
      </c>
      <c r="F624">
        <v>6.7680279999999995E-2</v>
      </c>
      <c r="G624">
        <v>0.29205920000000002</v>
      </c>
      <c r="H624">
        <v>-0.7109143</v>
      </c>
      <c r="I624">
        <v>-0.89449449999999997</v>
      </c>
      <c r="J624">
        <v>0.64648380000000005</v>
      </c>
      <c r="K624">
        <v>-1.3461369999999999</v>
      </c>
      <c r="L624">
        <v>-0.59893019999999997</v>
      </c>
      <c r="M624">
        <v>0.58327090000000004</v>
      </c>
      <c r="N624">
        <v>0.3986652</v>
      </c>
      <c r="O624">
        <v>0.45887549999999999</v>
      </c>
      <c r="P624">
        <v>0.43813049999999998</v>
      </c>
      <c r="Q624">
        <v>1.3600920000000001</v>
      </c>
      <c r="R624">
        <v>-0.62945980000000001</v>
      </c>
      <c r="S624">
        <v>0.26196239999999998</v>
      </c>
      <c r="T624">
        <v>-0.20714460000000001</v>
      </c>
      <c r="U624">
        <v>-1.1669339999999999</v>
      </c>
    </row>
    <row r="625" spans="1:21" x14ac:dyDescent="0.25">
      <c r="A625" s="20">
        <f>0.000000439069*10^9</f>
        <v>439.06900000000002</v>
      </c>
      <c r="B625">
        <v>-0.57392100000000001</v>
      </c>
      <c r="C625">
        <v>1.2408710000000001</v>
      </c>
      <c r="D625">
        <v>0.33181650000000001</v>
      </c>
      <c r="E625">
        <v>0.2489345</v>
      </c>
      <c r="F625">
        <v>-0.1205297</v>
      </c>
      <c r="G625">
        <v>-0.22390840000000001</v>
      </c>
      <c r="H625">
        <v>1.495115</v>
      </c>
      <c r="I625">
        <v>-1.001163</v>
      </c>
      <c r="J625">
        <v>0.7308559</v>
      </c>
      <c r="K625">
        <v>-0.81992770000000004</v>
      </c>
      <c r="L625">
        <v>0.24123739999999999</v>
      </c>
      <c r="M625">
        <v>0.6514934</v>
      </c>
      <c r="N625">
        <v>1.005201</v>
      </c>
      <c r="O625">
        <v>0.47647919999999999</v>
      </c>
      <c r="P625">
        <v>-0.16716710000000001</v>
      </c>
      <c r="Q625">
        <v>1.74536</v>
      </c>
      <c r="R625">
        <v>-9.6047240000000006E-2</v>
      </c>
      <c r="S625">
        <v>-0.3803182</v>
      </c>
      <c r="T625">
        <v>0.27860560000000001</v>
      </c>
      <c r="U625">
        <v>-0.31470559999999997</v>
      </c>
    </row>
    <row r="626" spans="1:21" x14ac:dyDescent="0.25">
      <c r="A626" s="20">
        <f>0.000000440069*10^9</f>
        <v>440.06900000000002</v>
      </c>
      <c r="B626">
        <v>-0.13649339999999999</v>
      </c>
      <c r="C626">
        <v>0.38159500000000002</v>
      </c>
      <c r="D626">
        <v>0.81982500000000003</v>
      </c>
      <c r="E626">
        <v>3.1871690000000001E-2</v>
      </c>
      <c r="F626">
        <v>8.8346170000000002E-2</v>
      </c>
      <c r="G626">
        <v>0.55667639999999996</v>
      </c>
      <c r="H626">
        <v>2.4400040000000001</v>
      </c>
      <c r="I626">
        <v>0.12937070000000001</v>
      </c>
      <c r="J626">
        <v>0.26854620000000001</v>
      </c>
      <c r="K626">
        <v>0.50417860000000003</v>
      </c>
      <c r="L626">
        <v>0.4697653</v>
      </c>
      <c r="M626">
        <v>-0.15636140000000001</v>
      </c>
      <c r="N626">
        <v>0.69944569999999995</v>
      </c>
      <c r="O626">
        <v>0.86495639999999996</v>
      </c>
      <c r="P626">
        <v>-0.45521689999999998</v>
      </c>
      <c r="Q626">
        <v>0.72262570000000004</v>
      </c>
      <c r="R626">
        <v>-2.2739619999999999E-2</v>
      </c>
      <c r="S626">
        <v>-1.0090410000000001</v>
      </c>
      <c r="T626">
        <v>-6.1389649999999997E-2</v>
      </c>
      <c r="U626">
        <v>0.5722296</v>
      </c>
    </row>
    <row r="627" spans="1:21" x14ac:dyDescent="0.25">
      <c r="A627" s="20">
        <f>0.000000441069*10^9</f>
        <v>441.06900000000002</v>
      </c>
      <c r="B627">
        <v>-0.33165230000000001</v>
      </c>
      <c r="C627">
        <v>-0.3637437</v>
      </c>
      <c r="D627">
        <v>0.45363369999999997</v>
      </c>
      <c r="E627">
        <v>0.85321760000000002</v>
      </c>
      <c r="F627">
        <v>-0.10599790000000001</v>
      </c>
      <c r="G627">
        <v>1.190979</v>
      </c>
      <c r="H627">
        <v>1.0358240000000001</v>
      </c>
      <c r="I627">
        <v>0.92500210000000005</v>
      </c>
      <c r="J627">
        <v>0.73585750000000005</v>
      </c>
      <c r="K627">
        <v>0.33919460000000001</v>
      </c>
      <c r="L627">
        <v>0.17333509999999999</v>
      </c>
      <c r="M627">
        <v>-1.32142</v>
      </c>
      <c r="N627">
        <v>-0.74834000000000001</v>
      </c>
      <c r="O627">
        <v>1.4000859999999999</v>
      </c>
      <c r="P627">
        <v>-0.22903970000000001</v>
      </c>
      <c r="Q627">
        <v>-0.40631230000000002</v>
      </c>
      <c r="R627">
        <v>8.6266239999999994E-2</v>
      </c>
      <c r="S627">
        <v>-1.4223680000000001</v>
      </c>
      <c r="T627">
        <v>-0.52703250000000001</v>
      </c>
      <c r="U627">
        <v>0.93171250000000005</v>
      </c>
    </row>
    <row r="628" spans="1:21" x14ac:dyDescent="0.25">
      <c r="A628" s="20">
        <f>0.000000442069*10^9</f>
        <v>442.06900000000002</v>
      </c>
      <c r="B628">
        <v>-0.32341399999999998</v>
      </c>
      <c r="C628">
        <v>-0.88614130000000002</v>
      </c>
      <c r="D628">
        <v>-0.32343339999999998</v>
      </c>
      <c r="E628">
        <v>0.58825689999999997</v>
      </c>
      <c r="F628">
        <v>-0.54134210000000005</v>
      </c>
      <c r="G628">
        <v>0.97198180000000001</v>
      </c>
      <c r="H628">
        <v>0.2220618</v>
      </c>
      <c r="I628">
        <v>0.4589395</v>
      </c>
      <c r="J628">
        <v>0.61747640000000004</v>
      </c>
      <c r="K628">
        <v>-0.93376709999999996</v>
      </c>
      <c r="L628">
        <v>-0.71328590000000003</v>
      </c>
      <c r="M628">
        <v>-1.6909689999999999</v>
      </c>
      <c r="N628">
        <v>-1.3224450000000001</v>
      </c>
      <c r="O628">
        <v>1.126441</v>
      </c>
      <c r="P628">
        <v>1.4292899999999999</v>
      </c>
      <c r="Q628">
        <v>-0.40811779999999998</v>
      </c>
      <c r="R628">
        <v>0.3893394</v>
      </c>
      <c r="S628">
        <v>-1.056937</v>
      </c>
      <c r="T628">
        <v>-0.40141660000000001</v>
      </c>
      <c r="U628">
        <v>1.038343</v>
      </c>
    </row>
    <row r="629" spans="1:21" x14ac:dyDescent="0.25">
      <c r="A629" s="20">
        <f>0.000000443069*10^9</f>
        <v>443.06899999999996</v>
      </c>
      <c r="B629">
        <v>-0.54671329999999996</v>
      </c>
      <c r="C629">
        <v>-0.94896659999999999</v>
      </c>
      <c r="D629">
        <v>0.1478565</v>
      </c>
      <c r="E629">
        <v>-0.27373429999999999</v>
      </c>
      <c r="F629">
        <v>0.19629340000000001</v>
      </c>
      <c r="G629">
        <v>0.33208290000000001</v>
      </c>
      <c r="H629">
        <v>0.1181917</v>
      </c>
      <c r="I629">
        <v>-3.0524179999999999E-3</v>
      </c>
      <c r="J629">
        <v>-0.12632560000000001</v>
      </c>
      <c r="K629">
        <v>-1.3261179999999999</v>
      </c>
      <c r="L629">
        <v>-0.65064849999999996</v>
      </c>
      <c r="M629">
        <v>-0.88576299999999997</v>
      </c>
      <c r="N629">
        <v>-0.26491429999999999</v>
      </c>
      <c r="O629">
        <v>0.55845829999999996</v>
      </c>
      <c r="P629">
        <v>3.1040770000000002</v>
      </c>
      <c r="Q629">
        <v>0.13268759999999999</v>
      </c>
      <c r="R629">
        <v>6.408296E-3</v>
      </c>
      <c r="S629">
        <v>0.42442540000000001</v>
      </c>
      <c r="T629">
        <v>0.1889786</v>
      </c>
      <c r="U629">
        <v>1.134676</v>
      </c>
    </row>
    <row r="630" spans="1:21" x14ac:dyDescent="0.25">
      <c r="A630" s="20">
        <f>0.000000444069*10^9</f>
        <v>444.06900000000002</v>
      </c>
      <c r="B630">
        <v>-0.57245000000000001</v>
      </c>
      <c r="C630">
        <v>0.11694259999999999</v>
      </c>
      <c r="D630">
        <v>0.32627699999999998</v>
      </c>
      <c r="E630">
        <v>-0.14105680000000001</v>
      </c>
      <c r="F630">
        <v>1.0924320000000001</v>
      </c>
      <c r="G630">
        <v>-0.15567520000000001</v>
      </c>
      <c r="H630">
        <v>-2.7513650000000001E-2</v>
      </c>
      <c r="I630">
        <v>-0.1460032</v>
      </c>
      <c r="J630">
        <v>-0.55262820000000001</v>
      </c>
      <c r="K630">
        <v>-0.82529759999999996</v>
      </c>
      <c r="L630">
        <v>0.16014210000000001</v>
      </c>
      <c r="M630">
        <v>0.15339410000000001</v>
      </c>
      <c r="N630">
        <v>-0.1056034</v>
      </c>
      <c r="O630">
        <v>0.28124690000000002</v>
      </c>
      <c r="P630">
        <v>2.195951</v>
      </c>
      <c r="Q630">
        <v>0.5097526</v>
      </c>
      <c r="R630">
        <v>-0.44808009999999998</v>
      </c>
      <c r="S630">
        <v>1.2129479999999999</v>
      </c>
      <c r="T630">
        <v>0.83441489999999996</v>
      </c>
      <c r="U630">
        <v>1.5013030000000001</v>
      </c>
    </row>
    <row r="631" spans="1:21" x14ac:dyDescent="0.25">
      <c r="A631" s="20">
        <f>0.000000445069*10^9</f>
        <v>445.06900000000002</v>
      </c>
      <c r="B631">
        <v>-0.2101671</v>
      </c>
      <c r="C631">
        <v>0.70909580000000005</v>
      </c>
      <c r="D631">
        <v>-0.73878650000000001</v>
      </c>
      <c r="E631">
        <v>-0.28529650000000001</v>
      </c>
      <c r="F631">
        <v>0.71957910000000003</v>
      </c>
      <c r="G631">
        <v>0.101258</v>
      </c>
      <c r="H631">
        <v>0.89865209999999995</v>
      </c>
      <c r="I631">
        <v>-3.634047E-2</v>
      </c>
      <c r="J631">
        <v>-0.61181479999999999</v>
      </c>
      <c r="K631">
        <v>-0.87249960000000004</v>
      </c>
      <c r="L631">
        <v>-0.50288480000000002</v>
      </c>
      <c r="M631">
        <v>0.52281630000000001</v>
      </c>
      <c r="N631">
        <v>-0.94353050000000005</v>
      </c>
      <c r="O631">
        <v>-0.2306185</v>
      </c>
      <c r="P631">
        <v>-0.6063056</v>
      </c>
      <c r="Q631">
        <v>0.73695449999999996</v>
      </c>
      <c r="R631">
        <v>-0.20674709999999999</v>
      </c>
      <c r="S631">
        <v>1.280043</v>
      </c>
      <c r="T631">
        <v>0.55107859999999997</v>
      </c>
      <c r="U631">
        <v>1.7314050000000001</v>
      </c>
    </row>
    <row r="632" spans="1:21" x14ac:dyDescent="0.25">
      <c r="A632" s="20">
        <f>0.000000446069*10^9</f>
        <v>446.06900000000002</v>
      </c>
      <c r="B632">
        <v>-9.2432349999999996E-2</v>
      </c>
      <c r="C632">
        <v>-7.1918170000000003E-2</v>
      </c>
      <c r="D632">
        <v>-1.1431370000000001</v>
      </c>
      <c r="E632">
        <v>-1.002764</v>
      </c>
      <c r="F632">
        <v>0.38213599999999998</v>
      </c>
      <c r="G632">
        <v>0.26029659999999999</v>
      </c>
      <c r="H632">
        <v>1.4348129999999999</v>
      </c>
      <c r="I632">
        <v>0.70979910000000002</v>
      </c>
      <c r="J632">
        <v>0.11772730000000001</v>
      </c>
      <c r="K632">
        <v>-1.1489419999999999</v>
      </c>
      <c r="L632">
        <v>-0.72559949999999995</v>
      </c>
      <c r="M632">
        <v>0.53306960000000003</v>
      </c>
      <c r="N632">
        <v>-1.203489</v>
      </c>
      <c r="O632">
        <v>-0.78868340000000003</v>
      </c>
      <c r="P632">
        <v>-2.2530670000000002</v>
      </c>
      <c r="Q632">
        <v>0.71453610000000001</v>
      </c>
      <c r="R632">
        <v>1.34962E-2</v>
      </c>
      <c r="S632">
        <v>1.7648219999999999</v>
      </c>
      <c r="T632">
        <v>-0.41179579999999999</v>
      </c>
      <c r="U632">
        <v>1.0292840000000001</v>
      </c>
    </row>
    <row r="633" spans="1:21" x14ac:dyDescent="0.25">
      <c r="A633" s="20">
        <f>0.000000447069*10^9</f>
        <v>447.06900000000002</v>
      </c>
      <c r="B633">
        <v>-4.3780989999999999E-2</v>
      </c>
      <c r="C633">
        <v>-0.74908870000000005</v>
      </c>
      <c r="D633">
        <v>-0.65398230000000002</v>
      </c>
      <c r="E633">
        <v>-1.0880529999999999</v>
      </c>
      <c r="F633">
        <v>0.58534759999999997</v>
      </c>
      <c r="G633">
        <v>-0.83143389999999995</v>
      </c>
      <c r="H633">
        <v>1.0049600000000001</v>
      </c>
      <c r="I633">
        <v>1.1849080000000001</v>
      </c>
      <c r="J633">
        <v>1.2361359999999999</v>
      </c>
      <c r="K633">
        <v>-0.82445210000000002</v>
      </c>
      <c r="L633">
        <v>0.33898289999999998</v>
      </c>
      <c r="M633">
        <v>0.3106756</v>
      </c>
      <c r="N633">
        <v>-1.4518880000000001</v>
      </c>
      <c r="O633">
        <v>-0.95492089999999996</v>
      </c>
      <c r="P633">
        <v>-1.781425</v>
      </c>
      <c r="Q633">
        <v>-0.2191244</v>
      </c>
      <c r="R633">
        <v>-0.19131809999999999</v>
      </c>
      <c r="S633">
        <v>1.458305</v>
      </c>
      <c r="T633">
        <v>-0.8166369</v>
      </c>
      <c r="U633">
        <v>-0.1943954</v>
      </c>
    </row>
    <row r="634" spans="1:21" x14ac:dyDescent="0.25">
      <c r="A634" s="20">
        <f>0.000000448069*10^9</f>
        <v>448.06899999999996</v>
      </c>
      <c r="B634">
        <v>-0.67657699999999998</v>
      </c>
      <c r="C634">
        <v>-0.77934239999999999</v>
      </c>
      <c r="D634">
        <v>-0.31125570000000002</v>
      </c>
      <c r="E634">
        <v>-0.85735980000000001</v>
      </c>
      <c r="F634">
        <v>0.6773401</v>
      </c>
      <c r="G634">
        <v>-1.4548540000000001</v>
      </c>
      <c r="H634">
        <v>1.1283609999999999</v>
      </c>
      <c r="I634">
        <v>0.25630910000000001</v>
      </c>
      <c r="J634">
        <v>1.45855</v>
      </c>
      <c r="K634">
        <v>-0.74388430000000005</v>
      </c>
      <c r="L634">
        <v>-7.4415499999999996E-2</v>
      </c>
      <c r="M634">
        <v>-2.2835640000000001E-2</v>
      </c>
      <c r="N634">
        <v>-1.635092</v>
      </c>
      <c r="O634">
        <v>-1.3231040000000001</v>
      </c>
      <c r="P634">
        <v>-0.77599200000000002</v>
      </c>
      <c r="Q634">
        <v>-0.53194949999999996</v>
      </c>
      <c r="R634">
        <v>-0.62063550000000001</v>
      </c>
      <c r="S634">
        <v>1.2328889999999999</v>
      </c>
      <c r="T634">
        <v>0.2018605</v>
      </c>
      <c r="U634">
        <v>2.3836429999999999E-2</v>
      </c>
    </row>
    <row r="635" spans="1:21" x14ac:dyDescent="0.25">
      <c r="A635" s="20">
        <f>0.000000449069*10^9</f>
        <v>449.06900000000002</v>
      </c>
      <c r="B635">
        <v>-1.060144</v>
      </c>
      <c r="C635">
        <v>-0.51321830000000002</v>
      </c>
      <c r="D635">
        <v>0.11283749999999999</v>
      </c>
      <c r="E635">
        <v>-0.3185017</v>
      </c>
      <c r="F635">
        <v>0.67695689999999997</v>
      </c>
      <c r="G635">
        <v>-0.4056514</v>
      </c>
      <c r="H635">
        <v>1.3848199999999999</v>
      </c>
      <c r="I635">
        <v>-0.6591359</v>
      </c>
      <c r="J635">
        <v>0.57127589999999995</v>
      </c>
      <c r="K635">
        <v>-0.94766950000000005</v>
      </c>
      <c r="L635">
        <v>-1.4315260000000001</v>
      </c>
      <c r="M635">
        <v>-9.4167780000000006E-2</v>
      </c>
      <c r="N635">
        <v>-0.67188270000000005</v>
      </c>
      <c r="O635">
        <v>-1.2659210000000001</v>
      </c>
      <c r="P635">
        <v>2.6150550000000002E-2</v>
      </c>
      <c r="Q635">
        <v>0.6048867</v>
      </c>
      <c r="R635">
        <v>-0.784165</v>
      </c>
      <c r="S635">
        <v>2.0906419999999999</v>
      </c>
      <c r="T635">
        <v>1.7540420000000001</v>
      </c>
      <c r="U635">
        <v>1.636204</v>
      </c>
    </row>
    <row r="636" spans="1:21" x14ac:dyDescent="0.25">
      <c r="A636" s="20">
        <f>0.000000450069*10^9</f>
        <v>450.06899999999996</v>
      </c>
      <c r="B636">
        <v>0.27359099999999997</v>
      </c>
      <c r="C636">
        <v>-0.1956582</v>
      </c>
      <c r="D636">
        <v>0.87926890000000002</v>
      </c>
      <c r="E636">
        <v>0.58963279999999996</v>
      </c>
      <c r="F636">
        <v>0.2910201</v>
      </c>
      <c r="G636">
        <v>0.10068580000000001</v>
      </c>
      <c r="H636">
        <v>0.81224479999999999</v>
      </c>
      <c r="I636">
        <v>-2.5147989999999999E-2</v>
      </c>
      <c r="J636">
        <v>-0.35417539999999997</v>
      </c>
      <c r="K636">
        <v>-0.6202647</v>
      </c>
      <c r="L636">
        <v>-1.5031220000000001</v>
      </c>
      <c r="M636">
        <v>7.3302400000000004E-2</v>
      </c>
      <c r="N636">
        <v>0.18173880000000001</v>
      </c>
      <c r="O636">
        <v>5.0388530000000003E-3</v>
      </c>
      <c r="P636">
        <v>0.19204669999999999</v>
      </c>
      <c r="Q636">
        <v>0.96431920000000004</v>
      </c>
      <c r="R636">
        <v>-0.25599559999999999</v>
      </c>
      <c r="S636">
        <v>1.796721</v>
      </c>
      <c r="T636">
        <v>1.590878</v>
      </c>
      <c r="U636">
        <v>2.0486870000000001</v>
      </c>
    </row>
    <row r="637" spans="1:21" x14ac:dyDescent="0.25">
      <c r="A637" s="20">
        <f>0.000000451069*10^9</f>
        <v>451.06900000000002</v>
      </c>
      <c r="B637">
        <v>1.0850949999999999</v>
      </c>
      <c r="C637">
        <v>8.0385369999999998E-2</v>
      </c>
      <c r="D637">
        <v>0.90864400000000001</v>
      </c>
      <c r="E637">
        <v>0.67545029999999995</v>
      </c>
      <c r="F637">
        <v>-0.11467579999999999</v>
      </c>
      <c r="G637">
        <v>-0.24699689999999999</v>
      </c>
      <c r="H637">
        <v>0.26089960000000001</v>
      </c>
      <c r="I637">
        <v>0.75054449999999995</v>
      </c>
      <c r="J637">
        <v>-0.66849369999999997</v>
      </c>
      <c r="K637">
        <v>0.13859189999999999</v>
      </c>
      <c r="L637">
        <v>-0.39757890000000001</v>
      </c>
      <c r="M637">
        <v>0.35135100000000002</v>
      </c>
      <c r="N637">
        <v>-0.28179779999999999</v>
      </c>
      <c r="O637">
        <v>1.3022069999999999</v>
      </c>
      <c r="P637">
        <v>-0.16870479999999999</v>
      </c>
      <c r="Q637">
        <v>0.59893280000000004</v>
      </c>
      <c r="R637">
        <v>0.1890877</v>
      </c>
      <c r="S637">
        <v>0.51178270000000003</v>
      </c>
      <c r="T637">
        <v>-0.4123502</v>
      </c>
      <c r="U637">
        <v>0.60054280000000004</v>
      </c>
    </row>
    <row r="638" spans="1:21" x14ac:dyDescent="0.25">
      <c r="A638" s="20">
        <f>0.000000452069*10^9</f>
        <v>452.06900000000002</v>
      </c>
      <c r="B638">
        <v>0.78025610000000001</v>
      </c>
      <c r="C638">
        <v>0.48978310000000003</v>
      </c>
      <c r="D638">
        <v>0.16547780000000001</v>
      </c>
      <c r="E638">
        <v>-0.23838490000000001</v>
      </c>
      <c r="F638">
        <v>0.35624139999999999</v>
      </c>
      <c r="G638">
        <v>0.29843310000000001</v>
      </c>
      <c r="H638">
        <v>1.033501</v>
      </c>
      <c r="I638">
        <v>0.41202309999999998</v>
      </c>
      <c r="J638">
        <v>-0.22532740000000001</v>
      </c>
      <c r="K638">
        <v>1.271109</v>
      </c>
      <c r="L638">
        <v>0.26276650000000001</v>
      </c>
      <c r="M638">
        <v>0.25746200000000002</v>
      </c>
      <c r="N638">
        <v>-0.96684099999999995</v>
      </c>
      <c r="O638">
        <v>1.644021</v>
      </c>
      <c r="P638">
        <v>0.19300349999999999</v>
      </c>
      <c r="Q638">
        <v>1.0660810000000001</v>
      </c>
      <c r="R638">
        <v>-0.12072769999999999</v>
      </c>
      <c r="S638">
        <v>8.0896889999999999E-2</v>
      </c>
      <c r="T638">
        <v>-2.0467309999999999</v>
      </c>
      <c r="U638">
        <v>-0.9751744</v>
      </c>
    </row>
    <row r="639" spans="1:21" x14ac:dyDescent="0.25">
      <c r="A639" s="20">
        <f>0.000000453069*10^9</f>
        <v>453.06900000000002</v>
      </c>
      <c r="B639">
        <v>0.91466570000000003</v>
      </c>
      <c r="C639">
        <v>0.37530940000000002</v>
      </c>
      <c r="D639">
        <v>-1.8302579999999999E-2</v>
      </c>
      <c r="E639">
        <v>-0.48853750000000001</v>
      </c>
      <c r="F639">
        <v>1.1352660000000001</v>
      </c>
      <c r="G639">
        <v>0.53529789999999999</v>
      </c>
      <c r="H639">
        <v>2.1202359999999998</v>
      </c>
      <c r="I639">
        <v>9.5900360000000004E-2</v>
      </c>
      <c r="J639">
        <v>0.28700049999999999</v>
      </c>
      <c r="K639">
        <v>1.7239599999999999</v>
      </c>
      <c r="L639">
        <v>0.73620220000000003</v>
      </c>
      <c r="M639">
        <v>0.32911269999999998</v>
      </c>
      <c r="N639">
        <v>-1.4174100000000001</v>
      </c>
      <c r="O639">
        <v>1.1810309999999999</v>
      </c>
      <c r="P639">
        <v>0.90413350000000003</v>
      </c>
      <c r="Q639">
        <v>1.624935</v>
      </c>
      <c r="R639">
        <v>-0.5492032</v>
      </c>
      <c r="S639">
        <v>0.28260649999999998</v>
      </c>
      <c r="T639">
        <v>-2.0909300000000002</v>
      </c>
      <c r="U639">
        <v>-1.4398489999999999</v>
      </c>
    </row>
    <row r="640" spans="1:21" x14ac:dyDescent="0.25">
      <c r="A640" s="20">
        <f>0.000000454069*10^9</f>
        <v>454.06900000000002</v>
      </c>
      <c r="B640">
        <v>0.53460260000000004</v>
      </c>
      <c r="C640">
        <v>-0.98211550000000003</v>
      </c>
      <c r="D640">
        <v>0.20450270000000001</v>
      </c>
      <c r="E640">
        <v>0.91403920000000005</v>
      </c>
      <c r="F640">
        <v>0.62626000000000004</v>
      </c>
      <c r="G640">
        <v>-1.0559270000000001</v>
      </c>
      <c r="H640">
        <v>2.6319499999999998</v>
      </c>
      <c r="I640">
        <v>1.191257</v>
      </c>
      <c r="J640">
        <v>-0.47364849999999997</v>
      </c>
      <c r="K640">
        <v>0.59462559999999998</v>
      </c>
      <c r="L640">
        <v>1.574927</v>
      </c>
      <c r="M640">
        <v>1.288295</v>
      </c>
      <c r="N640">
        <v>-1.3137760000000001</v>
      </c>
      <c r="O640">
        <v>0.85246120000000003</v>
      </c>
      <c r="P640">
        <v>1.4426000000000001</v>
      </c>
      <c r="Q640">
        <v>0.75722469999999997</v>
      </c>
      <c r="R640">
        <v>-0.1700171</v>
      </c>
      <c r="S640">
        <v>0.71613479999999996</v>
      </c>
      <c r="T640">
        <v>-1.3033360000000001</v>
      </c>
      <c r="U640">
        <v>-1.0596140000000001</v>
      </c>
    </row>
    <row r="641" spans="1:21" x14ac:dyDescent="0.25">
      <c r="A641" s="20">
        <f>0.000000455069*10^9</f>
        <v>455.06899999999996</v>
      </c>
      <c r="B641">
        <v>-0.55798780000000003</v>
      </c>
      <c r="C641">
        <v>-2.7250359999999998</v>
      </c>
      <c r="D641">
        <v>-6.5166290000000002E-2</v>
      </c>
      <c r="E641">
        <v>2.2857340000000002</v>
      </c>
      <c r="F641">
        <v>-0.65820920000000005</v>
      </c>
      <c r="G641">
        <v>-2.3131539999999999</v>
      </c>
      <c r="H641">
        <v>2.5690770000000001</v>
      </c>
      <c r="I641">
        <v>2.3662450000000002</v>
      </c>
      <c r="J641">
        <v>-1.4499379999999999</v>
      </c>
      <c r="K641">
        <v>-0.57864519999999997</v>
      </c>
      <c r="L641">
        <v>0.92128750000000004</v>
      </c>
      <c r="M641">
        <v>2.139465</v>
      </c>
      <c r="N641">
        <v>-0.1172445</v>
      </c>
      <c r="O641">
        <v>0.65070320000000004</v>
      </c>
      <c r="P641">
        <v>1.464939</v>
      </c>
      <c r="Q641">
        <v>-0.69403349999999997</v>
      </c>
      <c r="R641">
        <v>9.6113000000000004E-2</v>
      </c>
      <c r="S641">
        <v>0.59731190000000001</v>
      </c>
      <c r="T641">
        <v>-0.27232469999999998</v>
      </c>
      <c r="U641">
        <v>-1.2555400000000001</v>
      </c>
    </row>
    <row r="642" spans="1:21" x14ac:dyDescent="0.25">
      <c r="A642" s="20">
        <f>0.000000456069*10^9</f>
        <v>456.06900000000002</v>
      </c>
      <c r="B642">
        <v>-1.424609</v>
      </c>
      <c r="C642">
        <v>-2.8395679999999999</v>
      </c>
      <c r="D642">
        <v>-0.63352240000000004</v>
      </c>
      <c r="E642">
        <v>1.7985279999999999</v>
      </c>
      <c r="F642">
        <v>-0.85602639999999997</v>
      </c>
      <c r="G642">
        <v>-0.5371553</v>
      </c>
      <c r="H642">
        <v>1.2993600000000001</v>
      </c>
      <c r="I642">
        <v>1.3091550000000001</v>
      </c>
      <c r="J642">
        <v>-0.72574170000000005</v>
      </c>
      <c r="K642">
        <v>-0.91029199999999999</v>
      </c>
      <c r="L642">
        <v>-3.2539859999999997E-2</v>
      </c>
      <c r="M642">
        <v>2.2297180000000001</v>
      </c>
      <c r="N642">
        <v>0.77085599999999999</v>
      </c>
      <c r="O642">
        <v>0.34491300000000003</v>
      </c>
      <c r="P642">
        <v>0.80258719999999995</v>
      </c>
      <c r="Q642">
        <v>-0.64955249999999998</v>
      </c>
      <c r="R642">
        <v>-0.82853109999999996</v>
      </c>
      <c r="S642">
        <v>-4.905313E-2</v>
      </c>
      <c r="T642">
        <v>0.95440029999999998</v>
      </c>
      <c r="U642">
        <v>-2.2380260000000001</v>
      </c>
    </row>
    <row r="643" spans="1:21" x14ac:dyDescent="0.25">
      <c r="A643" s="20">
        <f>0.000000457069*10^9</f>
        <v>457.06899999999996</v>
      </c>
      <c r="B643">
        <v>-1.765852</v>
      </c>
      <c r="C643">
        <v>-0.83900640000000004</v>
      </c>
      <c r="D643">
        <v>-0.98851820000000001</v>
      </c>
      <c r="E643">
        <v>0.59732669999999999</v>
      </c>
      <c r="F643">
        <v>-0.33996189999999998</v>
      </c>
      <c r="G643">
        <v>2.423079</v>
      </c>
      <c r="H643">
        <v>-2.5725060000000001E-2</v>
      </c>
      <c r="I643">
        <v>-0.60514199999999996</v>
      </c>
      <c r="J643">
        <v>0.74937129999999996</v>
      </c>
      <c r="K643">
        <v>-0.78690119999999997</v>
      </c>
      <c r="L643">
        <v>0.65256320000000001</v>
      </c>
      <c r="M643">
        <v>1.5615950000000001</v>
      </c>
      <c r="N643">
        <v>-6.7943969999999998E-3</v>
      </c>
      <c r="O643">
        <v>0.8443484</v>
      </c>
      <c r="P643">
        <v>1.0617920000000001</v>
      </c>
      <c r="Q643">
        <v>0.47849360000000002</v>
      </c>
      <c r="R643">
        <v>-1.3712759999999999</v>
      </c>
      <c r="S643">
        <v>0.31194110000000003</v>
      </c>
      <c r="T643">
        <v>1.3640779999999999</v>
      </c>
      <c r="U643">
        <v>-2.0642320000000001</v>
      </c>
    </row>
    <row r="644" spans="1:21" x14ac:dyDescent="0.25">
      <c r="A644" s="20">
        <f>0.000000458069*10^9</f>
        <v>458.06900000000002</v>
      </c>
      <c r="B644">
        <v>-0.46220339999999999</v>
      </c>
      <c r="C644">
        <v>0.88327180000000005</v>
      </c>
      <c r="D644">
        <v>-1.4237470000000001</v>
      </c>
      <c r="E644">
        <v>0.31807029999999997</v>
      </c>
      <c r="F644">
        <v>-0.1545726</v>
      </c>
      <c r="G644">
        <v>2.7858130000000001</v>
      </c>
      <c r="H644">
        <v>-0.46904380000000001</v>
      </c>
      <c r="I644">
        <v>-1.136064</v>
      </c>
      <c r="J644">
        <v>1.099947</v>
      </c>
      <c r="K644">
        <v>-0.1203627</v>
      </c>
      <c r="L644">
        <v>0.94642669999999995</v>
      </c>
      <c r="M644">
        <v>0.65883000000000003</v>
      </c>
      <c r="N644">
        <v>-1.749252</v>
      </c>
      <c r="O644">
        <v>1.0979950000000001</v>
      </c>
      <c r="P644">
        <v>1.3156909999999999</v>
      </c>
      <c r="Q644">
        <v>1.325159</v>
      </c>
      <c r="R644">
        <v>-0.79701699999999998</v>
      </c>
      <c r="S644">
        <v>0.7342784</v>
      </c>
      <c r="T644">
        <v>0.16751269999999999</v>
      </c>
      <c r="U644">
        <v>-3.104078E-2</v>
      </c>
    </row>
    <row r="645" spans="1:21" x14ac:dyDescent="0.25">
      <c r="A645" s="20">
        <f>0.000000459069*10^9</f>
        <v>459.06900000000002</v>
      </c>
      <c r="B645">
        <v>1.394271</v>
      </c>
      <c r="C645">
        <v>0.63580020000000004</v>
      </c>
      <c r="D645">
        <v>-1.684472</v>
      </c>
      <c r="E645">
        <v>0.61771359999999997</v>
      </c>
      <c r="F645">
        <v>-0.25318390000000002</v>
      </c>
      <c r="G645">
        <v>0.79531549999999995</v>
      </c>
      <c r="H645">
        <v>-1.0152680000000001</v>
      </c>
      <c r="I645">
        <v>-0.80402560000000001</v>
      </c>
      <c r="J645">
        <v>0.59358670000000002</v>
      </c>
      <c r="K645">
        <v>1.060548</v>
      </c>
      <c r="L645">
        <v>0.23373730000000001</v>
      </c>
      <c r="M645">
        <v>0.37236000000000002</v>
      </c>
      <c r="N645">
        <v>-2.5369609999999998</v>
      </c>
      <c r="O645">
        <v>0.27614919999999998</v>
      </c>
      <c r="P645">
        <v>-0.27733780000000002</v>
      </c>
      <c r="Q645">
        <v>1.6729970000000001</v>
      </c>
      <c r="R645">
        <v>-7.3982660000000006E-2</v>
      </c>
      <c r="S645">
        <v>0.1036738</v>
      </c>
      <c r="T645">
        <v>-1.056772</v>
      </c>
      <c r="U645">
        <v>1.571483</v>
      </c>
    </row>
    <row r="646" spans="1:21" x14ac:dyDescent="0.25">
      <c r="A646" s="20">
        <f>0.000000460069*10^9</f>
        <v>460.06900000000002</v>
      </c>
      <c r="B646">
        <v>1.1598010000000001</v>
      </c>
      <c r="C646">
        <v>-0.20297499999999999</v>
      </c>
      <c r="D646">
        <v>-1.392307</v>
      </c>
      <c r="E646">
        <v>0.5278834</v>
      </c>
      <c r="F646">
        <v>-0.59250970000000003</v>
      </c>
      <c r="G646">
        <v>-0.45204100000000003</v>
      </c>
      <c r="H646">
        <v>-1.4159409999999999</v>
      </c>
      <c r="I646">
        <v>-0.30919819999999998</v>
      </c>
      <c r="J646">
        <v>0.34034370000000003</v>
      </c>
      <c r="K646">
        <v>1.5216829999999999</v>
      </c>
      <c r="L646">
        <v>1.618462E-2</v>
      </c>
      <c r="M646">
        <v>-0.47204689999999999</v>
      </c>
      <c r="N646">
        <v>-1.1357330000000001</v>
      </c>
      <c r="O646">
        <v>0.22321289999999999</v>
      </c>
      <c r="P646">
        <v>-1.2394400000000001</v>
      </c>
      <c r="Q646">
        <v>1.423659</v>
      </c>
      <c r="R646">
        <v>0.45911669999999999</v>
      </c>
      <c r="S646">
        <v>-0.586009</v>
      </c>
      <c r="T646">
        <v>-0.70556249999999998</v>
      </c>
      <c r="U646">
        <v>1.1508100000000001</v>
      </c>
    </row>
    <row r="647" spans="1:21" x14ac:dyDescent="0.25">
      <c r="A647" s="20">
        <f>0.000000461068*10^9</f>
        <v>461.06799999999998</v>
      </c>
      <c r="B647">
        <v>0.1107706</v>
      </c>
      <c r="C647">
        <v>-0.1686155</v>
      </c>
      <c r="D647">
        <v>-1.3806940000000001</v>
      </c>
      <c r="E647">
        <v>9.6593739999999997E-2</v>
      </c>
      <c r="F647">
        <v>-1.091709</v>
      </c>
      <c r="G647">
        <v>0.21276200000000001</v>
      </c>
      <c r="H647">
        <v>-1.0839220000000001</v>
      </c>
      <c r="I647">
        <v>-0.242918</v>
      </c>
      <c r="J647">
        <v>0.32937379999999999</v>
      </c>
      <c r="K647">
        <v>-9.2310219999999998E-2</v>
      </c>
      <c r="L647">
        <v>0.23406199999999999</v>
      </c>
      <c r="M647">
        <v>-1.6086769999999999</v>
      </c>
      <c r="N647">
        <v>0.75967249999999997</v>
      </c>
      <c r="O647">
        <v>1.183522</v>
      </c>
      <c r="P647">
        <v>9.0831309999999998E-2</v>
      </c>
      <c r="Q647">
        <v>1.070039</v>
      </c>
      <c r="R647">
        <v>-0.1306985</v>
      </c>
      <c r="S647">
        <v>-0.92895559999999999</v>
      </c>
      <c r="T647">
        <v>-3.1572540000000003E-2</v>
      </c>
      <c r="U647">
        <v>0.32118550000000001</v>
      </c>
    </row>
    <row r="648" spans="1:21" x14ac:dyDescent="0.25">
      <c r="A648" s="20">
        <f>0.000000462068*10^9</f>
        <v>462.06799999999998</v>
      </c>
      <c r="B648">
        <v>0.17506160000000001</v>
      </c>
      <c r="C648">
        <v>0.1141508</v>
      </c>
      <c r="D648">
        <v>-0.91683970000000004</v>
      </c>
      <c r="E648">
        <v>-9.1796359999999994E-2</v>
      </c>
      <c r="F648">
        <v>-1.323985</v>
      </c>
      <c r="G648">
        <v>0.73871120000000001</v>
      </c>
      <c r="H648">
        <v>-0.9295871</v>
      </c>
      <c r="I648">
        <v>-1.074284</v>
      </c>
      <c r="J648">
        <v>0.17160529999999999</v>
      </c>
      <c r="K648">
        <v>-1.5795600000000001</v>
      </c>
      <c r="L648">
        <v>-0.1961658</v>
      </c>
      <c r="M648">
        <v>-0.60838650000000005</v>
      </c>
      <c r="N648">
        <v>0.93699540000000003</v>
      </c>
      <c r="O648">
        <v>1.5555490000000001</v>
      </c>
      <c r="P648">
        <v>1.288368</v>
      </c>
      <c r="Q648">
        <v>1.2591159999999999</v>
      </c>
      <c r="R648">
        <v>-0.98701249999999996</v>
      </c>
      <c r="S648">
        <v>-0.82711009999999996</v>
      </c>
      <c r="T648">
        <v>-0.22857949999999999</v>
      </c>
      <c r="U648">
        <v>0.70235829999999999</v>
      </c>
    </row>
    <row r="649" spans="1:21" x14ac:dyDescent="0.25">
      <c r="A649" s="20">
        <f>0.000000463068*10^9</f>
        <v>463.06799999999998</v>
      </c>
      <c r="B649">
        <v>0.53249089999999999</v>
      </c>
      <c r="C649">
        <v>-0.47095969999999998</v>
      </c>
      <c r="D649">
        <v>0.54496840000000002</v>
      </c>
      <c r="E649">
        <v>-0.44647300000000001</v>
      </c>
      <c r="F649">
        <v>-1.123651</v>
      </c>
      <c r="G649">
        <v>-0.30973010000000001</v>
      </c>
      <c r="H649">
        <v>-0.70460869999999998</v>
      </c>
      <c r="I649">
        <v>-1.5839920000000001</v>
      </c>
      <c r="J649">
        <v>-0.10392800000000001</v>
      </c>
      <c r="K649">
        <v>-0.9801742</v>
      </c>
      <c r="L649">
        <v>-1.052224</v>
      </c>
      <c r="M649">
        <v>0.87329409999999996</v>
      </c>
      <c r="N649">
        <v>0.36926940000000003</v>
      </c>
      <c r="O649">
        <v>0.97262749999999998</v>
      </c>
      <c r="P649">
        <v>0.94612079999999998</v>
      </c>
      <c r="Q649">
        <v>1.2284390000000001</v>
      </c>
      <c r="R649">
        <v>-0.48445850000000001</v>
      </c>
      <c r="S649">
        <v>-0.55612010000000001</v>
      </c>
      <c r="T649">
        <v>-0.54725809999999997</v>
      </c>
      <c r="U649">
        <v>1.3255840000000001</v>
      </c>
    </row>
    <row r="650" spans="1:21" x14ac:dyDescent="0.25">
      <c r="A650" s="20">
        <f>0.000000464068*10^9</f>
        <v>464.06799999999998</v>
      </c>
      <c r="B650">
        <v>0.83980730000000003</v>
      </c>
      <c r="C650">
        <v>-1.193764</v>
      </c>
      <c r="D650">
        <v>0.31749820000000001</v>
      </c>
      <c r="E650">
        <v>-0.67054639999999999</v>
      </c>
      <c r="F650">
        <v>-0.70795180000000002</v>
      </c>
      <c r="G650">
        <v>-1.14724</v>
      </c>
      <c r="H650">
        <v>0.58193059999999996</v>
      </c>
      <c r="I650">
        <v>-0.61008010000000001</v>
      </c>
      <c r="J650">
        <v>-6.6723530000000003E-2</v>
      </c>
      <c r="K650">
        <v>-0.889621</v>
      </c>
      <c r="L650">
        <v>-1.0515699999999999</v>
      </c>
      <c r="M650">
        <v>0.87037690000000001</v>
      </c>
      <c r="N650">
        <v>0.63437619999999995</v>
      </c>
      <c r="O650">
        <v>0.1358056</v>
      </c>
      <c r="P650">
        <v>0.376224</v>
      </c>
      <c r="Q650">
        <v>0.34255659999999999</v>
      </c>
      <c r="R650">
        <v>-0.48921379999999998</v>
      </c>
      <c r="S650">
        <v>-1.0340229999999999</v>
      </c>
      <c r="T650">
        <v>-0.88633770000000001</v>
      </c>
      <c r="U650">
        <v>1.03139</v>
      </c>
    </row>
    <row r="651" spans="1:21" x14ac:dyDescent="0.25">
      <c r="A651" s="20">
        <f>0.000000465068*10^9</f>
        <v>465.06800000000004</v>
      </c>
      <c r="B651">
        <v>1.0183359999999999</v>
      </c>
      <c r="C651">
        <v>-7.2253429999999993E-2</v>
      </c>
      <c r="D651">
        <v>-1.534816</v>
      </c>
      <c r="E651">
        <v>-2.9840410000000001E-2</v>
      </c>
      <c r="F651">
        <v>-0.44708870000000001</v>
      </c>
      <c r="G651">
        <v>-0.77002230000000005</v>
      </c>
      <c r="H651">
        <v>1.5827020000000001</v>
      </c>
      <c r="I651">
        <v>1.177386</v>
      </c>
      <c r="J651">
        <v>0.26546930000000002</v>
      </c>
      <c r="K651">
        <v>-2.0087790000000001</v>
      </c>
      <c r="L651">
        <v>-8.7988340000000002E-3</v>
      </c>
      <c r="M651">
        <v>1.0959019999999999</v>
      </c>
      <c r="N651">
        <v>1.0351889999999999</v>
      </c>
      <c r="O651">
        <v>-0.38168570000000002</v>
      </c>
      <c r="P651">
        <v>0.21950059999999999</v>
      </c>
      <c r="Q651">
        <v>-0.58623460000000005</v>
      </c>
      <c r="R651">
        <v>-0.6230002</v>
      </c>
      <c r="S651">
        <v>-1.617934</v>
      </c>
      <c r="T651">
        <v>-1.031083</v>
      </c>
      <c r="U651">
        <v>0.54382209999999997</v>
      </c>
    </row>
    <row r="652" spans="1:21" x14ac:dyDescent="0.25">
      <c r="A652" s="20">
        <f>0.000000466068*10^9</f>
        <v>466.06799999999998</v>
      </c>
      <c r="B652">
        <v>0.23880609999999999</v>
      </c>
      <c r="C652">
        <v>1.487843</v>
      </c>
      <c r="D652">
        <v>-1.302627</v>
      </c>
      <c r="E652">
        <v>0.29195080000000001</v>
      </c>
      <c r="F652">
        <v>-0.48469040000000002</v>
      </c>
      <c r="G652">
        <v>-0.71133919999999995</v>
      </c>
      <c r="H652">
        <v>1.19025</v>
      </c>
      <c r="I652">
        <v>2.012305</v>
      </c>
      <c r="J652">
        <v>0.34696870000000002</v>
      </c>
      <c r="K652">
        <v>-2.00475</v>
      </c>
      <c r="L652">
        <v>1.0342739999999999</v>
      </c>
      <c r="M652">
        <v>1.5361450000000001</v>
      </c>
      <c r="N652">
        <v>0.73736939999999995</v>
      </c>
      <c r="O652">
        <v>-0.56530170000000002</v>
      </c>
      <c r="P652">
        <v>-6.1486949999999999E-2</v>
      </c>
      <c r="Q652">
        <v>-1.1474899999999999</v>
      </c>
      <c r="R652">
        <v>0.88179280000000004</v>
      </c>
      <c r="S652">
        <v>-0.88801779999999997</v>
      </c>
      <c r="T652">
        <v>-0.46061760000000002</v>
      </c>
      <c r="U652">
        <v>0.2321174</v>
      </c>
    </row>
    <row r="653" spans="1:21" x14ac:dyDescent="0.25">
      <c r="A653" s="20">
        <f>0.000000467068*10^9</f>
        <v>467.06799999999998</v>
      </c>
      <c r="B653">
        <v>-0.56586289999999995</v>
      </c>
      <c r="C653">
        <v>0.8799131</v>
      </c>
      <c r="D653">
        <v>0.96008249999999995</v>
      </c>
      <c r="E653">
        <v>-0.4533315</v>
      </c>
      <c r="F653">
        <v>-0.80385759999999995</v>
      </c>
      <c r="G653">
        <v>-0.580009</v>
      </c>
      <c r="H653">
        <v>0.54077310000000001</v>
      </c>
      <c r="I653">
        <v>1.2622070000000001</v>
      </c>
      <c r="J653">
        <v>-0.15602569999999999</v>
      </c>
      <c r="K653">
        <v>-1.134722</v>
      </c>
      <c r="L653">
        <v>0.8180347</v>
      </c>
      <c r="M653">
        <v>0.97309049999999997</v>
      </c>
      <c r="N653">
        <v>-1.074314E-2</v>
      </c>
      <c r="O653">
        <v>-1.170272</v>
      </c>
      <c r="P653">
        <v>-0.24806990000000001</v>
      </c>
      <c r="Q653">
        <v>-1.1520379999999999</v>
      </c>
      <c r="R653">
        <v>1.6046180000000001</v>
      </c>
      <c r="S653">
        <v>0.27507229999999999</v>
      </c>
      <c r="T653">
        <v>-0.55956379999999994</v>
      </c>
      <c r="U653">
        <v>-7.7440770000000003E-3</v>
      </c>
    </row>
    <row r="654" spans="1:21" x14ac:dyDescent="0.25">
      <c r="A654" s="20">
        <f>0.000000468068*10^9</f>
        <v>468.06799999999998</v>
      </c>
      <c r="B654">
        <v>-0.3173742</v>
      </c>
      <c r="C654">
        <v>-0.5518769</v>
      </c>
      <c r="D654">
        <v>1.9666490000000001</v>
      </c>
      <c r="E654">
        <v>-1.2072080000000001</v>
      </c>
      <c r="F654">
        <v>-1.1184970000000001</v>
      </c>
      <c r="G654">
        <v>0.83154519999999998</v>
      </c>
      <c r="H654">
        <v>0.76090789999999997</v>
      </c>
      <c r="I654">
        <v>0.16448209999999999</v>
      </c>
      <c r="J654">
        <v>-0.966584</v>
      </c>
      <c r="K654">
        <v>-1.107507</v>
      </c>
      <c r="L654">
        <v>-0.26730589999999999</v>
      </c>
      <c r="M654">
        <v>0.29044330000000002</v>
      </c>
      <c r="N654">
        <v>-0.74597729999999995</v>
      </c>
      <c r="O654">
        <v>-2.120444</v>
      </c>
      <c r="P654">
        <v>0.52902530000000003</v>
      </c>
      <c r="Q654">
        <v>0.2279476</v>
      </c>
      <c r="R654">
        <v>0.27898840000000003</v>
      </c>
      <c r="S654">
        <v>0.54532670000000005</v>
      </c>
      <c r="T654">
        <v>-1.398957</v>
      </c>
      <c r="U654">
        <v>0.42735400000000001</v>
      </c>
    </row>
    <row r="655" spans="1:21" x14ac:dyDescent="0.25">
      <c r="A655" s="20">
        <f>0.000000469068*10^9</f>
        <v>469.06799999999998</v>
      </c>
      <c r="B655">
        <v>0.14099629999999999</v>
      </c>
      <c r="C655">
        <v>-1.146225</v>
      </c>
      <c r="D655">
        <v>1.2914600000000001</v>
      </c>
      <c r="E655">
        <v>-0.62736829999999999</v>
      </c>
      <c r="F655">
        <v>-0.97772709999999996</v>
      </c>
      <c r="G655">
        <v>1.6547430000000001</v>
      </c>
      <c r="H655">
        <v>1.3130010000000001</v>
      </c>
      <c r="I655">
        <v>-0.4492255</v>
      </c>
      <c r="J655">
        <v>-1.111653</v>
      </c>
      <c r="K655">
        <v>-1.368034</v>
      </c>
      <c r="L655">
        <v>-0.45597120000000002</v>
      </c>
      <c r="M655">
        <v>3.0723540000000001E-2</v>
      </c>
      <c r="N655">
        <v>-0.94582069999999996</v>
      </c>
      <c r="O655">
        <v>-1.735104</v>
      </c>
      <c r="P655">
        <v>1.2068350000000001</v>
      </c>
      <c r="Q655">
        <v>2.0243699999999998</v>
      </c>
      <c r="R655">
        <v>-1.0310809999999999</v>
      </c>
      <c r="S655">
        <v>0.50276050000000005</v>
      </c>
      <c r="T655">
        <v>-1.2969299999999999</v>
      </c>
      <c r="U655">
        <v>1.1885810000000001</v>
      </c>
    </row>
    <row r="656" spans="1:21" x14ac:dyDescent="0.25">
      <c r="A656" s="20">
        <f>0.000000470068*10^9</f>
        <v>470.06800000000004</v>
      </c>
      <c r="B656">
        <v>0.62188410000000005</v>
      </c>
      <c r="C656">
        <v>-0.86119480000000004</v>
      </c>
      <c r="D656">
        <v>0.64811540000000001</v>
      </c>
      <c r="E656">
        <v>0.96074420000000005</v>
      </c>
      <c r="F656">
        <v>-0.83000269999999998</v>
      </c>
      <c r="G656">
        <v>1.0131829999999999</v>
      </c>
      <c r="H656">
        <v>1.3961509999999999</v>
      </c>
      <c r="I656">
        <v>-1.16666</v>
      </c>
      <c r="J656">
        <v>-0.71361149999999995</v>
      </c>
      <c r="K656">
        <v>-0.476688</v>
      </c>
      <c r="L656">
        <v>-0.10520500000000001</v>
      </c>
      <c r="M656">
        <v>-0.2066742</v>
      </c>
      <c r="N656">
        <v>-1.2071270000000001</v>
      </c>
      <c r="O656">
        <v>-0.43306699999999998</v>
      </c>
      <c r="P656">
        <v>6.6863510000000001E-2</v>
      </c>
      <c r="Q656">
        <v>2.3985629999999998</v>
      </c>
      <c r="R656">
        <v>-0.93228770000000005</v>
      </c>
      <c r="S656">
        <v>0.57424799999999998</v>
      </c>
      <c r="T656">
        <v>-0.72564169999999995</v>
      </c>
      <c r="U656">
        <v>1.3333349999999999</v>
      </c>
    </row>
    <row r="657" spans="1:21" x14ac:dyDescent="0.25">
      <c r="A657" s="20">
        <f>0.000000471068*10^9</f>
        <v>471.06799999999998</v>
      </c>
      <c r="B657">
        <v>0.9334597</v>
      </c>
      <c r="C657">
        <v>-0.42533799999999999</v>
      </c>
      <c r="D657">
        <v>0.85792469999999998</v>
      </c>
      <c r="E657">
        <v>1.513412</v>
      </c>
      <c r="F657">
        <v>-0.54659170000000001</v>
      </c>
      <c r="G657">
        <v>0.3272408</v>
      </c>
      <c r="H657">
        <v>1.4914750000000001</v>
      </c>
      <c r="I657">
        <v>-1.7528410000000001</v>
      </c>
      <c r="J657">
        <v>-0.42632680000000001</v>
      </c>
      <c r="K657">
        <v>0.471383</v>
      </c>
      <c r="L657">
        <v>-0.109288</v>
      </c>
      <c r="M657">
        <v>7.6638280000000003E-2</v>
      </c>
      <c r="N657">
        <v>-1.671864</v>
      </c>
      <c r="O657">
        <v>6.1551139999999997E-2</v>
      </c>
      <c r="P657">
        <v>-1.156369</v>
      </c>
      <c r="Q657">
        <v>1.526532</v>
      </c>
      <c r="R657">
        <v>-0.10718900000000001</v>
      </c>
      <c r="S657">
        <v>0.45851249999999999</v>
      </c>
      <c r="T657">
        <v>-1.0634300000000001</v>
      </c>
      <c r="U657">
        <v>0.86984680000000003</v>
      </c>
    </row>
    <row r="658" spans="1:21" x14ac:dyDescent="0.25">
      <c r="A658" s="20">
        <f>0.000000472068*10^9</f>
        <v>472.06800000000004</v>
      </c>
      <c r="B658">
        <v>0.22677600000000001</v>
      </c>
      <c r="C658">
        <v>-0.93448679999999995</v>
      </c>
      <c r="D658">
        <v>2.054948</v>
      </c>
      <c r="E658">
        <v>0.97685310000000003</v>
      </c>
      <c r="F658">
        <v>-0.3346403</v>
      </c>
      <c r="G658">
        <v>-0.14437140000000001</v>
      </c>
      <c r="H658">
        <v>1.0733520000000001</v>
      </c>
      <c r="I658">
        <v>-1.238208</v>
      </c>
      <c r="J658">
        <v>0.2211022</v>
      </c>
      <c r="K658">
        <v>-0.2174102</v>
      </c>
      <c r="L658">
        <v>0.23422979999999999</v>
      </c>
      <c r="M658">
        <v>0.82091049999999999</v>
      </c>
      <c r="N658">
        <v>-1.3702460000000001</v>
      </c>
      <c r="O658">
        <v>-0.1295646</v>
      </c>
      <c r="P658">
        <v>-0.55819439999999998</v>
      </c>
      <c r="Q658">
        <v>0.68130630000000003</v>
      </c>
      <c r="R658">
        <v>1.4786580000000001E-2</v>
      </c>
      <c r="S658">
        <v>8.0625769999999999E-2</v>
      </c>
      <c r="T658">
        <v>-1.7920579999999999</v>
      </c>
      <c r="U658">
        <v>5.9361400000000002E-2</v>
      </c>
    </row>
    <row r="659" spans="1:21" x14ac:dyDescent="0.25">
      <c r="A659" s="20">
        <f>0.000000473068*10^9</f>
        <v>473.06799999999998</v>
      </c>
      <c r="B659">
        <v>-0.70625910000000003</v>
      </c>
      <c r="C659">
        <v>-1.5380480000000001</v>
      </c>
      <c r="D659">
        <v>2.5382669999999998</v>
      </c>
      <c r="E659">
        <v>0.77246040000000005</v>
      </c>
      <c r="F659">
        <v>-1.1146659999999999</v>
      </c>
      <c r="G659">
        <v>-3.1770279999999998E-2</v>
      </c>
      <c r="H659">
        <v>-7.6015920000000001E-2</v>
      </c>
      <c r="I659">
        <v>-0.41315170000000001</v>
      </c>
      <c r="J659">
        <v>0.58413599999999999</v>
      </c>
      <c r="K659">
        <v>-1.628287</v>
      </c>
      <c r="L659">
        <v>0.23124700000000001</v>
      </c>
      <c r="M659">
        <v>1.1861379999999999</v>
      </c>
      <c r="N659">
        <v>-1.062228</v>
      </c>
      <c r="O659">
        <v>-0.67926640000000005</v>
      </c>
      <c r="P659">
        <v>0.75816939999999999</v>
      </c>
      <c r="Q659">
        <v>0.2330391</v>
      </c>
      <c r="R659">
        <v>-0.49266389999999999</v>
      </c>
      <c r="S659">
        <v>-0.7391451</v>
      </c>
      <c r="T659">
        <v>-1.432615</v>
      </c>
      <c r="U659">
        <v>-0.65977830000000004</v>
      </c>
    </row>
    <row r="660" spans="1:21" x14ac:dyDescent="0.25">
      <c r="A660" s="20">
        <f>0.000000474068*10^9</f>
        <v>474.06799999999998</v>
      </c>
      <c r="B660">
        <v>-0.61463749999999995</v>
      </c>
      <c r="C660">
        <v>-0.84293439999999997</v>
      </c>
      <c r="D660">
        <v>1.2607250000000001</v>
      </c>
      <c r="E660">
        <v>0.39768120000000001</v>
      </c>
      <c r="F660">
        <v>-1.12476</v>
      </c>
      <c r="G660">
        <v>1.233481</v>
      </c>
      <c r="H660">
        <v>-1.0294569999999999E-2</v>
      </c>
      <c r="I660">
        <v>-0.25351810000000002</v>
      </c>
      <c r="J660">
        <v>-0.21649769999999999</v>
      </c>
      <c r="K660">
        <v>-1.8685929999999999</v>
      </c>
      <c r="L660">
        <v>-0.36782579999999998</v>
      </c>
      <c r="M660">
        <v>1.2660439999999999</v>
      </c>
      <c r="N660">
        <v>-1.0147980000000001</v>
      </c>
      <c r="O660">
        <v>-0.82843900000000004</v>
      </c>
      <c r="P660">
        <v>1.842176</v>
      </c>
      <c r="Q660">
        <v>-0.51381770000000004</v>
      </c>
      <c r="R660">
        <v>-0.28596840000000001</v>
      </c>
      <c r="S660">
        <v>-1.327974</v>
      </c>
      <c r="T660">
        <v>-0.2085156</v>
      </c>
      <c r="U660">
        <v>-0.2321626</v>
      </c>
    </row>
    <row r="661" spans="1:21" x14ac:dyDescent="0.25">
      <c r="A661" s="20">
        <f>0.000000475068*10^9</f>
        <v>475.06799999999998</v>
      </c>
      <c r="B661">
        <v>-2.6385309999999999E-2</v>
      </c>
      <c r="C661">
        <v>6.8776039999999997E-2</v>
      </c>
      <c r="D661">
        <v>-0.23866329999999999</v>
      </c>
      <c r="E661">
        <v>-0.45681690000000003</v>
      </c>
      <c r="F661">
        <v>0.61057709999999998</v>
      </c>
      <c r="G661">
        <v>1.9160459999999999</v>
      </c>
      <c r="H661">
        <v>1.15994</v>
      </c>
      <c r="I661">
        <v>-0.27646999999999999</v>
      </c>
      <c r="J661">
        <v>-1.01624</v>
      </c>
      <c r="K661">
        <v>-0.46520919999999999</v>
      </c>
      <c r="L661">
        <v>-0.1127133</v>
      </c>
      <c r="M661">
        <v>1.0060469999999999</v>
      </c>
      <c r="N661">
        <v>-0.51640189999999997</v>
      </c>
      <c r="O661">
        <v>-0.17036209999999999</v>
      </c>
      <c r="P661">
        <v>2.2035969999999998</v>
      </c>
      <c r="Q661">
        <v>-0.87006819999999996</v>
      </c>
      <c r="R661">
        <v>0.16540840000000001</v>
      </c>
      <c r="S661">
        <v>-0.1768274</v>
      </c>
      <c r="T661">
        <v>-0.26447789999999999</v>
      </c>
      <c r="U661">
        <v>0.76774580000000003</v>
      </c>
    </row>
    <row r="662" spans="1:21" x14ac:dyDescent="0.25">
      <c r="A662" s="20">
        <f>0.000000476068*10^9</f>
        <v>476.06799999999998</v>
      </c>
      <c r="B662">
        <v>-0.1127061</v>
      </c>
      <c r="C662">
        <v>-3.7187270000000001E-2</v>
      </c>
      <c r="D662">
        <v>-0.87835339999999995</v>
      </c>
      <c r="E662">
        <v>-0.86715549999999997</v>
      </c>
      <c r="F662">
        <v>1.541086</v>
      </c>
      <c r="G662">
        <v>0.62333530000000004</v>
      </c>
      <c r="H662">
        <v>1.348333</v>
      </c>
      <c r="I662">
        <v>9.3764669999999994E-2</v>
      </c>
      <c r="J662">
        <v>-0.80320000000000003</v>
      </c>
      <c r="K662">
        <v>0.73867249999999995</v>
      </c>
      <c r="L662">
        <v>0.3228105</v>
      </c>
      <c r="M662">
        <v>0.74995920000000005</v>
      </c>
      <c r="N662">
        <v>-0.422462</v>
      </c>
      <c r="O662">
        <v>2.3963020000000002E-2</v>
      </c>
      <c r="P662">
        <v>1.2777350000000001</v>
      </c>
      <c r="Q662">
        <v>-0.75879450000000004</v>
      </c>
      <c r="R662">
        <v>-0.2179941</v>
      </c>
      <c r="S662">
        <v>1.8540350000000001</v>
      </c>
      <c r="T662">
        <v>-1.9711689999999999</v>
      </c>
      <c r="U662">
        <v>1.229803</v>
      </c>
    </row>
    <row r="663" spans="1:21" x14ac:dyDescent="0.25">
      <c r="A663" s="20">
        <f>0.000000477068*10^9</f>
        <v>477.06800000000004</v>
      </c>
      <c r="B663">
        <v>0.1222312</v>
      </c>
      <c r="C663">
        <v>0.21259980000000001</v>
      </c>
      <c r="D663">
        <v>-0.88485349999999996</v>
      </c>
      <c r="E663">
        <v>-1.0223709999999999</v>
      </c>
      <c r="F663">
        <v>0.37128430000000001</v>
      </c>
      <c r="G663">
        <v>0.1038622</v>
      </c>
      <c r="H663">
        <v>2.7701509999999999E-2</v>
      </c>
      <c r="I663">
        <v>0.85701899999999998</v>
      </c>
      <c r="J663">
        <v>6.7204299999999995E-2</v>
      </c>
      <c r="K663">
        <v>0.62546349999999995</v>
      </c>
      <c r="L663">
        <v>-0.2447366</v>
      </c>
      <c r="M663">
        <v>0.85181640000000003</v>
      </c>
      <c r="N663">
        <v>-0.98633130000000002</v>
      </c>
      <c r="O663">
        <v>-0.1796381</v>
      </c>
      <c r="P663">
        <v>0.98447099999999998</v>
      </c>
      <c r="Q663">
        <v>-1.4997830000000001</v>
      </c>
      <c r="R663">
        <v>-0.3069557</v>
      </c>
      <c r="S663">
        <v>2.7821880000000001</v>
      </c>
      <c r="T663">
        <v>-2.2247370000000002</v>
      </c>
      <c r="U663">
        <v>1.8119749999999999</v>
      </c>
    </row>
    <row r="664" spans="1:21" x14ac:dyDescent="0.25">
      <c r="A664" s="20">
        <f>0.000000478068*10^9</f>
        <v>478.06799999999998</v>
      </c>
      <c r="B664">
        <v>1.7644029999999999</v>
      </c>
      <c r="C664">
        <v>0.87800319999999998</v>
      </c>
      <c r="D664">
        <v>-1.484488</v>
      </c>
      <c r="E664">
        <v>-1.23081</v>
      </c>
      <c r="F664">
        <v>-0.61333230000000005</v>
      </c>
      <c r="G664">
        <v>1.448806</v>
      </c>
      <c r="H664">
        <v>-1.6605540000000001</v>
      </c>
      <c r="I664">
        <v>0.86060479999999995</v>
      </c>
      <c r="J664">
        <v>0.58188600000000001</v>
      </c>
      <c r="K664">
        <v>0.7867054</v>
      </c>
      <c r="L664">
        <v>-0.92821679999999995</v>
      </c>
      <c r="M664">
        <v>0.2556119</v>
      </c>
      <c r="N664">
        <v>-0.69510479999999997</v>
      </c>
      <c r="O664">
        <v>2.1422259999999999E-2</v>
      </c>
      <c r="P664">
        <v>2.381313</v>
      </c>
      <c r="Q664">
        <v>-1.4982120000000001</v>
      </c>
      <c r="R664">
        <v>0.1304901</v>
      </c>
      <c r="S664">
        <v>2.5603560000000001</v>
      </c>
      <c r="T664">
        <v>-0.21257039999999999</v>
      </c>
      <c r="U664">
        <v>2.4178600000000001</v>
      </c>
    </row>
    <row r="665" spans="1:21" x14ac:dyDescent="0.25">
      <c r="A665" s="20">
        <f>0.000000479068*10^9</f>
        <v>479.06799999999998</v>
      </c>
      <c r="B665">
        <v>2.543542</v>
      </c>
      <c r="C665">
        <v>-1.0724060000000001E-2</v>
      </c>
      <c r="D665">
        <v>-1.9500470000000001</v>
      </c>
      <c r="E665">
        <v>-0.70409250000000001</v>
      </c>
      <c r="F665">
        <v>-0.1546623</v>
      </c>
      <c r="G665">
        <v>1.179411</v>
      </c>
      <c r="H665">
        <v>-2.0873020000000002</v>
      </c>
      <c r="I665">
        <v>-0.77937610000000002</v>
      </c>
      <c r="J665">
        <v>0.64332440000000002</v>
      </c>
      <c r="K665">
        <v>1.313876</v>
      </c>
      <c r="L665">
        <v>-0.10034659999999999</v>
      </c>
      <c r="M665">
        <v>-0.58503669999999997</v>
      </c>
      <c r="N665">
        <v>0.57761980000000002</v>
      </c>
      <c r="O665">
        <v>-0.5382538</v>
      </c>
      <c r="P665">
        <v>2.5243449999999998</v>
      </c>
      <c r="Q665">
        <v>-0.45332610000000001</v>
      </c>
      <c r="R665">
        <v>5.3213740000000002E-2</v>
      </c>
      <c r="S665">
        <v>1.1794500000000001</v>
      </c>
      <c r="T665">
        <v>0.72079629999999995</v>
      </c>
      <c r="U665">
        <v>1.873227</v>
      </c>
    </row>
    <row r="666" spans="1:21" x14ac:dyDescent="0.25">
      <c r="A666" s="20">
        <f>0.000000480068*10^9</f>
        <v>480.06800000000004</v>
      </c>
      <c r="B666">
        <v>1.2513320000000001</v>
      </c>
      <c r="C666">
        <v>-0.5610096</v>
      </c>
      <c r="D666">
        <v>-1.1353139999999999</v>
      </c>
      <c r="E666">
        <v>0.60269470000000003</v>
      </c>
      <c r="F666">
        <v>-0.3149633</v>
      </c>
      <c r="G666">
        <v>-0.27865489999999998</v>
      </c>
      <c r="H666">
        <v>-0.9827766</v>
      </c>
      <c r="I666">
        <v>-2.1664870000000001</v>
      </c>
      <c r="J666">
        <v>0.48209180000000001</v>
      </c>
      <c r="K666">
        <v>0.84398269999999997</v>
      </c>
      <c r="L666">
        <v>1.639359</v>
      </c>
      <c r="M666">
        <v>-0.86856800000000001</v>
      </c>
      <c r="N666">
        <v>0.99220540000000002</v>
      </c>
      <c r="O666">
        <v>-1.600617</v>
      </c>
      <c r="P666">
        <v>0.66623520000000003</v>
      </c>
      <c r="Q666">
        <v>-7.4707200000000001E-2</v>
      </c>
      <c r="R666">
        <v>-0.27405160000000001</v>
      </c>
      <c r="S666">
        <v>-0.2737214</v>
      </c>
      <c r="T666">
        <v>-0.26898169999999999</v>
      </c>
      <c r="U666">
        <v>0.61971759999999998</v>
      </c>
    </row>
    <row r="667" spans="1:21" x14ac:dyDescent="0.25">
      <c r="A667" s="20">
        <f>0.000000481068*10^9</f>
        <v>481.06799999999998</v>
      </c>
      <c r="B667">
        <v>0.26175029999999999</v>
      </c>
      <c r="C667">
        <v>0.89248519999999998</v>
      </c>
      <c r="D667">
        <v>-0.226271</v>
      </c>
      <c r="E667">
        <v>1.4147799999999999</v>
      </c>
      <c r="F667">
        <v>-1.4819709999999999</v>
      </c>
      <c r="G667">
        <v>1.536888E-2</v>
      </c>
      <c r="H667">
        <v>0.29678399999999999</v>
      </c>
      <c r="I667">
        <v>-1.476316</v>
      </c>
      <c r="J667">
        <v>-2.556665E-2</v>
      </c>
      <c r="K667">
        <v>-0.236896</v>
      </c>
      <c r="L667">
        <v>1.5511509999999999</v>
      </c>
      <c r="M667">
        <v>-0.77667120000000001</v>
      </c>
      <c r="N667">
        <v>0.50599620000000001</v>
      </c>
      <c r="O667">
        <v>-1.309374</v>
      </c>
      <c r="P667">
        <v>-0.68347259999999999</v>
      </c>
      <c r="Q667">
        <v>0.49251149999999999</v>
      </c>
      <c r="R667">
        <v>-0.489921</v>
      </c>
      <c r="S667">
        <v>-1.488743E-2</v>
      </c>
      <c r="T667">
        <v>-1.1574930000000001</v>
      </c>
      <c r="U667">
        <v>0.56705649999999996</v>
      </c>
    </row>
    <row r="668" spans="1:21" x14ac:dyDescent="0.25">
      <c r="A668" s="20">
        <f>0.000000482068*10^9</f>
        <v>482.06799999999998</v>
      </c>
      <c r="B668">
        <v>0.32471090000000002</v>
      </c>
      <c r="C668">
        <v>1.3488899999999999</v>
      </c>
      <c r="D668">
        <v>0.9305158</v>
      </c>
      <c r="E668">
        <v>0.93839810000000001</v>
      </c>
      <c r="F668">
        <v>-1.4794620000000001</v>
      </c>
      <c r="G668">
        <v>1.188164</v>
      </c>
      <c r="H668">
        <v>0.59270160000000005</v>
      </c>
      <c r="I668">
        <v>-1.9464970000000002E-2</v>
      </c>
      <c r="J668">
        <v>-0.1753152</v>
      </c>
      <c r="K668">
        <v>-0.72546440000000001</v>
      </c>
      <c r="L668">
        <v>-0.36303950000000001</v>
      </c>
      <c r="M668">
        <v>-0.30881589999999998</v>
      </c>
      <c r="N668">
        <v>0.44261080000000003</v>
      </c>
      <c r="O668">
        <v>-0.57576870000000002</v>
      </c>
      <c r="P668">
        <v>-0.48069689999999998</v>
      </c>
      <c r="Q668">
        <v>1.1633869999999999</v>
      </c>
      <c r="R668">
        <v>-0.61716979999999999</v>
      </c>
      <c r="S668">
        <v>0.77631349999999999</v>
      </c>
      <c r="T668">
        <v>-1.1202639999999999</v>
      </c>
      <c r="U668">
        <v>1.7001189999999999</v>
      </c>
    </row>
    <row r="669" spans="1:21" x14ac:dyDescent="0.25">
      <c r="A669" s="20">
        <f>0.000000483068*10^9</f>
        <v>483.06800000000004</v>
      </c>
      <c r="B669">
        <v>0.21927050000000001</v>
      </c>
      <c r="C669">
        <v>0.3601414</v>
      </c>
      <c r="D669">
        <v>1.7441500000000001</v>
      </c>
      <c r="E669">
        <v>-0.61560709999999996</v>
      </c>
      <c r="F669">
        <v>0.41416720000000001</v>
      </c>
      <c r="G669">
        <v>1.63293</v>
      </c>
      <c r="H669">
        <v>7.6022030000000004E-2</v>
      </c>
      <c r="I669">
        <v>-6.2000039999999999E-2</v>
      </c>
      <c r="J669">
        <v>-0.70960909999999999</v>
      </c>
      <c r="K669">
        <v>-0.2304126</v>
      </c>
      <c r="L669">
        <v>-1.446258</v>
      </c>
      <c r="M669">
        <v>-0.22161790000000001</v>
      </c>
      <c r="N669">
        <v>0.75471100000000002</v>
      </c>
      <c r="O669">
        <v>-0.44515739999999998</v>
      </c>
      <c r="P669">
        <v>0.2564225</v>
      </c>
      <c r="Q669">
        <v>0.87267810000000001</v>
      </c>
      <c r="R669">
        <v>-1.017382</v>
      </c>
      <c r="S669">
        <v>1.336986</v>
      </c>
      <c r="T669">
        <v>-0.50443649999999995</v>
      </c>
      <c r="U669">
        <v>2.0176020000000001</v>
      </c>
    </row>
    <row r="670" spans="1:21" x14ac:dyDescent="0.25">
      <c r="A670" s="20">
        <f>0.000000484068*10^9</f>
        <v>484.06800000000004</v>
      </c>
      <c r="B670">
        <v>0.14479690000000001</v>
      </c>
      <c r="C670">
        <v>-0.22835920000000001</v>
      </c>
      <c r="D670">
        <v>0.4469069</v>
      </c>
      <c r="E670">
        <v>-1.3734770000000001</v>
      </c>
      <c r="F670">
        <v>2.1812779999999998</v>
      </c>
      <c r="G670">
        <v>1.2171609999999999</v>
      </c>
      <c r="H670">
        <v>-0.37187799999999999</v>
      </c>
      <c r="I670">
        <v>-1.049301</v>
      </c>
      <c r="J670">
        <v>-1.4401820000000001</v>
      </c>
      <c r="K670">
        <v>0.29979270000000002</v>
      </c>
      <c r="L670">
        <v>-0.85610980000000003</v>
      </c>
      <c r="M670">
        <v>0.32690520000000001</v>
      </c>
      <c r="N670">
        <v>1.391059</v>
      </c>
      <c r="O670">
        <v>1.159545E-2</v>
      </c>
      <c r="P670">
        <v>0.30463800000000002</v>
      </c>
      <c r="Q670">
        <v>0.47144740000000002</v>
      </c>
      <c r="R670">
        <v>-1.724002</v>
      </c>
      <c r="S670">
        <v>1.7126619999999999</v>
      </c>
      <c r="T670">
        <v>-0.2070166</v>
      </c>
      <c r="U670">
        <v>0.94705689999999998</v>
      </c>
    </row>
    <row r="671" spans="1:21" x14ac:dyDescent="0.25">
      <c r="A671" s="20">
        <f>0.000000485068*10^9</f>
        <v>485.06799999999998</v>
      </c>
      <c r="B671">
        <v>0.38634610000000003</v>
      </c>
      <c r="C671">
        <v>-0.27389520000000001</v>
      </c>
      <c r="D671">
        <v>-1.2350699999999999</v>
      </c>
      <c r="E671">
        <v>0.45525670000000001</v>
      </c>
      <c r="F671">
        <v>1.9224829999999999</v>
      </c>
      <c r="G671">
        <v>0.75326170000000003</v>
      </c>
      <c r="H671">
        <v>-0.85155349999999996</v>
      </c>
      <c r="I671">
        <v>-0.55480050000000003</v>
      </c>
      <c r="J671">
        <v>-0.51399430000000002</v>
      </c>
      <c r="K671">
        <v>0.20678669999999999</v>
      </c>
      <c r="L671">
        <v>7.8811179999999995E-2</v>
      </c>
      <c r="M671">
        <v>1.3363080000000001</v>
      </c>
      <c r="N671">
        <v>1.519361</v>
      </c>
      <c r="O671">
        <v>0.62173670000000003</v>
      </c>
      <c r="P671">
        <v>0.20279549999999999</v>
      </c>
      <c r="Q671">
        <v>0.19596849999999999</v>
      </c>
      <c r="R671">
        <v>-1.2308399999999999</v>
      </c>
      <c r="S671">
        <v>0.97971600000000003</v>
      </c>
      <c r="T671">
        <v>-7.6227439999999994E-2</v>
      </c>
      <c r="U671">
        <v>0.21088489999999999</v>
      </c>
    </row>
    <row r="672" spans="1:21" x14ac:dyDescent="0.25">
      <c r="A672" s="20">
        <f>0.000000486068*10^9</f>
        <v>486.06799999999998</v>
      </c>
      <c r="B672">
        <v>0.36274869999999998</v>
      </c>
      <c r="C672">
        <v>0.162081</v>
      </c>
      <c r="D672">
        <v>-0.99982660000000001</v>
      </c>
      <c r="E672">
        <v>1.81135</v>
      </c>
      <c r="F672">
        <v>0.66451570000000004</v>
      </c>
      <c r="G672">
        <v>0.64446919999999996</v>
      </c>
      <c r="H672">
        <v>-1.3830610000000001</v>
      </c>
      <c r="I672">
        <v>0.48849870000000001</v>
      </c>
      <c r="J672">
        <v>0.43738129999999997</v>
      </c>
      <c r="K672">
        <v>-0.32028699999999999</v>
      </c>
      <c r="L672">
        <v>0.15278340000000001</v>
      </c>
      <c r="M672">
        <v>0.81622819999999996</v>
      </c>
      <c r="N672">
        <v>0.22771839999999999</v>
      </c>
      <c r="O672">
        <v>0.80376930000000002</v>
      </c>
      <c r="P672">
        <v>0.37569999999999998</v>
      </c>
      <c r="Q672">
        <v>-1.3965080000000001</v>
      </c>
      <c r="R672">
        <v>0.82112399999999997</v>
      </c>
      <c r="S672">
        <v>0.48155789999999998</v>
      </c>
      <c r="T672">
        <v>1.2437780000000001E-2</v>
      </c>
      <c r="U672">
        <v>0.92955010000000005</v>
      </c>
    </row>
    <row r="673" spans="1:21" x14ac:dyDescent="0.25">
      <c r="A673" s="20">
        <f>0.000000487068*10^9</f>
        <v>487.06800000000004</v>
      </c>
      <c r="B673">
        <v>0.118404</v>
      </c>
      <c r="C673">
        <v>-0.1579276</v>
      </c>
      <c r="D673">
        <v>-7.7701309999999996E-2</v>
      </c>
      <c r="E673">
        <v>0.27090370000000003</v>
      </c>
      <c r="F673">
        <v>-0.42426399999999997</v>
      </c>
      <c r="G673">
        <v>0.69584140000000005</v>
      </c>
      <c r="H673">
        <v>-0.72759949999999995</v>
      </c>
      <c r="I673">
        <v>2.3773180000000001E-2</v>
      </c>
      <c r="J673">
        <v>0.20764850000000001</v>
      </c>
      <c r="K673">
        <v>-0.98827549999999997</v>
      </c>
      <c r="L673">
        <v>-0.77690519999999996</v>
      </c>
      <c r="M673">
        <v>-9.4005389999999994E-2</v>
      </c>
      <c r="N673">
        <v>-0.7925951</v>
      </c>
      <c r="O673">
        <v>0.9719082</v>
      </c>
      <c r="P673">
        <v>-9.1983289999999999E-3</v>
      </c>
      <c r="Q673">
        <v>-2.6632570000000002</v>
      </c>
      <c r="R673">
        <v>1.8009900000000001</v>
      </c>
      <c r="S673">
        <v>1.398369</v>
      </c>
      <c r="T673">
        <v>-0.93619549999999996</v>
      </c>
      <c r="U673">
        <v>1.0855859999999999</v>
      </c>
    </row>
    <row r="674" spans="1:21" x14ac:dyDescent="0.25">
      <c r="A674" s="20">
        <f>0.000000488068*10^9</f>
        <v>488.06799999999998</v>
      </c>
      <c r="B674">
        <v>-0.31301030000000002</v>
      </c>
      <c r="C674">
        <v>-1.6983010000000001</v>
      </c>
      <c r="D674">
        <v>-0.2178542</v>
      </c>
      <c r="E674">
        <v>-0.94082980000000005</v>
      </c>
      <c r="F674">
        <v>-1.5504599999999999</v>
      </c>
      <c r="G674">
        <v>1.302284</v>
      </c>
      <c r="H674">
        <v>1.064997</v>
      </c>
      <c r="I674">
        <v>-0.90843130000000005</v>
      </c>
      <c r="J674">
        <v>-0.1078158</v>
      </c>
      <c r="K674">
        <v>-0.94383269999999997</v>
      </c>
      <c r="L674">
        <v>-1.3799399999999999</v>
      </c>
      <c r="M674">
        <v>1.7253060000000001E-2</v>
      </c>
      <c r="N674">
        <v>-0.97880460000000002</v>
      </c>
      <c r="O674">
        <v>0.91489189999999998</v>
      </c>
      <c r="P674">
        <v>-0.80679109999999998</v>
      </c>
      <c r="Q674">
        <v>-1.1433899999999999</v>
      </c>
      <c r="R674">
        <v>0.135545</v>
      </c>
      <c r="S674">
        <v>2.1927979999999998</v>
      </c>
      <c r="T674">
        <v>-1.41459</v>
      </c>
      <c r="U674">
        <v>-0.5255533</v>
      </c>
    </row>
    <row r="675" spans="1:21" x14ac:dyDescent="0.25">
      <c r="A675" s="20">
        <f>0.000000489068*10^9</f>
        <v>489.06799999999998</v>
      </c>
      <c r="B675">
        <v>-1.393203</v>
      </c>
      <c r="C675">
        <v>-1.977943</v>
      </c>
      <c r="D675">
        <v>-0.68945889999999999</v>
      </c>
      <c r="E675">
        <v>-0.27418550000000003</v>
      </c>
      <c r="F675">
        <v>-2.3255750000000002</v>
      </c>
      <c r="G675">
        <v>1.19475</v>
      </c>
      <c r="H675">
        <v>2.2921840000000002</v>
      </c>
      <c r="I675">
        <v>-0.64830160000000003</v>
      </c>
      <c r="J675">
        <v>-0.29756589999999999</v>
      </c>
      <c r="K675">
        <v>-0.4113446</v>
      </c>
      <c r="L675">
        <v>-0.63312610000000002</v>
      </c>
      <c r="M675">
        <v>0.88912219999999997</v>
      </c>
      <c r="N675">
        <v>-0.75079169999999995</v>
      </c>
      <c r="O675">
        <v>0.13721639999999999</v>
      </c>
      <c r="P675">
        <v>-1.2483439999999999</v>
      </c>
      <c r="Q675">
        <v>0.20092769999999999</v>
      </c>
      <c r="R675">
        <v>-1.9651590000000001</v>
      </c>
      <c r="S675">
        <v>1.5740719999999999</v>
      </c>
      <c r="T675">
        <v>-0.30405959999999999</v>
      </c>
      <c r="U675">
        <v>-1.419748</v>
      </c>
    </row>
    <row r="676" spans="1:21" x14ac:dyDescent="0.25">
      <c r="A676" s="20">
        <f>0.000000490068*10^9</f>
        <v>490.06800000000004</v>
      </c>
      <c r="B676">
        <v>-1.993576</v>
      </c>
      <c r="C676">
        <v>-0.33136189999999999</v>
      </c>
      <c r="D676">
        <v>-0.87448789999999998</v>
      </c>
      <c r="E676">
        <v>0.70728950000000002</v>
      </c>
      <c r="F676">
        <v>-1.752416</v>
      </c>
      <c r="G676">
        <v>-0.44203120000000001</v>
      </c>
      <c r="H676">
        <v>2.4247969999999999</v>
      </c>
      <c r="I676">
        <v>0.40871600000000002</v>
      </c>
      <c r="J676">
        <v>-5.8390659999999997E-2</v>
      </c>
      <c r="K676">
        <v>-0.1742776</v>
      </c>
      <c r="L676">
        <v>0.20961579999999999</v>
      </c>
      <c r="M676">
        <v>1.6771590000000001</v>
      </c>
      <c r="N676">
        <v>-0.43402550000000001</v>
      </c>
      <c r="O676">
        <v>-0.4713368</v>
      </c>
      <c r="P676">
        <v>-1.492343</v>
      </c>
      <c r="Q676">
        <v>-0.6378897</v>
      </c>
      <c r="R676">
        <v>-2.147599</v>
      </c>
      <c r="S676">
        <v>0.37470330000000002</v>
      </c>
      <c r="T676">
        <v>0.1087901</v>
      </c>
      <c r="U676">
        <v>-0.56762489999999999</v>
      </c>
    </row>
    <row r="677" spans="1:21" x14ac:dyDescent="0.25">
      <c r="A677" s="20">
        <f>0.000000491068*10^9</f>
        <v>491.06800000000004</v>
      </c>
      <c r="B677">
        <v>-1.0393239999999999</v>
      </c>
      <c r="C677">
        <v>0.52406660000000005</v>
      </c>
      <c r="D677">
        <v>-1.312991</v>
      </c>
      <c r="E677">
        <v>0.83533829999999998</v>
      </c>
      <c r="F677">
        <v>5.4863580000000002E-2</v>
      </c>
      <c r="G677">
        <v>-0.76968579999999998</v>
      </c>
      <c r="H677">
        <v>1.724491</v>
      </c>
      <c r="I677">
        <v>0.2236216</v>
      </c>
      <c r="J677">
        <v>0.62772459999999997</v>
      </c>
      <c r="K677">
        <v>0.2441806</v>
      </c>
      <c r="L677">
        <v>0.54911699999999997</v>
      </c>
      <c r="M677">
        <v>1.1259859999999999</v>
      </c>
      <c r="N677">
        <v>-1.234685</v>
      </c>
      <c r="O677">
        <v>0.1410508</v>
      </c>
      <c r="P677">
        <v>-1.3346</v>
      </c>
      <c r="Q677">
        <v>-1.581574</v>
      </c>
      <c r="R677">
        <v>-0.94848449999999995</v>
      </c>
      <c r="S677">
        <v>0.21213019999999999</v>
      </c>
      <c r="T677">
        <v>-0.70687909999999998</v>
      </c>
      <c r="U677">
        <v>9.1772679999999995E-2</v>
      </c>
    </row>
    <row r="678" spans="1:21" x14ac:dyDescent="0.25">
      <c r="A678" s="20">
        <f>0.000000492068*10^9</f>
        <v>492.06799999999998</v>
      </c>
      <c r="B678">
        <v>-0.30736330000000001</v>
      </c>
      <c r="C678">
        <v>0.43203320000000001</v>
      </c>
      <c r="D678">
        <v>-1.9417439999999999</v>
      </c>
      <c r="E678">
        <v>-8.9908710000000003E-2</v>
      </c>
      <c r="F678">
        <v>0.38458639999999999</v>
      </c>
      <c r="G678">
        <v>0.67084239999999995</v>
      </c>
      <c r="H678">
        <v>0.1138822</v>
      </c>
      <c r="I678">
        <v>-0.7726828</v>
      </c>
      <c r="J678">
        <v>1.542721</v>
      </c>
      <c r="K678">
        <v>0.85805140000000002</v>
      </c>
      <c r="L678">
        <v>1.204879</v>
      </c>
      <c r="M678">
        <v>0.1292333</v>
      </c>
      <c r="N678">
        <v>-2.0651839999999999</v>
      </c>
      <c r="O678">
        <v>0.66391579999999994</v>
      </c>
      <c r="P678">
        <v>-0.30285509999999999</v>
      </c>
      <c r="Q678">
        <v>-1.371823</v>
      </c>
      <c r="R678">
        <v>-4.4598649999999997E-2</v>
      </c>
      <c r="S678">
        <v>0.42698150000000001</v>
      </c>
      <c r="T678">
        <v>-0.86436400000000002</v>
      </c>
      <c r="U678">
        <v>1.723949E-2</v>
      </c>
    </row>
    <row r="679" spans="1:21" x14ac:dyDescent="0.25">
      <c r="A679" s="20">
        <f>0.000000493068*10^9</f>
        <v>493.06799999999993</v>
      </c>
      <c r="B679">
        <v>-0.91292169999999995</v>
      </c>
      <c r="C679">
        <v>1.0940909999999999</v>
      </c>
      <c r="D679">
        <v>-2.1335679999999999</v>
      </c>
      <c r="E679">
        <v>-3.8439969999999997E-2</v>
      </c>
      <c r="F679">
        <v>-1.3154600000000001</v>
      </c>
      <c r="G679">
        <v>0.53854290000000005</v>
      </c>
      <c r="H679">
        <v>-0.69777929999999999</v>
      </c>
      <c r="I679">
        <v>-0.29177399999999998</v>
      </c>
      <c r="J679">
        <v>1.841334</v>
      </c>
      <c r="K679">
        <v>1.139343</v>
      </c>
      <c r="L679">
        <v>0.96660109999999999</v>
      </c>
      <c r="M679">
        <v>-0.103723</v>
      </c>
      <c r="N679">
        <v>-1.958809</v>
      </c>
      <c r="O679">
        <v>0.28339540000000002</v>
      </c>
      <c r="P679">
        <v>-0.20603859999999999</v>
      </c>
      <c r="Q679">
        <v>-0.29664620000000003</v>
      </c>
      <c r="R679">
        <v>0.222473</v>
      </c>
      <c r="S679">
        <v>0.2847596</v>
      </c>
      <c r="T679">
        <v>-3.777585E-2</v>
      </c>
      <c r="U679">
        <v>0.1268685</v>
      </c>
    </row>
    <row r="680" spans="1:21" x14ac:dyDescent="0.25">
      <c r="A680" s="20">
        <f>0.000000494068*10^9</f>
        <v>494.06800000000004</v>
      </c>
      <c r="B680">
        <v>-0.95965670000000003</v>
      </c>
      <c r="C680">
        <v>1.3096140000000001</v>
      </c>
      <c r="D680">
        <v>-1.455109</v>
      </c>
      <c r="E680">
        <v>1.1925730000000001</v>
      </c>
      <c r="F680">
        <v>-1.171125</v>
      </c>
      <c r="G680">
        <v>-0.78891270000000002</v>
      </c>
      <c r="H680">
        <v>0.47741070000000002</v>
      </c>
      <c r="I680">
        <v>0.6083577</v>
      </c>
      <c r="J680">
        <v>1.0426390000000001</v>
      </c>
      <c r="K680">
        <v>1.009555</v>
      </c>
      <c r="L680">
        <v>-0.89733779999999996</v>
      </c>
      <c r="M680">
        <v>0.15853919999999999</v>
      </c>
      <c r="N680">
        <v>-1.818206</v>
      </c>
      <c r="O680">
        <v>0.17945949999999999</v>
      </c>
      <c r="P680">
        <v>-1.3960319999999999</v>
      </c>
      <c r="Q680">
        <v>0.14703479999999999</v>
      </c>
      <c r="R680">
        <v>0.57283660000000003</v>
      </c>
      <c r="S680">
        <v>0.52650430000000004</v>
      </c>
      <c r="T680">
        <v>0.50400889999999998</v>
      </c>
      <c r="U680">
        <v>0.30977260000000001</v>
      </c>
    </row>
    <row r="681" spans="1:21" x14ac:dyDescent="0.25">
      <c r="A681" s="20">
        <f>0.000000495068*10^9</f>
        <v>495.06799999999998</v>
      </c>
      <c r="B681">
        <v>0.1696484</v>
      </c>
      <c r="C681">
        <v>0.89282760000000005</v>
      </c>
      <c r="D681">
        <v>-0.88180840000000005</v>
      </c>
      <c r="E681">
        <v>1.1864159999999999</v>
      </c>
      <c r="F681">
        <v>1.080746</v>
      </c>
      <c r="G681">
        <v>-0.23968030000000001</v>
      </c>
      <c r="H681">
        <v>1.3594869999999999</v>
      </c>
      <c r="I681">
        <v>0.19519</v>
      </c>
      <c r="J681">
        <v>0.71687650000000003</v>
      </c>
      <c r="K681">
        <v>0.4031748</v>
      </c>
      <c r="L681">
        <v>-1.055777</v>
      </c>
      <c r="M681">
        <v>0.56802030000000003</v>
      </c>
      <c r="N681">
        <v>-1.6666460000000001</v>
      </c>
      <c r="O681">
        <v>-0.36918000000000001</v>
      </c>
      <c r="P681">
        <v>-1.481428</v>
      </c>
      <c r="Q681">
        <v>-0.81097269999999999</v>
      </c>
      <c r="R681">
        <v>1.0758350000000001</v>
      </c>
      <c r="S681">
        <v>0.18600559999999999</v>
      </c>
      <c r="T681">
        <v>0.37646649999999998</v>
      </c>
      <c r="U681">
        <v>0.24069950000000001</v>
      </c>
    </row>
    <row r="682" spans="1:21" x14ac:dyDescent="0.25">
      <c r="A682" s="20">
        <f>0.000000496068*10^9</f>
        <v>496.06799999999998</v>
      </c>
      <c r="B682">
        <v>0.37679180000000001</v>
      </c>
      <c r="C682">
        <v>0.75320229999999999</v>
      </c>
      <c r="D682">
        <v>-1.086722</v>
      </c>
      <c r="E682">
        <v>1.129297</v>
      </c>
      <c r="F682">
        <v>1.5642769999999999</v>
      </c>
      <c r="G682">
        <v>0.71350100000000005</v>
      </c>
      <c r="H682">
        <v>0.99979169999999995</v>
      </c>
      <c r="I682">
        <v>-0.3301443</v>
      </c>
      <c r="J682">
        <v>0.5970472</v>
      </c>
      <c r="K682">
        <v>-0.11103590000000001</v>
      </c>
      <c r="L682">
        <v>0.79966760000000003</v>
      </c>
      <c r="M682">
        <v>0.58391369999999998</v>
      </c>
      <c r="N682">
        <v>-0.85325150000000005</v>
      </c>
      <c r="O682">
        <v>-1.6000300000000001</v>
      </c>
      <c r="P682">
        <v>-0.98094720000000002</v>
      </c>
      <c r="Q682">
        <v>-1.3148850000000001</v>
      </c>
      <c r="R682">
        <v>1.230566</v>
      </c>
      <c r="S682">
        <v>-0.67906900000000003</v>
      </c>
      <c r="T682">
        <v>0.1470938</v>
      </c>
      <c r="U682">
        <v>0.13993820000000001</v>
      </c>
    </row>
    <row r="683" spans="1:21" x14ac:dyDescent="0.25">
      <c r="A683" s="20">
        <f>0.000000497068*10^9</f>
        <v>497.06800000000004</v>
      </c>
      <c r="B683">
        <v>-0.48531950000000001</v>
      </c>
      <c r="C683">
        <v>0.77088590000000001</v>
      </c>
      <c r="D683">
        <v>-0.45966210000000002</v>
      </c>
      <c r="E683">
        <v>1.8362289999999999</v>
      </c>
      <c r="F683">
        <v>0.60062470000000001</v>
      </c>
      <c r="G683">
        <v>0.24740870000000001</v>
      </c>
      <c r="H683">
        <v>1.0882689999999999</v>
      </c>
      <c r="I683">
        <v>0.23943729999999999</v>
      </c>
      <c r="J683">
        <v>-0.15906000000000001</v>
      </c>
      <c r="K683">
        <v>-0.19021689999999999</v>
      </c>
      <c r="L683">
        <v>0.66748379999999996</v>
      </c>
      <c r="M683">
        <v>0.1007805</v>
      </c>
      <c r="N683">
        <v>0.2385179</v>
      </c>
      <c r="O683">
        <v>-1.6178699999999999</v>
      </c>
      <c r="P683">
        <v>-1.8537129999999999</v>
      </c>
      <c r="Q683">
        <v>3.3453120000000003E-2</v>
      </c>
      <c r="R683">
        <v>1.0205569999999999</v>
      </c>
      <c r="S683">
        <v>-0.23109789999999999</v>
      </c>
      <c r="T683">
        <v>0.27727360000000001</v>
      </c>
      <c r="U683">
        <v>-0.49480170000000001</v>
      </c>
    </row>
    <row r="684" spans="1:21" x14ac:dyDescent="0.25">
      <c r="A684" s="20">
        <f>0.000000498068*10^9</f>
        <v>498.06799999999998</v>
      </c>
      <c r="B684">
        <v>-0.67725120000000005</v>
      </c>
      <c r="C684">
        <v>1.548851</v>
      </c>
      <c r="D684">
        <v>1.065901</v>
      </c>
      <c r="E684">
        <v>1.1642939999999999</v>
      </c>
      <c r="F684">
        <v>1.1820059999999999</v>
      </c>
      <c r="G684">
        <v>0.6865734</v>
      </c>
      <c r="H684">
        <v>1.649996</v>
      </c>
      <c r="I684">
        <v>0.94438100000000003</v>
      </c>
      <c r="J684">
        <v>-0.86118139999999999</v>
      </c>
      <c r="K684">
        <v>-0.47799609999999998</v>
      </c>
      <c r="L684">
        <v>-0.43620959999999998</v>
      </c>
      <c r="M684">
        <v>-0.30692059999999999</v>
      </c>
      <c r="N684">
        <v>0.49810579999999999</v>
      </c>
      <c r="O684">
        <v>-0.32135019999999997</v>
      </c>
      <c r="P684">
        <v>-3.1655500000000001</v>
      </c>
      <c r="Q684">
        <v>1.166474</v>
      </c>
      <c r="R684">
        <v>0.4388859</v>
      </c>
      <c r="S684">
        <v>0.71618519999999997</v>
      </c>
      <c r="T684">
        <v>0.58972869999999999</v>
      </c>
      <c r="U684">
        <v>-1.1871400000000001</v>
      </c>
    </row>
    <row r="685" spans="1:21" x14ac:dyDescent="0.25">
      <c r="A685" s="20">
        <f>0.000000499068*10^9</f>
        <v>499.06799999999998</v>
      </c>
      <c r="B685">
        <v>0.14072129999999999</v>
      </c>
      <c r="C685">
        <v>1.9361189999999999</v>
      </c>
      <c r="D685">
        <v>1.140622</v>
      </c>
      <c r="E685">
        <v>-0.17112279999999999</v>
      </c>
      <c r="F685">
        <v>2.0590709999999999</v>
      </c>
      <c r="G685">
        <v>1.5647770000000001</v>
      </c>
      <c r="H685">
        <v>1.9674160000000001</v>
      </c>
      <c r="I685">
        <v>0.69223299999999999</v>
      </c>
      <c r="J685">
        <v>-1.0629390000000001</v>
      </c>
      <c r="K685">
        <v>-0.59445179999999997</v>
      </c>
      <c r="L685">
        <v>1.409123E-2</v>
      </c>
      <c r="M685">
        <v>-0.297404</v>
      </c>
      <c r="N685">
        <v>9.7573099999999996E-2</v>
      </c>
      <c r="O685">
        <v>0.65037699999999998</v>
      </c>
      <c r="P685">
        <v>-2.4275229999999999</v>
      </c>
      <c r="Q685">
        <v>0.1511479</v>
      </c>
      <c r="R685">
        <v>-0.31566260000000002</v>
      </c>
      <c r="S685">
        <v>0.75128629999999996</v>
      </c>
      <c r="T685">
        <v>0.36396030000000001</v>
      </c>
      <c r="U685">
        <v>-0.75982830000000001</v>
      </c>
    </row>
    <row r="686" spans="1:21" x14ac:dyDescent="0.25">
      <c r="A686" s="20">
        <f>0.000000500068*10^9</f>
        <v>500.06799999999993</v>
      </c>
      <c r="B686">
        <v>0.99471430000000005</v>
      </c>
      <c r="C686">
        <v>0.57744949999999995</v>
      </c>
      <c r="D686">
        <v>-0.2299003</v>
      </c>
      <c r="E686">
        <v>-0.65715460000000003</v>
      </c>
      <c r="F686">
        <v>1.2400370000000001</v>
      </c>
      <c r="G686">
        <v>0.59386830000000002</v>
      </c>
      <c r="H686">
        <v>2.4957799999999999</v>
      </c>
      <c r="I686">
        <v>0.46306140000000001</v>
      </c>
      <c r="J686">
        <v>-9.843938E-3</v>
      </c>
      <c r="K686">
        <v>-0.43794529999999998</v>
      </c>
      <c r="L686">
        <v>0.2179413</v>
      </c>
      <c r="M686">
        <v>-0.43349779999999999</v>
      </c>
      <c r="N686">
        <v>-0.7226532</v>
      </c>
      <c r="O686">
        <v>0.1649216</v>
      </c>
      <c r="P686">
        <v>-0.1022166</v>
      </c>
      <c r="Q686">
        <v>-0.76019400000000004</v>
      </c>
      <c r="R686">
        <v>-0.93874679999999999</v>
      </c>
      <c r="S686">
        <v>0.41255829999999999</v>
      </c>
      <c r="T686">
        <v>-0.33724310000000002</v>
      </c>
      <c r="U686">
        <v>-0.89923549999999997</v>
      </c>
    </row>
    <row r="687" spans="1:21" x14ac:dyDescent="0.25">
      <c r="A687" s="20">
        <f>0.000000501068*10^9</f>
        <v>501.06800000000004</v>
      </c>
      <c r="B687">
        <v>0.65162819999999999</v>
      </c>
      <c r="C687">
        <v>-0.58110249999999997</v>
      </c>
      <c r="D687">
        <v>-0.89161970000000002</v>
      </c>
      <c r="E687">
        <v>-0.1564962</v>
      </c>
      <c r="F687">
        <v>-6.1718130000000003E-2</v>
      </c>
      <c r="G687">
        <v>-0.58553849999999996</v>
      </c>
      <c r="H687">
        <v>2.3941910000000002</v>
      </c>
      <c r="I687">
        <v>0.58461779999999997</v>
      </c>
      <c r="J687">
        <v>0.72915609999999997</v>
      </c>
      <c r="K687">
        <v>-0.46342100000000003</v>
      </c>
      <c r="L687">
        <v>-5.2135889999999997E-2</v>
      </c>
      <c r="M687">
        <v>-0.82559229999999995</v>
      </c>
      <c r="N687">
        <v>-1.391778</v>
      </c>
      <c r="O687">
        <v>-0.96559879999999998</v>
      </c>
      <c r="P687">
        <v>-3.2097170000000001E-2</v>
      </c>
      <c r="Q687">
        <v>0.26231270000000001</v>
      </c>
      <c r="R687">
        <v>-2.0180799999999999</v>
      </c>
      <c r="S687">
        <v>0.3400511</v>
      </c>
      <c r="T687">
        <v>-1.401294</v>
      </c>
      <c r="U687">
        <v>-2.2267329999999999</v>
      </c>
    </row>
    <row r="688" spans="1:21" x14ac:dyDescent="0.25">
      <c r="A688" s="20">
        <f>0.000000502068*10^9</f>
        <v>502.06799999999998</v>
      </c>
      <c r="B688">
        <v>-0.25133460000000002</v>
      </c>
      <c r="C688">
        <v>-0.1427939</v>
      </c>
      <c r="D688">
        <v>-0.69398190000000004</v>
      </c>
      <c r="E688">
        <v>1.330873</v>
      </c>
      <c r="F688">
        <v>-0.70553940000000004</v>
      </c>
      <c r="G688">
        <v>-0.48509099999999999</v>
      </c>
      <c r="H688">
        <v>0.70534289999999999</v>
      </c>
      <c r="I688">
        <v>-0.19142339999999999</v>
      </c>
      <c r="J688">
        <v>-0.86479269999999997</v>
      </c>
      <c r="K688">
        <v>-0.1890445</v>
      </c>
      <c r="L688">
        <v>-3.3171569999999997E-2</v>
      </c>
      <c r="M688">
        <v>-0.76219720000000002</v>
      </c>
      <c r="N688">
        <v>-0.63829340000000001</v>
      </c>
      <c r="O688">
        <v>-0.62820560000000003</v>
      </c>
      <c r="P688">
        <v>-2.1855660000000001</v>
      </c>
      <c r="Q688">
        <v>1.146334</v>
      </c>
      <c r="R688">
        <v>-2.790232</v>
      </c>
      <c r="S688">
        <v>0.37782120000000002</v>
      </c>
      <c r="T688">
        <v>-2.2720470000000001</v>
      </c>
      <c r="U688">
        <v>-1.993128</v>
      </c>
    </row>
    <row r="689" spans="1:21" x14ac:dyDescent="0.25">
      <c r="A689" s="20">
        <f>0.000000503068*10^9</f>
        <v>503.06799999999998</v>
      </c>
      <c r="B689">
        <v>-0.2515925</v>
      </c>
      <c r="C689">
        <v>0.58884219999999998</v>
      </c>
      <c r="D689">
        <v>-1.199381</v>
      </c>
      <c r="E689">
        <v>1.7463900000000001</v>
      </c>
      <c r="F689">
        <v>-0.38680959999999998</v>
      </c>
      <c r="G689">
        <v>0.17924409999999999</v>
      </c>
      <c r="H689">
        <v>-0.94074500000000005</v>
      </c>
      <c r="I689">
        <v>-1.0371539999999999</v>
      </c>
      <c r="J689">
        <v>-3.017449</v>
      </c>
      <c r="K689">
        <v>-0.1260857</v>
      </c>
      <c r="L689">
        <v>-1.081062</v>
      </c>
      <c r="M689">
        <v>-0.82105709999999998</v>
      </c>
      <c r="N689">
        <v>0.58170840000000001</v>
      </c>
      <c r="O689">
        <v>0.67161249999999995</v>
      </c>
      <c r="P689">
        <v>-2.3598509999999999</v>
      </c>
      <c r="Q689">
        <v>0.79602450000000002</v>
      </c>
      <c r="R689">
        <v>-1.5391859999999999</v>
      </c>
      <c r="S689">
        <v>0.39803290000000002</v>
      </c>
      <c r="T689">
        <v>-1.7195290000000001</v>
      </c>
      <c r="U689">
        <v>5.1111690000000001E-2</v>
      </c>
    </row>
    <row r="690" spans="1:21" x14ac:dyDescent="0.25">
      <c r="A690" s="20">
        <f>0.000000504068*10^9</f>
        <v>504.06800000000004</v>
      </c>
      <c r="B690">
        <v>9.8623710000000003E-2</v>
      </c>
      <c r="C690">
        <v>1.2939750000000001</v>
      </c>
      <c r="D690">
        <v>-2.4505409999999999</v>
      </c>
      <c r="E690">
        <v>0.3538019</v>
      </c>
      <c r="F690">
        <v>5.3546829999999997E-2</v>
      </c>
      <c r="G690">
        <v>0.29620639999999998</v>
      </c>
      <c r="H690">
        <v>-0.80169749999999995</v>
      </c>
      <c r="I690">
        <v>-0.88574759999999997</v>
      </c>
      <c r="J690">
        <v>-2.8583409999999998</v>
      </c>
      <c r="K690">
        <v>-0.47974660000000002</v>
      </c>
      <c r="L690">
        <v>-1.832748</v>
      </c>
      <c r="M690">
        <v>-0.74971529999999997</v>
      </c>
      <c r="N690">
        <v>0.93424940000000001</v>
      </c>
      <c r="O690">
        <v>0.14234179999999999</v>
      </c>
      <c r="P690">
        <v>-5.7967699999999997E-2</v>
      </c>
      <c r="Q690">
        <v>0.28670790000000002</v>
      </c>
      <c r="R690">
        <v>0.64011560000000001</v>
      </c>
      <c r="S690">
        <v>0.73059549999999995</v>
      </c>
      <c r="T690">
        <v>-0.59104049999999997</v>
      </c>
      <c r="U690">
        <v>1.418409</v>
      </c>
    </row>
    <row r="691" spans="1:21" x14ac:dyDescent="0.25">
      <c r="A691" s="20">
        <f>0.000000505068*10^9</f>
        <v>505.06799999999998</v>
      </c>
      <c r="B691">
        <v>0.1841148</v>
      </c>
      <c r="C691">
        <v>1.89079</v>
      </c>
      <c r="D691">
        <v>-2.6217769999999998</v>
      </c>
      <c r="E691">
        <v>0.25396570000000002</v>
      </c>
      <c r="F691">
        <v>-0.65688760000000002</v>
      </c>
      <c r="G691">
        <v>-0.63252229999999998</v>
      </c>
      <c r="H691">
        <v>0.4083212</v>
      </c>
      <c r="I691">
        <v>-0.45835569999999998</v>
      </c>
      <c r="J691">
        <v>-0.47319539999999999</v>
      </c>
      <c r="K691">
        <v>-0.48570649999999999</v>
      </c>
      <c r="L691">
        <v>-0.6927546</v>
      </c>
      <c r="M691">
        <v>0.1510811</v>
      </c>
      <c r="N691">
        <v>0.63581549999999998</v>
      </c>
      <c r="O691">
        <v>-1.913842</v>
      </c>
      <c r="P691">
        <v>1.627348</v>
      </c>
      <c r="Q691">
        <v>-0.20544599999999999</v>
      </c>
      <c r="R691">
        <v>1.1632819999999999</v>
      </c>
      <c r="S691">
        <v>0.73038990000000004</v>
      </c>
      <c r="T691">
        <v>-0.26486169999999998</v>
      </c>
      <c r="U691">
        <v>0.87668219999999997</v>
      </c>
    </row>
    <row r="692" spans="1:21" x14ac:dyDescent="0.25">
      <c r="A692" s="20">
        <f>0.000000506068*10^9</f>
        <v>506.06799999999998</v>
      </c>
      <c r="B692">
        <v>0.1183461</v>
      </c>
      <c r="C692">
        <v>0.70279590000000003</v>
      </c>
      <c r="D692">
        <v>-0.87418899999999999</v>
      </c>
      <c r="E692">
        <v>1.2701800000000001</v>
      </c>
      <c r="F692">
        <v>-1.252545</v>
      </c>
      <c r="G692">
        <v>-0.84733590000000003</v>
      </c>
      <c r="H692">
        <v>0.89071230000000001</v>
      </c>
      <c r="I692">
        <v>-2.7829960000000001E-2</v>
      </c>
      <c r="J692">
        <v>0.97549079999999999</v>
      </c>
      <c r="K692">
        <v>-0.30817610000000001</v>
      </c>
      <c r="L692">
        <v>0.26425470000000001</v>
      </c>
      <c r="M692">
        <v>0.39604869999999998</v>
      </c>
      <c r="N692">
        <v>-0.3237138</v>
      </c>
      <c r="O692">
        <v>-2.8797670000000002</v>
      </c>
      <c r="P692">
        <v>0.85429630000000001</v>
      </c>
      <c r="Q692">
        <v>-0.65873269999999995</v>
      </c>
      <c r="R692">
        <v>-2.368671E-2</v>
      </c>
      <c r="S692">
        <v>-4.7847479999999998E-2</v>
      </c>
      <c r="T692">
        <v>-0.16516359999999999</v>
      </c>
      <c r="U692">
        <v>-0.7154433</v>
      </c>
    </row>
    <row r="693" spans="1:21" x14ac:dyDescent="0.25">
      <c r="A693" s="20">
        <f>0.000000507068*10^9</f>
        <v>507.06800000000004</v>
      </c>
      <c r="B693">
        <v>-0.5598204</v>
      </c>
      <c r="C693">
        <v>-1.1011949999999999</v>
      </c>
      <c r="D693">
        <v>1.2156579999999999</v>
      </c>
      <c r="E693">
        <v>0.2092628</v>
      </c>
      <c r="F693">
        <v>-0.48647849999999998</v>
      </c>
      <c r="G693">
        <v>0.21797349999999999</v>
      </c>
      <c r="H693">
        <v>0.70999140000000005</v>
      </c>
      <c r="I693">
        <v>-0.24507280000000001</v>
      </c>
      <c r="J693">
        <v>0.52476990000000001</v>
      </c>
      <c r="K693">
        <v>0.1979601</v>
      </c>
      <c r="L693">
        <v>0.68312519999999999</v>
      </c>
      <c r="M693">
        <v>-0.47227140000000001</v>
      </c>
      <c r="N693">
        <v>-1.3350059999999999</v>
      </c>
      <c r="O693">
        <v>-2.2235119999999999</v>
      </c>
      <c r="P693">
        <v>-0.67073550000000004</v>
      </c>
      <c r="Q693">
        <v>7.9321119999999995E-2</v>
      </c>
      <c r="R693">
        <v>-1.2806</v>
      </c>
      <c r="S693">
        <v>2.044031E-2</v>
      </c>
      <c r="T693">
        <v>-7.582237E-2</v>
      </c>
      <c r="U693">
        <v>-1.4849019999999999</v>
      </c>
    </row>
    <row r="694" spans="1:21" x14ac:dyDescent="0.25">
      <c r="A694" s="20">
        <f>0.000000508068*10^9</f>
        <v>508.06800000000004</v>
      </c>
      <c r="B694">
        <v>-0.85675539999999994</v>
      </c>
      <c r="C694">
        <v>-1.2928519999999999</v>
      </c>
      <c r="D694">
        <v>1.5083249999999999</v>
      </c>
      <c r="E694">
        <v>-1.537355</v>
      </c>
      <c r="F694">
        <v>0.4385696</v>
      </c>
      <c r="G694">
        <v>0.69686630000000005</v>
      </c>
      <c r="H694">
        <v>0.98865210000000003</v>
      </c>
      <c r="I694">
        <v>-1.398199</v>
      </c>
      <c r="J694">
        <v>-6.7665069999999994E-2</v>
      </c>
      <c r="K694">
        <v>0.33960839999999998</v>
      </c>
      <c r="L694">
        <v>1.5984670000000001</v>
      </c>
      <c r="M694">
        <v>-0.90984790000000004</v>
      </c>
      <c r="N694">
        <v>-0.97493379999999996</v>
      </c>
      <c r="O694">
        <v>-0.93132610000000005</v>
      </c>
      <c r="P694">
        <v>-0.13120399999999999</v>
      </c>
      <c r="Q694">
        <v>1.4925889999999999</v>
      </c>
      <c r="R694">
        <v>-2.3926880000000001</v>
      </c>
      <c r="S694">
        <v>0.85454810000000003</v>
      </c>
      <c r="T694">
        <v>-0.23279069999999999</v>
      </c>
      <c r="U694">
        <v>-1.161697</v>
      </c>
    </row>
    <row r="695" spans="1:21" x14ac:dyDescent="0.25">
      <c r="A695" s="20">
        <f>0.000000509068*10^9</f>
        <v>509.06799999999998</v>
      </c>
      <c r="B695">
        <v>0.72603269999999998</v>
      </c>
      <c r="C695">
        <v>-0.98527900000000002</v>
      </c>
      <c r="D695">
        <v>0.39048060000000001</v>
      </c>
      <c r="E695">
        <v>-1.1052519999999999</v>
      </c>
      <c r="F695">
        <v>0.84047179999999999</v>
      </c>
      <c r="G695">
        <v>0.97020119999999999</v>
      </c>
      <c r="H695">
        <v>0.64488749999999995</v>
      </c>
      <c r="I695">
        <v>-1.445608</v>
      </c>
      <c r="J695">
        <v>0.33621400000000001</v>
      </c>
      <c r="K695">
        <v>-1.0897680000000001</v>
      </c>
      <c r="L695">
        <v>1.9013070000000001</v>
      </c>
      <c r="M695">
        <v>-0.23044429999999999</v>
      </c>
      <c r="N695">
        <v>6.7353430000000006E-2</v>
      </c>
      <c r="O695">
        <v>8.9920139999999996E-2</v>
      </c>
      <c r="P695">
        <v>1.477711</v>
      </c>
      <c r="Q695">
        <v>1.403966</v>
      </c>
      <c r="R695">
        <v>-2.641753</v>
      </c>
      <c r="S695">
        <v>0.72267119999999996</v>
      </c>
      <c r="T695">
        <v>0.1904759</v>
      </c>
      <c r="U695">
        <v>-0.94308000000000003</v>
      </c>
    </row>
    <row r="696" spans="1:21" x14ac:dyDescent="0.25">
      <c r="A696" s="20">
        <f>0.000000510068*10^9</f>
        <v>510.06799999999998</v>
      </c>
      <c r="B696">
        <v>2.2772790000000001</v>
      </c>
      <c r="C696">
        <v>-0.66627340000000002</v>
      </c>
      <c r="D696">
        <v>0.13671620000000001</v>
      </c>
      <c r="E696">
        <v>0.4844176</v>
      </c>
      <c r="F696">
        <v>0.72577360000000002</v>
      </c>
      <c r="G696">
        <v>1.0719989999999999</v>
      </c>
      <c r="H696">
        <v>-1.330913</v>
      </c>
      <c r="I696">
        <v>-0.1067072</v>
      </c>
      <c r="J696">
        <v>0.84020790000000001</v>
      </c>
      <c r="K696">
        <v>-2.3097449999999999</v>
      </c>
      <c r="L696">
        <v>1.0707249999999999</v>
      </c>
      <c r="M696">
        <v>0.96247950000000004</v>
      </c>
      <c r="N696">
        <v>0.19103619999999999</v>
      </c>
      <c r="O696">
        <v>0.1857645</v>
      </c>
      <c r="P696">
        <v>1.1365620000000001</v>
      </c>
      <c r="Q696">
        <v>-7.4282310000000004E-3</v>
      </c>
      <c r="R696">
        <v>-1.0925039999999999</v>
      </c>
      <c r="S696">
        <v>0.19619519999999999</v>
      </c>
      <c r="T696">
        <v>3.3537270000000001E-2</v>
      </c>
      <c r="U696">
        <v>-0.86929109999999998</v>
      </c>
    </row>
    <row r="697" spans="1:21" x14ac:dyDescent="0.25">
      <c r="A697" s="20">
        <f>0.000000511068*10^9</f>
        <v>511.06800000000004</v>
      </c>
      <c r="B697">
        <v>2.3099310000000002</v>
      </c>
      <c r="C697">
        <v>0.3051741</v>
      </c>
      <c r="D697">
        <v>0.31113289999999999</v>
      </c>
      <c r="E697">
        <v>1.325601</v>
      </c>
      <c r="F697">
        <v>-0.19037889999999999</v>
      </c>
      <c r="G697">
        <v>-0.15323899999999999</v>
      </c>
      <c r="H697">
        <v>-2.2734269999999999</v>
      </c>
      <c r="I697">
        <v>1.420745E-2</v>
      </c>
      <c r="J697">
        <v>-3.0531139999999998E-2</v>
      </c>
      <c r="K697">
        <v>-1.848708</v>
      </c>
      <c r="L697">
        <v>-0.1428837</v>
      </c>
      <c r="M697">
        <v>1.991679</v>
      </c>
      <c r="N697">
        <v>0.23075709999999999</v>
      </c>
      <c r="O697">
        <v>-0.226296</v>
      </c>
      <c r="P697">
        <v>-0.52545620000000004</v>
      </c>
      <c r="Q697">
        <v>-1.2135860000000001</v>
      </c>
      <c r="R697">
        <v>0.1937391</v>
      </c>
      <c r="S697">
        <v>0.19543050000000001</v>
      </c>
      <c r="T697">
        <v>-1.4989030000000001</v>
      </c>
      <c r="U697">
        <v>-7.698961E-2</v>
      </c>
    </row>
    <row r="698" spans="1:21" x14ac:dyDescent="0.25">
      <c r="A698" s="20">
        <f>0.000000512068*10^9</f>
        <v>512.06799999999998</v>
      </c>
      <c r="B698">
        <v>2.2514599999999998</v>
      </c>
      <c r="C698">
        <v>0.4395097</v>
      </c>
      <c r="D698">
        <v>-0.37071809999999999</v>
      </c>
      <c r="E698">
        <v>0.88012250000000003</v>
      </c>
      <c r="F698">
        <v>-0.73655760000000003</v>
      </c>
      <c r="G698">
        <v>-0.57952840000000005</v>
      </c>
      <c r="H698">
        <v>-1.3289789999999999</v>
      </c>
      <c r="I698">
        <v>-1.2959609999999999</v>
      </c>
      <c r="J698">
        <v>-0.35939979999999999</v>
      </c>
      <c r="K698">
        <v>-1.030972</v>
      </c>
      <c r="L698">
        <v>-0.77933339999999995</v>
      </c>
      <c r="M698">
        <v>1.119003</v>
      </c>
      <c r="N698">
        <v>0.46348020000000001</v>
      </c>
      <c r="O698">
        <v>-0.19303490000000001</v>
      </c>
      <c r="P698">
        <v>-1.122841</v>
      </c>
      <c r="Q698">
        <v>-1.243897</v>
      </c>
      <c r="R698">
        <v>-6.2972059999999996E-2</v>
      </c>
      <c r="S698">
        <v>0.38696449999999999</v>
      </c>
      <c r="T698">
        <v>-1.69442</v>
      </c>
      <c r="U698">
        <v>1.0152289999999999</v>
      </c>
    </row>
    <row r="699" spans="1:21" x14ac:dyDescent="0.25">
      <c r="A699" s="20">
        <f>0.000000513068*10^9</f>
        <v>513.06799999999998</v>
      </c>
      <c r="B699">
        <v>2.2748699999999999</v>
      </c>
      <c r="C699">
        <v>-0.55032219999999998</v>
      </c>
      <c r="D699">
        <v>-0.48704459999999999</v>
      </c>
      <c r="E699">
        <v>-0.30278470000000002</v>
      </c>
      <c r="F699">
        <v>-0.2910818</v>
      </c>
      <c r="G699">
        <v>0.71283589999999997</v>
      </c>
      <c r="H699">
        <v>-0.83548029999999995</v>
      </c>
      <c r="I699">
        <v>-1.5866910000000001</v>
      </c>
      <c r="J699">
        <v>0.74533640000000001</v>
      </c>
      <c r="K699">
        <v>-0.43873459999999997</v>
      </c>
      <c r="L699">
        <v>-2.361891E-2</v>
      </c>
      <c r="M699">
        <v>-1.449659</v>
      </c>
      <c r="N699">
        <v>-0.40850259999999999</v>
      </c>
      <c r="O699">
        <v>0.12958520000000001</v>
      </c>
      <c r="P699">
        <v>-1.337764</v>
      </c>
      <c r="Q699">
        <v>-0.106336</v>
      </c>
      <c r="R699">
        <v>-0.40461639999999999</v>
      </c>
      <c r="S699">
        <v>0.45438600000000001</v>
      </c>
      <c r="T699">
        <v>-0.5340433</v>
      </c>
      <c r="U699">
        <v>1.130228</v>
      </c>
    </row>
    <row r="700" spans="1:21" x14ac:dyDescent="0.25">
      <c r="A700" s="20">
        <f>0.000000514068*10^9</f>
        <v>514.0680000000001</v>
      </c>
      <c r="B700">
        <v>1.9232419999999999</v>
      </c>
      <c r="C700">
        <v>-0.54541150000000005</v>
      </c>
      <c r="D700">
        <v>0.39967710000000001</v>
      </c>
      <c r="E700">
        <v>-0.80707600000000002</v>
      </c>
      <c r="F700">
        <v>0.22014839999999999</v>
      </c>
      <c r="G700">
        <v>0.89169200000000004</v>
      </c>
      <c r="H700">
        <v>-0.7563744</v>
      </c>
      <c r="I700">
        <v>-0.60413839999999996</v>
      </c>
      <c r="J700">
        <v>0.85389300000000001</v>
      </c>
      <c r="K700">
        <v>0.32736130000000002</v>
      </c>
      <c r="L700">
        <v>0.77195100000000005</v>
      </c>
      <c r="M700">
        <v>-1.9319770000000001</v>
      </c>
      <c r="N700">
        <v>-1.1260619999999999</v>
      </c>
      <c r="O700">
        <v>4.4181190000000002E-2</v>
      </c>
      <c r="P700">
        <v>-1.552778</v>
      </c>
      <c r="Q700">
        <v>0.72988690000000001</v>
      </c>
      <c r="R700">
        <v>-8.2243049999999998E-2</v>
      </c>
      <c r="S700">
        <v>0.30077359999999997</v>
      </c>
      <c r="T700">
        <v>-0.72505560000000002</v>
      </c>
      <c r="U700">
        <v>0.39167809999999997</v>
      </c>
    </row>
    <row r="701" spans="1:21" x14ac:dyDescent="0.25">
      <c r="A701" s="20">
        <f>0.000000515068*10^9</f>
        <v>515.06799999999998</v>
      </c>
      <c r="B701">
        <v>1.2232810000000001</v>
      </c>
      <c r="C701">
        <v>0.67479520000000004</v>
      </c>
      <c r="D701">
        <v>0.90737710000000005</v>
      </c>
      <c r="E701">
        <v>-0.78824459999999996</v>
      </c>
      <c r="F701">
        <v>1.365931</v>
      </c>
      <c r="G701">
        <v>-1.024864</v>
      </c>
      <c r="H701">
        <v>-0.54858870000000004</v>
      </c>
      <c r="I701">
        <v>-0.14298150000000001</v>
      </c>
      <c r="J701">
        <v>0.19486039999999999</v>
      </c>
      <c r="K701">
        <v>0.72623590000000005</v>
      </c>
      <c r="L701">
        <v>1.7881379999999999E-2</v>
      </c>
      <c r="M701">
        <v>-0.75289600000000001</v>
      </c>
      <c r="N701">
        <v>-0.51250130000000005</v>
      </c>
      <c r="O701">
        <v>-0.19192870000000001</v>
      </c>
      <c r="P701">
        <v>-0.38766440000000002</v>
      </c>
      <c r="Q701">
        <v>0.70555650000000003</v>
      </c>
      <c r="R701">
        <v>0.2230984</v>
      </c>
      <c r="S701">
        <v>0.19950209999999999</v>
      </c>
      <c r="T701">
        <v>-2.0364650000000002</v>
      </c>
      <c r="U701">
        <v>-0.47625390000000001</v>
      </c>
    </row>
    <row r="702" spans="1:21" x14ac:dyDescent="0.25">
      <c r="A702" s="20">
        <f>0.000000516068*10^9</f>
        <v>516.06799999999998</v>
      </c>
      <c r="B702">
        <v>0.25274819999999998</v>
      </c>
      <c r="C702">
        <v>1.8952899999999999</v>
      </c>
      <c r="D702">
        <v>0.30000870000000002</v>
      </c>
      <c r="E702">
        <v>-1.1879169999999999</v>
      </c>
      <c r="F702">
        <v>2.3273220000000001</v>
      </c>
      <c r="G702">
        <v>-2.7320500000000001</v>
      </c>
      <c r="H702">
        <v>-0.29424080000000002</v>
      </c>
      <c r="I702">
        <v>-0.10049</v>
      </c>
      <c r="J702">
        <v>0.2221804</v>
      </c>
      <c r="K702">
        <v>7.0137950000000004E-2</v>
      </c>
      <c r="L702">
        <v>-0.83984060000000005</v>
      </c>
      <c r="M702">
        <v>-0.94157829999999998</v>
      </c>
      <c r="N702">
        <v>-0.19620319999999999</v>
      </c>
      <c r="O702">
        <v>1.3884290000000001E-2</v>
      </c>
      <c r="P702">
        <v>1.3915709999999999</v>
      </c>
      <c r="Q702">
        <v>0.86212610000000001</v>
      </c>
      <c r="R702">
        <v>-0.36287380000000002</v>
      </c>
      <c r="S702">
        <v>0.26632139999999999</v>
      </c>
      <c r="T702">
        <v>-2.4665180000000002</v>
      </c>
      <c r="U702">
        <v>-0.90012530000000002</v>
      </c>
    </row>
    <row r="703" spans="1:21" x14ac:dyDescent="0.25">
      <c r="A703" s="20">
        <f>0.000000517068*10^9</f>
        <v>517.06799999999998</v>
      </c>
      <c r="B703">
        <v>0.37217719999999999</v>
      </c>
      <c r="C703">
        <v>2.3665180000000001</v>
      </c>
      <c r="D703">
        <v>-1.0144</v>
      </c>
      <c r="E703">
        <v>-1.45364</v>
      </c>
      <c r="F703">
        <v>0.49628260000000002</v>
      </c>
      <c r="G703">
        <v>-2.1564670000000001</v>
      </c>
      <c r="H703">
        <v>-0.65056480000000005</v>
      </c>
      <c r="I703">
        <v>9.8850770000000004E-2</v>
      </c>
      <c r="J703">
        <v>0.29459879999999999</v>
      </c>
      <c r="K703">
        <v>-1.22217</v>
      </c>
      <c r="L703">
        <v>-0.4991932</v>
      </c>
      <c r="M703">
        <v>-1.7913950000000001</v>
      </c>
      <c r="N703">
        <v>-0.40637889999999999</v>
      </c>
      <c r="O703">
        <v>9.80959E-2</v>
      </c>
      <c r="P703">
        <v>1.9079889999999999</v>
      </c>
      <c r="Q703">
        <v>1.1063080000000001</v>
      </c>
      <c r="R703">
        <v>-0.97741529999999999</v>
      </c>
      <c r="S703">
        <v>0.34161999999999998</v>
      </c>
      <c r="T703">
        <v>-1.479738</v>
      </c>
      <c r="U703">
        <v>-0.42688110000000001</v>
      </c>
    </row>
    <row r="704" spans="1:21" x14ac:dyDescent="0.25">
      <c r="A704" s="20">
        <f>0.000000518068*10^9</f>
        <v>518.06799999999998</v>
      </c>
      <c r="B704">
        <v>1.976138</v>
      </c>
      <c r="C704">
        <v>1.9205639999999999</v>
      </c>
      <c r="D704">
        <v>-1.7431190000000001</v>
      </c>
      <c r="E704">
        <v>-1.285514</v>
      </c>
      <c r="F704">
        <v>-1.8366849999999999</v>
      </c>
      <c r="G704">
        <v>-0.2178031</v>
      </c>
      <c r="H704">
        <v>-1.7153620000000001</v>
      </c>
      <c r="I704">
        <v>-0.22153709999999999</v>
      </c>
      <c r="J704">
        <v>-3.1836780000000002E-2</v>
      </c>
      <c r="K704">
        <v>-1.8411109999999999</v>
      </c>
      <c r="L704">
        <v>0.334283</v>
      </c>
      <c r="M704">
        <v>-1.5586720000000001</v>
      </c>
      <c r="N704">
        <v>-0.4501329</v>
      </c>
      <c r="O704">
        <v>-6.5583249999999996E-2</v>
      </c>
      <c r="P704">
        <v>0.98974010000000001</v>
      </c>
      <c r="Q704">
        <v>0.95501979999999997</v>
      </c>
      <c r="R704">
        <v>-0.54371290000000005</v>
      </c>
      <c r="S704">
        <v>0.41758450000000003</v>
      </c>
      <c r="T704">
        <v>-0.28263779999999999</v>
      </c>
      <c r="U704">
        <v>8.6602910000000005E-2</v>
      </c>
    </row>
    <row r="705" spans="1:21" x14ac:dyDescent="0.25">
      <c r="A705" s="20">
        <f>0.000000519068*10^9</f>
        <v>519.06799999999998</v>
      </c>
      <c r="B705">
        <v>2.7719749999999999</v>
      </c>
      <c r="C705">
        <v>0.85562240000000001</v>
      </c>
      <c r="D705">
        <v>-1.411621</v>
      </c>
      <c r="E705">
        <v>-0.44596190000000002</v>
      </c>
      <c r="F705">
        <v>-1.278413</v>
      </c>
      <c r="G705">
        <v>0.82528789999999996</v>
      </c>
      <c r="H705">
        <v>-0.4824814</v>
      </c>
      <c r="I705">
        <v>-0.44558750000000003</v>
      </c>
      <c r="J705">
        <v>-0.26289839999999998</v>
      </c>
      <c r="K705">
        <v>-1.5322849999999999</v>
      </c>
      <c r="L705">
        <v>1.280599</v>
      </c>
      <c r="M705">
        <v>-0.63751400000000003</v>
      </c>
      <c r="N705">
        <v>-1.2952520000000001</v>
      </c>
      <c r="O705">
        <v>0.76927730000000005</v>
      </c>
      <c r="P705">
        <v>-2.3434779999999999E-2</v>
      </c>
      <c r="Q705">
        <v>0.76683710000000005</v>
      </c>
      <c r="R705">
        <v>-0.13956470000000001</v>
      </c>
      <c r="S705">
        <v>-0.22265769999999999</v>
      </c>
      <c r="T705">
        <v>8.4436899999999995E-2</v>
      </c>
      <c r="U705">
        <v>-0.18602489999999999</v>
      </c>
    </row>
    <row r="706" spans="1:21" x14ac:dyDescent="0.25">
      <c r="A706" s="20">
        <f>0.000000520068*10^9</f>
        <v>520.06799999999998</v>
      </c>
      <c r="B706">
        <v>1.8430789999999999</v>
      </c>
      <c r="C706">
        <v>-0.75270289999999995</v>
      </c>
      <c r="D706">
        <v>-1.229851</v>
      </c>
      <c r="E706">
        <v>0.99900370000000005</v>
      </c>
      <c r="F706">
        <v>-0.2078238</v>
      </c>
      <c r="G706">
        <v>0.25902969999999997</v>
      </c>
      <c r="H706">
        <v>2.582795</v>
      </c>
      <c r="I706">
        <v>-0.30465930000000002</v>
      </c>
      <c r="J706">
        <v>0.11490549999999999</v>
      </c>
      <c r="K706">
        <v>-1.320363</v>
      </c>
      <c r="L706">
        <v>1.490259</v>
      </c>
      <c r="M706">
        <v>-0.74082769999999998</v>
      </c>
      <c r="N706">
        <v>-2.349685</v>
      </c>
      <c r="O706">
        <v>1.6910240000000001</v>
      </c>
      <c r="P706">
        <v>-0.18988060000000001</v>
      </c>
      <c r="Q706">
        <v>-1.7903619999999999E-2</v>
      </c>
      <c r="R706">
        <v>-0.7316473</v>
      </c>
      <c r="S706">
        <v>-1.318978</v>
      </c>
      <c r="T706">
        <v>-0.21979460000000001</v>
      </c>
      <c r="U706">
        <v>-0.58830970000000005</v>
      </c>
    </row>
    <row r="707" spans="1:21" x14ac:dyDescent="0.25">
      <c r="A707" s="20">
        <f>0.000000521068*10^9</f>
        <v>521.0680000000001</v>
      </c>
      <c r="B707">
        <v>0.88581509999999997</v>
      </c>
      <c r="C707">
        <v>-1.841774</v>
      </c>
      <c r="D707">
        <v>-1.6276569999999999</v>
      </c>
      <c r="E707">
        <v>1.1794739999999999</v>
      </c>
      <c r="F707">
        <v>-1.1148929999999999</v>
      </c>
      <c r="G707">
        <v>-0.5668299</v>
      </c>
      <c r="H707">
        <v>2.7818489999999998</v>
      </c>
      <c r="I707">
        <v>-0.98220879999999999</v>
      </c>
      <c r="J707">
        <v>1.00749</v>
      </c>
      <c r="K707">
        <v>-1.245609</v>
      </c>
      <c r="L707">
        <v>0.91343470000000004</v>
      </c>
      <c r="M707">
        <v>-0.99420140000000001</v>
      </c>
      <c r="N707">
        <v>-1.6784330000000001</v>
      </c>
      <c r="O707">
        <v>0.86832180000000003</v>
      </c>
      <c r="P707">
        <v>-0.1215948</v>
      </c>
      <c r="Q707">
        <v>-0.85063319999999998</v>
      </c>
      <c r="R707">
        <v>-1.3420989999999999</v>
      </c>
      <c r="S707">
        <v>-1.425656</v>
      </c>
      <c r="T707">
        <v>-0.78758079999999997</v>
      </c>
      <c r="U707">
        <v>-0.67408959999999996</v>
      </c>
    </row>
    <row r="708" spans="1:21" x14ac:dyDescent="0.25">
      <c r="A708" s="20">
        <f>0.000000522068*10^9</f>
        <v>522.06799999999998</v>
      </c>
      <c r="B708">
        <v>0.6976502</v>
      </c>
      <c r="C708">
        <v>-1.714248</v>
      </c>
      <c r="D708">
        <v>-0.95481369999999999</v>
      </c>
      <c r="E708">
        <v>-0.1360615</v>
      </c>
      <c r="F708">
        <v>-1.617496</v>
      </c>
      <c r="G708">
        <v>0.29748459999999999</v>
      </c>
      <c r="H708">
        <v>0.67280790000000001</v>
      </c>
      <c r="I708">
        <v>-2.1024780000000001</v>
      </c>
      <c r="J708">
        <v>0.80612130000000004</v>
      </c>
      <c r="K708">
        <v>-0.84275009999999995</v>
      </c>
      <c r="L708">
        <v>1.529372</v>
      </c>
      <c r="M708">
        <v>-0.16468949999999999</v>
      </c>
      <c r="N708">
        <v>3.0559929999999999E-3</v>
      </c>
      <c r="O708">
        <v>-0.58778889999999995</v>
      </c>
      <c r="P708">
        <v>-0.74510259999999995</v>
      </c>
      <c r="Q708">
        <v>-0.2806054</v>
      </c>
      <c r="R708">
        <v>-0.49809059999999999</v>
      </c>
      <c r="S708">
        <v>-0.34144770000000002</v>
      </c>
      <c r="T708">
        <v>-0.76565859999999997</v>
      </c>
      <c r="U708">
        <v>-0.9653408</v>
      </c>
    </row>
    <row r="709" spans="1:21" x14ac:dyDescent="0.25">
      <c r="A709" s="20">
        <f>0.000000523068*10^9</f>
        <v>523.06799999999998</v>
      </c>
      <c r="B709">
        <v>0.43299019999999999</v>
      </c>
      <c r="C709">
        <v>-1.0289299999999999</v>
      </c>
      <c r="D709">
        <v>0.39003670000000001</v>
      </c>
      <c r="E709">
        <v>-0.36269040000000002</v>
      </c>
      <c r="F709">
        <v>-0.30657240000000002</v>
      </c>
      <c r="G709">
        <v>1.838716</v>
      </c>
      <c r="H709">
        <v>0.26155060000000002</v>
      </c>
      <c r="I709">
        <v>-2.2405879999999998</v>
      </c>
      <c r="J709">
        <v>-0.90265280000000003</v>
      </c>
      <c r="K709">
        <v>-0.25962960000000002</v>
      </c>
      <c r="L709">
        <v>2.9812509999999999</v>
      </c>
      <c r="M709">
        <v>0.31925399999999998</v>
      </c>
      <c r="N709">
        <v>0.5613243</v>
      </c>
      <c r="O709">
        <v>-1.3311360000000001</v>
      </c>
      <c r="P709">
        <v>-1.4480740000000001</v>
      </c>
      <c r="Q709">
        <v>0.59923079999999995</v>
      </c>
      <c r="R709">
        <v>0.54933319999999997</v>
      </c>
      <c r="S709">
        <v>1.208912</v>
      </c>
      <c r="T709">
        <v>1.510269E-2</v>
      </c>
      <c r="U709">
        <v>-0.84144750000000001</v>
      </c>
    </row>
    <row r="710" spans="1:21" x14ac:dyDescent="0.25">
      <c r="A710" s="20">
        <f>0.000000524068*10^9</f>
        <v>524.06799999999998</v>
      </c>
      <c r="B710">
        <v>-0.77119360000000003</v>
      </c>
      <c r="C710">
        <v>-0.1627248</v>
      </c>
      <c r="D710">
        <v>0.15049480000000001</v>
      </c>
      <c r="E710">
        <v>1.2624059999999999</v>
      </c>
      <c r="F710">
        <v>0.51398219999999994</v>
      </c>
      <c r="G710">
        <v>1.4322410000000001</v>
      </c>
      <c r="H710">
        <v>1.034651</v>
      </c>
      <c r="I710">
        <v>-1.4264939999999999</v>
      </c>
      <c r="J710">
        <v>-1.832584</v>
      </c>
      <c r="K710">
        <v>0.44260460000000001</v>
      </c>
      <c r="L710">
        <v>3.372881</v>
      </c>
      <c r="M710">
        <v>0.2477608</v>
      </c>
      <c r="N710">
        <v>-0.3539931</v>
      </c>
      <c r="O710">
        <v>-1.4989920000000001</v>
      </c>
      <c r="P710">
        <v>-1.3981520000000001</v>
      </c>
      <c r="Q710">
        <v>0.17900579999999999</v>
      </c>
      <c r="R710">
        <v>0.2619667</v>
      </c>
      <c r="S710">
        <v>1.473787</v>
      </c>
      <c r="T710">
        <v>0.52481719999999998</v>
      </c>
      <c r="U710">
        <v>0.74870479999999995</v>
      </c>
    </row>
    <row r="711" spans="1:21" x14ac:dyDescent="0.25">
      <c r="A711" s="20">
        <f>0.000000525068*10^9</f>
        <v>525.06799999999998</v>
      </c>
      <c r="B711">
        <v>-1.779623</v>
      </c>
      <c r="C711">
        <v>0.24122859999999999</v>
      </c>
      <c r="D711">
        <v>-0.43275809999999998</v>
      </c>
      <c r="E711">
        <v>2.3033540000000001</v>
      </c>
      <c r="F711">
        <v>0.35655480000000001</v>
      </c>
      <c r="G711">
        <v>0.15493850000000001</v>
      </c>
      <c r="H711">
        <v>1.093097</v>
      </c>
      <c r="I711">
        <v>-0.68640109999999999</v>
      </c>
      <c r="J711">
        <v>-0.82758609999999999</v>
      </c>
      <c r="K711">
        <v>1.057256</v>
      </c>
      <c r="L711">
        <v>2.7676639999999999</v>
      </c>
      <c r="M711">
        <v>0.1051773</v>
      </c>
      <c r="N711">
        <v>-0.94124989999999997</v>
      </c>
      <c r="O711">
        <v>-1.3099130000000001</v>
      </c>
      <c r="P711">
        <v>-1.0971869999999999</v>
      </c>
      <c r="Q711">
        <v>-0.73996030000000002</v>
      </c>
      <c r="R711">
        <v>0.1101227</v>
      </c>
      <c r="S711">
        <v>0.54929629999999996</v>
      </c>
      <c r="T711">
        <v>0.38030340000000001</v>
      </c>
      <c r="U711">
        <v>2.2713510000000001</v>
      </c>
    </row>
    <row r="712" spans="1:21" x14ac:dyDescent="0.25">
      <c r="A712" s="20">
        <f>0.000000526068*10^9</f>
        <v>526.06799999999998</v>
      </c>
      <c r="B712">
        <v>-1.4489399999999999</v>
      </c>
      <c r="C712">
        <v>0.24429119999999999</v>
      </c>
      <c r="D712">
        <v>0.21145159999999999</v>
      </c>
      <c r="E712">
        <v>1.786267</v>
      </c>
      <c r="F712">
        <v>0.53772059999999999</v>
      </c>
      <c r="G712">
        <v>-0.1187284</v>
      </c>
      <c r="H712">
        <v>0.78516699999999995</v>
      </c>
      <c r="I712">
        <v>0.47950219999999999</v>
      </c>
      <c r="J712">
        <v>0.50453009999999998</v>
      </c>
      <c r="K712">
        <v>0.91193659999999999</v>
      </c>
      <c r="L712">
        <v>1.58155</v>
      </c>
      <c r="M712">
        <v>-0.1802715</v>
      </c>
      <c r="N712">
        <v>-6.3835959999999997E-2</v>
      </c>
      <c r="O712">
        <v>-0.69958039999999999</v>
      </c>
      <c r="P712">
        <v>-0.67155980000000004</v>
      </c>
      <c r="Q712">
        <v>-0.74169070000000004</v>
      </c>
      <c r="R712">
        <v>0.55990130000000005</v>
      </c>
      <c r="S712">
        <v>0.2231264</v>
      </c>
      <c r="T712">
        <v>-0.52988809999999997</v>
      </c>
      <c r="U712">
        <v>1.673289</v>
      </c>
    </row>
    <row r="713" spans="1:21" x14ac:dyDescent="0.25">
      <c r="A713" s="20">
        <f>0.000000527068*10^9</f>
        <v>527.06799999999998</v>
      </c>
      <c r="B713">
        <v>-0.88747050000000005</v>
      </c>
      <c r="C713">
        <v>7.3288290000000002E-3</v>
      </c>
      <c r="D713">
        <v>0.2733333</v>
      </c>
      <c r="E713">
        <v>1.171727</v>
      </c>
      <c r="F713">
        <v>1.0880179999999999</v>
      </c>
      <c r="G713">
        <v>-0.37181069999999999</v>
      </c>
      <c r="H713">
        <v>0.37602429999999998</v>
      </c>
      <c r="I713">
        <v>1.5837639999999999</v>
      </c>
      <c r="J713">
        <v>0.56977049999999996</v>
      </c>
      <c r="K713">
        <v>0.22658700000000001</v>
      </c>
      <c r="L713">
        <v>0.64947999999999995</v>
      </c>
      <c r="M713">
        <v>4.6604849999999998E-3</v>
      </c>
      <c r="N713">
        <v>0.61415649999999999</v>
      </c>
      <c r="O713">
        <v>0.3189168</v>
      </c>
      <c r="P713">
        <v>-0.22101180000000001</v>
      </c>
      <c r="Q713">
        <v>-0.49857570000000001</v>
      </c>
      <c r="R713">
        <v>0.1944804</v>
      </c>
      <c r="S713">
        <v>0.24787999999999999</v>
      </c>
      <c r="T713">
        <v>-0.79164570000000001</v>
      </c>
      <c r="U713">
        <v>-0.65611189999999997</v>
      </c>
    </row>
    <row r="714" spans="1:21" x14ac:dyDescent="0.25">
      <c r="A714" s="20">
        <f>0.000000528068*10^9</f>
        <v>528.0680000000001</v>
      </c>
      <c r="B714">
        <v>-0.56260140000000003</v>
      </c>
      <c r="C714">
        <v>-0.24792500000000001</v>
      </c>
      <c r="D714">
        <v>-0.42864029999999997</v>
      </c>
      <c r="E714">
        <v>0.48546709999999998</v>
      </c>
      <c r="F714">
        <v>1.4796119999999999</v>
      </c>
      <c r="G714">
        <v>-0.65170360000000005</v>
      </c>
      <c r="H714">
        <v>0.65602990000000005</v>
      </c>
      <c r="I714">
        <v>0.75986339999999997</v>
      </c>
      <c r="J714">
        <v>0.15664939999999999</v>
      </c>
      <c r="K714">
        <v>-0.32990740000000002</v>
      </c>
      <c r="L714">
        <v>0.57456910000000005</v>
      </c>
      <c r="M714">
        <v>0.33824900000000002</v>
      </c>
      <c r="N714">
        <v>-9.8561579999999996E-2</v>
      </c>
      <c r="O714">
        <v>1.3842639999999999</v>
      </c>
      <c r="P714">
        <v>-0.3493193</v>
      </c>
      <c r="Q714">
        <v>-0.82250049999999997</v>
      </c>
      <c r="R714">
        <v>-1.0202450000000001</v>
      </c>
      <c r="S714">
        <v>1.165532</v>
      </c>
      <c r="T714">
        <v>0.64772110000000005</v>
      </c>
      <c r="U714">
        <v>-2.957525</v>
      </c>
    </row>
    <row r="715" spans="1:21" x14ac:dyDescent="0.25">
      <c r="A715" s="20">
        <f>0.000000529068*10^9</f>
        <v>529.06799999999998</v>
      </c>
      <c r="B715">
        <v>-0.20289560000000001</v>
      </c>
      <c r="C715">
        <v>0.515459</v>
      </c>
      <c r="D715">
        <v>-0.63710089999999997</v>
      </c>
      <c r="E715">
        <v>-0.2435882</v>
      </c>
      <c r="F715">
        <v>1.611391</v>
      </c>
      <c r="G715">
        <v>-8.468299E-2</v>
      </c>
      <c r="H715">
        <v>1.8167450000000001</v>
      </c>
      <c r="I715">
        <v>-0.5981223</v>
      </c>
      <c r="J715">
        <v>0.3207836</v>
      </c>
      <c r="K715">
        <v>-1.093899</v>
      </c>
      <c r="L715">
        <v>0.22099920000000001</v>
      </c>
      <c r="M715">
        <v>0.35561229999999999</v>
      </c>
      <c r="N715">
        <v>-1.0296529999999999</v>
      </c>
      <c r="O715">
        <v>2.4000759999999999</v>
      </c>
      <c r="P715">
        <v>-0.41595080000000001</v>
      </c>
      <c r="Q715">
        <v>-1.3095509999999999</v>
      </c>
      <c r="R715">
        <v>-1.765655</v>
      </c>
      <c r="S715">
        <v>2.516324</v>
      </c>
      <c r="T715">
        <v>1.4313819999999999</v>
      </c>
      <c r="U715">
        <v>-3.5814300000000001</v>
      </c>
    </row>
    <row r="716" spans="1:21" x14ac:dyDescent="0.25">
      <c r="A716" s="20">
        <f>0.000000530068*10^9</f>
        <v>530.06799999999998</v>
      </c>
      <c r="B716">
        <v>-0.48574970000000001</v>
      </c>
      <c r="C716">
        <v>0.89663380000000004</v>
      </c>
      <c r="D716">
        <v>-1.192383</v>
      </c>
      <c r="E716">
        <v>2.8958560000000001E-2</v>
      </c>
      <c r="F716">
        <v>1.6969110000000001</v>
      </c>
      <c r="G716">
        <v>0.40730369999999999</v>
      </c>
      <c r="H716">
        <v>1.683913</v>
      </c>
      <c r="I716">
        <v>-0.80951390000000001</v>
      </c>
      <c r="J716">
        <v>0.58650409999999997</v>
      </c>
      <c r="K716">
        <v>-1.950299</v>
      </c>
      <c r="L716">
        <v>-0.21437909999999999</v>
      </c>
      <c r="M716">
        <v>0.59635210000000005</v>
      </c>
      <c r="N716">
        <v>-1.1001860000000001</v>
      </c>
      <c r="O716">
        <v>2.504623</v>
      </c>
      <c r="P716">
        <v>7.412587E-3</v>
      </c>
      <c r="Q716">
        <v>-1.7598229999999999</v>
      </c>
      <c r="R716">
        <v>-1.0570189999999999</v>
      </c>
      <c r="S716">
        <v>1.8104499999999999</v>
      </c>
      <c r="T716">
        <v>0.47896660000000002</v>
      </c>
      <c r="U716">
        <v>-2.5717379999999999</v>
      </c>
    </row>
    <row r="717" spans="1:21" x14ac:dyDescent="0.25">
      <c r="A717" s="20">
        <f>0.000000531068*10^9</f>
        <v>531.06799999999998</v>
      </c>
      <c r="B717">
        <v>-1.4065080000000001</v>
      </c>
      <c r="C717">
        <v>-0.19878380000000001</v>
      </c>
      <c r="D717">
        <v>-1.901959</v>
      </c>
      <c r="E717">
        <v>5.8878060000000003E-2</v>
      </c>
      <c r="F717">
        <v>1.702048</v>
      </c>
      <c r="G717">
        <v>-5.581411E-2</v>
      </c>
      <c r="H717">
        <v>0.46968320000000002</v>
      </c>
      <c r="I717">
        <v>-0.60719939999999994</v>
      </c>
      <c r="J717">
        <v>0.51106560000000001</v>
      </c>
      <c r="K717">
        <v>-1.441098</v>
      </c>
      <c r="L717">
        <v>-5.731439E-2</v>
      </c>
      <c r="M717">
        <v>0.83846589999999999</v>
      </c>
      <c r="N717">
        <v>-0.80944260000000001</v>
      </c>
      <c r="O717">
        <v>0.69863200000000003</v>
      </c>
      <c r="P717">
        <v>0.31683860000000003</v>
      </c>
      <c r="Q717">
        <v>-1.949406</v>
      </c>
      <c r="R717">
        <v>0.42117250000000001</v>
      </c>
      <c r="S717">
        <v>0.13101699999999999</v>
      </c>
      <c r="T717">
        <v>-0.74892150000000002</v>
      </c>
      <c r="U717">
        <v>-1.685249</v>
      </c>
    </row>
    <row r="718" spans="1:21" x14ac:dyDescent="0.25">
      <c r="A718" s="20">
        <f>0.000000532068*10^9</f>
        <v>532.06799999999998</v>
      </c>
      <c r="B718">
        <v>-1.5539529999999999</v>
      </c>
      <c r="C718">
        <v>-0.99634009999999995</v>
      </c>
      <c r="D718">
        <v>-1.495349</v>
      </c>
      <c r="E718">
        <v>-0.65236859999999997</v>
      </c>
      <c r="F718">
        <v>1.899373</v>
      </c>
      <c r="G718">
        <v>-0.60789550000000003</v>
      </c>
      <c r="H718">
        <v>0.88564200000000004</v>
      </c>
      <c r="I718">
        <v>-0.35087049999999997</v>
      </c>
      <c r="J718">
        <v>0.42700670000000002</v>
      </c>
      <c r="K718">
        <v>0.29252319999999998</v>
      </c>
      <c r="L718">
        <v>0.14156540000000001</v>
      </c>
      <c r="M718">
        <v>0.66472439999999999</v>
      </c>
      <c r="N718">
        <v>-0.83959969999999995</v>
      </c>
      <c r="O718">
        <v>-1.0023010000000001</v>
      </c>
      <c r="P718">
        <v>0.7169894</v>
      </c>
      <c r="Q718">
        <v>-1.2758389999999999</v>
      </c>
      <c r="R718">
        <v>1.1567430000000001</v>
      </c>
      <c r="S718">
        <v>-0.5427111</v>
      </c>
      <c r="T718">
        <v>-1.20299</v>
      </c>
      <c r="U718">
        <v>-1.1544319999999999</v>
      </c>
    </row>
    <row r="719" spans="1:21" x14ac:dyDescent="0.25">
      <c r="A719" s="20">
        <f>0.000000533068*10^9</f>
        <v>533.06799999999998</v>
      </c>
      <c r="B719">
        <v>-0.64623419999999998</v>
      </c>
      <c r="C719">
        <v>-0.71486590000000005</v>
      </c>
      <c r="D719">
        <v>-0.18590609999999999</v>
      </c>
      <c r="E719">
        <v>7.3831160000000007E-2</v>
      </c>
      <c r="F719">
        <v>1.8520080000000001</v>
      </c>
      <c r="G719">
        <v>-0.55925219999999998</v>
      </c>
      <c r="H719">
        <v>2.0125039999999998</v>
      </c>
      <c r="I719">
        <v>0.65961700000000001</v>
      </c>
      <c r="J719">
        <v>0.47118149999999998</v>
      </c>
      <c r="K719">
        <v>0.91459100000000004</v>
      </c>
      <c r="L719">
        <v>0.56359400000000004</v>
      </c>
      <c r="M719">
        <v>0.40854819999999997</v>
      </c>
      <c r="N719">
        <v>-0.15018310000000001</v>
      </c>
      <c r="O719">
        <v>-0.58276209999999995</v>
      </c>
      <c r="P719">
        <v>0.76458130000000002</v>
      </c>
      <c r="Q719">
        <v>-0.22717619999999999</v>
      </c>
      <c r="R719">
        <v>0.87351570000000001</v>
      </c>
      <c r="S719">
        <v>-0.65839599999999998</v>
      </c>
      <c r="T719">
        <v>-0.78060629999999998</v>
      </c>
      <c r="U719">
        <v>-0.4206974</v>
      </c>
    </row>
    <row r="720" spans="1:21" x14ac:dyDescent="0.25">
      <c r="A720" s="20">
        <f>0.000000534068*10^9</f>
        <v>534.06799999999998</v>
      </c>
      <c r="B720">
        <v>0.39454939999999999</v>
      </c>
      <c r="C720">
        <v>-0.2068287</v>
      </c>
      <c r="D720">
        <v>1.3435379999999999</v>
      </c>
      <c r="E720">
        <v>0.87123220000000001</v>
      </c>
      <c r="F720">
        <v>1.0253650000000001</v>
      </c>
      <c r="G720">
        <v>-0.928956</v>
      </c>
      <c r="H720">
        <v>1.7003060000000001</v>
      </c>
      <c r="I720">
        <v>1.942404</v>
      </c>
      <c r="J720">
        <v>0.1288716</v>
      </c>
      <c r="K720">
        <v>0.21371329999999999</v>
      </c>
      <c r="L720">
        <v>1.401227</v>
      </c>
      <c r="M720">
        <v>0.38564920000000003</v>
      </c>
      <c r="N720">
        <v>1.105232</v>
      </c>
      <c r="O720">
        <v>0.14892069999999999</v>
      </c>
      <c r="P720">
        <v>-0.15771879999999999</v>
      </c>
      <c r="Q720">
        <v>-0.50275369999999997</v>
      </c>
      <c r="R720">
        <v>0.3772896</v>
      </c>
      <c r="S720">
        <v>-4.2094310000000003E-2</v>
      </c>
      <c r="T720">
        <v>-0.498614</v>
      </c>
      <c r="U720">
        <v>-0.45031130000000003</v>
      </c>
    </row>
    <row r="721" spans="1:21" x14ac:dyDescent="0.25">
      <c r="A721" s="20">
        <f>0.000000535068*10^9</f>
        <v>535.06799999999998</v>
      </c>
      <c r="B721">
        <v>1.1267579999999999</v>
      </c>
      <c r="C721">
        <v>-0.4688793</v>
      </c>
      <c r="D721">
        <v>1.7685139999999999</v>
      </c>
      <c r="E721">
        <v>-0.73878549999999998</v>
      </c>
      <c r="F721">
        <v>0.79754659999999999</v>
      </c>
      <c r="G721">
        <v>-1.58663</v>
      </c>
      <c r="H721">
        <v>0.77054100000000003</v>
      </c>
      <c r="I721">
        <v>1.514686</v>
      </c>
      <c r="J721">
        <v>5.7531550000000001E-2</v>
      </c>
      <c r="K721">
        <v>-0.44321060000000001</v>
      </c>
      <c r="L721">
        <v>1.7777810000000001</v>
      </c>
      <c r="M721">
        <v>0.23528489999999999</v>
      </c>
      <c r="N721">
        <v>0.98938979999999999</v>
      </c>
      <c r="O721">
        <v>-0.17199719999999999</v>
      </c>
      <c r="P721">
        <v>-0.49200899999999997</v>
      </c>
      <c r="Q721">
        <v>-1.586266</v>
      </c>
      <c r="R721">
        <v>0.31461420000000001</v>
      </c>
      <c r="S721">
        <v>1.00932</v>
      </c>
      <c r="T721">
        <v>-1.067769</v>
      </c>
      <c r="U721">
        <v>-0.99338190000000004</v>
      </c>
    </row>
    <row r="722" spans="1:21" x14ac:dyDescent="0.25">
      <c r="A722" s="20">
        <f>0.000000536068*10^9</f>
        <v>536.06799999999998</v>
      </c>
      <c r="B722">
        <v>0.41334900000000002</v>
      </c>
      <c r="C722">
        <v>-1.229662</v>
      </c>
      <c r="D722">
        <v>0.14264189999999999</v>
      </c>
      <c r="E722">
        <v>-2.0080049999999998</v>
      </c>
      <c r="F722">
        <v>1.3555330000000001</v>
      </c>
      <c r="G722">
        <v>-0.90816940000000002</v>
      </c>
      <c r="H722">
        <v>-0.17758979999999999</v>
      </c>
      <c r="I722">
        <v>-0.17753070000000001</v>
      </c>
      <c r="J722">
        <v>0.84873949999999998</v>
      </c>
      <c r="K722">
        <v>-0.94891289999999995</v>
      </c>
      <c r="L722">
        <v>1.0931109999999999</v>
      </c>
      <c r="M722">
        <v>-0.65406560000000002</v>
      </c>
      <c r="N722">
        <v>-4.0391969999999999E-2</v>
      </c>
      <c r="O722">
        <v>-0.32921549999999999</v>
      </c>
      <c r="P722">
        <v>2.62516E-2</v>
      </c>
      <c r="Q722">
        <v>-1.405518</v>
      </c>
      <c r="R722">
        <v>0.28566029999999998</v>
      </c>
      <c r="S722">
        <v>0.74139529999999998</v>
      </c>
      <c r="T722">
        <v>-1.156101</v>
      </c>
      <c r="U722">
        <v>-1.0463309999999999</v>
      </c>
    </row>
    <row r="723" spans="1:21" x14ac:dyDescent="0.25">
      <c r="A723" s="20">
        <f>0.000000537068*10^9</f>
        <v>537.06799999999998</v>
      </c>
      <c r="B723">
        <v>-1.700391</v>
      </c>
      <c r="C723">
        <v>-1.292211</v>
      </c>
      <c r="D723">
        <v>-1.6341760000000001</v>
      </c>
      <c r="E723">
        <v>-0.49781789999999998</v>
      </c>
      <c r="F723">
        <v>1.519477</v>
      </c>
      <c r="G723">
        <v>0.61054339999999996</v>
      </c>
      <c r="H723">
        <v>-1.289439</v>
      </c>
      <c r="I723">
        <v>-0.81700249999999996</v>
      </c>
      <c r="J723">
        <v>1.0810489999999999</v>
      </c>
      <c r="K723">
        <v>-1.4219569999999999</v>
      </c>
      <c r="L723">
        <v>0.51823269999999999</v>
      </c>
      <c r="M723">
        <v>-1.2264090000000001</v>
      </c>
      <c r="N723">
        <v>-0.41207280000000002</v>
      </c>
      <c r="O723">
        <v>0.48674299999999998</v>
      </c>
      <c r="P723">
        <v>0.31559589999999998</v>
      </c>
      <c r="Q723">
        <v>-0.48144100000000001</v>
      </c>
      <c r="R723">
        <v>0.1118864</v>
      </c>
      <c r="S723">
        <v>-0.23235639999999999</v>
      </c>
      <c r="T723">
        <v>0.1269487</v>
      </c>
      <c r="U723">
        <v>-0.7258675</v>
      </c>
    </row>
    <row r="724" spans="1:21" x14ac:dyDescent="0.25">
      <c r="A724" s="20">
        <f>0.000000538068*10^9</f>
        <v>538.0680000000001</v>
      </c>
      <c r="B724">
        <v>-2.2490790000000001</v>
      </c>
      <c r="C724">
        <v>-1.150506</v>
      </c>
      <c r="D724">
        <v>-1.119983</v>
      </c>
      <c r="E724">
        <v>1.1093949999999999</v>
      </c>
      <c r="F724">
        <v>1.2292620000000001</v>
      </c>
      <c r="G724">
        <v>1.3353619999999999</v>
      </c>
      <c r="H724">
        <v>-1.566716</v>
      </c>
      <c r="I724">
        <v>-0.48712100000000003</v>
      </c>
      <c r="J724">
        <v>0.23139970000000001</v>
      </c>
      <c r="K724">
        <v>-1.561258</v>
      </c>
      <c r="L724">
        <v>0.64886120000000003</v>
      </c>
      <c r="M724">
        <v>-0.57915709999999998</v>
      </c>
      <c r="N724">
        <v>0.52911929999999996</v>
      </c>
      <c r="O724">
        <v>1.5833950000000001</v>
      </c>
      <c r="P724">
        <v>0.48836960000000001</v>
      </c>
      <c r="Q724">
        <v>-0.33053510000000003</v>
      </c>
      <c r="R724">
        <v>0.16105059999999999</v>
      </c>
      <c r="S724">
        <v>-0.52665859999999998</v>
      </c>
      <c r="T724">
        <v>0.4498721</v>
      </c>
      <c r="U724">
        <v>0.30130059999999997</v>
      </c>
    </row>
    <row r="725" spans="1:21" x14ac:dyDescent="0.25">
      <c r="A725" s="20">
        <f>0.000000539068*10^9</f>
        <v>539.06799999999998</v>
      </c>
      <c r="B725">
        <v>-0.90552270000000001</v>
      </c>
      <c r="C725">
        <v>-1.9702980000000001</v>
      </c>
      <c r="D725">
        <v>0.40300560000000002</v>
      </c>
      <c r="E725">
        <v>0.1304207</v>
      </c>
      <c r="F725">
        <v>0.75736970000000003</v>
      </c>
      <c r="G725">
        <v>1.22411</v>
      </c>
      <c r="H725">
        <v>-0.51950370000000001</v>
      </c>
      <c r="I725">
        <v>-0.4471619</v>
      </c>
      <c r="J725">
        <v>-0.8671991</v>
      </c>
      <c r="K725">
        <v>-1.555342</v>
      </c>
      <c r="L725">
        <v>0.72770219999999997</v>
      </c>
      <c r="M725">
        <v>-0.14278959999999999</v>
      </c>
      <c r="N725">
        <v>1.793418</v>
      </c>
      <c r="O725">
        <v>1.3833040000000001</v>
      </c>
      <c r="P725">
        <v>0.46338059999999998</v>
      </c>
      <c r="Q725">
        <v>-0.23772399999999999</v>
      </c>
      <c r="R725">
        <v>-0.28066219999999997</v>
      </c>
      <c r="S725">
        <v>-0.51342929999999998</v>
      </c>
      <c r="T725">
        <v>-1.162741</v>
      </c>
      <c r="U725">
        <v>0.94251300000000005</v>
      </c>
    </row>
    <row r="726" spans="1:21" x14ac:dyDescent="0.25">
      <c r="A726" s="20">
        <f>0.000000540068*10^9</f>
        <v>540.06799999999998</v>
      </c>
      <c r="B726">
        <v>-0.2006751</v>
      </c>
      <c r="C726">
        <v>-2.226693</v>
      </c>
      <c r="D726">
        <v>0.45602090000000001</v>
      </c>
      <c r="E726">
        <v>-1.339148</v>
      </c>
      <c r="F726">
        <v>0.63398920000000003</v>
      </c>
      <c r="G726">
        <v>1.305077</v>
      </c>
      <c r="H726">
        <v>0.71384559999999997</v>
      </c>
      <c r="I726">
        <v>-0.24927260000000001</v>
      </c>
      <c r="J726">
        <v>-1.3862939999999999</v>
      </c>
      <c r="K726">
        <v>-1.4779249999999999</v>
      </c>
      <c r="L726">
        <v>0.7281299</v>
      </c>
      <c r="M726">
        <v>-0.45934809999999998</v>
      </c>
      <c r="N726">
        <v>1.010567</v>
      </c>
      <c r="O726">
        <v>0.18814500000000001</v>
      </c>
      <c r="P726">
        <v>0.62467229999999996</v>
      </c>
      <c r="Q726">
        <v>0.3678881</v>
      </c>
      <c r="R726">
        <v>-1.4602299999999999</v>
      </c>
      <c r="S726">
        <v>0.32316349999999999</v>
      </c>
      <c r="T726">
        <v>-1.5380879999999999</v>
      </c>
      <c r="U726">
        <v>-0.49048580000000003</v>
      </c>
    </row>
    <row r="727" spans="1:21" x14ac:dyDescent="0.25">
      <c r="A727" s="20">
        <f>0.000000541068*10^9</f>
        <v>541.06799999999998</v>
      </c>
      <c r="B727">
        <v>1.1357549999999999E-2</v>
      </c>
      <c r="C727">
        <v>-0.87061829999999996</v>
      </c>
      <c r="D727">
        <v>0.53274049999999995</v>
      </c>
      <c r="E727">
        <v>-0.4601403</v>
      </c>
      <c r="F727">
        <v>0.71989139999999996</v>
      </c>
      <c r="G727">
        <v>1.907751</v>
      </c>
      <c r="H727">
        <v>0.63779220000000003</v>
      </c>
      <c r="I727">
        <v>8.382771E-2</v>
      </c>
      <c r="J727">
        <v>-0.67892300000000005</v>
      </c>
      <c r="K727">
        <v>-0.53628279999999995</v>
      </c>
      <c r="L727">
        <v>0.1699717</v>
      </c>
      <c r="M727">
        <v>-0.67303239999999998</v>
      </c>
      <c r="N727">
        <v>-1.023609</v>
      </c>
      <c r="O727">
        <v>-0.18815100000000001</v>
      </c>
      <c r="P727">
        <v>1.1385890000000001</v>
      </c>
      <c r="Q727">
        <v>0.2631752</v>
      </c>
      <c r="R727">
        <v>-2.0533830000000002</v>
      </c>
      <c r="S727">
        <v>1.4567639999999999</v>
      </c>
      <c r="T727">
        <v>0.15120330000000001</v>
      </c>
      <c r="U727">
        <v>-2.0976360000000001</v>
      </c>
    </row>
    <row r="728" spans="1:21" x14ac:dyDescent="0.25">
      <c r="A728" s="20">
        <f>0.000000542068*10^9</f>
        <v>542.06799999999998</v>
      </c>
      <c r="B728">
        <v>0.32668940000000002</v>
      </c>
      <c r="C728">
        <v>-0.66192830000000002</v>
      </c>
      <c r="D728">
        <v>1.364727</v>
      </c>
      <c r="E728">
        <v>0.66720869999999999</v>
      </c>
      <c r="F728">
        <v>0.45234220000000003</v>
      </c>
      <c r="G728">
        <v>2.5872959999999998</v>
      </c>
      <c r="H728">
        <v>-0.1700924</v>
      </c>
      <c r="I728">
        <v>-0.12465320000000001</v>
      </c>
      <c r="J728">
        <v>0.32780389999999998</v>
      </c>
      <c r="K728">
        <v>0.50650689999999998</v>
      </c>
      <c r="L728">
        <v>-0.79678090000000001</v>
      </c>
      <c r="M728">
        <v>-0.93209129999999996</v>
      </c>
      <c r="N728">
        <v>-1.799177</v>
      </c>
      <c r="O728">
        <v>-0.1114914</v>
      </c>
      <c r="P728">
        <v>1.2033389999999999</v>
      </c>
      <c r="Q728">
        <v>-0.1501497</v>
      </c>
      <c r="R728">
        <v>-1.599558</v>
      </c>
      <c r="S728">
        <v>1.003039</v>
      </c>
      <c r="T728">
        <v>1.026994</v>
      </c>
      <c r="U728">
        <v>-2.017817</v>
      </c>
    </row>
    <row r="729" spans="1:21" x14ac:dyDescent="0.25">
      <c r="A729" s="20">
        <f>0.000000543068*10^9</f>
        <v>543.06799999999998</v>
      </c>
      <c r="B729">
        <v>0.21299070000000001</v>
      </c>
      <c r="C729">
        <v>-2.4255390000000001</v>
      </c>
      <c r="D729">
        <v>0.6087129</v>
      </c>
      <c r="E729">
        <v>-0.48258269999999998</v>
      </c>
      <c r="F729">
        <v>-0.25668600000000003</v>
      </c>
      <c r="G729">
        <v>2.2801779999999998</v>
      </c>
      <c r="H729">
        <v>2.548862E-2</v>
      </c>
      <c r="I729">
        <v>0.21583730000000001</v>
      </c>
      <c r="J729">
        <v>0.52324749999999998</v>
      </c>
      <c r="K729">
        <v>0.54948909999999995</v>
      </c>
      <c r="L729">
        <v>-0.73625220000000002</v>
      </c>
      <c r="M729">
        <v>-1.6514279999999999</v>
      </c>
      <c r="N729">
        <v>-1.2242729999999999</v>
      </c>
      <c r="O729">
        <v>-0.22232469999999999</v>
      </c>
      <c r="P729">
        <v>0.46618920000000003</v>
      </c>
      <c r="Q729">
        <v>0.68112729999999999</v>
      </c>
      <c r="R729">
        <v>-1.623596</v>
      </c>
      <c r="S729">
        <v>-1.1371920000000001E-2</v>
      </c>
      <c r="T729">
        <v>0.41972199999999998</v>
      </c>
      <c r="U729">
        <v>-1.392296</v>
      </c>
    </row>
    <row r="730" spans="1:21" x14ac:dyDescent="0.25">
      <c r="A730" s="20">
        <f>0.000000544068*10^9</f>
        <v>544.06799999999998</v>
      </c>
      <c r="B730">
        <v>0.58929710000000002</v>
      </c>
      <c r="C730">
        <v>-3.2880039999999999</v>
      </c>
      <c r="D730">
        <v>-0.67973839999999996</v>
      </c>
      <c r="E730">
        <v>-1.102169</v>
      </c>
      <c r="F730">
        <v>-1.69224</v>
      </c>
      <c r="G730">
        <v>0.42494539999999997</v>
      </c>
      <c r="H730">
        <v>0.64376639999999996</v>
      </c>
      <c r="I730">
        <v>0.65076469999999997</v>
      </c>
      <c r="J730">
        <v>5.7092190000000001E-2</v>
      </c>
      <c r="K730">
        <v>0.24270739999999999</v>
      </c>
      <c r="L730">
        <v>0.22239249999999999</v>
      </c>
      <c r="M730">
        <v>-2.043822</v>
      </c>
      <c r="N730">
        <v>-0.64974319999999997</v>
      </c>
      <c r="O730">
        <v>0.41504550000000001</v>
      </c>
      <c r="P730">
        <v>-0.48322150000000003</v>
      </c>
      <c r="Q730">
        <v>1.409448</v>
      </c>
      <c r="R730">
        <v>-2.531981</v>
      </c>
      <c r="S730">
        <v>-0.26799279999999998</v>
      </c>
      <c r="T730">
        <v>0.12805549999999999</v>
      </c>
      <c r="U730">
        <v>-1.219384</v>
      </c>
    </row>
    <row r="731" spans="1:21" x14ac:dyDescent="0.25">
      <c r="A731" s="20">
        <f>0.000000545068*10^9</f>
        <v>545.0680000000001</v>
      </c>
      <c r="B731">
        <v>1.4302809999999999</v>
      </c>
      <c r="C731">
        <v>-2.0343010000000001</v>
      </c>
      <c r="D731">
        <v>-0.1495388</v>
      </c>
      <c r="E731">
        <v>0.62236729999999996</v>
      </c>
      <c r="F731">
        <v>-2.4121999999999999</v>
      </c>
      <c r="G731">
        <v>-0.4525885</v>
      </c>
      <c r="H731">
        <v>0.37180960000000002</v>
      </c>
      <c r="I731">
        <v>1.7738449999999999E-2</v>
      </c>
      <c r="J731">
        <v>-0.1425604</v>
      </c>
      <c r="K731">
        <v>-0.44524570000000002</v>
      </c>
      <c r="L731">
        <v>0.58111009999999996</v>
      </c>
      <c r="M731">
        <v>-1.612776</v>
      </c>
      <c r="N731">
        <v>-1.53668</v>
      </c>
      <c r="O731">
        <v>1.389084</v>
      </c>
      <c r="P731">
        <v>-0.63855479999999998</v>
      </c>
      <c r="Q731">
        <v>-2.4667910000000001E-2</v>
      </c>
      <c r="R731">
        <v>-2.5048599999999999</v>
      </c>
      <c r="S731">
        <v>0.1394456</v>
      </c>
      <c r="T731">
        <v>0.3252524</v>
      </c>
      <c r="U731">
        <v>-1.047714</v>
      </c>
    </row>
    <row r="732" spans="1:21" x14ac:dyDescent="0.25">
      <c r="A732" s="20">
        <f>0.000000546068*10^9</f>
        <v>546.06799999999998</v>
      </c>
      <c r="B732">
        <v>0.60902420000000002</v>
      </c>
      <c r="C732">
        <v>-0.61413609999999996</v>
      </c>
      <c r="D732">
        <v>0.99548309999999995</v>
      </c>
      <c r="E732">
        <v>1.6538040000000001</v>
      </c>
      <c r="F732">
        <v>-1.2964359999999999</v>
      </c>
      <c r="G732">
        <v>0.96767860000000006</v>
      </c>
      <c r="H732">
        <v>-0.62140910000000005</v>
      </c>
      <c r="I732">
        <v>-0.60193529999999995</v>
      </c>
      <c r="J732">
        <v>1.225419</v>
      </c>
      <c r="K732">
        <v>-1.5143450000000001</v>
      </c>
      <c r="L732">
        <v>0.14973910000000001</v>
      </c>
      <c r="M732">
        <v>-1.1238809999999999</v>
      </c>
      <c r="N732">
        <v>-2.8295629999999998</v>
      </c>
      <c r="O732">
        <v>1.686644</v>
      </c>
      <c r="P732">
        <v>-0.33974389999999999</v>
      </c>
      <c r="Q732">
        <v>-2.0662050000000001</v>
      </c>
      <c r="R732">
        <v>-0.82980469999999995</v>
      </c>
      <c r="S732">
        <v>1.1975530000000001</v>
      </c>
      <c r="T732">
        <v>-1.104131E-2</v>
      </c>
      <c r="U732">
        <v>-0.16657259999999999</v>
      </c>
    </row>
    <row r="733" spans="1:21" x14ac:dyDescent="0.25">
      <c r="A733" s="20">
        <f>0.000000547068*10^9</f>
        <v>547.06799999999998</v>
      </c>
      <c r="B733">
        <v>-1.2040360000000001</v>
      </c>
      <c r="C733">
        <v>-0.52741870000000002</v>
      </c>
      <c r="D733">
        <v>1.0665249999999999</v>
      </c>
      <c r="E733">
        <v>0.6699406</v>
      </c>
      <c r="F733">
        <v>-2.6608590000000001E-2</v>
      </c>
      <c r="G733">
        <v>1.675082</v>
      </c>
      <c r="H733">
        <v>-1.3330040000000001</v>
      </c>
      <c r="I733">
        <v>-1.187624</v>
      </c>
      <c r="J733">
        <v>2.58711</v>
      </c>
      <c r="K733">
        <v>-1.808916</v>
      </c>
      <c r="L733">
        <v>0.58489899999999995</v>
      </c>
      <c r="M733">
        <v>-0.71885089999999996</v>
      </c>
      <c r="N733">
        <v>-2.0731980000000001</v>
      </c>
      <c r="O733">
        <v>1.519358</v>
      </c>
      <c r="P733">
        <v>0.18586169999999999</v>
      </c>
      <c r="Q733">
        <v>-2.2359640000000001</v>
      </c>
      <c r="R733">
        <v>0.91453649999999997</v>
      </c>
      <c r="S733">
        <v>1.2264060000000001</v>
      </c>
      <c r="T733">
        <v>-0.55876150000000002</v>
      </c>
      <c r="U733">
        <v>0.80981329999999996</v>
      </c>
    </row>
    <row r="734" spans="1:21" x14ac:dyDescent="0.25">
      <c r="A734" s="20">
        <f>0.000000548068*10^9</f>
        <v>548.06799999999998</v>
      </c>
      <c r="B734">
        <v>-1.1618230000000001</v>
      </c>
      <c r="C734">
        <v>-0.90285309999999996</v>
      </c>
      <c r="D734">
        <v>0.75984039999999997</v>
      </c>
      <c r="E734">
        <v>-0.2703874</v>
      </c>
      <c r="F734">
        <v>0.65867430000000005</v>
      </c>
      <c r="G734">
        <v>0.46521099999999999</v>
      </c>
      <c r="H734">
        <v>-0.95376530000000004</v>
      </c>
      <c r="I734">
        <v>-1.8602000000000001</v>
      </c>
      <c r="J734">
        <v>1.589337</v>
      </c>
      <c r="K734">
        <v>-1.2886150000000001</v>
      </c>
      <c r="L734">
        <v>1.2204189999999999</v>
      </c>
      <c r="M734">
        <v>-0.162799</v>
      </c>
      <c r="N734">
        <v>-0.3169612</v>
      </c>
      <c r="O734">
        <v>0.90281560000000005</v>
      </c>
      <c r="P734">
        <v>0.85129149999999998</v>
      </c>
      <c r="Q734">
        <v>-0.94399480000000002</v>
      </c>
      <c r="R734">
        <v>0.76453280000000001</v>
      </c>
      <c r="S734">
        <v>-0.25451489999999999</v>
      </c>
      <c r="T734">
        <v>-0.63339920000000005</v>
      </c>
      <c r="U734">
        <v>0.44315919999999998</v>
      </c>
    </row>
    <row r="735" spans="1:21" x14ac:dyDescent="0.25">
      <c r="A735" s="20">
        <f>0.000000549068*10^9</f>
        <v>549.06799999999998</v>
      </c>
      <c r="B735">
        <v>-1.6349510000000001E-2</v>
      </c>
      <c r="C735">
        <v>-1.586438</v>
      </c>
      <c r="D735">
        <v>1.2664340000000001</v>
      </c>
      <c r="E735">
        <v>0.13092100000000001</v>
      </c>
      <c r="F735">
        <v>1.0613250000000001</v>
      </c>
      <c r="G735">
        <v>-0.1580482</v>
      </c>
      <c r="H735">
        <v>-0.1190403</v>
      </c>
      <c r="I735">
        <v>-1.9757910000000001</v>
      </c>
      <c r="J735">
        <v>-5.4089230000000002E-2</v>
      </c>
      <c r="K735">
        <v>-0.70513820000000005</v>
      </c>
      <c r="L735">
        <v>0.2107038</v>
      </c>
      <c r="M735">
        <v>-0.27193339999999999</v>
      </c>
      <c r="N735">
        <v>0.12317989999999999</v>
      </c>
      <c r="O735">
        <v>0.41157630000000001</v>
      </c>
      <c r="P735">
        <v>-0.12478590000000001</v>
      </c>
      <c r="Q735">
        <v>0.28565269999999998</v>
      </c>
      <c r="R735">
        <v>-0.97202750000000004</v>
      </c>
      <c r="S735">
        <v>-0.63192979999999999</v>
      </c>
      <c r="T735">
        <v>-0.51752860000000001</v>
      </c>
      <c r="U735">
        <v>-1.0436380000000001</v>
      </c>
    </row>
    <row r="736" spans="1:21" x14ac:dyDescent="0.25">
      <c r="A736" s="20">
        <f>0.000000550068*10^9</f>
        <v>550.06799999999998</v>
      </c>
      <c r="B736">
        <v>-6.5381270000000005E-2</v>
      </c>
      <c r="C736">
        <v>-2.1458400000000002</v>
      </c>
      <c r="D736">
        <v>1.6230929999999999</v>
      </c>
      <c r="E736">
        <v>1.1421410000000001</v>
      </c>
      <c r="F736">
        <v>0.70971110000000004</v>
      </c>
      <c r="G736">
        <v>0.75589759999999995</v>
      </c>
      <c r="H736">
        <v>0.6873416</v>
      </c>
      <c r="I736">
        <v>-2.097512</v>
      </c>
      <c r="J736">
        <v>-0.37555300000000003</v>
      </c>
      <c r="K736">
        <v>-0.18196999999999999</v>
      </c>
      <c r="L736">
        <v>-0.74116289999999996</v>
      </c>
      <c r="M736">
        <v>-1.517765</v>
      </c>
      <c r="N736">
        <v>-0.3451613</v>
      </c>
      <c r="O736">
        <v>0.50696889999999994</v>
      </c>
      <c r="P736">
        <v>-1.97061</v>
      </c>
      <c r="Q736">
        <v>0.88524139999999996</v>
      </c>
      <c r="R736">
        <v>-2.3792819999999999</v>
      </c>
      <c r="S736">
        <v>-2.7392649999999998E-3</v>
      </c>
      <c r="T736">
        <v>-0.7484461</v>
      </c>
      <c r="U736">
        <v>-0.99254439999999999</v>
      </c>
    </row>
    <row r="737" spans="1:21" x14ac:dyDescent="0.25">
      <c r="A737" s="20">
        <f>0.000000551068*10^9</f>
        <v>551.06799999999998</v>
      </c>
      <c r="B737">
        <v>-0.3274823</v>
      </c>
      <c r="C737">
        <v>-1.6109059999999999</v>
      </c>
      <c r="D737">
        <v>0.68705720000000003</v>
      </c>
      <c r="E737">
        <v>1.588449</v>
      </c>
      <c r="F737">
        <v>0.3331691</v>
      </c>
      <c r="G737">
        <v>1.192693</v>
      </c>
      <c r="H737">
        <v>1.779612</v>
      </c>
      <c r="I737">
        <v>-1.973902</v>
      </c>
      <c r="J737">
        <v>8.4308359999999999E-2</v>
      </c>
      <c r="K737">
        <v>0.12949530000000001</v>
      </c>
      <c r="L737">
        <v>-0.98630200000000001</v>
      </c>
      <c r="M737">
        <v>-2.3572489999999999</v>
      </c>
      <c r="N737">
        <v>-0.60328269999999995</v>
      </c>
      <c r="O737">
        <v>0.61321599999999998</v>
      </c>
      <c r="P737">
        <v>-1.8178570000000001</v>
      </c>
      <c r="Q737">
        <v>0.73423780000000005</v>
      </c>
      <c r="R737">
        <v>-2.3773810000000002</v>
      </c>
      <c r="S737">
        <v>-0.1939853</v>
      </c>
      <c r="T737">
        <v>-0.53599439999999998</v>
      </c>
      <c r="U737">
        <v>0.81427459999999996</v>
      </c>
    </row>
    <row r="738" spans="1:21" x14ac:dyDescent="0.25">
      <c r="A738" s="20">
        <f>0.000000552068*10^9</f>
        <v>552.0680000000001</v>
      </c>
      <c r="B738">
        <v>0.66187149999999995</v>
      </c>
      <c r="C738">
        <v>-1.757511</v>
      </c>
      <c r="D738">
        <v>-0.3461902</v>
      </c>
      <c r="E738">
        <v>1.4280900000000001</v>
      </c>
      <c r="F738">
        <v>0.9769854</v>
      </c>
      <c r="G738">
        <v>0.70819580000000004</v>
      </c>
      <c r="H738">
        <v>1.8126720000000001</v>
      </c>
      <c r="I738">
        <v>-1.3365400000000001</v>
      </c>
      <c r="J738">
        <v>0.94775779999999998</v>
      </c>
      <c r="K738">
        <v>1.297855E-2</v>
      </c>
      <c r="L738">
        <v>-1.5200450000000001</v>
      </c>
      <c r="M738">
        <v>-1.904833</v>
      </c>
      <c r="N738">
        <v>-0.62879399999999996</v>
      </c>
      <c r="O738">
        <v>0.89002720000000002</v>
      </c>
      <c r="P738">
        <v>-0.70167749999999995</v>
      </c>
      <c r="Q738">
        <v>-0.26377080000000003</v>
      </c>
      <c r="R738">
        <v>-0.83127019999999996</v>
      </c>
      <c r="S738">
        <v>0.38217259999999997</v>
      </c>
      <c r="T738">
        <v>0.17110810000000001</v>
      </c>
      <c r="U738">
        <v>1.0491740000000001</v>
      </c>
    </row>
    <row r="739" spans="1:21" x14ac:dyDescent="0.25">
      <c r="A739" s="20">
        <f>0.000000553068*10^9</f>
        <v>553.06799999999998</v>
      </c>
      <c r="B739">
        <v>1.206647</v>
      </c>
      <c r="C739">
        <v>-2.350203</v>
      </c>
      <c r="D739">
        <v>-0.81891809999999998</v>
      </c>
      <c r="E739">
        <v>1.133961</v>
      </c>
      <c r="F739">
        <v>1.330692</v>
      </c>
      <c r="G739">
        <v>0.61377939999999998</v>
      </c>
      <c r="H739">
        <v>0.23775389999999999</v>
      </c>
      <c r="I739">
        <v>-1.0191650000000001</v>
      </c>
      <c r="J739">
        <v>1.2752239999999999</v>
      </c>
      <c r="K739">
        <v>-0.31487510000000002</v>
      </c>
      <c r="L739">
        <v>-0.66070930000000005</v>
      </c>
      <c r="M739">
        <v>-1.504923</v>
      </c>
      <c r="N739">
        <v>-0.22131590000000001</v>
      </c>
      <c r="O739">
        <v>0.93743650000000001</v>
      </c>
      <c r="P739">
        <v>-0.65924780000000005</v>
      </c>
      <c r="Q739">
        <v>-0.95254019999999995</v>
      </c>
      <c r="R739">
        <v>3.8141630000000003E-2</v>
      </c>
      <c r="S739">
        <v>1.8486659999999999</v>
      </c>
      <c r="T739">
        <v>-0.91042230000000002</v>
      </c>
      <c r="U739">
        <v>-9.1939699999999999E-2</v>
      </c>
    </row>
    <row r="740" spans="1:21" x14ac:dyDescent="0.25">
      <c r="A740" s="20">
        <f>0.000000554068*10^9</f>
        <v>554.06799999999998</v>
      </c>
      <c r="B740">
        <v>0.2093641</v>
      </c>
      <c r="C740">
        <v>-1.1857150000000001</v>
      </c>
      <c r="D740">
        <v>-1.0202119999999999</v>
      </c>
      <c r="E740">
        <v>0.2342176</v>
      </c>
      <c r="F740">
        <v>0.39055200000000001</v>
      </c>
      <c r="G740">
        <v>0.36843589999999998</v>
      </c>
      <c r="H740">
        <v>-0.4711513</v>
      </c>
      <c r="I740">
        <v>-0.64011989999999996</v>
      </c>
      <c r="J740">
        <v>-3.4343560000000002E-2</v>
      </c>
      <c r="K740">
        <v>-0.59654169999999995</v>
      </c>
      <c r="L740">
        <v>1.408828</v>
      </c>
      <c r="M740">
        <v>-1.114365</v>
      </c>
      <c r="N740">
        <v>0.52715690000000004</v>
      </c>
      <c r="O740">
        <v>0.41002670000000002</v>
      </c>
      <c r="P740">
        <v>-1.0323389999999999</v>
      </c>
      <c r="Q740">
        <v>-3.5790139999999998E-2</v>
      </c>
      <c r="R740">
        <v>-1.270783</v>
      </c>
      <c r="S740">
        <v>1.5169790000000001</v>
      </c>
      <c r="T740">
        <v>-3.39228</v>
      </c>
      <c r="U740">
        <v>-0.21347869999999999</v>
      </c>
    </row>
    <row r="741" spans="1:21" x14ac:dyDescent="0.25">
      <c r="A741" s="20">
        <f>0.000000555068*10^9</f>
        <v>555.06799999999998</v>
      </c>
      <c r="B741">
        <v>-0.36540790000000001</v>
      </c>
      <c r="C741">
        <v>-0.1041362</v>
      </c>
      <c r="D741">
        <v>-0.38996570000000003</v>
      </c>
      <c r="E741">
        <v>-0.80883119999999997</v>
      </c>
      <c r="F741">
        <v>-0.90026980000000001</v>
      </c>
      <c r="G741">
        <v>-0.4241374</v>
      </c>
      <c r="H741">
        <v>0.37868750000000001</v>
      </c>
      <c r="I741">
        <v>-9.3007690000000004E-2</v>
      </c>
      <c r="J741">
        <v>-0.99271739999999997</v>
      </c>
      <c r="K741">
        <v>-1.326106</v>
      </c>
      <c r="L741">
        <v>1.6793070000000001</v>
      </c>
      <c r="M741">
        <v>-0.25047360000000002</v>
      </c>
      <c r="N741">
        <v>3.5769570000000001E-2</v>
      </c>
      <c r="O741">
        <v>0.23974119999999999</v>
      </c>
      <c r="P741">
        <v>-1.517029</v>
      </c>
      <c r="Q741">
        <v>0.65987090000000004</v>
      </c>
      <c r="R741">
        <v>-1.8768020000000001</v>
      </c>
      <c r="S741">
        <v>0.60136869999999998</v>
      </c>
      <c r="T741">
        <v>-3.824125</v>
      </c>
      <c r="U741">
        <v>0.38339620000000002</v>
      </c>
    </row>
    <row r="742" spans="1:21" x14ac:dyDescent="0.25">
      <c r="A742" s="20">
        <f>0.000000556067*10^9</f>
        <v>556.06700000000001</v>
      </c>
      <c r="B742">
        <v>0.57759740000000004</v>
      </c>
      <c r="C742">
        <v>-0.98693980000000003</v>
      </c>
      <c r="D742">
        <v>8.5858539999999997E-2</v>
      </c>
      <c r="E742">
        <v>-0.80930999999999997</v>
      </c>
      <c r="F742">
        <v>-1.294786</v>
      </c>
      <c r="G742">
        <v>-0.63168139999999995</v>
      </c>
      <c r="H742">
        <v>0.74574430000000003</v>
      </c>
      <c r="I742">
        <v>6.3126570000000007E-2</v>
      </c>
      <c r="J742">
        <v>-0.57894429999999997</v>
      </c>
      <c r="K742">
        <v>-2.0993979999999999</v>
      </c>
      <c r="L742">
        <v>7.2968519999999995E-2</v>
      </c>
      <c r="M742">
        <v>1.950371E-2</v>
      </c>
      <c r="N742">
        <v>-1.111105</v>
      </c>
      <c r="O742">
        <v>0.50895610000000002</v>
      </c>
      <c r="P742">
        <v>-2.3439700000000001</v>
      </c>
      <c r="Q742">
        <v>-0.23043050000000001</v>
      </c>
      <c r="R742">
        <v>-0.99028850000000002</v>
      </c>
      <c r="S742">
        <v>0.74325629999999998</v>
      </c>
      <c r="T742">
        <v>-1.674696</v>
      </c>
      <c r="U742">
        <v>0.64781160000000004</v>
      </c>
    </row>
    <row r="743" spans="1:21" x14ac:dyDescent="0.25">
      <c r="A743" s="20">
        <f>0.000000557067*10^9</f>
        <v>557.06700000000001</v>
      </c>
      <c r="B743">
        <v>1.470197</v>
      </c>
      <c r="C743">
        <v>-1.852887</v>
      </c>
      <c r="D743">
        <v>-0.53622130000000001</v>
      </c>
      <c r="E743">
        <v>-0.54935469999999997</v>
      </c>
      <c r="F743">
        <v>-0.65227009999999996</v>
      </c>
      <c r="G743">
        <v>-5.7610500000000002E-2</v>
      </c>
      <c r="H743">
        <v>-0.27847529999999998</v>
      </c>
      <c r="I743">
        <v>-8.7517709999999999E-2</v>
      </c>
      <c r="J743">
        <v>-6.1288570000000001E-2</v>
      </c>
      <c r="K743">
        <v>-1.449983</v>
      </c>
      <c r="L743">
        <v>-0.91102780000000005</v>
      </c>
      <c r="M743">
        <v>-0.10086829999999999</v>
      </c>
      <c r="N743">
        <v>-0.70597200000000004</v>
      </c>
      <c r="O743">
        <v>0.9080492</v>
      </c>
      <c r="P743">
        <v>-2.5759479999999999</v>
      </c>
      <c r="Q743">
        <v>-0.77686619999999995</v>
      </c>
      <c r="R743">
        <v>-0.94262250000000003</v>
      </c>
      <c r="S743">
        <v>0.46717069999999999</v>
      </c>
      <c r="T743">
        <v>-0.1939256</v>
      </c>
      <c r="U743">
        <v>0.55148759999999997</v>
      </c>
    </row>
    <row r="744" spans="1:21" x14ac:dyDescent="0.25">
      <c r="A744" s="20">
        <f>0.000000558067*10^9</f>
        <v>558.06700000000001</v>
      </c>
      <c r="B744">
        <v>1.1519619999999999</v>
      </c>
      <c r="C744">
        <v>-1.158585</v>
      </c>
      <c r="D744">
        <v>-0.61117719999999998</v>
      </c>
      <c r="E744">
        <v>-0.52628410000000003</v>
      </c>
      <c r="F744">
        <v>-0.34105780000000002</v>
      </c>
      <c r="G744">
        <v>0.27356180000000002</v>
      </c>
      <c r="H744">
        <v>-1.4542919999999999</v>
      </c>
      <c r="I744">
        <v>-0.59185460000000001</v>
      </c>
      <c r="J744">
        <v>1.0132380000000001</v>
      </c>
      <c r="K744">
        <v>-0.20290710000000001</v>
      </c>
      <c r="L744">
        <v>-0.28605350000000002</v>
      </c>
      <c r="M744">
        <v>-7.9327389999999998E-2</v>
      </c>
      <c r="N744">
        <v>0.12735560000000001</v>
      </c>
      <c r="O744">
        <v>1.0658719999999999</v>
      </c>
      <c r="P744">
        <v>-1.7778369999999999</v>
      </c>
      <c r="Q744">
        <v>-0.32830419999999999</v>
      </c>
      <c r="R744">
        <v>-0.91141570000000005</v>
      </c>
      <c r="S744">
        <v>-8.0021220000000004E-2</v>
      </c>
      <c r="T744">
        <v>-0.85224370000000005</v>
      </c>
      <c r="U744">
        <v>0.65513540000000003</v>
      </c>
    </row>
    <row r="745" spans="1:21" x14ac:dyDescent="0.25">
      <c r="A745" s="20">
        <f>0.000000559067*10^9</f>
        <v>559.06700000000001</v>
      </c>
      <c r="B745">
        <v>0.37054340000000002</v>
      </c>
      <c r="C745">
        <v>-0.22107869999999999</v>
      </c>
      <c r="D745">
        <v>0.36515920000000002</v>
      </c>
      <c r="E745">
        <v>-0.49972569999999999</v>
      </c>
      <c r="F745">
        <v>-0.31681680000000001</v>
      </c>
      <c r="G745">
        <v>-0.53808579999999995</v>
      </c>
      <c r="H745">
        <v>-0.40792279999999997</v>
      </c>
      <c r="I745">
        <v>-0.77740019999999999</v>
      </c>
      <c r="J745">
        <v>1.655796</v>
      </c>
      <c r="K745">
        <v>0.23324929999999999</v>
      </c>
      <c r="L745">
        <v>0.41530240000000002</v>
      </c>
      <c r="M745">
        <v>-0.42709049999999998</v>
      </c>
      <c r="N745">
        <v>-6.799115E-2</v>
      </c>
      <c r="O745">
        <v>0.63014979999999998</v>
      </c>
      <c r="P745">
        <v>-0.91840299999999997</v>
      </c>
      <c r="Q745">
        <v>5.2092579999999999E-2</v>
      </c>
      <c r="R745">
        <v>0.26182149999999998</v>
      </c>
      <c r="S745">
        <v>1.8628499999999999E-2</v>
      </c>
      <c r="T745">
        <v>-1.5605450000000001</v>
      </c>
      <c r="U745">
        <v>0.47134959999999998</v>
      </c>
    </row>
    <row r="746" spans="1:21" x14ac:dyDescent="0.25">
      <c r="A746" s="20">
        <f>0.000000560067*10^9</f>
        <v>560.06700000000001</v>
      </c>
      <c r="B746">
        <v>-0.46557900000000002</v>
      </c>
      <c r="C746">
        <v>0.50984589999999996</v>
      </c>
      <c r="D746">
        <v>1.1904140000000001</v>
      </c>
      <c r="E746">
        <v>-0.92035730000000004</v>
      </c>
      <c r="F746">
        <v>-0.31130219999999997</v>
      </c>
      <c r="G746">
        <v>-1.7252700000000001</v>
      </c>
      <c r="H746">
        <v>1.8762399999999999</v>
      </c>
      <c r="I746">
        <v>-0.1334504</v>
      </c>
      <c r="J746">
        <v>0.38812809999999998</v>
      </c>
      <c r="K746">
        <v>5.9407719999999997E-2</v>
      </c>
      <c r="L746">
        <v>7.083186E-3</v>
      </c>
      <c r="M746">
        <v>-0.70196809999999998</v>
      </c>
      <c r="N746">
        <v>-0.53757699999999997</v>
      </c>
      <c r="O746">
        <v>0.13619870000000001</v>
      </c>
      <c r="P746">
        <v>-0.2095603</v>
      </c>
      <c r="Q746">
        <v>0.2256814</v>
      </c>
      <c r="R746">
        <v>0.34711629999999999</v>
      </c>
      <c r="S746">
        <v>0.62605420000000001</v>
      </c>
      <c r="T746">
        <v>-1.0110079999999999</v>
      </c>
      <c r="U746">
        <v>0.23362669999999999</v>
      </c>
    </row>
    <row r="747" spans="1:21" x14ac:dyDescent="0.25">
      <c r="A747" s="20">
        <f>0.000000561067*10^9</f>
        <v>561.06700000000001</v>
      </c>
      <c r="B747">
        <v>-1.044767</v>
      </c>
      <c r="C747">
        <v>1.406075</v>
      </c>
      <c r="D747">
        <v>1.138258</v>
      </c>
      <c r="E747">
        <v>-0.50869660000000005</v>
      </c>
      <c r="F747">
        <v>-0.9952029</v>
      </c>
      <c r="G747">
        <v>-1.679454</v>
      </c>
      <c r="H747">
        <v>1.8005329999999999</v>
      </c>
      <c r="I747">
        <v>0.35726239999999998</v>
      </c>
      <c r="J747">
        <v>-0.77412959999999997</v>
      </c>
      <c r="K747">
        <v>0.10822619999999999</v>
      </c>
      <c r="L747">
        <v>-0.27525539999999998</v>
      </c>
      <c r="M747">
        <v>-0.6328201</v>
      </c>
      <c r="N747">
        <v>-0.38362039999999997</v>
      </c>
      <c r="O747">
        <v>-0.24745310000000001</v>
      </c>
      <c r="P747">
        <v>1.1367240000000001</v>
      </c>
      <c r="Q747">
        <v>0.62988069999999996</v>
      </c>
      <c r="R747">
        <v>-0.98115300000000005</v>
      </c>
      <c r="S747">
        <v>0.94749609999999995</v>
      </c>
      <c r="T747">
        <v>0.20315649999999999</v>
      </c>
      <c r="U747">
        <v>1.441459</v>
      </c>
    </row>
    <row r="748" spans="1:21" x14ac:dyDescent="0.25">
      <c r="A748" s="20">
        <f>0.000000562067*10^9</f>
        <v>562.06700000000001</v>
      </c>
      <c r="B748">
        <v>-0.44176130000000002</v>
      </c>
      <c r="C748">
        <v>1.3009900000000001</v>
      </c>
      <c r="D748">
        <v>0.2185059</v>
      </c>
      <c r="E748">
        <v>1.653948</v>
      </c>
      <c r="F748">
        <v>-0.92490660000000002</v>
      </c>
      <c r="G748">
        <v>-0.91613350000000005</v>
      </c>
      <c r="H748">
        <v>0.1010033</v>
      </c>
      <c r="I748">
        <v>-0.27858919999999998</v>
      </c>
      <c r="J748">
        <v>-0.2053133</v>
      </c>
      <c r="K748">
        <v>0.83343999999999996</v>
      </c>
      <c r="L748">
        <v>0.271818</v>
      </c>
      <c r="M748">
        <v>-1.057021</v>
      </c>
      <c r="N748">
        <v>-0.19597999999999999</v>
      </c>
      <c r="O748">
        <v>-0.44101790000000002</v>
      </c>
      <c r="P748">
        <v>1.767037</v>
      </c>
      <c r="Q748">
        <v>0.84574819999999995</v>
      </c>
      <c r="R748">
        <v>-1.0150520000000001</v>
      </c>
      <c r="S748">
        <v>0.41441660000000002</v>
      </c>
      <c r="T748">
        <v>0.79381840000000004</v>
      </c>
      <c r="U748">
        <v>1.89802</v>
      </c>
    </row>
    <row r="749" spans="1:21" x14ac:dyDescent="0.25">
      <c r="A749" s="20">
        <f>0.000000563067*10^9</f>
        <v>563.06700000000001</v>
      </c>
      <c r="B749">
        <v>0.71627929999999995</v>
      </c>
      <c r="C749">
        <v>0.7730747</v>
      </c>
      <c r="D749">
        <v>-0.30933189999999999</v>
      </c>
      <c r="E749">
        <v>2.5209800000000002</v>
      </c>
      <c r="F749">
        <v>0.277868</v>
      </c>
      <c r="G749">
        <v>-0.70414920000000003</v>
      </c>
      <c r="H749">
        <v>-0.58926350000000005</v>
      </c>
      <c r="I749">
        <v>-1.6791</v>
      </c>
      <c r="J749">
        <v>1.0331440000000001</v>
      </c>
      <c r="K749">
        <v>0.83499970000000001</v>
      </c>
      <c r="L749">
        <v>0.3226328</v>
      </c>
      <c r="M749">
        <v>-1.5158199999999999</v>
      </c>
      <c r="N749">
        <v>-0.75714610000000004</v>
      </c>
      <c r="O749">
        <v>-1.733517E-2</v>
      </c>
      <c r="P749">
        <v>-2.3625920000000002E-2</v>
      </c>
      <c r="Q749">
        <v>9.1904799999999995E-2</v>
      </c>
      <c r="R749">
        <v>3.3230160000000002E-2</v>
      </c>
      <c r="S749">
        <v>0.22575410000000001</v>
      </c>
      <c r="T749">
        <v>0.44305220000000001</v>
      </c>
      <c r="U749">
        <v>-2.8667270000000002E-2</v>
      </c>
    </row>
    <row r="750" spans="1:21" x14ac:dyDescent="0.25">
      <c r="A750" s="20">
        <f>0.000000564067*10^9</f>
        <v>564.06700000000001</v>
      </c>
      <c r="B750">
        <v>1.173198</v>
      </c>
      <c r="C750">
        <v>0.91211869999999995</v>
      </c>
      <c r="D750">
        <v>0.15843160000000001</v>
      </c>
      <c r="E750">
        <v>1.03851</v>
      </c>
      <c r="F750">
        <v>0.9659411</v>
      </c>
      <c r="G750">
        <v>-0.64576440000000002</v>
      </c>
      <c r="H750">
        <v>2.6976739999999999E-2</v>
      </c>
      <c r="I750">
        <v>-2.0433379999999999</v>
      </c>
      <c r="J750">
        <v>0.99047260000000004</v>
      </c>
      <c r="K750">
        <v>-0.11592230000000001</v>
      </c>
      <c r="L750">
        <v>-0.21072969999999999</v>
      </c>
      <c r="M750">
        <v>-1.2743100000000001</v>
      </c>
      <c r="N750">
        <v>-0.60196720000000004</v>
      </c>
      <c r="O750">
        <v>0.20410229999999999</v>
      </c>
      <c r="P750">
        <v>-2.0610810000000002</v>
      </c>
      <c r="Q750">
        <v>-0.27319500000000002</v>
      </c>
      <c r="R750">
        <v>0.197046</v>
      </c>
      <c r="S750">
        <v>0.6536208</v>
      </c>
      <c r="T750">
        <v>0.48324509999999998</v>
      </c>
      <c r="U750">
        <v>-1.142474</v>
      </c>
    </row>
    <row r="751" spans="1:21" x14ac:dyDescent="0.25">
      <c r="A751" s="20">
        <f>0.000000565067*10^9</f>
        <v>565.06700000000001</v>
      </c>
      <c r="B751">
        <v>0.73897950000000001</v>
      </c>
      <c r="C751">
        <v>0.61668049999999996</v>
      </c>
      <c r="D751">
        <v>0.32379609999999998</v>
      </c>
      <c r="E751">
        <v>0.17089850000000001</v>
      </c>
      <c r="F751">
        <v>1.1410610000000001</v>
      </c>
      <c r="G751">
        <v>-0.23790320000000001</v>
      </c>
      <c r="H751">
        <v>0.92909909999999996</v>
      </c>
      <c r="I751">
        <v>-1.4510000000000001</v>
      </c>
      <c r="J751">
        <v>0.13486049999999999</v>
      </c>
      <c r="K751">
        <v>-0.7120824</v>
      </c>
      <c r="L751">
        <v>-4.1809249999999999E-2</v>
      </c>
      <c r="M751">
        <v>-0.51158769999999998</v>
      </c>
      <c r="N751">
        <v>0.25846839999999999</v>
      </c>
      <c r="O751">
        <v>-0.40806009999999998</v>
      </c>
      <c r="P751">
        <v>-1.725125</v>
      </c>
      <c r="Q751">
        <v>0.65445019999999998</v>
      </c>
      <c r="R751">
        <v>-0.3925767</v>
      </c>
      <c r="S751">
        <v>0.31879930000000001</v>
      </c>
      <c r="T751">
        <v>0.94308150000000002</v>
      </c>
      <c r="U751">
        <v>-0.47262720000000003</v>
      </c>
    </row>
    <row r="752" spans="1:21" x14ac:dyDescent="0.25">
      <c r="A752" s="20">
        <f>0.000000566067*10^9</f>
        <v>566.06700000000001</v>
      </c>
      <c r="B752">
        <v>-0.21991769999999999</v>
      </c>
      <c r="C752">
        <v>-5.0215160000000002E-2</v>
      </c>
      <c r="D752">
        <v>-2.7992590000000001E-3</v>
      </c>
      <c r="E752">
        <v>-9.7506560000000006E-2</v>
      </c>
      <c r="F752">
        <v>0.94484000000000001</v>
      </c>
      <c r="G752">
        <v>0.20717479999999999</v>
      </c>
      <c r="H752">
        <v>0.46691759999999999</v>
      </c>
      <c r="I752">
        <v>-1.373434</v>
      </c>
      <c r="J752">
        <v>0.36444389999999999</v>
      </c>
      <c r="K752">
        <v>-1.2950790000000001</v>
      </c>
      <c r="L752">
        <v>0.54438390000000003</v>
      </c>
      <c r="M752">
        <v>0.59506769999999998</v>
      </c>
      <c r="N752">
        <v>-0.17465919999999999</v>
      </c>
      <c r="O752">
        <v>-0.32849060000000002</v>
      </c>
      <c r="P752">
        <v>0.35834510000000003</v>
      </c>
      <c r="Q752">
        <v>0.91044709999999995</v>
      </c>
      <c r="R752">
        <v>-1.1910510000000001</v>
      </c>
      <c r="S752">
        <v>-0.43152859999999998</v>
      </c>
      <c r="T752">
        <v>0.97890900000000003</v>
      </c>
      <c r="U752">
        <v>0.1978442</v>
      </c>
    </row>
    <row r="753" spans="1:21" x14ac:dyDescent="0.25">
      <c r="A753" s="20">
        <f>0.000000567067*10^9</f>
        <v>567.06700000000001</v>
      </c>
      <c r="B753">
        <v>-0.55657789999999996</v>
      </c>
      <c r="C753">
        <v>6.3208390000000003E-2</v>
      </c>
      <c r="D753">
        <v>0.215194</v>
      </c>
      <c r="E753">
        <v>-1.088042</v>
      </c>
      <c r="F753">
        <v>0.37433260000000002</v>
      </c>
      <c r="G753">
        <v>2.8777199999999999E-2</v>
      </c>
      <c r="H753">
        <v>-0.85139140000000002</v>
      </c>
      <c r="I753">
        <v>-0.13773769999999999</v>
      </c>
      <c r="J753">
        <v>0.57281099999999996</v>
      </c>
      <c r="K753">
        <v>-1.7000580000000001</v>
      </c>
      <c r="L753">
        <v>1.2032630000000001E-2</v>
      </c>
      <c r="M753">
        <v>0.86256169999999999</v>
      </c>
      <c r="N753">
        <v>-1.3882460000000001</v>
      </c>
      <c r="O753">
        <v>0.80830970000000002</v>
      </c>
      <c r="P753">
        <v>1.982019</v>
      </c>
      <c r="Q753">
        <v>0.65415999999999996</v>
      </c>
      <c r="R753">
        <v>-1.7531080000000001</v>
      </c>
      <c r="S753">
        <v>0.17923130000000001</v>
      </c>
      <c r="T753">
        <v>0.63214170000000003</v>
      </c>
      <c r="U753">
        <v>0.29894219999999999</v>
      </c>
    </row>
    <row r="754" spans="1:21" x14ac:dyDescent="0.25">
      <c r="A754" s="20">
        <f>0.000000568067*10^9</f>
        <v>568.06699999999989</v>
      </c>
      <c r="B754">
        <v>-2.5126369999999999E-2</v>
      </c>
      <c r="C754">
        <v>0.41454999999999997</v>
      </c>
      <c r="D754">
        <v>-0.25097390000000003</v>
      </c>
      <c r="E754">
        <v>-1.1440109999999999</v>
      </c>
      <c r="F754">
        <v>0.70137170000000004</v>
      </c>
      <c r="G754">
        <v>-0.59095980000000004</v>
      </c>
      <c r="H754">
        <v>-0.67500110000000002</v>
      </c>
      <c r="I754">
        <v>2.3860929999999998</v>
      </c>
      <c r="J754">
        <v>0.29361979999999999</v>
      </c>
      <c r="K754">
        <v>-1.262977</v>
      </c>
      <c r="L754">
        <v>-1.134846</v>
      </c>
      <c r="M754">
        <v>7.6694250000000005E-2</v>
      </c>
      <c r="N754">
        <v>-1.8213379999999999</v>
      </c>
      <c r="O754">
        <v>1.1092379999999999</v>
      </c>
      <c r="P754">
        <v>1.1965520000000001</v>
      </c>
      <c r="Q754">
        <v>1.3451150000000001</v>
      </c>
      <c r="R754">
        <v>-1.6316980000000001</v>
      </c>
      <c r="S754">
        <v>1.3321670000000001</v>
      </c>
      <c r="T754">
        <v>6.4039540000000006E-2</v>
      </c>
      <c r="U754">
        <v>-0.25540059999999998</v>
      </c>
    </row>
    <row r="755" spans="1:21" x14ac:dyDescent="0.25">
      <c r="A755" s="20">
        <f>0.000000569067*10^9</f>
        <v>569.06700000000001</v>
      </c>
      <c r="B755">
        <v>0.2192211</v>
      </c>
      <c r="C755">
        <v>-0.26956639999999998</v>
      </c>
      <c r="D755">
        <v>-2.1838669999999998</v>
      </c>
      <c r="E755">
        <v>-0.19012009999999999</v>
      </c>
      <c r="F755">
        <v>1.744947</v>
      </c>
      <c r="G755">
        <v>-0.2948906</v>
      </c>
      <c r="H755">
        <v>-0.18545439999999999</v>
      </c>
      <c r="I755">
        <v>2.8783599999999998</v>
      </c>
      <c r="J755">
        <v>0.99748029999999999</v>
      </c>
      <c r="K755">
        <v>-0.23627719999999999</v>
      </c>
      <c r="L755">
        <v>-0.60825810000000002</v>
      </c>
      <c r="M755">
        <v>-0.21628169999999999</v>
      </c>
      <c r="N755">
        <v>-1.3630469999999999</v>
      </c>
      <c r="O755">
        <v>0.72109350000000005</v>
      </c>
      <c r="P755">
        <v>-1.306575</v>
      </c>
      <c r="Q755">
        <v>1.260281</v>
      </c>
      <c r="R755">
        <v>-1.209433</v>
      </c>
      <c r="S755">
        <v>1.0508200000000001</v>
      </c>
      <c r="T755">
        <v>-0.67040699999999998</v>
      </c>
      <c r="U755">
        <v>-0.9326025</v>
      </c>
    </row>
    <row r="756" spans="1:21" x14ac:dyDescent="0.25">
      <c r="A756" s="20">
        <f>0.000000570067*10^9</f>
        <v>570.06700000000001</v>
      </c>
      <c r="B756">
        <v>1.678698E-3</v>
      </c>
      <c r="C756">
        <v>-0.72916639999999999</v>
      </c>
      <c r="D756">
        <v>-2.9190860000000001</v>
      </c>
      <c r="E756">
        <v>-0.46064090000000002</v>
      </c>
      <c r="F756">
        <v>1.7301550000000001</v>
      </c>
      <c r="G756">
        <v>0.74875210000000003</v>
      </c>
      <c r="H756">
        <v>-1.0655159999999999</v>
      </c>
      <c r="I756">
        <v>1.474478</v>
      </c>
      <c r="J756">
        <v>1.110538</v>
      </c>
      <c r="K756">
        <v>0.84723660000000001</v>
      </c>
      <c r="L756">
        <v>0.82893490000000003</v>
      </c>
      <c r="M756">
        <v>2.1173540000000001E-2</v>
      </c>
      <c r="N756">
        <v>-0.88793219999999995</v>
      </c>
      <c r="O756">
        <v>0.8621238</v>
      </c>
      <c r="P756">
        <v>-2.4899469999999999</v>
      </c>
      <c r="Q756">
        <v>-0.25025789999999998</v>
      </c>
      <c r="R756">
        <v>-0.84739229999999999</v>
      </c>
      <c r="S756">
        <v>0.28683629999999999</v>
      </c>
      <c r="T756">
        <v>-1.0696650000000001</v>
      </c>
      <c r="U756">
        <v>-1.064392</v>
      </c>
    </row>
    <row r="757" spans="1:21" x14ac:dyDescent="0.25">
      <c r="A757" s="20">
        <f>0.000000571067*10^9</f>
        <v>571.06700000000001</v>
      </c>
      <c r="B757">
        <v>-0.30905630000000001</v>
      </c>
      <c r="C757">
        <v>0.38771749999999999</v>
      </c>
      <c r="D757">
        <v>-1.8585240000000001</v>
      </c>
      <c r="E757">
        <v>-1.4130320000000001</v>
      </c>
      <c r="F757">
        <v>1.024125</v>
      </c>
      <c r="G757">
        <v>1.05026</v>
      </c>
      <c r="H757">
        <v>-1.0559890000000001</v>
      </c>
      <c r="I757">
        <v>0.49749660000000001</v>
      </c>
      <c r="J757">
        <v>-0.45091340000000002</v>
      </c>
      <c r="K757">
        <v>0.90640549999999998</v>
      </c>
      <c r="L757">
        <v>0.26038719999999999</v>
      </c>
      <c r="M757">
        <v>-9.8097069999999995E-2</v>
      </c>
      <c r="N757">
        <v>-0.60895030000000006</v>
      </c>
      <c r="O757">
        <v>0.77242370000000005</v>
      </c>
      <c r="P757">
        <v>-1.3497710000000001</v>
      </c>
      <c r="Q757">
        <v>-1.0471140000000001</v>
      </c>
      <c r="R757">
        <v>-0.86978149999999999</v>
      </c>
      <c r="S757">
        <v>0.2561021</v>
      </c>
      <c r="T757">
        <v>-0.14816699999999999</v>
      </c>
      <c r="U757">
        <v>-1.01193</v>
      </c>
    </row>
    <row r="758" spans="1:21" x14ac:dyDescent="0.25">
      <c r="A758" s="20">
        <f>0.000000572067*10^9</f>
        <v>572.06700000000001</v>
      </c>
      <c r="B758">
        <v>-0.79611549999999998</v>
      </c>
      <c r="C758">
        <v>0.82017450000000003</v>
      </c>
      <c r="D758">
        <v>-0.98477250000000005</v>
      </c>
      <c r="E758">
        <v>-1.0078240000000001</v>
      </c>
      <c r="F758">
        <v>1.040907</v>
      </c>
      <c r="G758">
        <v>0.92109430000000003</v>
      </c>
      <c r="H758">
        <v>-4.5602320000000002E-2</v>
      </c>
      <c r="I758">
        <v>-0.12013160000000001</v>
      </c>
      <c r="J758">
        <v>-1.2092890000000001</v>
      </c>
      <c r="K758">
        <v>-9.7388509999999998E-2</v>
      </c>
      <c r="L758">
        <v>-1.547779</v>
      </c>
      <c r="M758">
        <v>0.1469278</v>
      </c>
      <c r="N758">
        <v>0.1439638</v>
      </c>
      <c r="O758">
        <v>0.33890690000000001</v>
      </c>
      <c r="P758">
        <v>0.56472719999999998</v>
      </c>
      <c r="Q758">
        <v>-0.66799030000000004</v>
      </c>
      <c r="R758">
        <v>-1.224615</v>
      </c>
      <c r="S758">
        <v>0.61557879999999998</v>
      </c>
      <c r="T758">
        <v>0.82011780000000001</v>
      </c>
      <c r="U758">
        <v>-0.35099629999999998</v>
      </c>
    </row>
    <row r="759" spans="1:21" x14ac:dyDescent="0.25">
      <c r="A759" s="20">
        <f>0.000000573067*10^9</f>
        <v>573.06700000000001</v>
      </c>
      <c r="B759">
        <v>-1.1368290000000001</v>
      </c>
      <c r="C759">
        <v>3.0059969999999998E-2</v>
      </c>
      <c r="D759">
        <v>-0.43030669999999999</v>
      </c>
      <c r="E759">
        <v>0.21021980000000001</v>
      </c>
      <c r="F759">
        <v>1.4369179999999999</v>
      </c>
      <c r="G759">
        <v>1.010769</v>
      </c>
      <c r="H759">
        <v>-0.13210910000000001</v>
      </c>
      <c r="I759">
        <v>-0.86555110000000002</v>
      </c>
      <c r="J759">
        <v>-0.75339429999999996</v>
      </c>
      <c r="K759">
        <v>-1.2386090000000001</v>
      </c>
      <c r="L759">
        <v>-1.729358</v>
      </c>
      <c r="M759">
        <v>1.6073299999999999</v>
      </c>
      <c r="N759">
        <v>1.0270239999999999</v>
      </c>
      <c r="O759">
        <v>0.41148259999999998</v>
      </c>
      <c r="P759">
        <v>1.3908689999999999</v>
      </c>
      <c r="Q759">
        <v>-0.35588130000000001</v>
      </c>
      <c r="R759">
        <v>-1.3325469999999999</v>
      </c>
      <c r="S759">
        <v>1.1377919999999999</v>
      </c>
      <c r="T759">
        <v>-9.9558289999999994E-2</v>
      </c>
      <c r="U759">
        <v>1.392992</v>
      </c>
    </row>
    <row r="760" spans="1:21" x14ac:dyDescent="0.25">
      <c r="A760" s="20">
        <f>0.000000574067*10^9</f>
        <v>574.06700000000001</v>
      </c>
      <c r="B760">
        <v>-0.80996939999999995</v>
      </c>
      <c r="C760">
        <v>0.576013</v>
      </c>
      <c r="D760">
        <v>5.3729249999999999E-2</v>
      </c>
      <c r="E760">
        <v>0.2235608</v>
      </c>
      <c r="F760">
        <v>1.26956</v>
      </c>
      <c r="G760">
        <v>0.73949169999999997</v>
      </c>
      <c r="H760">
        <v>-0.79766559999999997</v>
      </c>
      <c r="I760">
        <v>-0.60019560000000005</v>
      </c>
      <c r="J760">
        <v>-0.31632589999999999</v>
      </c>
      <c r="K760">
        <v>-1.726755</v>
      </c>
      <c r="L760">
        <v>-0.55201270000000002</v>
      </c>
      <c r="M760">
        <v>2.2490749999999999</v>
      </c>
      <c r="N760">
        <v>1.0855699999999999</v>
      </c>
      <c r="O760">
        <v>0.37666729999999998</v>
      </c>
      <c r="P760">
        <v>0.67879230000000002</v>
      </c>
      <c r="Q760">
        <v>-0.81453850000000005</v>
      </c>
      <c r="R760">
        <v>-0.87518640000000003</v>
      </c>
      <c r="S760">
        <v>1.0513889999999999</v>
      </c>
      <c r="T760">
        <v>-0.90655790000000003</v>
      </c>
      <c r="U760">
        <v>1.724944</v>
      </c>
    </row>
    <row r="761" spans="1:21" x14ac:dyDescent="0.25">
      <c r="A761" s="20">
        <f>0.000000575067*10^9</f>
        <v>575.06700000000001</v>
      </c>
      <c r="B761">
        <v>-0.62639310000000004</v>
      </c>
      <c r="C761">
        <v>1.865534</v>
      </c>
      <c r="D761">
        <v>0.21784029999999999</v>
      </c>
      <c r="E761">
        <v>-0.44663059999999999</v>
      </c>
      <c r="F761">
        <v>0.42006640000000001</v>
      </c>
      <c r="G761">
        <v>0.37701489999999999</v>
      </c>
      <c r="H761">
        <v>-1.438849</v>
      </c>
      <c r="I761">
        <v>0.85667769999999999</v>
      </c>
      <c r="J761">
        <v>0.16927800000000001</v>
      </c>
      <c r="K761">
        <v>-0.95053010000000004</v>
      </c>
      <c r="L761">
        <v>0.38146289999999999</v>
      </c>
      <c r="M761">
        <v>0.7330546</v>
      </c>
      <c r="N761">
        <v>-4.8891700000000003E-2</v>
      </c>
      <c r="O761">
        <v>-0.27758189999999999</v>
      </c>
      <c r="P761">
        <v>-6.4716590000000004E-2</v>
      </c>
      <c r="Q761">
        <v>-1.407394</v>
      </c>
      <c r="R761">
        <v>5.5224599999999999E-2</v>
      </c>
      <c r="S761">
        <v>-9.1356329999999999E-2</v>
      </c>
      <c r="T761">
        <v>-6.3003320000000002E-2</v>
      </c>
      <c r="U761">
        <v>-0.1368103</v>
      </c>
    </row>
    <row r="762" spans="1:21" x14ac:dyDescent="0.25">
      <c r="A762" s="20">
        <f>0.000000576067*10^9</f>
        <v>576.06700000000001</v>
      </c>
      <c r="B762">
        <v>-1.2737799999999999</v>
      </c>
      <c r="C762">
        <v>1.3947480000000001</v>
      </c>
      <c r="D762">
        <v>0.3563229</v>
      </c>
      <c r="E762">
        <v>2.9856969999999998E-3</v>
      </c>
      <c r="F762">
        <v>-0.46053749999999999</v>
      </c>
      <c r="G762">
        <v>0.59407140000000003</v>
      </c>
      <c r="H762">
        <v>-1.7967979999999999</v>
      </c>
      <c r="I762">
        <v>1.3539159999999999</v>
      </c>
      <c r="J762">
        <v>0.12348820000000001</v>
      </c>
      <c r="K762">
        <v>7.1580910000000001E-3</v>
      </c>
      <c r="L762">
        <v>0.34378720000000001</v>
      </c>
      <c r="M762">
        <v>-0.33713599999999999</v>
      </c>
      <c r="N762">
        <v>-1.439673</v>
      </c>
      <c r="O762">
        <v>-1.4361470000000001</v>
      </c>
      <c r="P762">
        <v>-0.18043120000000001</v>
      </c>
      <c r="Q762">
        <v>-0.97868330000000003</v>
      </c>
      <c r="R762">
        <v>0.25252279999999999</v>
      </c>
      <c r="S762">
        <v>-0.56876930000000003</v>
      </c>
      <c r="T762">
        <v>0.33883629999999998</v>
      </c>
      <c r="U762">
        <v>-0.80764199999999997</v>
      </c>
    </row>
    <row r="763" spans="1:21" x14ac:dyDescent="0.25">
      <c r="A763" s="20">
        <f>0.000000577067*10^9</f>
        <v>577.06700000000001</v>
      </c>
      <c r="B763">
        <v>-1.60314</v>
      </c>
      <c r="C763">
        <v>-2.2028470000000001E-2</v>
      </c>
      <c r="D763">
        <v>0.49271359999999997</v>
      </c>
      <c r="E763">
        <v>0.73108280000000003</v>
      </c>
      <c r="F763">
        <v>-1.025291</v>
      </c>
      <c r="G763">
        <v>0.75013620000000003</v>
      </c>
      <c r="H763">
        <v>-1.4023509999999999</v>
      </c>
      <c r="I763">
        <v>0.52444219999999997</v>
      </c>
      <c r="J763">
        <v>-0.15763840000000001</v>
      </c>
      <c r="K763">
        <v>-6.4171240000000004E-2</v>
      </c>
      <c r="L763">
        <v>-0.46571469999999998</v>
      </c>
      <c r="M763">
        <v>0.43104150000000002</v>
      </c>
      <c r="N763">
        <v>-1.3487229999999999</v>
      </c>
      <c r="O763">
        <v>-2.5941329999999998</v>
      </c>
      <c r="P763">
        <v>-0.3346112</v>
      </c>
      <c r="Q763">
        <v>-7.544439E-2</v>
      </c>
      <c r="R763">
        <v>-0.39617740000000001</v>
      </c>
      <c r="S763">
        <v>-0.32938590000000001</v>
      </c>
      <c r="T763">
        <v>-0.65068320000000002</v>
      </c>
      <c r="U763">
        <v>0.19972790000000001</v>
      </c>
    </row>
    <row r="764" spans="1:21" x14ac:dyDescent="0.25">
      <c r="A764" s="20">
        <f>0.000000578067*10^9</f>
        <v>578.06700000000001</v>
      </c>
      <c r="B764">
        <v>-0.70918939999999997</v>
      </c>
      <c r="C764">
        <v>-0.2491167</v>
      </c>
      <c r="D764">
        <v>0.28082780000000002</v>
      </c>
      <c r="E764">
        <v>0.71665860000000003</v>
      </c>
      <c r="F764">
        <v>-1.1559710000000001</v>
      </c>
      <c r="G764">
        <v>0.52890369999999998</v>
      </c>
      <c r="H764">
        <v>-1.145807</v>
      </c>
      <c r="I764">
        <v>0.13479859999999999</v>
      </c>
      <c r="J764">
        <v>0.39120569999999999</v>
      </c>
      <c r="K764">
        <v>-0.89419099999999996</v>
      </c>
      <c r="L764">
        <v>-0.3735135</v>
      </c>
      <c r="M764">
        <v>1.5952059999999999</v>
      </c>
      <c r="N764">
        <v>-6.7024109999999998E-2</v>
      </c>
      <c r="O764">
        <v>-1.761158</v>
      </c>
      <c r="P764">
        <v>-7.0375289999999993E-2</v>
      </c>
      <c r="Q764">
        <v>1.031514</v>
      </c>
      <c r="R764">
        <v>-0.49835610000000002</v>
      </c>
      <c r="S764">
        <v>-0.53615179999999996</v>
      </c>
      <c r="T764">
        <v>-1.8769720000000001</v>
      </c>
      <c r="U764">
        <v>0.66059199999999996</v>
      </c>
    </row>
    <row r="765" spans="1:21" x14ac:dyDescent="0.25">
      <c r="A765" s="20">
        <f>0.000000579067*10^9</f>
        <v>579.06700000000001</v>
      </c>
      <c r="B765">
        <v>0.65832219999999997</v>
      </c>
      <c r="C765">
        <v>0.100754</v>
      </c>
      <c r="D765">
        <v>8.9742180000000005E-2</v>
      </c>
      <c r="E765">
        <v>0.42505090000000001</v>
      </c>
      <c r="F765">
        <v>-0.9960175</v>
      </c>
      <c r="G765">
        <v>1.1775880000000001</v>
      </c>
      <c r="H765">
        <v>-0.82310550000000005</v>
      </c>
      <c r="I765">
        <v>7.8525899999999996E-2</v>
      </c>
      <c r="J765">
        <v>1.072182</v>
      </c>
      <c r="K765">
        <v>-1.1596329999999999</v>
      </c>
      <c r="L765">
        <v>0.40511819999999998</v>
      </c>
      <c r="M765">
        <v>1.2153620000000001</v>
      </c>
      <c r="N765">
        <v>0.68503939999999997</v>
      </c>
      <c r="O765">
        <v>0.73695189999999999</v>
      </c>
      <c r="P765">
        <v>0.7877866</v>
      </c>
      <c r="Q765">
        <v>3.0421040000000001</v>
      </c>
      <c r="R765">
        <v>-0.40377449999999998</v>
      </c>
      <c r="S765">
        <v>0.1097378</v>
      </c>
      <c r="T765">
        <v>-2.2936960000000002</v>
      </c>
      <c r="U765">
        <v>0.41644100000000001</v>
      </c>
    </row>
    <row r="766" spans="1:21" x14ac:dyDescent="0.25">
      <c r="A766" s="20">
        <f>0.000000580067*10^9</f>
        <v>580.06700000000001</v>
      </c>
      <c r="B766">
        <v>0.77102559999999998</v>
      </c>
      <c r="C766">
        <v>-0.51925030000000005</v>
      </c>
      <c r="D766">
        <v>0.62742160000000002</v>
      </c>
      <c r="E766">
        <v>-5.1454680000000003E-3</v>
      </c>
      <c r="F766">
        <v>-1.3272889999999999</v>
      </c>
      <c r="G766">
        <v>1.769217</v>
      </c>
      <c r="H766">
        <v>0.1511314</v>
      </c>
      <c r="I766">
        <v>-7.3675060000000001E-2</v>
      </c>
      <c r="J766">
        <v>0.64987439999999996</v>
      </c>
      <c r="K766">
        <v>0.2355854</v>
      </c>
      <c r="L766">
        <v>0.82721560000000005</v>
      </c>
      <c r="M766">
        <v>-1.1947049999999999</v>
      </c>
      <c r="N766">
        <v>0.34923979999999999</v>
      </c>
      <c r="O766">
        <v>1.630776</v>
      </c>
      <c r="P766">
        <v>0.85698819999999998</v>
      </c>
      <c r="Q766">
        <v>3.767506</v>
      </c>
      <c r="R766">
        <v>-0.84536409999999995</v>
      </c>
      <c r="S766">
        <v>0.84234339999999996</v>
      </c>
      <c r="T766">
        <v>-1.3806320000000001</v>
      </c>
      <c r="U766">
        <v>0.1635704</v>
      </c>
    </row>
    <row r="767" spans="1:21" x14ac:dyDescent="0.25">
      <c r="A767" s="20">
        <f>0.000000581067*10^9</f>
        <v>581.06700000000001</v>
      </c>
      <c r="B767">
        <v>-0.17218720000000001</v>
      </c>
      <c r="C767">
        <v>-1.01999</v>
      </c>
      <c r="D767">
        <v>1.584365</v>
      </c>
      <c r="E767">
        <v>-0.2215357</v>
      </c>
      <c r="F767">
        <v>-1.5096909999999999</v>
      </c>
      <c r="G767">
        <v>0.66948160000000001</v>
      </c>
      <c r="H767">
        <v>-0.38124409999999997</v>
      </c>
      <c r="I767">
        <v>0.44673099999999999</v>
      </c>
      <c r="J767">
        <v>-0.63988210000000001</v>
      </c>
      <c r="K767">
        <v>1.0556840000000001</v>
      </c>
      <c r="L767">
        <v>1.0608359999999999</v>
      </c>
      <c r="M767">
        <v>-2.7662719999999998</v>
      </c>
      <c r="N767">
        <v>-0.3801658</v>
      </c>
      <c r="O767">
        <v>0.348686</v>
      </c>
      <c r="P767">
        <v>0.3071663</v>
      </c>
      <c r="Q767">
        <v>1.520645</v>
      </c>
      <c r="R767">
        <v>-0.99613359999999995</v>
      </c>
      <c r="S767">
        <v>-7.5637990000000002E-2</v>
      </c>
      <c r="T767">
        <v>9.6906900000000004E-2</v>
      </c>
      <c r="U767">
        <v>0.2637487</v>
      </c>
    </row>
    <row r="768" spans="1:21" x14ac:dyDescent="0.25">
      <c r="A768" s="20">
        <f>0.000000582067*10^9</f>
        <v>582.06700000000001</v>
      </c>
      <c r="B768">
        <v>-0.55068229999999996</v>
      </c>
      <c r="C768">
        <v>-0.42875639999999998</v>
      </c>
      <c r="D768">
        <v>1.822357</v>
      </c>
      <c r="E768">
        <v>0.4769446</v>
      </c>
      <c r="F768">
        <v>-1.0305789999999999</v>
      </c>
      <c r="G768">
        <v>-0.1100169</v>
      </c>
      <c r="H768">
        <v>-1.650709</v>
      </c>
      <c r="I768">
        <v>1.147494</v>
      </c>
      <c r="J768">
        <v>-1.046322</v>
      </c>
      <c r="K768">
        <v>-0.61893310000000001</v>
      </c>
      <c r="L768">
        <v>0.41142869999999998</v>
      </c>
      <c r="M768">
        <v>-1.2881929999999999</v>
      </c>
      <c r="N768">
        <v>-0.61120669999999999</v>
      </c>
      <c r="O768">
        <v>-0.94890200000000002</v>
      </c>
      <c r="P768">
        <v>0.70987610000000001</v>
      </c>
      <c r="Q768">
        <v>-0.37174180000000001</v>
      </c>
      <c r="R768">
        <v>-0.26660080000000003</v>
      </c>
      <c r="S768">
        <v>-0.79011039999999999</v>
      </c>
      <c r="T768">
        <v>0.41707759999999999</v>
      </c>
      <c r="U768">
        <v>0.86044089999999995</v>
      </c>
    </row>
    <row r="769" spans="1:21" x14ac:dyDescent="0.25">
      <c r="A769" s="20">
        <f>0.000000583067*10^9</f>
        <v>583.06700000000001</v>
      </c>
      <c r="B769">
        <v>-0.83884570000000003</v>
      </c>
      <c r="C769">
        <v>-0.20056940000000001</v>
      </c>
      <c r="D769">
        <v>0.53120319999999999</v>
      </c>
      <c r="E769">
        <v>0.87159180000000003</v>
      </c>
      <c r="F769">
        <v>-1.4531320000000001</v>
      </c>
      <c r="G769">
        <v>-0.1195495</v>
      </c>
      <c r="H769">
        <v>-0.28796240000000001</v>
      </c>
      <c r="I769">
        <v>0.82707649999999999</v>
      </c>
      <c r="J769">
        <v>-0.72144750000000002</v>
      </c>
      <c r="K769">
        <v>-2.0943839999999998</v>
      </c>
      <c r="L769">
        <v>-0.30471290000000001</v>
      </c>
      <c r="M769">
        <v>0.81667460000000003</v>
      </c>
      <c r="N769">
        <v>-1.0405800000000001</v>
      </c>
      <c r="O769">
        <v>-0.78297729999999999</v>
      </c>
      <c r="P769">
        <v>1.3810880000000001</v>
      </c>
      <c r="Q769">
        <v>0.4938419</v>
      </c>
      <c r="R769">
        <v>0.33839029999999998</v>
      </c>
      <c r="S769">
        <v>4.2360109999999999E-2</v>
      </c>
      <c r="T769">
        <v>-0.66833770000000003</v>
      </c>
      <c r="U769">
        <v>1.1516500000000001</v>
      </c>
    </row>
    <row r="770" spans="1:21" x14ac:dyDescent="0.25">
      <c r="A770" s="20">
        <f>0.000000584067*10^9</f>
        <v>584.06700000000001</v>
      </c>
      <c r="B770">
        <v>-1.2829950000000001</v>
      </c>
      <c r="C770">
        <v>-0.20198240000000001</v>
      </c>
      <c r="D770">
        <v>-1.756677</v>
      </c>
      <c r="E770">
        <v>-0.26595530000000001</v>
      </c>
      <c r="F770">
        <v>-2.7313719999999999</v>
      </c>
      <c r="G770">
        <v>-0.67350900000000002</v>
      </c>
      <c r="H770">
        <v>1.047458</v>
      </c>
      <c r="I770">
        <v>-8.4751000000000007E-2</v>
      </c>
      <c r="J770">
        <v>-0.39949509999999999</v>
      </c>
      <c r="K770">
        <v>-1.816621</v>
      </c>
      <c r="L770">
        <v>-0.60822200000000004</v>
      </c>
      <c r="M770">
        <v>0.19458329999999999</v>
      </c>
      <c r="N770">
        <v>-1.437001</v>
      </c>
      <c r="O770">
        <v>-0.20713880000000001</v>
      </c>
      <c r="P770">
        <v>0.85543309999999995</v>
      </c>
      <c r="Q770">
        <v>1.1389549999999999</v>
      </c>
      <c r="R770">
        <v>-5.5412299999999998E-2</v>
      </c>
      <c r="S770">
        <v>0.46071810000000002</v>
      </c>
      <c r="T770">
        <v>-1.4171640000000001</v>
      </c>
      <c r="U770">
        <v>0.69599129999999998</v>
      </c>
    </row>
    <row r="771" spans="1:21" x14ac:dyDescent="0.25">
      <c r="A771" s="20">
        <f>0.000000585067*10^9</f>
        <v>585.06700000000001</v>
      </c>
      <c r="B771">
        <v>-1.2446200000000001</v>
      </c>
      <c r="C771">
        <v>8.5854739999999999E-2</v>
      </c>
      <c r="D771">
        <v>-3.1964950000000001</v>
      </c>
      <c r="E771">
        <v>-0.66326090000000004</v>
      </c>
      <c r="F771">
        <v>-2.5329410000000001</v>
      </c>
      <c r="G771">
        <v>-0.2720841</v>
      </c>
      <c r="H771">
        <v>-0.38998860000000002</v>
      </c>
      <c r="I771">
        <v>-0.37965670000000001</v>
      </c>
      <c r="J771">
        <v>0.91459179999999995</v>
      </c>
      <c r="K771">
        <v>-1.335456</v>
      </c>
      <c r="L771">
        <v>-1.807029</v>
      </c>
      <c r="M771">
        <v>-1.4732540000000001</v>
      </c>
      <c r="N771">
        <v>-0.21999079999999999</v>
      </c>
      <c r="O771">
        <v>-0.69682339999999998</v>
      </c>
      <c r="P771">
        <v>0.1428828</v>
      </c>
      <c r="Q771">
        <v>-0.1938125</v>
      </c>
      <c r="R771">
        <v>-0.94011120000000004</v>
      </c>
      <c r="S771">
        <v>-0.68070779999999997</v>
      </c>
      <c r="T771">
        <v>-1.0511159999999999</v>
      </c>
      <c r="U771">
        <v>0.83089659999999999</v>
      </c>
    </row>
    <row r="772" spans="1:21" x14ac:dyDescent="0.25">
      <c r="A772" s="20">
        <f>0.000000586067*10^9</f>
        <v>586.06700000000001</v>
      </c>
      <c r="B772">
        <v>-1.3230299999999999</v>
      </c>
      <c r="C772">
        <v>-0.80120539999999996</v>
      </c>
      <c r="D772">
        <v>-2.257549</v>
      </c>
      <c r="E772">
        <v>0.58658290000000002</v>
      </c>
      <c r="F772">
        <v>-0.58024109999999995</v>
      </c>
      <c r="G772">
        <v>1.1877979999999999</v>
      </c>
      <c r="H772">
        <v>-1.404811</v>
      </c>
      <c r="I772">
        <v>-0.63785170000000002</v>
      </c>
      <c r="J772">
        <v>1.61087</v>
      </c>
      <c r="K772">
        <v>-0.55631730000000001</v>
      </c>
      <c r="L772">
        <v>-2.9311579999999999</v>
      </c>
      <c r="M772">
        <v>-1.2177119999999999</v>
      </c>
      <c r="N772">
        <v>8.4370459999999994E-2</v>
      </c>
      <c r="O772">
        <v>-0.86459989999999998</v>
      </c>
      <c r="P772">
        <v>0.30312299999999998</v>
      </c>
      <c r="Q772">
        <v>-1.5433809999999999</v>
      </c>
      <c r="R772">
        <v>-1.0750310000000001</v>
      </c>
      <c r="S772">
        <v>-1.4027909999999999</v>
      </c>
      <c r="T772">
        <v>-0.95572190000000001</v>
      </c>
      <c r="U772">
        <v>1.135027</v>
      </c>
    </row>
    <row r="773" spans="1:21" x14ac:dyDescent="0.25">
      <c r="A773" s="20">
        <f>0.000000587067*10^9</f>
        <v>587.06700000000001</v>
      </c>
      <c r="B773">
        <v>-2.2766299999999999</v>
      </c>
      <c r="C773">
        <v>-2.1441949999999999</v>
      </c>
      <c r="D773">
        <v>-0.25301600000000002</v>
      </c>
      <c r="E773">
        <v>0.83480259999999995</v>
      </c>
      <c r="F773">
        <v>0.65037310000000004</v>
      </c>
      <c r="G773">
        <v>0.93983799999999995</v>
      </c>
      <c r="H773">
        <v>-1.0983350000000001</v>
      </c>
      <c r="I773">
        <v>-1.548281</v>
      </c>
      <c r="J773">
        <v>0.58860219999999996</v>
      </c>
      <c r="K773">
        <v>0.33284570000000002</v>
      </c>
      <c r="L773">
        <v>-2.7183890000000002</v>
      </c>
      <c r="M773">
        <v>-0.68575629999999999</v>
      </c>
      <c r="N773">
        <v>-1.6332390000000001</v>
      </c>
      <c r="O773">
        <v>-0.25348080000000001</v>
      </c>
      <c r="P773">
        <v>0.66257060000000001</v>
      </c>
      <c r="Q773">
        <v>-1.9241900000000001</v>
      </c>
      <c r="R773">
        <v>-3.5752020000000002E-2</v>
      </c>
      <c r="S773">
        <v>-0.85087230000000003</v>
      </c>
      <c r="T773">
        <v>-0.84427700000000006</v>
      </c>
      <c r="U773">
        <v>0.81241390000000002</v>
      </c>
    </row>
    <row r="774" spans="1:21" x14ac:dyDescent="0.25">
      <c r="A774" s="20">
        <f>0.000000588067*10^9</f>
        <v>588.06700000000001</v>
      </c>
      <c r="B774">
        <v>-3.1435900000000001</v>
      </c>
      <c r="C774">
        <v>-1.331615</v>
      </c>
      <c r="D774">
        <v>0.20241790000000001</v>
      </c>
      <c r="E774">
        <v>-0.2577604</v>
      </c>
      <c r="F774">
        <v>0.3089403</v>
      </c>
      <c r="G774">
        <v>-0.65111839999999999</v>
      </c>
      <c r="H774">
        <v>-1.3358909999999999</v>
      </c>
      <c r="I774">
        <v>-1.478086</v>
      </c>
      <c r="J774">
        <v>0.10675659999999999</v>
      </c>
      <c r="K774">
        <v>-0.54096639999999996</v>
      </c>
      <c r="L774">
        <v>-1.375227</v>
      </c>
      <c r="M774">
        <v>-1.353739</v>
      </c>
      <c r="N774">
        <v>-1.432707</v>
      </c>
      <c r="O774">
        <v>6.2706479999999995E-2</v>
      </c>
      <c r="P774">
        <v>0.8262737</v>
      </c>
      <c r="Q774">
        <v>-1.059588</v>
      </c>
      <c r="R774">
        <v>0.62310469999999996</v>
      </c>
      <c r="S774">
        <v>3.899118E-2</v>
      </c>
      <c r="T774">
        <v>0.84419270000000002</v>
      </c>
      <c r="U774">
        <v>1.7437050000000001</v>
      </c>
    </row>
    <row r="775" spans="1:21" x14ac:dyDescent="0.25">
      <c r="A775" s="20">
        <f>0.000000589067*10^9</f>
        <v>589.06700000000001</v>
      </c>
      <c r="B775">
        <v>-1.5354239999999999</v>
      </c>
      <c r="C775">
        <v>0.79798270000000004</v>
      </c>
      <c r="D775">
        <v>-0.1233199</v>
      </c>
      <c r="E775">
        <v>-0.67252540000000005</v>
      </c>
      <c r="F775">
        <v>-0.23144680000000001</v>
      </c>
      <c r="G775">
        <v>-0.79392039999999997</v>
      </c>
      <c r="H775">
        <v>-1.1422859999999999</v>
      </c>
      <c r="I775">
        <v>0.1664081</v>
      </c>
      <c r="J775">
        <v>0.35185949999999999</v>
      </c>
      <c r="K775">
        <v>-1.7244219999999999</v>
      </c>
      <c r="L775">
        <v>0.35795120000000002</v>
      </c>
      <c r="M775">
        <v>-2.0446659999999999</v>
      </c>
      <c r="N775">
        <v>-6.1068090000000004E-3</v>
      </c>
      <c r="O775">
        <v>0.35814669999999998</v>
      </c>
      <c r="P775">
        <v>0.35896020000000001</v>
      </c>
      <c r="Q775">
        <v>4.4638799999999999E-3</v>
      </c>
      <c r="R775">
        <v>-5.2014390000000001E-2</v>
      </c>
      <c r="S775">
        <v>1.019463</v>
      </c>
      <c r="T775">
        <v>1.798492</v>
      </c>
      <c r="U775">
        <v>2.8725309999999999</v>
      </c>
    </row>
    <row r="776" spans="1:21" x14ac:dyDescent="0.25">
      <c r="A776" s="20">
        <f>0.000000590067*10^9</f>
        <v>590.06700000000001</v>
      </c>
      <c r="B776">
        <v>1.383259</v>
      </c>
      <c r="C776">
        <v>1.490923</v>
      </c>
      <c r="D776">
        <v>0.8337137</v>
      </c>
      <c r="E776">
        <v>-0.2305335</v>
      </c>
      <c r="F776">
        <v>1.7288700000000001E-2</v>
      </c>
      <c r="G776">
        <v>-0.18576980000000001</v>
      </c>
      <c r="H776">
        <v>0.25437670000000001</v>
      </c>
      <c r="I776">
        <v>1.087378</v>
      </c>
      <c r="J776">
        <v>9.8801009999999995E-2</v>
      </c>
      <c r="K776">
        <v>-1.255566</v>
      </c>
      <c r="L776">
        <v>0.53577030000000003</v>
      </c>
      <c r="M776">
        <v>-1.2716879999999999</v>
      </c>
      <c r="N776">
        <v>-1.1113999999999999</v>
      </c>
      <c r="O776">
        <v>0.25958759999999997</v>
      </c>
      <c r="P776">
        <v>-1.174255</v>
      </c>
      <c r="Q776">
        <v>-0.36339490000000002</v>
      </c>
      <c r="R776">
        <v>-0.75118609999999997</v>
      </c>
      <c r="S776">
        <v>1.1045050000000001</v>
      </c>
      <c r="T776">
        <v>0.34948040000000002</v>
      </c>
      <c r="U776">
        <v>2.489239</v>
      </c>
    </row>
    <row r="777" spans="1:21" x14ac:dyDescent="0.25">
      <c r="A777" s="20">
        <f>0.000000591067*10^9</f>
        <v>591.06700000000001</v>
      </c>
      <c r="B777">
        <v>2.105998</v>
      </c>
      <c r="C777">
        <v>1.309625</v>
      </c>
      <c r="D777">
        <v>1.944655</v>
      </c>
      <c r="E777">
        <v>-0.1843274</v>
      </c>
      <c r="F777">
        <v>0.6038171</v>
      </c>
      <c r="G777">
        <v>-0.54710939999999997</v>
      </c>
      <c r="H777">
        <v>1.7309209999999999</v>
      </c>
      <c r="I777">
        <v>6.5308430000000001E-2</v>
      </c>
      <c r="J777">
        <v>-0.58314120000000003</v>
      </c>
      <c r="K777">
        <v>-0.63136709999999996</v>
      </c>
      <c r="L777">
        <v>-1.070854</v>
      </c>
      <c r="M777">
        <v>0.51136499999999996</v>
      </c>
      <c r="N777">
        <v>-2.630309</v>
      </c>
      <c r="O777">
        <v>-0.23611740000000001</v>
      </c>
      <c r="P777">
        <v>-2.5773320000000002</v>
      </c>
      <c r="Q777">
        <v>-0.65593120000000005</v>
      </c>
      <c r="R777">
        <v>-0.37758199999999997</v>
      </c>
      <c r="S777">
        <v>-7.3314660000000004E-2</v>
      </c>
      <c r="T777">
        <v>-0.53938359999999996</v>
      </c>
      <c r="U777">
        <v>1.673251</v>
      </c>
    </row>
    <row r="778" spans="1:21" x14ac:dyDescent="0.25">
      <c r="A778" s="20">
        <f>0.000000592067*10^9</f>
        <v>592.06700000000001</v>
      </c>
      <c r="B778">
        <v>1.2670779999999999</v>
      </c>
      <c r="C778">
        <v>1.544054</v>
      </c>
      <c r="D778">
        <v>0.88673930000000001</v>
      </c>
      <c r="E778">
        <v>-0.5500353</v>
      </c>
      <c r="F778">
        <v>0.35759429999999998</v>
      </c>
      <c r="G778">
        <v>-1.028818</v>
      </c>
      <c r="H778">
        <v>1.957047</v>
      </c>
      <c r="I778">
        <v>-0.51822599999999996</v>
      </c>
      <c r="J778">
        <v>-1.006251</v>
      </c>
      <c r="K778">
        <v>-0.2817537</v>
      </c>
      <c r="L778">
        <v>-1.4959279999999999</v>
      </c>
      <c r="M778">
        <v>0.45681670000000002</v>
      </c>
      <c r="N778">
        <v>-1.5299469999999999</v>
      </c>
      <c r="O778">
        <v>-0.667188</v>
      </c>
      <c r="P778">
        <v>-2.4554640000000001</v>
      </c>
      <c r="Q778">
        <v>4.4226559999999998E-2</v>
      </c>
      <c r="R778">
        <v>-4.8281999999999999E-2</v>
      </c>
      <c r="S778">
        <v>-0.77119979999999999</v>
      </c>
      <c r="T778">
        <v>-0.34616999999999998</v>
      </c>
      <c r="U778">
        <v>5.2971259999999999E-2</v>
      </c>
    </row>
    <row r="779" spans="1:21" x14ac:dyDescent="0.25">
      <c r="A779" s="20">
        <f>0.000000593067*10^9</f>
        <v>593.06700000000001</v>
      </c>
      <c r="B779">
        <v>-5.5016900000000001E-2</v>
      </c>
      <c r="C779">
        <v>1.1611750000000001</v>
      </c>
      <c r="D779">
        <v>-1.308648</v>
      </c>
      <c r="E779">
        <v>-0.4894752</v>
      </c>
      <c r="F779">
        <v>-0.1213272</v>
      </c>
      <c r="G779">
        <v>-0.73172420000000005</v>
      </c>
      <c r="H779">
        <v>0.40093119999999999</v>
      </c>
      <c r="I779">
        <v>0.77677799999999997</v>
      </c>
      <c r="J779">
        <v>-0.57249439999999996</v>
      </c>
      <c r="K779">
        <v>-0.37300909999999998</v>
      </c>
      <c r="L779">
        <v>-0.47012300000000001</v>
      </c>
      <c r="M779">
        <v>-1.119969</v>
      </c>
      <c r="N779">
        <v>-0.38032969999999999</v>
      </c>
      <c r="O779">
        <v>-1.056276</v>
      </c>
      <c r="P779">
        <v>-1.5053240000000001</v>
      </c>
      <c r="Q779">
        <v>0.19994880000000001</v>
      </c>
      <c r="R779">
        <v>-0.78702519999999998</v>
      </c>
      <c r="S779">
        <v>-0.43427339999999998</v>
      </c>
      <c r="T779">
        <v>-0.89394370000000001</v>
      </c>
      <c r="U779">
        <v>-1.0969070000000001</v>
      </c>
    </row>
    <row r="780" spans="1:21" x14ac:dyDescent="0.25">
      <c r="A780" s="20">
        <f>0.000000594067*10^9</f>
        <v>594.06700000000001</v>
      </c>
      <c r="B780">
        <v>-1.794764</v>
      </c>
      <c r="C780">
        <v>-0.4469051</v>
      </c>
      <c r="D780">
        <v>-1.6088929999999999</v>
      </c>
      <c r="E780">
        <v>-9.3489210000000003E-2</v>
      </c>
      <c r="F780">
        <v>-0.12658720000000001</v>
      </c>
      <c r="G780">
        <v>-0.31287490000000001</v>
      </c>
      <c r="H780">
        <v>-0.87644500000000003</v>
      </c>
      <c r="I780">
        <v>1.136533</v>
      </c>
      <c r="J780">
        <v>7.1471389999999996E-2</v>
      </c>
      <c r="K780">
        <v>-1.471174</v>
      </c>
      <c r="L780">
        <v>-0.72712949999999998</v>
      </c>
      <c r="M780">
        <v>-1.2648550000000001</v>
      </c>
      <c r="N780">
        <v>-1.17482</v>
      </c>
      <c r="O780">
        <v>-0.80515729999999996</v>
      </c>
      <c r="P780">
        <v>-0.84771569999999996</v>
      </c>
      <c r="Q780">
        <v>-0.67484489999999997</v>
      </c>
      <c r="R780">
        <v>-0.81669689999999995</v>
      </c>
      <c r="S780">
        <v>0.27167910000000001</v>
      </c>
      <c r="T780">
        <v>-1.1899569999999999</v>
      </c>
      <c r="U780">
        <v>-3.3402349999999997E-2</v>
      </c>
    </row>
    <row r="781" spans="1:21" x14ac:dyDescent="0.25">
      <c r="A781" s="20">
        <f>0.000000595067*10^9</f>
        <v>595.06700000000001</v>
      </c>
      <c r="B781">
        <v>-1.7349319999999999</v>
      </c>
      <c r="C781">
        <v>-2.0275189999999998</v>
      </c>
      <c r="D781">
        <v>-0.34447250000000001</v>
      </c>
      <c r="E781">
        <v>0.1932045</v>
      </c>
      <c r="F781">
        <v>-0.16678560000000001</v>
      </c>
      <c r="G781">
        <v>-0.54627490000000001</v>
      </c>
      <c r="H781">
        <v>-2.0994059999999998E-2</v>
      </c>
      <c r="I781">
        <v>-0.80160229999999999</v>
      </c>
      <c r="J781">
        <v>-0.39153460000000001</v>
      </c>
      <c r="K781">
        <v>-1.4857670000000001</v>
      </c>
      <c r="L781">
        <v>-1.960664</v>
      </c>
      <c r="M781">
        <v>-5.4167380000000001E-2</v>
      </c>
      <c r="N781">
        <v>-1.725589</v>
      </c>
      <c r="O781">
        <v>4.6210969999999997E-2</v>
      </c>
      <c r="P781">
        <v>-1.771176E-2</v>
      </c>
      <c r="Q781">
        <v>-1.7361310000000001</v>
      </c>
      <c r="R781">
        <v>0.67877949999999998</v>
      </c>
      <c r="S781">
        <v>0.37855480000000002</v>
      </c>
      <c r="T781">
        <v>-0.73597310000000005</v>
      </c>
      <c r="U781">
        <v>0.80736280000000005</v>
      </c>
    </row>
    <row r="782" spans="1:21" x14ac:dyDescent="0.25">
      <c r="A782" s="20">
        <f>0.000000596067*10^9</f>
        <v>596.06700000000001</v>
      </c>
      <c r="B782">
        <v>-0.54768419999999995</v>
      </c>
      <c r="C782">
        <v>-1.91578</v>
      </c>
      <c r="D782">
        <v>-4.7171289999999998E-2</v>
      </c>
      <c r="E782">
        <v>0.32319219999999999</v>
      </c>
      <c r="F782">
        <v>3.8613740000000001E-2</v>
      </c>
      <c r="G782">
        <v>-0.87826919999999997</v>
      </c>
      <c r="H782">
        <v>1.148674</v>
      </c>
      <c r="I782">
        <v>-2.1620349999999999</v>
      </c>
      <c r="J782">
        <v>-1.073116</v>
      </c>
      <c r="K782">
        <v>0.57306380000000001</v>
      </c>
      <c r="L782">
        <v>-1.957028</v>
      </c>
      <c r="M782">
        <v>0.78736209999999995</v>
      </c>
      <c r="N782">
        <v>-1.0592079999999999</v>
      </c>
      <c r="O782">
        <v>1.1079030000000001</v>
      </c>
      <c r="P782">
        <v>1.018945</v>
      </c>
      <c r="Q782">
        <v>-1.6206700000000001</v>
      </c>
      <c r="R782">
        <v>1.198712</v>
      </c>
      <c r="S782">
        <v>-0.5358001</v>
      </c>
      <c r="T782">
        <v>-0.57315179999999999</v>
      </c>
      <c r="U782">
        <v>-4.9459589999999998E-2</v>
      </c>
    </row>
    <row r="783" spans="1:21" x14ac:dyDescent="0.25">
      <c r="A783" s="20">
        <f>0.000000597067*10^9</f>
        <v>597.06700000000001</v>
      </c>
      <c r="B783">
        <v>-0.67957670000000003</v>
      </c>
      <c r="C783">
        <v>-0.16776350000000001</v>
      </c>
      <c r="D783">
        <v>-0.82291579999999998</v>
      </c>
      <c r="E783">
        <v>0.59872760000000003</v>
      </c>
      <c r="F783">
        <v>0.18455279999999999</v>
      </c>
      <c r="G783">
        <v>-0.41331960000000001</v>
      </c>
      <c r="H783">
        <v>0.3111389</v>
      </c>
      <c r="I783">
        <v>-1.4556089999999999</v>
      </c>
      <c r="J783">
        <v>-0.27117740000000001</v>
      </c>
      <c r="K783">
        <v>2.0052940000000001</v>
      </c>
      <c r="L783">
        <v>-0.80024629999999997</v>
      </c>
      <c r="M783">
        <v>0.58460040000000002</v>
      </c>
      <c r="N783">
        <v>-0.67691380000000001</v>
      </c>
      <c r="O783">
        <v>1.626258</v>
      </c>
      <c r="P783">
        <v>1.4718629999999999</v>
      </c>
      <c r="Q783">
        <v>-0.41287439999999997</v>
      </c>
      <c r="R783">
        <v>9.0559849999999997E-2</v>
      </c>
      <c r="S783">
        <v>-0.39353129999999997</v>
      </c>
      <c r="T783">
        <v>-0.53615570000000001</v>
      </c>
      <c r="U783">
        <v>-1.2140569999999999</v>
      </c>
    </row>
    <row r="784" spans="1:21" x14ac:dyDescent="0.25">
      <c r="A784" s="20">
        <f>0.000000598067*10^9</f>
        <v>598.06700000000001</v>
      </c>
      <c r="B784">
        <v>-0.84099970000000002</v>
      </c>
      <c r="C784">
        <v>0.9521191</v>
      </c>
      <c r="D784">
        <v>-0.50158159999999996</v>
      </c>
      <c r="E784">
        <v>0.66674250000000002</v>
      </c>
      <c r="F784">
        <v>-0.41934310000000002</v>
      </c>
      <c r="G784">
        <v>0.17319999999999999</v>
      </c>
      <c r="H784">
        <v>-1.27478</v>
      </c>
      <c r="I784">
        <v>-0.79413109999999998</v>
      </c>
      <c r="J784">
        <v>0.74188759999999998</v>
      </c>
      <c r="K784">
        <v>0.67362259999999996</v>
      </c>
      <c r="L784">
        <v>-2.4507879999999999E-2</v>
      </c>
      <c r="M784">
        <v>-9.5345260000000001E-2</v>
      </c>
      <c r="N784">
        <v>-1.074894</v>
      </c>
      <c r="O784">
        <v>1.113348</v>
      </c>
      <c r="P784">
        <v>1.7527509999999999</v>
      </c>
      <c r="Q784">
        <v>0.60022909999999996</v>
      </c>
      <c r="R784">
        <v>-0.44645820000000003</v>
      </c>
      <c r="S784">
        <v>0.47529500000000002</v>
      </c>
      <c r="T784">
        <v>-0.42914079999999999</v>
      </c>
      <c r="U784">
        <v>-1.111542</v>
      </c>
    </row>
    <row r="785" spans="1:21" x14ac:dyDescent="0.25">
      <c r="A785" s="20">
        <f>0.000000599067*10^9</f>
        <v>599.06699999999989</v>
      </c>
      <c r="B785">
        <v>-0.2298057</v>
      </c>
      <c r="C785">
        <v>0.1310038</v>
      </c>
      <c r="D785">
        <v>1.144218</v>
      </c>
      <c r="E785">
        <v>-0.27183930000000001</v>
      </c>
      <c r="F785">
        <v>-0.8068535</v>
      </c>
      <c r="G785">
        <v>-0.16191949999999999</v>
      </c>
      <c r="H785">
        <v>-1.2983130000000001</v>
      </c>
      <c r="I785">
        <v>-1.100533</v>
      </c>
      <c r="J785">
        <v>0.24710090000000001</v>
      </c>
      <c r="K785">
        <v>-1.3471040000000001</v>
      </c>
      <c r="L785">
        <v>3.744016E-2</v>
      </c>
      <c r="M785">
        <v>-0.1846486</v>
      </c>
      <c r="N785">
        <v>-0.89823949999999997</v>
      </c>
      <c r="O785">
        <v>0.32326389999999999</v>
      </c>
      <c r="P785">
        <v>1.715767</v>
      </c>
      <c r="Q785">
        <v>1.35826</v>
      </c>
      <c r="R785">
        <v>0.13121140000000001</v>
      </c>
      <c r="S785">
        <v>-0.49922509999999998</v>
      </c>
      <c r="T785">
        <v>-0.22222320000000001</v>
      </c>
      <c r="U785">
        <v>0.46529609999999999</v>
      </c>
    </row>
    <row r="786" spans="1:21" x14ac:dyDescent="0.25">
      <c r="A786" s="20">
        <f>0.000000600067*10^9</f>
        <v>600.06700000000001</v>
      </c>
      <c r="B786">
        <v>-0.31792939999999997</v>
      </c>
      <c r="C786">
        <v>-0.8697646</v>
      </c>
      <c r="D786">
        <v>1.829575</v>
      </c>
      <c r="E786">
        <v>-1.055337</v>
      </c>
      <c r="F786">
        <v>-0.69953460000000001</v>
      </c>
      <c r="G786">
        <v>-0.52308920000000003</v>
      </c>
      <c r="H786">
        <v>-0.27993489999999999</v>
      </c>
      <c r="I786">
        <v>-0.85058739999999999</v>
      </c>
      <c r="J786">
        <v>-0.68906069999999997</v>
      </c>
      <c r="K786">
        <v>-1.546068</v>
      </c>
      <c r="L786">
        <v>0.10155749999999999</v>
      </c>
      <c r="M786">
        <v>0.31091609999999997</v>
      </c>
      <c r="N786">
        <v>0.33383400000000002</v>
      </c>
      <c r="O786">
        <v>-0.37850929999999999</v>
      </c>
      <c r="P786">
        <v>0.56551689999999999</v>
      </c>
      <c r="Q786">
        <v>1.5446549999999999</v>
      </c>
      <c r="R786">
        <v>0.67704169999999997</v>
      </c>
      <c r="S786">
        <v>-1.708256</v>
      </c>
      <c r="T786">
        <v>0.1731221</v>
      </c>
      <c r="U786">
        <v>1.6425479999999999</v>
      </c>
    </row>
    <row r="787" spans="1:21" x14ac:dyDescent="0.25">
      <c r="A787" s="20">
        <f>0.000000601067*10^9</f>
        <v>601.06700000000001</v>
      </c>
      <c r="B787">
        <v>-0.79315150000000001</v>
      </c>
      <c r="C787">
        <v>-0.9013504</v>
      </c>
      <c r="D787">
        <v>1.4115930000000001</v>
      </c>
      <c r="E787">
        <v>-0.70685929999999997</v>
      </c>
      <c r="F787">
        <v>-0.6451848</v>
      </c>
      <c r="G787">
        <v>-0.28970170000000001</v>
      </c>
      <c r="H787">
        <v>0.1967555</v>
      </c>
      <c r="I787">
        <v>3.1856299999999997E-2</v>
      </c>
      <c r="J787">
        <v>-0.41206140000000002</v>
      </c>
      <c r="K787">
        <v>-0.62569640000000004</v>
      </c>
      <c r="L787">
        <v>0.50021789999999999</v>
      </c>
      <c r="M787">
        <v>0.80831900000000001</v>
      </c>
      <c r="N787">
        <v>0.66457920000000004</v>
      </c>
      <c r="O787">
        <v>-0.2768253</v>
      </c>
      <c r="P787">
        <v>-0.72118899999999997</v>
      </c>
      <c r="Q787">
        <v>0.69529229999999997</v>
      </c>
      <c r="R787">
        <v>0.550207</v>
      </c>
      <c r="S787">
        <v>-1.582133</v>
      </c>
      <c r="T787">
        <v>0.60484400000000005</v>
      </c>
      <c r="U787">
        <v>0.84875279999999997</v>
      </c>
    </row>
    <row r="788" spans="1:21" x14ac:dyDescent="0.25">
      <c r="A788" s="20">
        <f>0.000000602067*10^9</f>
        <v>602.06700000000001</v>
      </c>
      <c r="B788">
        <v>-0.33036379999999999</v>
      </c>
      <c r="C788">
        <v>-0.95336410000000005</v>
      </c>
      <c r="D788">
        <v>1.140998</v>
      </c>
      <c r="E788">
        <v>-0.22809270000000001</v>
      </c>
      <c r="F788">
        <v>-3.7359160000000002E-2</v>
      </c>
      <c r="G788">
        <v>-0.62590579999999996</v>
      </c>
      <c r="H788">
        <v>-0.57855760000000001</v>
      </c>
      <c r="I788">
        <v>0.18732889999999999</v>
      </c>
      <c r="J788">
        <v>0.55260600000000004</v>
      </c>
      <c r="K788">
        <v>0.46361760000000002</v>
      </c>
      <c r="L788">
        <v>0.4103251</v>
      </c>
      <c r="M788">
        <v>1.4568190000000001</v>
      </c>
      <c r="N788">
        <v>-0.2846012</v>
      </c>
      <c r="O788">
        <v>0.90336050000000001</v>
      </c>
      <c r="P788">
        <v>-0.94071769999999999</v>
      </c>
      <c r="Q788">
        <v>-0.73830799999999996</v>
      </c>
      <c r="R788">
        <v>-0.18614539999999999</v>
      </c>
      <c r="S788">
        <v>-1.5083089999999999</v>
      </c>
      <c r="T788">
        <v>0.39866030000000002</v>
      </c>
      <c r="U788">
        <v>-0.19571479999999999</v>
      </c>
    </row>
    <row r="789" spans="1:21" x14ac:dyDescent="0.25">
      <c r="A789" s="20">
        <f>0.000000603067*10^9</f>
        <v>603.06700000000001</v>
      </c>
      <c r="B789">
        <v>0.54922559999999998</v>
      </c>
      <c r="C789">
        <v>-0.54749780000000003</v>
      </c>
      <c r="D789">
        <v>0.37553930000000002</v>
      </c>
      <c r="E789">
        <v>0.24198220000000001</v>
      </c>
      <c r="F789">
        <v>0.17290710000000001</v>
      </c>
      <c r="G789">
        <v>-1.4688939999999999</v>
      </c>
      <c r="H789">
        <v>-1.5568439999999999</v>
      </c>
      <c r="I789">
        <v>-0.50977470000000003</v>
      </c>
      <c r="J789">
        <v>1.0526899999999999</v>
      </c>
      <c r="K789">
        <v>1.060044</v>
      </c>
      <c r="L789">
        <v>-0.42990070000000002</v>
      </c>
      <c r="M789">
        <v>1.4550460000000001</v>
      </c>
      <c r="N789">
        <v>-2.6432879999999999E-2</v>
      </c>
      <c r="O789">
        <v>1.321258</v>
      </c>
      <c r="P789">
        <v>-1.8138109999999999E-2</v>
      </c>
      <c r="Q789">
        <v>-1.2109510000000001</v>
      </c>
      <c r="R789">
        <v>-1.137535</v>
      </c>
      <c r="S789">
        <v>-1.1505270000000001</v>
      </c>
      <c r="T789">
        <v>-0.97929529999999998</v>
      </c>
      <c r="U789">
        <v>0.45350610000000002</v>
      </c>
    </row>
    <row r="790" spans="1:21" x14ac:dyDescent="0.25">
      <c r="A790" s="20">
        <f>0.000000604067*10^9</f>
        <v>604.06700000000001</v>
      </c>
      <c r="B790">
        <v>0.41627229999999998</v>
      </c>
      <c r="C790">
        <v>0.66298809999999997</v>
      </c>
      <c r="D790">
        <v>-0.60914650000000004</v>
      </c>
      <c r="E790">
        <v>0.4867631</v>
      </c>
      <c r="F790">
        <v>-0.97143080000000004</v>
      </c>
      <c r="G790">
        <v>-0.79794169999999998</v>
      </c>
      <c r="H790">
        <v>-1.223741</v>
      </c>
      <c r="I790">
        <v>-0.60473560000000004</v>
      </c>
      <c r="J790">
        <v>1.09954</v>
      </c>
      <c r="K790">
        <v>0.57471300000000003</v>
      </c>
      <c r="L790">
        <v>-0.74491220000000002</v>
      </c>
      <c r="M790">
        <v>-3.9973439999999999E-3</v>
      </c>
      <c r="N790">
        <v>0.30016730000000003</v>
      </c>
      <c r="O790">
        <v>0.16469619999999999</v>
      </c>
      <c r="P790">
        <v>0.7831186</v>
      </c>
      <c r="Q790">
        <v>0.53026169999999995</v>
      </c>
      <c r="R790">
        <v>-1.4191659999999999</v>
      </c>
      <c r="S790">
        <v>0.49797659999999999</v>
      </c>
      <c r="T790">
        <v>-1.2471540000000001</v>
      </c>
      <c r="U790">
        <v>0.68863319999999995</v>
      </c>
    </row>
    <row r="791" spans="1:21" x14ac:dyDescent="0.25">
      <c r="A791" s="20">
        <f>0.000000605067*10^9</f>
        <v>605.06700000000001</v>
      </c>
      <c r="B791">
        <v>-0.65236150000000004</v>
      </c>
      <c r="C791">
        <v>0.91888029999999998</v>
      </c>
      <c r="D791">
        <v>-0.62752949999999996</v>
      </c>
      <c r="E791">
        <v>-0.35263679999999997</v>
      </c>
      <c r="F791">
        <v>-1.6066450000000001</v>
      </c>
      <c r="G791">
        <v>0.98884499999999997</v>
      </c>
      <c r="H791">
        <v>-0.94216509999999998</v>
      </c>
      <c r="I791">
        <v>0.4689875</v>
      </c>
      <c r="J791">
        <v>0.65555569999999996</v>
      </c>
      <c r="K791">
        <v>-5.58402E-2</v>
      </c>
      <c r="L791">
        <v>-0.58158390000000004</v>
      </c>
      <c r="M791">
        <v>-1.037876</v>
      </c>
      <c r="N791">
        <v>-0.93697459999999999</v>
      </c>
      <c r="O791">
        <v>-0.39841860000000001</v>
      </c>
      <c r="P791">
        <v>0.45386280000000001</v>
      </c>
      <c r="Q791">
        <v>2.067374</v>
      </c>
      <c r="R791">
        <v>-0.53499439999999998</v>
      </c>
      <c r="S791">
        <v>1.8632</v>
      </c>
      <c r="T791">
        <v>-4.855015E-2</v>
      </c>
      <c r="U791">
        <v>-0.1639552</v>
      </c>
    </row>
    <row r="792" spans="1:21" x14ac:dyDescent="0.25">
      <c r="A792" s="20">
        <f>0.000000606067*10^9</f>
        <v>606.06700000000001</v>
      </c>
      <c r="B792">
        <v>-0.98394110000000001</v>
      </c>
      <c r="C792">
        <v>0.1778853</v>
      </c>
      <c r="D792">
        <v>-0.20130970000000001</v>
      </c>
      <c r="E792">
        <v>-1.1946920000000001</v>
      </c>
      <c r="F792">
        <v>-1.089162</v>
      </c>
      <c r="G792">
        <v>1.3527659999999999</v>
      </c>
      <c r="H792">
        <v>-1.3299339999999999</v>
      </c>
      <c r="I792">
        <v>1.5054810000000001</v>
      </c>
      <c r="J792">
        <v>-0.25673950000000001</v>
      </c>
      <c r="K792">
        <v>-0.41136260000000002</v>
      </c>
      <c r="L792">
        <v>-0.57800099999999999</v>
      </c>
      <c r="M792">
        <v>-0.47299809999999998</v>
      </c>
      <c r="N792">
        <v>-0.50129849999999998</v>
      </c>
      <c r="O792">
        <v>0.59964919999999999</v>
      </c>
      <c r="P792">
        <v>-8.5865919999999998E-2</v>
      </c>
      <c r="Q792">
        <v>1.346954</v>
      </c>
      <c r="R792">
        <v>0.59960179999999996</v>
      </c>
      <c r="S792">
        <v>1.294333</v>
      </c>
      <c r="T792">
        <v>-0.51960320000000004</v>
      </c>
      <c r="U792">
        <v>-6.5550259999999999E-2</v>
      </c>
    </row>
    <row r="793" spans="1:21" x14ac:dyDescent="0.25">
      <c r="A793" s="20">
        <f>0.000000607067*10^9</f>
        <v>607.06700000000001</v>
      </c>
      <c r="B793">
        <v>-0.31087510000000002</v>
      </c>
      <c r="C793">
        <v>-0.61470230000000003</v>
      </c>
      <c r="D793">
        <v>0.51221220000000001</v>
      </c>
      <c r="E793">
        <v>-0.37067250000000002</v>
      </c>
      <c r="F793">
        <v>-0.3584735</v>
      </c>
      <c r="G793">
        <v>1.3273600000000001</v>
      </c>
      <c r="H793">
        <v>-0.3463388</v>
      </c>
      <c r="I793">
        <v>1.279212</v>
      </c>
      <c r="J793">
        <v>-0.85475710000000005</v>
      </c>
      <c r="K793">
        <v>-0.82335729999999996</v>
      </c>
      <c r="L793">
        <v>-0.25264700000000001</v>
      </c>
      <c r="M793">
        <v>0.67678479999999996</v>
      </c>
      <c r="N793">
        <v>0.72145219999999999</v>
      </c>
      <c r="O793">
        <v>0.95233500000000004</v>
      </c>
      <c r="P793">
        <v>-0.44879780000000002</v>
      </c>
      <c r="Q793">
        <v>0.26384360000000001</v>
      </c>
      <c r="R793">
        <v>1.0016609999999999</v>
      </c>
      <c r="S793">
        <v>0.60662050000000001</v>
      </c>
      <c r="T793">
        <v>-1.5533889999999999</v>
      </c>
      <c r="U793">
        <v>7.7693600000000002E-2</v>
      </c>
    </row>
    <row r="794" spans="1:21" x14ac:dyDescent="0.25">
      <c r="A794" s="20">
        <f>0.000000608067*10^9</f>
        <v>608.06700000000001</v>
      </c>
      <c r="B794">
        <v>4.8713319999999997E-2</v>
      </c>
      <c r="C794">
        <v>-1.1391720000000001</v>
      </c>
      <c r="D794">
        <v>0.93805260000000001</v>
      </c>
      <c r="E794">
        <v>1.2038500000000001</v>
      </c>
      <c r="F794">
        <v>0.65455509999999995</v>
      </c>
      <c r="G794">
        <v>2.2627670000000002</v>
      </c>
      <c r="H794">
        <v>1.4494339999999999</v>
      </c>
      <c r="I794">
        <v>-0.40476800000000002</v>
      </c>
      <c r="J794">
        <v>-0.16131699999999999</v>
      </c>
      <c r="K794">
        <v>-1.4678</v>
      </c>
      <c r="L794">
        <v>0.3401342</v>
      </c>
      <c r="M794">
        <v>1.372738</v>
      </c>
      <c r="N794">
        <v>-0.55004229999999998</v>
      </c>
      <c r="O794">
        <v>-6.5933489999999997E-2</v>
      </c>
      <c r="P794">
        <v>-1.0812520000000001</v>
      </c>
      <c r="Q794">
        <v>-6.6375809999999993E-2</v>
      </c>
      <c r="R794">
        <v>0.65414910000000004</v>
      </c>
      <c r="S794">
        <v>1.361861</v>
      </c>
      <c r="T794">
        <v>-0.5038783</v>
      </c>
      <c r="U794">
        <v>-0.99583069999999996</v>
      </c>
    </row>
    <row r="795" spans="1:21" x14ac:dyDescent="0.25">
      <c r="A795" s="20">
        <f>0.000000609067*10^9</f>
        <v>609.06700000000001</v>
      </c>
      <c r="B795">
        <v>0.1226401</v>
      </c>
      <c r="C795">
        <v>-0.60466589999999998</v>
      </c>
      <c r="D795">
        <v>0.59162570000000003</v>
      </c>
      <c r="E795">
        <v>1.373963</v>
      </c>
      <c r="F795">
        <v>1.7642850000000001</v>
      </c>
      <c r="G795">
        <v>2.1896300000000002</v>
      </c>
      <c r="H795">
        <v>1.652468</v>
      </c>
      <c r="I795">
        <v>-1.3562860000000001</v>
      </c>
      <c r="J795">
        <v>1.287056</v>
      </c>
      <c r="K795">
        <v>-2.3627790000000002</v>
      </c>
      <c r="L795">
        <v>0.73539339999999997</v>
      </c>
      <c r="M795">
        <v>0.72146359999999998</v>
      </c>
      <c r="N795">
        <v>-1.8810340000000001</v>
      </c>
      <c r="O795">
        <v>-1.008257</v>
      </c>
      <c r="P795">
        <v>-0.95855330000000005</v>
      </c>
      <c r="Q795">
        <v>9.5575880000000002E-2</v>
      </c>
      <c r="R795">
        <v>0.91516920000000002</v>
      </c>
      <c r="S795">
        <v>1.767916</v>
      </c>
      <c r="T795">
        <v>0.79706279999999996</v>
      </c>
      <c r="U795">
        <v>-1.8398159999999999</v>
      </c>
    </row>
    <row r="796" spans="1:21" x14ac:dyDescent="0.25">
      <c r="A796" s="20">
        <f>0.000000610067*10^9</f>
        <v>610.06700000000001</v>
      </c>
      <c r="B796">
        <v>0.63446340000000001</v>
      </c>
      <c r="C796">
        <v>0.52727009999999996</v>
      </c>
      <c r="D796">
        <v>1.1447369999999999</v>
      </c>
      <c r="E796">
        <v>0.77940659999999995</v>
      </c>
      <c r="F796">
        <v>1.891413</v>
      </c>
      <c r="G796">
        <v>1.4024840000000001</v>
      </c>
      <c r="H796">
        <v>0.51069189999999998</v>
      </c>
      <c r="I796">
        <v>-0.2184382</v>
      </c>
      <c r="J796">
        <v>2.052829</v>
      </c>
      <c r="K796">
        <v>-2.092152</v>
      </c>
      <c r="L796">
        <v>0.89067479999999999</v>
      </c>
      <c r="M796">
        <v>-0.7616754</v>
      </c>
      <c r="N796">
        <v>-1.5461689999999999</v>
      </c>
      <c r="O796">
        <v>-1.2882469999999999</v>
      </c>
      <c r="P796">
        <v>0.52909289999999998</v>
      </c>
      <c r="Q796">
        <v>1.3962049999999999</v>
      </c>
      <c r="R796">
        <v>1.466963</v>
      </c>
      <c r="S796">
        <v>0.86388759999999998</v>
      </c>
      <c r="T796">
        <v>-0.1672507</v>
      </c>
      <c r="U796">
        <v>-1.059633</v>
      </c>
    </row>
    <row r="797" spans="1:21" x14ac:dyDescent="0.25">
      <c r="A797" s="20">
        <f>0.000000611067*10^9</f>
        <v>611.06700000000001</v>
      </c>
      <c r="B797">
        <v>0.88398010000000005</v>
      </c>
      <c r="C797">
        <v>1.572527</v>
      </c>
      <c r="D797">
        <v>2.0789249999999999</v>
      </c>
      <c r="E797">
        <v>0.63895550000000001</v>
      </c>
      <c r="F797">
        <v>0.95297480000000001</v>
      </c>
      <c r="G797">
        <v>1.488337</v>
      </c>
      <c r="H797">
        <v>6.9126649999999998E-2</v>
      </c>
      <c r="I797">
        <v>0.57867500000000005</v>
      </c>
      <c r="J797">
        <v>2.1665510000000001</v>
      </c>
      <c r="K797">
        <v>-0.55329280000000003</v>
      </c>
      <c r="L797">
        <v>0.68354760000000003</v>
      </c>
      <c r="M797">
        <v>-1.6861740000000001</v>
      </c>
      <c r="N797">
        <v>-0.74440300000000004</v>
      </c>
      <c r="O797">
        <v>-0.94978569999999995</v>
      </c>
      <c r="P797">
        <v>1.2909729999999999</v>
      </c>
      <c r="Q797">
        <v>2.9122629999999998</v>
      </c>
      <c r="R797">
        <v>0.2950121</v>
      </c>
      <c r="S797">
        <v>-0.66591889999999998</v>
      </c>
      <c r="T797">
        <v>-1.8022769999999999</v>
      </c>
      <c r="U797">
        <v>0.52564949999999999</v>
      </c>
    </row>
    <row r="798" spans="1:21" x14ac:dyDescent="0.25">
      <c r="A798" s="20">
        <f>0.000000612067*10^9</f>
        <v>612.06700000000001</v>
      </c>
      <c r="B798">
        <v>-0.26228010000000002</v>
      </c>
      <c r="C798">
        <v>2.0715210000000002</v>
      </c>
      <c r="D798">
        <v>1.6329929999999999</v>
      </c>
      <c r="E798">
        <v>4.877041E-2</v>
      </c>
      <c r="F798">
        <v>0.26593529999999999</v>
      </c>
      <c r="G798">
        <v>0.60766109999999995</v>
      </c>
      <c r="H798">
        <v>1.084611</v>
      </c>
      <c r="I798">
        <v>6.0243520000000002E-3</v>
      </c>
      <c r="J798">
        <v>1.831977</v>
      </c>
      <c r="K798">
        <v>4.1340490000000001E-2</v>
      </c>
      <c r="L798">
        <v>0.4726805</v>
      </c>
      <c r="M798">
        <v>-1.705409</v>
      </c>
      <c r="N798">
        <v>-0.10637099999999999</v>
      </c>
      <c r="O798">
        <v>-0.105614</v>
      </c>
      <c r="P798">
        <v>0.64084450000000004</v>
      </c>
      <c r="Q798">
        <v>2.945697</v>
      </c>
      <c r="R798">
        <v>-0.63552019999999998</v>
      </c>
      <c r="S798">
        <v>-1.353453</v>
      </c>
      <c r="T798">
        <v>-1.7263250000000001</v>
      </c>
      <c r="U798">
        <v>1.049085</v>
      </c>
    </row>
    <row r="799" spans="1:21" x14ac:dyDescent="0.25">
      <c r="A799" s="20">
        <f>0.000000613067*10^9</f>
        <v>613.06700000000001</v>
      </c>
      <c r="B799">
        <v>-2.075339</v>
      </c>
      <c r="C799">
        <v>0.9732807</v>
      </c>
      <c r="D799">
        <v>0.86161869999999996</v>
      </c>
      <c r="E799">
        <v>1.6351669999999999E-2</v>
      </c>
      <c r="F799">
        <v>0.45935199999999998</v>
      </c>
      <c r="G799">
        <v>-1.4154249999999999</v>
      </c>
      <c r="H799">
        <v>1.3471340000000001</v>
      </c>
      <c r="I799">
        <v>-0.32834400000000002</v>
      </c>
      <c r="J799">
        <v>1.1926890000000001</v>
      </c>
      <c r="K799">
        <v>-0.33725430000000001</v>
      </c>
      <c r="L799">
        <v>0.68692739999999997</v>
      </c>
      <c r="M799">
        <v>-1.0741719999999999</v>
      </c>
      <c r="N799">
        <v>8.7865929999999995E-2</v>
      </c>
      <c r="O799">
        <v>0.5353561</v>
      </c>
      <c r="P799">
        <v>0.1547433</v>
      </c>
      <c r="Q799">
        <v>1.93018</v>
      </c>
      <c r="R799">
        <v>0.42109469999999999</v>
      </c>
      <c r="S799">
        <v>-0.6127726</v>
      </c>
      <c r="T799">
        <v>-1.3221780000000001</v>
      </c>
      <c r="U799">
        <v>8.0334420000000004E-2</v>
      </c>
    </row>
    <row r="800" spans="1:21" x14ac:dyDescent="0.25">
      <c r="A800" s="20">
        <f>0.000000614067*10^9</f>
        <v>614.06700000000001</v>
      </c>
      <c r="B800">
        <v>-2.5038580000000001</v>
      </c>
      <c r="C800">
        <v>-0.64365260000000002</v>
      </c>
      <c r="D800">
        <v>1.3173250000000001</v>
      </c>
      <c r="E800">
        <v>1.3622019999999999</v>
      </c>
      <c r="F800">
        <v>0.1997871</v>
      </c>
      <c r="G800">
        <v>-1.880979</v>
      </c>
      <c r="H800">
        <v>-0.69315369999999998</v>
      </c>
      <c r="I800">
        <v>0.2209729</v>
      </c>
      <c r="J800">
        <v>0.8382965</v>
      </c>
      <c r="K800">
        <v>-0.548709</v>
      </c>
      <c r="L800">
        <v>0.65138890000000005</v>
      </c>
      <c r="M800">
        <v>-0.35412199999999999</v>
      </c>
      <c r="N800">
        <v>-1.1238100000000001E-2</v>
      </c>
      <c r="O800">
        <v>0.26980730000000003</v>
      </c>
      <c r="P800">
        <v>-0.87157629999999997</v>
      </c>
      <c r="Q800">
        <v>0.14576339999999999</v>
      </c>
      <c r="R800">
        <v>1.319412</v>
      </c>
      <c r="S800">
        <v>4.175338E-2</v>
      </c>
      <c r="T800">
        <v>-1.5553630000000001</v>
      </c>
      <c r="U800">
        <v>-0.67999270000000001</v>
      </c>
    </row>
    <row r="801" spans="1:21" x14ac:dyDescent="0.25">
      <c r="A801" s="20">
        <f>0.000000615067*10^9</f>
        <v>615.06700000000001</v>
      </c>
      <c r="B801">
        <v>-1.9415100000000001</v>
      </c>
      <c r="C801">
        <v>-0.93570189999999998</v>
      </c>
      <c r="D801">
        <v>2.42598</v>
      </c>
      <c r="E801">
        <v>1.571321</v>
      </c>
      <c r="F801">
        <v>-0.87685500000000005</v>
      </c>
      <c r="G801">
        <v>-0.7680823</v>
      </c>
      <c r="H801">
        <v>-1.725249</v>
      </c>
      <c r="I801">
        <v>0.88898860000000002</v>
      </c>
      <c r="J801">
        <v>0.5316168</v>
      </c>
      <c r="K801">
        <v>-0.58594710000000005</v>
      </c>
      <c r="L801">
        <v>0.41087269999999998</v>
      </c>
      <c r="M801">
        <v>-0.18874270000000001</v>
      </c>
      <c r="N801">
        <v>7.6904769999999997E-2</v>
      </c>
      <c r="O801">
        <v>-0.2575327</v>
      </c>
      <c r="P801">
        <v>-2.2147579999999998</v>
      </c>
      <c r="Q801">
        <v>-1.8842719999999999</v>
      </c>
      <c r="R801">
        <v>1.2526660000000001</v>
      </c>
      <c r="S801">
        <v>0.38057069999999998</v>
      </c>
      <c r="T801">
        <v>-1.1334709999999999</v>
      </c>
      <c r="U801">
        <v>-0.28869060000000002</v>
      </c>
    </row>
    <row r="802" spans="1:21" x14ac:dyDescent="0.25">
      <c r="A802" s="20">
        <f>0.000000616067*10^9</f>
        <v>616.06700000000001</v>
      </c>
      <c r="B802">
        <v>-2.0525190000000002</v>
      </c>
      <c r="C802">
        <v>0.1122734</v>
      </c>
      <c r="D802">
        <v>1.7474190000000001</v>
      </c>
      <c r="E802">
        <v>0.6517792</v>
      </c>
      <c r="F802">
        <v>-0.28500619999999999</v>
      </c>
      <c r="G802">
        <v>0.33235559999999997</v>
      </c>
      <c r="H802">
        <v>-0.15028130000000001</v>
      </c>
      <c r="I802">
        <v>0.54716319999999996</v>
      </c>
      <c r="J802">
        <v>-9.7935919999999996E-2</v>
      </c>
      <c r="K802">
        <v>6.5240140000000002E-2</v>
      </c>
      <c r="L802">
        <v>0.45979530000000002</v>
      </c>
      <c r="M802">
        <v>-0.51510999999999996</v>
      </c>
      <c r="N802">
        <v>0.34275319999999998</v>
      </c>
      <c r="O802">
        <v>-0.1630134</v>
      </c>
      <c r="P802">
        <v>-1.6122430000000001</v>
      </c>
      <c r="Q802">
        <v>-2.3283369999999999</v>
      </c>
      <c r="R802">
        <v>1.071326</v>
      </c>
      <c r="S802">
        <v>0.6142976</v>
      </c>
      <c r="T802">
        <v>-0.3451166</v>
      </c>
      <c r="U802">
        <v>0.52036020000000005</v>
      </c>
    </row>
    <row r="803" spans="1:21" x14ac:dyDescent="0.25">
      <c r="A803" s="20">
        <f>0.000000617067*10^9</f>
        <v>617.06700000000001</v>
      </c>
      <c r="B803">
        <v>-1.356541</v>
      </c>
      <c r="C803">
        <v>1.1022259999999999</v>
      </c>
      <c r="D803">
        <v>-0.59423409999999999</v>
      </c>
      <c r="E803">
        <v>0.72553710000000005</v>
      </c>
      <c r="F803">
        <v>1.7330989999999999</v>
      </c>
      <c r="G803">
        <v>1.0384599999999999</v>
      </c>
      <c r="H803">
        <v>0.72059779999999996</v>
      </c>
      <c r="I803">
        <v>-0.56770050000000005</v>
      </c>
      <c r="J803">
        <v>-0.44440689999999999</v>
      </c>
      <c r="K803">
        <v>0.3578518</v>
      </c>
      <c r="L803">
        <v>0.23942959999999999</v>
      </c>
      <c r="M803">
        <v>-0.80604710000000002</v>
      </c>
      <c r="N803">
        <v>0.1116302</v>
      </c>
      <c r="O803">
        <v>0.16949139999999999</v>
      </c>
      <c r="P803">
        <v>-0.21191119999999999</v>
      </c>
      <c r="Q803">
        <v>-1.690877</v>
      </c>
      <c r="R803">
        <v>0.45574989999999999</v>
      </c>
      <c r="S803">
        <v>0.32963120000000001</v>
      </c>
      <c r="T803">
        <v>-0.86399539999999997</v>
      </c>
      <c r="U803">
        <v>1.3459399999999999</v>
      </c>
    </row>
    <row r="804" spans="1:21" x14ac:dyDescent="0.25">
      <c r="A804" s="20">
        <f>0.000000618067*10^9</f>
        <v>618.06700000000001</v>
      </c>
      <c r="B804">
        <v>0.1629717</v>
      </c>
      <c r="C804">
        <v>0.90943039999999997</v>
      </c>
      <c r="D804">
        <v>-1.0315939999999999</v>
      </c>
      <c r="E804">
        <v>1.134895</v>
      </c>
      <c r="F804">
        <v>1.9959169999999999</v>
      </c>
      <c r="G804">
        <v>1.807887</v>
      </c>
      <c r="H804">
        <v>0.15062400000000001</v>
      </c>
      <c r="I804">
        <v>-1.091375</v>
      </c>
      <c r="J804">
        <v>0.44739250000000003</v>
      </c>
      <c r="K804">
        <v>-0.87100239999999995</v>
      </c>
      <c r="L804">
        <v>-0.60609769999999996</v>
      </c>
      <c r="M804">
        <v>-0.54995919999999998</v>
      </c>
      <c r="N804">
        <v>-0.31950190000000001</v>
      </c>
      <c r="O804">
        <v>0.14638760000000001</v>
      </c>
      <c r="P804">
        <v>4.12853E-3</v>
      </c>
      <c r="Q804">
        <v>-1.4552160000000001</v>
      </c>
      <c r="R804">
        <v>-0.63730149999999997</v>
      </c>
      <c r="S804">
        <v>-0.28268320000000002</v>
      </c>
      <c r="T804">
        <v>-2.378085</v>
      </c>
      <c r="U804">
        <v>1.1253930000000001</v>
      </c>
    </row>
    <row r="805" spans="1:21" x14ac:dyDescent="0.25">
      <c r="A805" s="20">
        <f>0.000000619067*10^9</f>
        <v>619.06700000000001</v>
      </c>
      <c r="B805">
        <v>-0.50052960000000002</v>
      </c>
      <c r="C805">
        <v>0.63341159999999996</v>
      </c>
      <c r="D805">
        <v>0.4861123</v>
      </c>
      <c r="E805">
        <v>0.88960090000000003</v>
      </c>
      <c r="F805">
        <v>0.59272780000000003</v>
      </c>
      <c r="G805">
        <v>2.2283840000000001</v>
      </c>
      <c r="H805">
        <v>0.15527589999999999</v>
      </c>
      <c r="I805">
        <v>-0.3154168</v>
      </c>
      <c r="J805">
        <v>1.5207390000000001</v>
      </c>
      <c r="K805">
        <v>-1.306017</v>
      </c>
      <c r="L805">
        <v>-1.4791970000000001</v>
      </c>
      <c r="M805">
        <v>0.4096707</v>
      </c>
      <c r="N805">
        <v>-0.22104960000000001</v>
      </c>
      <c r="O805">
        <v>-0.2686923</v>
      </c>
      <c r="P805">
        <v>-0.68859400000000004</v>
      </c>
      <c r="Q805">
        <v>-0.94772590000000001</v>
      </c>
      <c r="R805">
        <v>-0.8281461</v>
      </c>
      <c r="S805">
        <v>-0.86178600000000005</v>
      </c>
      <c r="T805">
        <v>-2.4959380000000002</v>
      </c>
      <c r="U805">
        <v>-0.26022679999999998</v>
      </c>
    </row>
    <row r="806" spans="1:21" x14ac:dyDescent="0.25">
      <c r="A806" s="20">
        <f>0.000000620067*10^9</f>
        <v>620.06700000000001</v>
      </c>
      <c r="B806">
        <v>-2.5299100000000001</v>
      </c>
      <c r="C806">
        <v>0.92488689999999996</v>
      </c>
      <c r="D806">
        <v>0.63451230000000003</v>
      </c>
      <c r="E806">
        <v>0.95772919999999995</v>
      </c>
      <c r="F806">
        <v>-0.46181319999999998</v>
      </c>
      <c r="G806">
        <v>1.268716</v>
      </c>
      <c r="H806">
        <v>0.73307909999999998</v>
      </c>
      <c r="I806">
        <v>0.80344990000000005</v>
      </c>
      <c r="J806">
        <v>0.75267209999999996</v>
      </c>
      <c r="K806">
        <v>-0.30286419999999997</v>
      </c>
      <c r="L806">
        <v>-1.3015859999999999</v>
      </c>
      <c r="M806">
        <v>0.69678519999999999</v>
      </c>
      <c r="N806">
        <v>0.2463659</v>
      </c>
      <c r="O806">
        <v>-0.25053589999999998</v>
      </c>
      <c r="P806">
        <v>-1.4710369999999999</v>
      </c>
      <c r="Q806">
        <v>-9.2281130000000005E-4</v>
      </c>
      <c r="R806">
        <v>-0.89130480000000001</v>
      </c>
      <c r="S806">
        <v>-0.2122637</v>
      </c>
      <c r="T806">
        <v>-0.93314870000000005</v>
      </c>
      <c r="U806">
        <v>-0.49570609999999998</v>
      </c>
    </row>
    <row r="807" spans="1:21" x14ac:dyDescent="0.25">
      <c r="A807" s="20">
        <f>0.000000621067*10^9</f>
        <v>621.06700000000001</v>
      </c>
      <c r="B807">
        <v>-2.7391570000000001</v>
      </c>
      <c r="C807">
        <v>1.1484970000000001</v>
      </c>
      <c r="D807">
        <v>-0.66018270000000001</v>
      </c>
      <c r="E807">
        <v>1.8145830000000001</v>
      </c>
      <c r="F807">
        <v>-0.100467</v>
      </c>
      <c r="G807">
        <v>2.8535980000000002E-3</v>
      </c>
      <c r="H807">
        <v>0.80638620000000005</v>
      </c>
      <c r="I807">
        <v>1.1887129999999999</v>
      </c>
      <c r="J807">
        <v>-0.4722404</v>
      </c>
      <c r="K807">
        <v>-0.68180470000000004</v>
      </c>
      <c r="L807">
        <v>0.1003236</v>
      </c>
      <c r="M807">
        <v>-0.29407529999999998</v>
      </c>
      <c r="N807">
        <v>0.7231609</v>
      </c>
      <c r="O807">
        <v>0.68741969999999997</v>
      </c>
      <c r="P807">
        <v>-1.737063</v>
      </c>
      <c r="Q807">
        <v>0.35461619999999999</v>
      </c>
      <c r="R807">
        <v>-1.8022180000000001</v>
      </c>
      <c r="S807">
        <v>1.9058349999999999</v>
      </c>
      <c r="T807">
        <v>0.39519720000000003</v>
      </c>
      <c r="U807">
        <v>0.2432127</v>
      </c>
    </row>
    <row r="808" spans="1:21" x14ac:dyDescent="0.25">
      <c r="A808" s="20">
        <f>0.000000622067*10^9</f>
        <v>622.06700000000001</v>
      </c>
      <c r="B808">
        <v>-1.39829</v>
      </c>
      <c r="C808">
        <v>1.3419490000000001</v>
      </c>
      <c r="D808">
        <v>-1.2492589999999999</v>
      </c>
      <c r="E808">
        <v>2.286527</v>
      </c>
      <c r="F808">
        <v>1.32511</v>
      </c>
      <c r="G808">
        <v>0.21049880000000001</v>
      </c>
      <c r="H808">
        <v>4.1268529999999998E-2</v>
      </c>
      <c r="I808">
        <v>2.1372110000000002</v>
      </c>
      <c r="J808">
        <v>-0.37527270000000001</v>
      </c>
      <c r="K808">
        <v>-2.6375440000000001</v>
      </c>
      <c r="L808">
        <v>1.3762989999999999</v>
      </c>
      <c r="M808">
        <v>-0.52805670000000005</v>
      </c>
      <c r="N808">
        <v>0.59182769999999996</v>
      </c>
      <c r="O808">
        <v>1.1466259999999999</v>
      </c>
      <c r="P808">
        <v>-1.2013039999999999</v>
      </c>
      <c r="Q808">
        <v>-4.2867250000000003E-2</v>
      </c>
      <c r="R808">
        <v>-1.4232070000000001</v>
      </c>
      <c r="S808">
        <v>3.0349689999999998</v>
      </c>
      <c r="T808">
        <v>0.89672350000000001</v>
      </c>
      <c r="U808">
        <v>-1.8098469999999998E-2</v>
      </c>
    </row>
    <row r="809" spans="1:21" x14ac:dyDescent="0.25">
      <c r="A809" s="20">
        <f>0.000000623067*10^9</f>
        <v>623.06699999999989</v>
      </c>
      <c r="B809">
        <v>-0.82550409999999996</v>
      </c>
      <c r="C809">
        <v>0.82183890000000004</v>
      </c>
      <c r="D809">
        <v>-1.3390470000000001</v>
      </c>
      <c r="E809">
        <v>1.8389850000000001</v>
      </c>
      <c r="F809">
        <v>1.7312860000000001</v>
      </c>
      <c r="G809">
        <v>0.64058210000000004</v>
      </c>
      <c r="H809">
        <v>-0.68889480000000003</v>
      </c>
      <c r="I809">
        <v>3.648145</v>
      </c>
      <c r="J809">
        <v>-0.5585909</v>
      </c>
      <c r="K809">
        <v>-2.859029</v>
      </c>
      <c r="L809">
        <v>1.10025</v>
      </c>
      <c r="M809">
        <v>0.21006130000000001</v>
      </c>
      <c r="N809">
        <v>6.8994810000000004E-2</v>
      </c>
      <c r="O809">
        <v>0.77606869999999994</v>
      </c>
      <c r="P809">
        <v>5.584049E-2</v>
      </c>
      <c r="Q809">
        <v>-0.97890189999999999</v>
      </c>
      <c r="R809">
        <v>-0.359236</v>
      </c>
      <c r="S809">
        <v>1.8855150000000001</v>
      </c>
      <c r="T809">
        <v>0.65333549999999996</v>
      </c>
      <c r="U809">
        <v>-0.58585949999999998</v>
      </c>
    </row>
    <row r="810" spans="1:21" x14ac:dyDescent="0.25">
      <c r="A810" s="20">
        <f>0.000000624067*10^9</f>
        <v>624.06700000000001</v>
      </c>
      <c r="B810">
        <v>-1.309669</v>
      </c>
      <c r="C810">
        <v>-0.48897760000000001</v>
      </c>
      <c r="D810">
        <v>-2.1056159999999999</v>
      </c>
      <c r="E810">
        <v>1.0582389999999999</v>
      </c>
      <c r="F810">
        <v>0.57821929999999999</v>
      </c>
      <c r="G810">
        <v>-0.45855099999999999</v>
      </c>
      <c r="H810">
        <v>-0.34802699999999998</v>
      </c>
      <c r="I810">
        <v>3.120933</v>
      </c>
      <c r="J810">
        <v>-0.77153919999999998</v>
      </c>
      <c r="K810">
        <v>-1.425994</v>
      </c>
      <c r="L810">
        <v>-0.3705117</v>
      </c>
      <c r="M810">
        <v>-0.48099150000000002</v>
      </c>
      <c r="N810">
        <v>-0.60384289999999996</v>
      </c>
      <c r="O810">
        <v>0.83388479999999998</v>
      </c>
      <c r="P810">
        <v>0.61155669999999995</v>
      </c>
      <c r="Q810">
        <v>-2.366682</v>
      </c>
      <c r="R810">
        <v>-1.1986950000000001</v>
      </c>
      <c r="S810">
        <v>0.36249670000000001</v>
      </c>
      <c r="T810">
        <v>-0.18180930000000001</v>
      </c>
      <c r="U810">
        <v>-0.69411250000000002</v>
      </c>
    </row>
    <row r="811" spans="1:21" x14ac:dyDescent="0.25">
      <c r="A811" s="20">
        <f>0.000000625067*10^9</f>
        <v>625.06700000000001</v>
      </c>
      <c r="B811">
        <v>-1.8436650000000001</v>
      </c>
      <c r="C811">
        <v>-0.61039359999999998</v>
      </c>
      <c r="D811">
        <v>-2.5730840000000001</v>
      </c>
      <c r="E811">
        <v>0.14636950000000001</v>
      </c>
      <c r="F811">
        <v>-9.4847550000000003E-2</v>
      </c>
      <c r="G811">
        <v>-0.94956050000000003</v>
      </c>
      <c r="H811">
        <v>0.1646956</v>
      </c>
      <c r="I811">
        <v>0.89277830000000002</v>
      </c>
      <c r="J811">
        <v>0.43695620000000002</v>
      </c>
      <c r="K811">
        <v>-1.7725390000000001</v>
      </c>
      <c r="L811">
        <v>-1.172882</v>
      </c>
      <c r="M811">
        <v>-1.9694210000000001</v>
      </c>
      <c r="N811">
        <v>-1.5589249999999999</v>
      </c>
      <c r="O811">
        <v>1.0919019999999999</v>
      </c>
      <c r="P811">
        <v>-0.16655059999999999</v>
      </c>
      <c r="Q811">
        <v>-2.9019460000000001</v>
      </c>
      <c r="R811">
        <v>-2.1503670000000001</v>
      </c>
      <c r="S811">
        <v>-0.13156419999999999</v>
      </c>
      <c r="T811">
        <v>-6.5413390000000002E-2</v>
      </c>
      <c r="U811">
        <v>-0.55586420000000003</v>
      </c>
    </row>
    <row r="812" spans="1:21" x14ac:dyDescent="0.25">
      <c r="A812" s="20">
        <f>0.000000626067*10^9</f>
        <v>626.06700000000001</v>
      </c>
      <c r="B812">
        <v>-1.381265</v>
      </c>
      <c r="C812">
        <v>9.36385E-2</v>
      </c>
      <c r="D812">
        <v>-1.5963959999999999</v>
      </c>
      <c r="E812">
        <v>-0.45335520000000001</v>
      </c>
      <c r="F812">
        <v>0.14808489999999999</v>
      </c>
      <c r="G812">
        <v>0.74327359999999998</v>
      </c>
      <c r="H812">
        <v>2.3827790000000001E-2</v>
      </c>
      <c r="I812">
        <v>-0.46031440000000001</v>
      </c>
      <c r="J812">
        <v>0.95400430000000003</v>
      </c>
      <c r="K812">
        <v>-2.6873429999999998</v>
      </c>
      <c r="L812">
        <v>-1.801328E-2</v>
      </c>
      <c r="M812">
        <v>-1.441433</v>
      </c>
      <c r="N812">
        <v>-1.80199</v>
      </c>
      <c r="O812">
        <v>0.96911449999999999</v>
      </c>
      <c r="P812">
        <v>-0.59998569999999996</v>
      </c>
      <c r="Q812">
        <v>-1.4123289999999999</v>
      </c>
      <c r="R812">
        <v>-1.0872409999999999</v>
      </c>
      <c r="S812">
        <v>0.1816343</v>
      </c>
      <c r="T812">
        <v>0.85813510000000004</v>
      </c>
      <c r="U812">
        <v>-0.2374154</v>
      </c>
    </row>
    <row r="813" spans="1:21" x14ac:dyDescent="0.25">
      <c r="A813" s="20">
        <f>0.000000627067*10^9</f>
        <v>627.06700000000001</v>
      </c>
      <c r="B813">
        <v>6.8168079999999997E-3</v>
      </c>
      <c r="C813">
        <v>-0.29094940000000002</v>
      </c>
      <c r="D813">
        <v>-8.7743760000000004E-2</v>
      </c>
      <c r="E813">
        <v>0.28094809999999998</v>
      </c>
      <c r="F813">
        <v>-0.42336839999999998</v>
      </c>
      <c r="G813">
        <v>1.7065380000000001</v>
      </c>
      <c r="H813">
        <v>-5.2546969999999998E-2</v>
      </c>
      <c r="I813">
        <v>-9.9679820000000002E-2</v>
      </c>
      <c r="J813">
        <v>0.39249030000000001</v>
      </c>
      <c r="K813">
        <v>-1.24139</v>
      </c>
      <c r="L813">
        <v>1.8662879999999999</v>
      </c>
      <c r="M813">
        <v>-4.5955099999999999E-2</v>
      </c>
      <c r="N813">
        <v>-1.2777270000000001</v>
      </c>
      <c r="O813">
        <v>0.72040519999999997</v>
      </c>
      <c r="P813">
        <v>-0.16267609999999999</v>
      </c>
      <c r="Q813">
        <v>0.20333029999999999</v>
      </c>
      <c r="R813">
        <v>0.20682049999999999</v>
      </c>
      <c r="S813">
        <v>9.3551620000000002E-2</v>
      </c>
      <c r="T813">
        <v>0.45870689999999997</v>
      </c>
      <c r="U813">
        <v>-0.23122180000000001</v>
      </c>
    </row>
    <row r="814" spans="1:21" x14ac:dyDescent="0.25">
      <c r="A814" s="20">
        <f>0.000000628067*10^9</f>
        <v>628.06700000000001</v>
      </c>
      <c r="B814">
        <v>0.23872869999999999</v>
      </c>
      <c r="C814">
        <v>-0.43052990000000002</v>
      </c>
      <c r="D814">
        <v>0.72991660000000003</v>
      </c>
      <c r="E814">
        <v>1.330354</v>
      </c>
      <c r="F814">
        <v>-2.0511810000000001</v>
      </c>
      <c r="G814">
        <v>1.1582760000000001</v>
      </c>
      <c r="H814">
        <v>0.33540310000000001</v>
      </c>
      <c r="I814">
        <v>1.203376</v>
      </c>
      <c r="J814">
        <v>0.64010800000000001</v>
      </c>
      <c r="K814">
        <v>0.4799697</v>
      </c>
      <c r="L814">
        <v>1.7522690000000001</v>
      </c>
      <c r="M814">
        <v>-0.20748440000000001</v>
      </c>
      <c r="N814">
        <v>-0.68380850000000004</v>
      </c>
      <c r="O814">
        <v>0.28683890000000001</v>
      </c>
      <c r="P814">
        <v>-0.14278589999999999</v>
      </c>
      <c r="Q814">
        <v>0.17850949999999999</v>
      </c>
      <c r="R814">
        <v>0.1813311</v>
      </c>
      <c r="S814">
        <v>-1.258208</v>
      </c>
      <c r="T814">
        <v>-0.80780130000000006</v>
      </c>
      <c r="U814">
        <v>9.0691639999999994E-3</v>
      </c>
    </row>
    <row r="815" spans="1:21" x14ac:dyDescent="0.25">
      <c r="A815" s="20">
        <f>0.000000629067*10^9</f>
        <v>629.06700000000001</v>
      </c>
      <c r="B815">
        <v>-0.39749580000000001</v>
      </c>
      <c r="C815">
        <v>2.024132E-2</v>
      </c>
      <c r="D815">
        <v>0.44819510000000001</v>
      </c>
      <c r="E815">
        <v>1.1428929999999999</v>
      </c>
      <c r="F815">
        <v>-2.436226</v>
      </c>
      <c r="G815">
        <v>1.213355</v>
      </c>
      <c r="H815">
        <v>0.72337370000000001</v>
      </c>
      <c r="I815">
        <v>1.761056</v>
      </c>
      <c r="J815">
        <v>1.074587</v>
      </c>
      <c r="K815">
        <v>-0.2313095</v>
      </c>
      <c r="L815">
        <v>9.5407240000000004E-2</v>
      </c>
      <c r="M815">
        <v>-1.0007509999999999</v>
      </c>
      <c r="N815">
        <v>-0.90842429999999996</v>
      </c>
      <c r="O815">
        <v>-0.51910500000000004</v>
      </c>
      <c r="P815">
        <v>-0.90180830000000001</v>
      </c>
      <c r="Q815">
        <v>-0.51181220000000005</v>
      </c>
      <c r="R815">
        <v>-9.8756280000000002E-2</v>
      </c>
      <c r="S815">
        <v>-1.52362</v>
      </c>
      <c r="T815">
        <v>-1.5769310000000001</v>
      </c>
      <c r="U815">
        <v>1.176993</v>
      </c>
    </row>
    <row r="816" spans="1:21" x14ac:dyDescent="0.25">
      <c r="A816" s="20">
        <f>0.000000630067*10^9</f>
        <v>630.06700000000001</v>
      </c>
      <c r="B816">
        <v>0.20084170000000001</v>
      </c>
      <c r="C816">
        <v>-0.2574321</v>
      </c>
      <c r="D816">
        <v>-0.24916640000000001</v>
      </c>
      <c r="E816">
        <v>0.99436329999999995</v>
      </c>
      <c r="F816">
        <v>-0.83792719999999998</v>
      </c>
      <c r="G816">
        <v>0.82109140000000003</v>
      </c>
      <c r="H816">
        <v>1.0574490000000001</v>
      </c>
      <c r="I816">
        <v>0.98311709999999997</v>
      </c>
      <c r="J816">
        <v>0.78958919999999999</v>
      </c>
      <c r="K816">
        <v>-2.0992259999999998</v>
      </c>
      <c r="L816">
        <v>-0.27380389999999999</v>
      </c>
      <c r="M816">
        <v>-0.92438129999999996</v>
      </c>
      <c r="N816">
        <v>-2.7328619999999999</v>
      </c>
      <c r="O816">
        <v>-1.0142180000000001</v>
      </c>
      <c r="P816">
        <v>-1.4353009999999999</v>
      </c>
      <c r="Q816">
        <v>-1.180833</v>
      </c>
      <c r="R816">
        <v>0.78619309999999998</v>
      </c>
      <c r="S816">
        <v>-0.2711441</v>
      </c>
      <c r="T816">
        <v>-1.2208460000000001</v>
      </c>
      <c r="U816">
        <v>1.8992849999999999</v>
      </c>
    </row>
    <row r="817" spans="1:21" x14ac:dyDescent="0.25">
      <c r="A817" s="20">
        <f>0.000000631067*10^9</f>
        <v>631.06700000000001</v>
      </c>
      <c r="B817">
        <v>1.2327589999999999</v>
      </c>
      <c r="C817">
        <v>-0.57130860000000006</v>
      </c>
      <c r="D817">
        <v>-0.3127722</v>
      </c>
      <c r="E817">
        <v>1.329809</v>
      </c>
      <c r="F817">
        <v>-8.1807519999999995E-2</v>
      </c>
      <c r="G817">
        <v>-0.40901850000000001</v>
      </c>
      <c r="H817">
        <v>1.7155149999999999</v>
      </c>
      <c r="I817">
        <v>7.2173509999999996E-2</v>
      </c>
      <c r="J817">
        <v>9.3150520000000001E-2</v>
      </c>
      <c r="K817">
        <v>-2.2105950000000001</v>
      </c>
      <c r="L817">
        <v>0.1422716</v>
      </c>
      <c r="M817">
        <v>-0.47618519999999998</v>
      </c>
      <c r="N817">
        <v>-3.6148020000000001</v>
      </c>
      <c r="O817">
        <v>-0.55702189999999996</v>
      </c>
      <c r="P817">
        <v>-0.67596109999999998</v>
      </c>
      <c r="Q817">
        <v>-1.7995950000000001</v>
      </c>
      <c r="R817">
        <v>1.6936070000000001</v>
      </c>
      <c r="S817">
        <v>-0.11972049999999999</v>
      </c>
      <c r="T817">
        <v>0.26112059999999998</v>
      </c>
      <c r="U817">
        <v>1.04189</v>
      </c>
    </row>
    <row r="818" spans="1:21" x14ac:dyDescent="0.25">
      <c r="A818" s="20">
        <f>0.000000632067*10^9</f>
        <v>632.06700000000001</v>
      </c>
      <c r="B818">
        <v>1.3172440000000001</v>
      </c>
      <c r="C818">
        <v>-0.90304649999999997</v>
      </c>
      <c r="D818">
        <v>-0.50313669999999999</v>
      </c>
      <c r="E818">
        <v>1.2614019999999999</v>
      </c>
      <c r="F818">
        <v>-1.593731</v>
      </c>
      <c r="G818">
        <v>-0.1274932</v>
      </c>
      <c r="H818">
        <v>1.223708</v>
      </c>
      <c r="I818">
        <v>-0.25638830000000001</v>
      </c>
      <c r="J818">
        <v>0.43583909999999998</v>
      </c>
      <c r="K818">
        <v>-0.85103609999999996</v>
      </c>
      <c r="L818">
        <v>-0.37751489999999999</v>
      </c>
      <c r="M818">
        <v>-0.46941909999999998</v>
      </c>
      <c r="N818">
        <v>-1.9051089999999999</v>
      </c>
      <c r="O818">
        <v>-0.16573379999999999</v>
      </c>
      <c r="P818">
        <v>1.1477949999999999</v>
      </c>
      <c r="Q818">
        <v>-1.395878</v>
      </c>
      <c r="R818">
        <v>0.54757979999999995</v>
      </c>
      <c r="S818">
        <v>-5.7611969999999998E-2</v>
      </c>
      <c r="T818">
        <v>0.56344519999999998</v>
      </c>
      <c r="U818">
        <v>0.72112600000000004</v>
      </c>
    </row>
    <row r="819" spans="1:21" x14ac:dyDescent="0.25">
      <c r="A819" s="20">
        <f>0.000000633067*10^9</f>
        <v>633.06700000000001</v>
      </c>
      <c r="B819">
        <v>0.68125449999999999</v>
      </c>
      <c r="C819">
        <v>-0.95001029999999997</v>
      </c>
      <c r="D819">
        <v>-1.354365</v>
      </c>
      <c r="E819">
        <v>0.69062860000000004</v>
      </c>
      <c r="F819">
        <v>-3.223738</v>
      </c>
      <c r="G819">
        <v>1.114325</v>
      </c>
      <c r="H819">
        <v>-0.82559950000000004</v>
      </c>
      <c r="I819">
        <v>2.5438349999999998E-2</v>
      </c>
      <c r="J819">
        <v>1.8619559999999999</v>
      </c>
      <c r="K819">
        <v>-0.47195029999999999</v>
      </c>
      <c r="L819">
        <v>-0.8679019</v>
      </c>
      <c r="M819">
        <v>-0.95125199999999999</v>
      </c>
      <c r="N819">
        <v>-0.62787159999999997</v>
      </c>
      <c r="O819">
        <v>-0.79696210000000001</v>
      </c>
      <c r="P819">
        <v>1.52912</v>
      </c>
      <c r="Q819">
        <v>0.43225469999999999</v>
      </c>
      <c r="R819">
        <v>-0.47603980000000001</v>
      </c>
      <c r="S819">
        <v>0.93805340000000004</v>
      </c>
      <c r="T819">
        <v>-1.4726159999999999</v>
      </c>
      <c r="U819">
        <v>2.0291079999999999</v>
      </c>
    </row>
    <row r="820" spans="1:21" x14ac:dyDescent="0.25">
      <c r="A820" s="20">
        <f>0.000000634067*10^9</f>
        <v>634.06700000000001</v>
      </c>
      <c r="B820">
        <v>3.3425299999999998E-2</v>
      </c>
      <c r="C820">
        <v>0.19769439999999999</v>
      </c>
      <c r="D820">
        <v>-1.4996970000000001</v>
      </c>
      <c r="E820">
        <v>-0.62759770000000004</v>
      </c>
      <c r="F820">
        <v>-2.4682430000000002</v>
      </c>
      <c r="G820">
        <v>1.0196019999999999</v>
      </c>
      <c r="H820">
        <v>-1.510329</v>
      </c>
      <c r="I820">
        <v>0.37704339999999997</v>
      </c>
      <c r="J820">
        <v>1.3473440000000001</v>
      </c>
      <c r="K820">
        <v>-0.82195430000000003</v>
      </c>
      <c r="L820">
        <v>-1.079998</v>
      </c>
      <c r="M820">
        <v>-1.3070059999999999</v>
      </c>
      <c r="N820">
        <v>-1.034764</v>
      </c>
      <c r="O820">
        <v>-1.286778</v>
      </c>
      <c r="P820">
        <v>0.14078779999999999</v>
      </c>
      <c r="Q820">
        <v>1.6110180000000001</v>
      </c>
      <c r="R820">
        <v>0.47271220000000003</v>
      </c>
      <c r="S820">
        <v>0.56122360000000004</v>
      </c>
      <c r="T820">
        <v>-3.558357</v>
      </c>
      <c r="U820">
        <v>1.87276</v>
      </c>
    </row>
    <row r="821" spans="1:21" x14ac:dyDescent="0.25">
      <c r="A821" s="20">
        <f>0.000000635067*10^9</f>
        <v>635.06700000000001</v>
      </c>
      <c r="B821">
        <v>9.2946690000000002E-3</v>
      </c>
      <c r="C821">
        <v>1.147386</v>
      </c>
      <c r="D821">
        <v>-1.182382</v>
      </c>
      <c r="E821">
        <v>-1.347661</v>
      </c>
      <c r="F821">
        <v>4.244796E-2</v>
      </c>
      <c r="G821">
        <v>0.1355991</v>
      </c>
      <c r="H821">
        <v>4.6505570000000003E-2</v>
      </c>
      <c r="I821">
        <v>2.2918600000000001E-2</v>
      </c>
      <c r="J821">
        <v>-0.54661199999999999</v>
      </c>
      <c r="K821">
        <v>-0.71717240000000004</v>
      </c>
      <c r="L821">
        <v>-2.4224320000000001</v>
      </c>
      <c r="M821">
        <v>0.10625950000000001</v>
      </c>
      <c r="N821">
        <v>-1.5317240000000001</v>
      </c>
      <c r="O821">
        <v>-8.5096550000000007E-2</v>
      </c>
      <c r="P821">
        <v>0.1326328</v>
      </c>
      <c r="Q821">
        <v>1.1419999999999999</v>
      </c>
      <c r="R821">
        <v>0.64989629999999998</v>
      </c>
      <c r="S821">
        <v>-1.458672</v>
      </c>
      <c r="T821">
        <v>-3.3462390000000002</v>
      </c>
      <c r="U821">
        <v>0.205404</v>
      </c>
    </row>
    <row r="822" spans="1:21" x14ac:dyDescent="0.25">
      <c r="A822" s="20">
        <f>0.000000636067*10^9</f>
        <v>636.06700000000001</v>
      </c>
      <c r="B822">
        <v>-0.12981580000000001</v>
      </c>
      <c r="C822">
        <v>0.79763360000000005</v>
      </c>
      <c r="D822">
        <v>-1.305463</v>
      </c>
      <c r="E822">
        <v>3.3973150000000001E-2</v>
      </c>
      <c r="F822">
        <v>0.95244740000000006</v>
      </c>
      <c r="G822">
        <v>0.44634800000000002</v>
      </c>
      <c r="H822">
        <v>1.3464590000000001</v>
      </c>
      <c r="I822">
        <v>-0.46915099999999998</v>
      </c>
      <c r="J822">
        <v>-0.64761959999999996</v>
      </c>
      <c r="K822">
        <v>-0.18937399999999999</v>
      </c>
      <c r="L822">
        <v>-3.3672960000000001</v>
      </c>
      <c r="M822">
        <v>1.9755670000000001</v>
      </c>
      <c r="N822">
        <v>-1.5359879999999999</v>
      </c>
      <c r="O822">
        <v>1.178668</v>
      </c>
      <c r="P822">
        <v>1.3207979999999999</v>
      </c>
      <c r="Q822">
        <v>0.80822289999999997</v>
      </c>
      <c r="R822">
        <v>-0.64931000000000005</v>
      </c>
      <c r="S822">
        <v>-2.0747599999999999</v>
      </c>
      <c r="T822">
        <v>-1.187589</v>
      </c>
      <c r="U822">
        <v>0.1146872</v>
      </c>
    </row>
    <row r="823" spans="1:21" x14ac:dyDescent="0.25">
      <c r="A823" s="20">
        <f>0.000000637067*10^9</f>
        <v>637.06700000000001</v>
      </c>
      <c r="B823">
        <v>-1.0203990000000001</v>
      </c>
      <c r="C823">
        <v>-0.32227830000000002</v>
      </c>
      <c r="D823">
        <v>-0.18093519999999999</v>
      </c>
      <c r="E823">
        <v>1.3541369999999999</v>
      </c>
      <c r="F823">
        <v>-0.53521090000000004</v>
      </c>
      <c r="G823">
        <v>1.1343909999999999</v>
      </c>
      <c r="H823">
        <v>0.81451050000000003</v>
      </c>
      <c r="I823">
        <v>-0.51863700000000001</v>
      </c>
      <c r="J823">
        <v>-0.23609179999999999</v>
      </c>
      <c r="K823">
        <v>-0.24813650000000001</v>
      </c>
      <c r="L823">
        <v>-1.590117</v>
      </c>
      <c r="M823">
        <v>1.4131830000000001</v>
      </c>
      <c r="N823">
        <v>-1.188491</v>
      </c>
      <c r="O823">
        <v>0.23855190000000001</v>
      </c>
      <c r="P823">
        <v>1.6574249999999999</v>
      </c>
      <c r="Q823">
        <v>0.49850539999999999</v>
      </c>
      <c r="R823">
        <v>-1.2631079999999999</v>
      </c>
      <c r="S823">
        <v>-0.44262010000000002</v>
      </c>
      <c r="T823">
        <v>0.41679129999999998</v>
      </c>
      <c r="U823">
        <v>0.76524619999999999</v>
      </c>
    </row>
    <row r="824" spans="1:21" x14ac:dyDescent="0.25">
      <c r="A824" s="20">
        <f>0.000000638067*10^9</f>
        <v>638.06700000000001</v>
      </c>
      <c r="B824">
        <v>-0.67705389999999999</v>
      </c>
      <c r="C824">
        <v>-1.279828</v>
      </c>
      <c r="D824">
        <v>1.764691</v>
      </c>
      <c r="E824">
        <v>0.32204519999999998</v>
      </c>
      <c r="F824">
        <v>-1.480057</v>
      </c>
      <c r="G824">
        <v>0.30067850000000002</v>
      </c>
      <c r="H824">
        <v>-0.40294469999999999</v>
      </c>
      <c r="I824">
        <v>-0.62864940000000002</v>
      </c>
      <c r="J824">
        <v>-0.61115439999999999</v>
      </c>
      <c r="K824">
        <v>-1.127262</v>
      </c>
      <c r="L824">
        <v>0.3761816</v>
      </c>
      <c r="M824">
        <v>0.18498200000000001</v>
      </c>
      <c r="N824">
        <v>-0.99794939999999999</v>
      </c>
      <c r="O824">
        <v>-0.93395059999999996</v>
      </c>
      <c r="P824">
        <v>1.7421420000000001</v>
      </c>
      <c r="Q824">
        <v>-0.69672060000000002</v>
      </c>
      <c r="R824">
        <v>-0.49766640000000001</v>
      </c>
      <c r="S824">
        <v>0.48565839999999999</v>
      </c>
      <c r="T824">
        <v>0.50429009999999996</v>
      </c>
      <c r="U824">
        <v>1.0337099999999999</v>
      </c>
    </row>
    <row r="825" spans="1:21" x14ac:dyDescent="0.25">
      <c r="A825" s="20">
        <f>0.000000639067*10^9</f>
        <v>639.06700000000001</v>
      </c>
      <c r="B825">
        <v>1.0134669999999999</v>
      </c>
      <c r="C825">
        <v>-1.018324</v>
      </c>
      <c r="D825">
        <v>1.5019450000000001</v>
      </c>
      <c r="E825">
        <v>-0.60271640000000004</v>
      </c>
      <c r="F825">
        <v>-0.29876130000000001</v>
      </c>
      <c r="G825">
        <v>-0.77325259999999996</v>
      </c>
      <c r="H825">
        <v>-0.36507309999999998</v>
      </c>
      <c r="I825">
        <v>-0.97173039999999999</v>
      </c>
      <c r="J825">
        <v>-0.3424758</v>
      </c>
      <c r="K825">
        <v>-1.2143029999999999</v>
      </c>
      <c r="L825">
        <v>0.22451109999999999</v>
      </c>
      <c r="M825">
        <v>0.31830540000000002</v>
      </c>
      <c r="N825">
        <v>-0.56641149999999996</v>
      </c>
      <c r="O825">
        <v>-0.62993030000000005</v>
      </c>
      <c r="P825">
        <v>1.847364</v>
      </c>
      <c r="Q825">
        <v>-1.314425</v>
      </c>
      <c r="R825">
        <v>0.82985660000000006</v>
      </c>
      <c r="S825">
        <v>-0.62160070000000001</v>
      </c>
      <c r="T825">
        <v>0.52091419999999999</v>
      </c>
      <c r="U825">
        <v>1.418042</v>
      </c>
    </row>
    <row r="826" spans="1:21" x14ac:dyDescent="0.25">
      <c r="A826" s="20">
        <f>0.000000640067*10^9</f>
        <v>640.06700000000001</v>
      </c>
      <c r="B826">
        <v>0.93676669999999995</v>
      </c>
      <c r="C826">
        <v>-0.5843296</v>
      </c>
      <c r="D826">
        <v>0.11229119999999999</v>
      </c>
      <c r="E826">
        <v>0.96308640000000001</v>
      </c>
      <c r="F826">
        <v>1.39042</v>
      </c>
      <c r="G826">
        <v>-0.56943200000000005</v>
      </c>
      <c r="H826">
        <v>1.0568200000000001</v>
      </c>
      <c r="I826">
        <v>-1.374911</v>
      </c>
      <c r="J826">
        <v>-0.1736441</v>
      </c>
      <c r="K826">
        <v>-1.1676230000000001</v>
      </c>
      <c r="L826">
        <v>-0.1207889</v>
      </c>
      <c r="M826">
        <v>1.2120310000000001</v>
      </c>
      <c r="N826">
        <v>0.73250610000000005</v>
      </c>
      <c r="O826">
        <v>-0.1818997</v>
      </c>
      <c r="P826">
        <v>1.0191490000000001</v>
      </c>
      <c r="Q826">
        <v>-0.57661499999999999</v>
      </c>
      <c r="R826">
        <v>1.192523</v>
      </c>
      <c r="S826">
        <v>-1.458512</v>
      </c>
      <c r="T826">
        <v>0.4241434</v>
      </c>
      <c r="U826">
        <v>0.54309589999999996</v>
      </c>
    </row>
    <row r="827" spans="1:21" x14ac:dyDescent="0.25">
      <c r="A827" s="20">
        <f>0.000000641067*10^9</f>
        <v>641.06700000000001</v>
      </c>
      <c r="B827">
        <v>-0.46595189999999997</v>
      </c>
      <c r="C827">
        <v>-1.687735</v>
      </c>
      <c r="D827">
        <v>-9.6129419999999993E-2</v>
      </c>
      <c r="E827">
        <v>2.4724219999999999</v>
      </c>
      <c r="F827">
        <v>1.6581539999999999</v>
      </c>
      <c r="G827">
        <v>-0.14371</v>
      </c>
      <c r="H827">
        <v>1.813364</v>
      </c>
      <c r="I827">
        <v>-1.4021110000000001</v>
      </c>
      <c r="J827">
        <v>-0.82284360000000001</v>
      </c>
      <c r="K827">
        <v>-2.1390220000000002</v>
      </c>
      <c r="L827">
        <v>0.16446379999999999</v>
      </c>
      <c r="M827">
        <v>2.0129929999999998</v>
      </c>
      <c r="N827">
        <v>1.445292</v>
      </c>
      <c r="O827">
        <v>-0.53063210000000005</v>
      </c>
      <c r="P827">
        <v>-8.0050399999999994E-2</v>
      </c>
      <c r="Q827">
        <v>0.22776389999999999</v>
      </c>
      <c r="R827">
        <v>4.9255430000000003E-2</v>
      </c>
      <c r="S827">
        <v>-0.63680829999999999</v>
      </c>
      <c r="T827">
        <v>-0.49947399999999997</v>
      </c>
      <c r="U827">
        <v>-1.063823</v>
      </c>
    </row>
    <row r="828" spans="1:21" x14ac:dyDescent="0.25">
      <c r="A828" s="20">
        <f>0.000000642067*10^9</f>
        <v>642.06700000000001</v>
      </c>
      <c r="B828">
        <v>-0.59131990000000001</v>
      </c>
      <c r="C828">
        <v>-2.8327610000000001</v>
      </c>
      <c r="D828">
        <v>0.20431659999999999</v>
      </c>
      <c r="E828">
        <v>1.657322</v>
      </c>
      <c r="F828">
        <v>0.9389902</v>
      </c>
      <c r="G828">
        <v>-0.28341460000000002</v>
      </c>
      <c r="H828">
        <v>1.0720940000000001</v>
      </c>
      <c r="I828">
        <v>-0.90789730000000002</v>
      </c>
      <c r="J828">
        <v>-0.32648389999999999</v>
      </c>
      <c r="K828">
        <v>-2.154849</v>
      </c>
      <c r="L828">
        <v>-0.1892809</v>
      </c>
      <c r="M828">
        <v>1.378169</v>
      </c>
      <c r="N828">
        <v>0.47725020000000001</v>
      </c>
      <c r="O828">
        <v>-1.5484450000000001</v>
      </c>
      <c r="P828">
        <v>0.33514460000000001</v>
      </c>
      <c r="Q828">
        <v>0.27998719999999999</v>
      </c>
      <c r="R828">
        <v>-0.66898959999999996</v>
      </c>
      <c r="S828">
        <v>-2.496928E-2</v>
      </c>
      <c r="T828">
        <v>-0.79913179999999995</v>
      </c>
      <c r="U828">
        <v>-0.65308920000000004</v>
      </c>
    </row>
    <row r="829" spans="1:21" x14ac:dyDescent="0.25">
      <c r="A829" s="20">
        <f>0.000000643067*10^9</f>
        <v>643.06700000000001</v>
      </c>
      <c r="B829">
        <v>-0.27814699999999998</v>
      </c>
      <c r="C829">
        <v>-1.7365889999999999</v>
      </c>
      <c r="D829">
        <v>0.1134529</v>
      </c>
      <c r="E829">
        <v>0.1420131</v>
      </c>
      <c r="F829">
        <v>0.89820500000000003</v>
      </c>
      <c r="G829">
        <v>-5.9961899999999999E-2</v>
      </c>
      <c r="H829">
        <v>0.53873519999999997</v>
      </c>
      <c r="I829">
        <v>-0.53811279999999995</v>
      </c>
      <c r="J829">
        <v>1.698337</v>
      </c>
      <c r="K829">
        <v>-0.30276429999999999</v>
      </c>
      <c r="L829">
        <v>-0.89177189999999995</v>
      </c>
      <c r="M829">
        <v>4.2704190000000003E-2</v>
      </c>
      <c r="N829">
        <v>-0.64490250000000005</v>
      </c>
      <c r="O829">
        <v>-1.9782169999999999</v>
      </c>
      <c r="P829">
        <v>1.465155</v>
      </c>
      <c r="Q829">
        <v>0.21325720000000001</v>
      </c>
      <c r="R829">
        <v>-0.1087752</v>
      </c>
      <c r="S829">
        <v>-0.77294119999999999</v>
      </c>
      <c r="T829">
        <v>0.23041439999999999</v>
      </c>
      <c r="U829">
        <v>1.036225</v>
      </c>
    </row>
    <row r="830" spans="1:21" x14ac:dyDescent="0.25">
      <c r="A830" s="20">
        <f>0.000000644067*10^9</f>
        <v>644.06700000000001</v>
      </c>
      <c r="B830">
        <v>-0.67655169999999998</v>
      </c>
      <c r="C830">
        <v>0.66898860000000004</v>
      </c>
      <c r="D830">
        <v>-0.50065550000000003</v>
      </c>
      <c r="E830">
        <v>-0.4837959</v>
      </c>
      <c r="F830">
        <v>1.0703780000000001</v>
      </c>
      <c r="G830">
        <v>0.9300929</v>
      </c>
      <c r="H830">
        <v>0.89308330000000002</v>
      </c>
      <c r="I830">
        <v>-0.2192518</v>
      </c>
      <c r="J830">
        <v>2.9820009999999999</v>
      </c>
      <c r="K830">
        <v>1.367812</v>
      </c>
      <c r="L830">
        <v>-0.63994949999999995</v>
      </c>
      <c r="M830">
        <v>0.31718600000000002</v>
      </c>
      <c r="N830">
        <v>-0.51487899999999998</v>
      </c>
      <c r="O830">
        <v>-1.176059</v>
      </c>
      <c r="P830">
        <v>0.59155860000000005</v>
      </c>
      <c r="Q830">
        <v>0.27797339999999998</v>
      </c>
      <c r="R830">
        <v>0.3963238</v>
      </c>
      <c r="S830">
        <v>-1.1044149999999999</v>
      </c>
      <c r="T830">
        <v>1.3009710000000001</v>
      </c>
      <c r="U830">
        <v>1.223875</v>
      </c>
    </row>
    <row r="831" spans="1:21" x14ac:dyDescent="0.25">
      <c r="A831" s="20">
        <f>0.000000645067*10^9</f>
        <v>645.06700000000001</v>
      </c>
      <c r="B831">
        <v>-0.62353289999999995</v>
      </c>
      <c r="C831">
        <v>1.52294</v>
      </c>
      <c r="D831">
        <v>-0.81521900000000003</v>
      </c>
      <c r="E831">
        <v>-7.8973600000000005E-2</v>
      </c>
      <c r="F831">
        <v>1.2413449999999999</v>
      </c>
      <c r="G831">
        <v>1.0404690000000001</v>
      </c>
      <c r="H831">
        <v>1.145832</v>
      </c>
      <c r="I831">
        <v>0.17046890000000001</v>
      </c>
      <c r="J831">
        <v>2.1238060000000001</v>
      </c>
      <c r="K831">
        <v>0.88107539999999995</v>
      </c>
      <c r="L831">
        <v>4.5104539999999999E-2</v>
      </c>
      <c r="M831">
        <v>1.225571</v>
      </c>
      <c r="N831">
        <v>-0.34108309999999997</v>
      </c>
      <c r="O831">
        <v>-0.49005860000000001</v>
      </c>
      <c r="P831">
        <v>-1.5397080000000001</v>
      </c>
      <c r="Q831">
        <v>0.1209016</v>
      </c>
      <c r="R831">
        <v>0.6440534</v>
      </c>
      <c r="S831">
        <v>0.49737550000000003</v>
      </c>
      <c r="T831">
        <v>1.112994</v>
      </c>
      <c r="U831">
        <v>0.5047085</v>
      </c>
    </row>
    <row r="832" spans="1:21" x14ac:dyDescent="0.25">
      <c r="A832" s="20">
        <f>0.000000646067*10^9</f>
        <v>646.06700000000001</v>
      </c>
      <c r="B832">
        <v>0.2706249</v>
      </c>
      <c r="C832">
        <v>0.418348</v>
      </c>
      <c r="D832">
        <v>-0.43880950000000002</v>
      </c>
      <c r="E832">
        <v>0.94119710000000001</v>
      </c>
      <c r="F832">
        <v>2.1863069999999998</v>
      </c>
      <c r="G832">
        <v>-3.2162490000000002E-2</v>
      </c>
      <c r="H832">
        <v>0.52436510000000003</v>
      </c>
      <c r="I832">
        <v>0.30758269999999999</v>
      </c>
      <c r="J832">
        <v>0.68671170000000004</v>
      </c>
      <c r="K832">
        <v>-0.91914940000000001</v>
      </c>
      <c r="L832">
        <v>7.9774100000000001E-2</v>
      </c>
      <c r="M832">
        <v>0.44906499999999999</v>
      </c>
      <c r="N832">
        <v>-1.3068120000000001</v>
      </c>
      <c r="O832">
        <v>-0.37209789999999998</v>
      </c>
      <c r="P832">
        <v>-1.7652380000000001</v>
      </c>
      <c r="Q832">
        <v>0.55909949999999997</v>
      </c>
      <c r="R832">
        <v>0.38084240000000003</v>
      </c>
      <c r="S832">
        <v>2.5005389999999998</v>
      </c>
      <c r="T832">
        <v>-0.12697259999999999</v>
      </c>
      <c r="U832">
        <v>0.95339470000000004</v>
      </c>
    </row>
    <row r="833" spans="1:21" x14ac:dyDescent="0.25">
      <c r="A833" s="20">
        <f>0.000000647067*10^9</f>
        <v>647.06700000000001</v>
      </c>
      <c r="B833">
        <v>0.41477409999999998</v>
      </c>
      <c r="C833">
        <v>-0.79181429999999997</v>
      </c>
      <c r="D833">
        <v>-0.34622730000000002</v>
      </c>
      <c r="E833">
        <v>0.98701209999999995</v>
      </c>
      <c r="F833">
        <v>2.8746420000000001</v>
      </c>
      <c r="G833">
        <v>-0.1046356</v>
      </c>
      <c r="H833">
        <v>-0.70327660000000003</v>
      </c>
      <c r="I833">
        <v>0.59758920000000004</v>
      </c>
      <c r="J833">
        <v>1.136698</v>
      </c>
      <c r="K833">
        <v>-1.480081</v>
      </c>
      <c r="L833">
        <v>-0.80330190000000001</v>
      </c>
      <c r="M833">
        <v>-1.024464</v>
      </c>
      <c r="N833">
        <v>-2.2262659999999999</v>
      </c>
      <c r="O833">
        <v>0.14610509999999999</v>
      </c>
      <c r="P833">
        <v>-0.32893230000000001</v>
      </c>
      <c r="Q833">
        <v>1.4853160000000001</v>
      </c>
      <c r="R833">
        <v>-0.16342180000000001</v>
      </c>
      <c r="S833">
        <v>2.5824129999999998</v>
      </c>
      <c r="T833">
        <v>-0.74686799999999998</v>
      </c>
      <c r="U833">
        <v>1.569661</v>
      </c>
    </row>
    <row r="834" spans="1:21" x14ac:dyDescent="0.25">
      <c r="A834" s="20">
        <f>0.000000648067*10^9</f>
        <v>648.06700000000001</v>
      </c>
      <c r="B834">
        <v>-0.46495779999999998</v>
      </c>
      <c r="C834">
        <v>-0.99647330000000001</v>
      </c>
      <c r="D834">
        <v>0.1124952</v>
      </c>
      <c r="E834">
        <v>0.23662730000000001</v>
      </c>
      <c r="F834">
        <v>2.3921299999999999</v>
      </c>
      <c r="G834">
        <v>0.57998139999999998</v>
      </c>
      <c r="H834">
        <v>-1.1827220000000001</v>
      </c>
      <c r="I834">
        <v>1.1594169999999999</v>
      </c>
      <c r="J834">
        <v>3.082916</v>
      </c>
      <c r="K834">
        <v>-0.61260360000000003</v>
      </c>
      <c r="L834">
        <v>-2.0928059999999999</v>
      </c>
      <c r="M834">
        <v>-1.4151279999999999</v>
      </c>
      <c r="N834">
        <v>-2.0248620000000002</v>
      </c>
      <c r="O834">
        <v>0.81818829999999998</v>
      </c>
      <c r="P834">
        <v>0.69094149999999999</v>
      </c>
      <c r="Q834">
        <v>1.2933220000000001</v>
      </c>
      <c r="R834">
        <v>0.35440739999999998</v>
      </c>
      <c r="S834">
        <v>1.113588</v>
      </c>
      <c r="T834">
        <v>-0.55880050000000003</v>
      </c>
      <c r="U834">
        <v>1.103464</v>
      </c>
    </row>
    <row r="835" spans="1:21" x14ac:dyDescent="0.25">
      <c r="A835" s="20">
        <f>0.000000649067*10^9</f>
        <v>649.06700000000001</v>
      </c>
      <c r="B835">
        <v>-0.50949619999999995</v>
      </c>
      <c r="C835">
        <v>-0.49173640000000002</v>
      </c>
      <c r="D835">
        <v>1.1417170000000001</v>
      </c>
      <c r="E835">
        <v>0.54154760000000002</v>
      </c>
      <c r="F835">
        <v>0.83015640000000002</v>
      </c>
      <c r="G835">
        <v>0.63177110000000003</v>
      </c>
      <c r="H835">
        <v>-0.36752570000000001</v>
      </c>
      <c r="I835">
        <v>1.3925909999999999</v>
      </c>
      <c r="J835">
        <v>3.8716349999999999</v>
      </c>
      <c r="K835">
        <v>-0.1543822</v>
      </c>
      <c r="L835">
        <v>-2.1056629999999998</v>
      </c>
      <c r="M835">
        <v>-1.5413669999999999</v>
      </c>
      <c r="N835">
        <v>-1.3368979999999999</v>
      </c>
      <c r="O835">
        <v>0.61297539999999995</v>
      </c>
      <c r="P835">
        <v>1.497077</v>
      </c>
      <c r="Q835">
        <v>0.71194639999999998</v>
      </c>
      <c r="R835">
        <v>0.54101180000000004</v>
      </c>
      <c r="S835">
        <v>0.21066499999999999</v>
      </c>
      <c r="T835">
        <v>-0.674427</v>
      </c>
      <c r="U835">
        <v>0.48500369999999998</v>
      </c>
    </row>
    <row r="836" spans="1:21" x14ac:dyDescent="0.25">
      <c r="A836" s="20">
        <f>0.000000650067*10^9</f>
        <v>650.06700000000001</v>
      </c>
      <c r="B836">
        <v>0.24525659999999999</v>
      </c>
      <c r="C836">
        <v>-0.54451000000000005</v>
      </c>
      <c r="D836">
        <v>0.38313059999999999</v>
      </c>
      <c r="E836">
        <v>1.294079</v>
      </c>
      <c r="F836">
        <v>-0.22053819999999999</v>
      </c>
      <c r="G836">
        <v>0.98197679999999998</v>
      </c>
      <c r="H836">
        <v>0.56547970000000003</v>
      </c>
      <c r="I836">
        <v>1.059118</v>
      </c>
      <c r="J836">
        <v>2.5826899999999999</v>
      </c>
      <c r="K836">
        <v>-0.98765910000000001</v>
      </c>
      <c r="L836">
        <v>-1.1065940000000001</v>
      </c>
      <c r="M836">
        <v>-1.3181210000000001</v>
      </c>
      <c r="N836">
        <v>-0.5691657</v>
      </c>
      <c r="O836">
        <v>-6.0520610000000002E-2</v>
      </c>
      <c r="P836">
        <v>2.2651059999999998</v>
      </c>
      <c r="Q836">
        <v>0.34751310000000002</v>
      </c>
      <c r="R836">
        <v>-0.2657757</v>
      </c>
      <c r="S836">
        <v>0.55938679999999996</v>
      </c>
      <c r="T836">
        <v>-0.93842769999999998</v>
      </c>
      <c r="U836">
        <v>0.14857419999999999</v>
      </c>
    </row>
    <row r="837" spans="1:21" x14ac:dyDescent="0.25">
      <c r="A837" s="20">
        <f>0.000000651066*10^9</f>
        <v>651.06600000000003</v>
      </c>
      <c r="B837">
        <v>0.33625660000000002</v>
      </c>
      <c r="C837">
        <v>-0.93756459999999997</v>
      </c>
      <c r="D837">
        <v>-1.6100030000000001</v>
      </c>
      <c r="E837">
        <v>0.84299120000000005</v>
      </c>
      <c r="F837">
        <v>0.45504679999999997</v>
      </c>
      <c r="G837">
        <v>1.8005660000000001</v>
      </c>
      <c r="H837">
        <v>0.85157740000000004</v>
      </c>
      <c r="I837">
        <v>0.2098979</v>
      </c>
      <c r="J837">
        <v>1.102112</v>
      </c>
      <c r="K837">
        <v>-2.2046570000000001</v>
      </c>
      <c r="L837">
        <v>-0.56175770000000003</v>
      </c>
      <c r="M837">
        <v>-0.1547673</v>
      </c>
      <c r="N837">
        <v>9.2108270000000006E-2</v>
      </c>
      <c r="O837">
        <v>-0.2960737</v>
      </c>
      <c r="P837">
        <v>1.8217099999999999</v>
      </c>
      <c r="Q837">
        <v>-0.60985889999999998</v>
      </c>
      <c r="R837">
        <v>0.35171200000000002</v>
      </c>
      <c r="S837">
        <v>0.57123539999999995</v>
      </c>
      <c r="T837">
        <v>-0.83712759999999997</v>
      </c>
      <c r="U837">
        <v>-0.32601570000000002</v>
      </c>
    </row>
    <row r="838" spans="1:21" x14ac:dyDescent="0.25">
      <c r="A838" s="20">
        <f>0.000000652066*10^9</f>
        <v>652.06600000000003</v>
      </c>
      <c r="B838">
        <v>-0.62628899999999998</v>
      </c>
      <c r="C838">
        <v>-0.3133802</v>
      </c>
      <c r="D838">
        <v>-1.8510169999999999</v>
      </c>
      <c r="E838">
        <v>0.10797320000000001</v>
      </c>
      <c r="F838">
        <v>0.47154030000000002</v>
      </c>
      <c r="G838">
        <v>1.9252769999999999</v>
      </c>
      <c r="H838">
        <v>0.799149</v>
      </c>
      <c r="I838">
        <v>-0.99791609999999997</v>
      </c>
      <c r="J838">
        <v>1.3560410000000001</v>
      </c>
      <c r="K838">
        <v>-2.0716990000000002</v>
      </c>
      <c r="L838">
        <v>-4.9507950000000002E-2</v>
      </c>
      <c r="M838">
        <v>-0.29878739999999998</v>
      </c>
      <c r="N838">
        <v>-3.0842680000000001E-2</v>
      </c>
      <c r="O838">
        <v>-0.32537680000000002</v>
      </c>
      <c r="P838">
        <v>0.89536899999999997</v>
      </c>
      <c r="Q838">
        <v>-0.3226463</v>
      </c>
      <c r="R838">
        <v>1.3564430000000001</v>
      </c>
      <c r="S838">
        <v>-0.4021575</v>
      </c>
      <c r="T838">
        <v>-0.5003166</v>
      </c>
      <c r="U838">
        <v>-0.74349849999999995</v>
      </c>
    </row>
    <row r="839" spans="1:21" x14ac:dyDescent="0.25">
      <c r="A839" s="20">
        <f>0.000000653066*10^9</f>
        <v>653.06599999999992</v>
      </c>
      <c r="B839">
        <v>-1.6953670000000001</v>
      </c>
      <c r="C839">
        <v>0.4532525</v>
      </c>
      <c r="D839">
        <v>-0.4599125</v>
      </c>
      <c r="E839">
        <v>1.092004</v>
      </c>
      <c r="F839">
        <v>-0.79218230000000001</v>
      </c>
      <c r="G839">
        <v>1.4029240000000001</v>
      </c>
      <c r="H839">
        <v>0.37731199999999998</v>
      </c>
      <c r="I839">
        <v>-1.1953400000000001</v>
      </c>
      <c r="J839">
        <v>2.347607</v>
      </c>
      <c r="K839">
        <v>-0.62646420000000003</v>
      </c>
      <c r="L839">
        <v>0.22529660000000001</v>
      </c>
      <c r="M839">
        <v>-1.297604</v>
      </c>
      <c r="N839">
        <v>-0.33344079999999998</v>
      </c>
      <c r="O839">
        <v>2.393023E-2</v>
      </c>
      <c r="P839">
        <v>0.1840958</v>
      </c>
      <c r="Q839">
        <v>1.2469440000000001</v>
      </c>
      <c r="R839">
        <v>4.6064960000000002E-2</v>
      </c>
      <c r="S839">
        <v>-0.96047329999999997</v>
      </c>
      <c r="T839">
        <v>-0.29650799999999999</v>
      </c>
      <c r="U839">
        <v>-0.34156110000000001</v>
      </c>
    </row>
    <row r="840" spans="1:21" x14ac:dyDescent="0.25">
      <c r="A840" s="20">
        <f>0.000000654066*10^9</f>
        <v>654.06600000000003</v>
      </c>
      <c r="B840">
        <v>-1.1379440000000001</v>
      </c>
      <c r="C840">
        <v>2.31022E-2</v>
      </c>
      <c r="D840">
        <v>0.31030639999999998</v>
      </c>
      <c r="E840">
        <v>2.4144570000000001</v>
      </c>
      <c r="F840">
        <v>-0.68801389999999996</v>
      </c>
      <c r="G840">
        <v>0.60356149999999997</v>
      </c>
      <c r="H840">
        <v>-0.22341050000000001</v>
      </c>
      <c r="I840">
        <v>0.1115767</v>
      </c>
      <c r="J840">
        <v>2.6164540000000001</v>
      </c>
      <c r="K840">
        <v>0.52578159999999996</v>
      </c>
      <c r="L840">
        <v>0.22129470000000001</v>
      </c>
      <c r="M840">
        <v>-0.56643779999999999</v>
      </c>
      <c r="N840">
        <v>0.17456550000000001</v>
      </c>
      <c r="O840">
        <v>1.018713</v>
      </c>
      <c r="P840">
        <v>-0.49150329999999998</v>
      </c>
      <c r="Q840">
        <v>0.59290889999999996</v>
      </c>
      <c r="R840">
        <v>-1.2224349999999999</v>
      </c>
      <c r="S840">
        <v>-1.0257510000000001</v>
      </c>
      <c r="T840">
        <v>-0.55217959999999999</v>
      </c>
      <c r="U840">
        <v>0.10100919999999999</v>
      </c>
    </row>
    <row r="841" spans="1:21" x14ac:dyDescent="0.25">
      <c r="A841" s="20">
        <f>0.000000655066*10^9</f>
        <v>655.06600000000003</v>
      </c>
      <c r="B841">
        <v>0.44194410000000001</v>
      </c>
      <c r="C841">
        <v>-0.65100009999999997</v>
      </c>
      <c r="D841">
        <v>-8.7234179999999995E-2</v>
      </c>
      <c r="E841">
        <v>1.6942390000000001</v>
      </c>
      <c r="F841">
        <v>0.22179270000000001</v>
      </c>
      <c r="G841">
        <v>-0.69282860000000002</v>
      </c>
      <c r="H841">
        <v>-0.21474869999999999</v>
      </c>
      <c r="I841">
        <v>0.66228849999999995</v>
      </c>
      <c r="J841">
        <v>2.4996200000000002</v>
      </c>
      <c r="K841">
        <v>0.62578880000000003</v>
      </c>
      <c r="L841">
        <v>0.5072103</v>
      </c>
      <c r="M841">
        <v>0.1161406</v>
      </c>
      <c r="N841">
        <v>1.0095510000000001</v>
      </c>
      <c r="O841">
        <v>1.592541</v>
      </c>
      <c r="P841">
        <v>-7.923115E-2</v>
      </c>
      <c r="Q841">
        <v>-1.1032040000000001</v>
      </c>
      <c r="R841">
        <v>-0.35140290000000002</v>
      </c>
      <c r="S841">
        <v>-1.069151</v>
      </c>
      <c r="T841">
        <v>-0.93510879999999996</v>
      </c>
      <c r="U841">
        <v>-1.2186999999999999</v>
      </c>
    </row>
    <row r="842" spans="1:21" x14ac:dyDescent="0.25">
      <c r="A842" s="20">
        <f>0.000000656066*10^9</f>
        <v>656.06599999999992</v>
      </c>
      <c r="B842">
        <v>0.91620699999999999</v>
      </c>
      <c r="C842">
        <v>-0.81075560000000002</v>
      </c>
      <c r="D842">
        <v>8.5943829999999999E-2</v>
      </c>
      <c r="E842">
        <v>0.14255319999999999</v>
      </c>
      <c r="F842">
        <v>0.21351700000000001</v>
      </c>
      <c r="G842">
        <v>-0.78711229999999999</v>
      </c>
      <c r="H842">
        <v>0.52920149999999999</v>
      </c>
      <c r="I842">
        <v>-0.34375509999999998</v>
      </c>
      <c r="J842">
        <v>1.3354429999999999</v>
      </c>
      <c r="K842">
        <v>9.1400300000000004E-2</v>
      </c>
      <c r="L842">
        <v>0.81386029999999998</v>
      </c>
      <c r="M842">
        <v>-0.90188020000000002</v>
      </c>
      <c r="N842">
        <v>1.5664169999999999</v>
      </c>
      <c r="O842">
        <v>0.92157840000000002</v>
      </c>
      <c r="P842">
        <v>0.1241217</v>
      </c>
      <c r="Q842">
        <v>-0.23810619999999999</v>
      </c>
      <c r="R842">
        <v>-4.2267119999999997E-3</v>
      </c>
      <c r="S842">
        <v>-0.51705129999999999</v>
      </c>
      <c r="T842">
        <v>-0.77218710000000002</v>
      </c>
      <c r="U842">
        <v>-2.7512780000000001</v>
      </c>
    </row>
    <row r="843" spans="1:21" x14ac:dyDescent="0.25">
      <c r="A843" s="20">
        <f>0.000000657066*10^9</f>
        <v>657.06600000000003</v>
      </c>
      <c r="B843">
        <v>-0.13516339999999999</v>
      </c>
      <c r="C843">
        <v>-0.53655419999999998</v>
      </c>
      <c r="D843">
        <v>0.58145740000000001</v>
      </c>
      <c r="E843">
        <v>-0.4386931</v>
      </c>
      <c r="F843">
        <v>7.0355319999999999E-2</v>
      </c>
      <c r="G843">
        <v>1.1310819999999999</v>
      </c>
      <c r="H843">
        <v>0.83185430000000005</v>
      </c>
      <c r="I843">
        <v>-1.549911</v>
      </c>
      <c r="J843">
        <v>2.2601280000000001E-2</v>
      </c>
      <c r="K843">
        <v>-0.16822090000000001</v>
      </c>
      <c r="L843">
        <v>1.426701</v>
      </c>
      <c r="M843">
        <v>-1.9318310000000001</v>
      </c>
      <c r="N843">
        <v>1.4334659999999999</v>
      </c>
      <c r="O843">
        <v>-0.70495059999999998</v>
      </c>
      <c r="P843">
        <v>-1.0064109999999999</v>
      </c>
      <c r="Q843">
        <v>0.74468389999999995</v>
      </c>
      <c r="R843">
        <v>-0.85554350000000001</v>
      </c>
      <c r="S843">
        <v>3.215676E-2</v>
      </c>
      <c r="T843">
        <v>-8.4180790000000005E-2</v>
      </c>
      <c r="U843">
        <v>-1.7911820000000001</v>
      </c>
    </row>
    <row r="844" spans="1:21" x14ac:dyDescent="0.25">
      <c r="A844" s="20">
        <f>0.000000658066*10^9</f>
        <v>658.06600000000003</v>
      </c>
      <c r="B844">
        <v>-1.0725279999999999</v>
      </c>
      <c r="C844">
        <v>0.650953</v>
      </c>
      <c r="D844">
        <v>0.13633819999999999</v>
      </c>
      <c r="E844">
        <v>-0.2564012</v>
      </c>
      <c r="F844">
        <v>8.767904E-2</v>
      </c>
      <c r="G844">
        <v>2.1371570000000002</v>
      </c>
      <c r="H844">
        <v>-0.24821309999999999</v>
      </c>
      <c r="I844">
        <v>-2.0532210000000002</v>
      </c>
      <c r="J844">
        <v>0.59349160000000001</v>
      </c>
      <c r="K844">
        <v>0.3931482</v>
      </c>
      <c r="L844">
        <v>1.5877779999999999</v>
      </c>
      <c r="M844">
        <v>-1.5888359999999999</v>
      </c>
      <c r="N844">
        <v>-1.382327E-2</v>
      </c>
      <c r="O844">
        <v>-1.4435640000000001</v>
      </c>
      <c r="P844">
        <v>-1.1539520000000001</v>
      </c>
      <c r="Q844">
        <v>-0.79481769999999996</v>
      </c>
      <c r="R844">
        <v>-0.80594299999999996</v>
      </c>
      <c r="S844">
        <v>0.25835580000000002</v>
      </c>
      <c r="T844">
        <v>0.43981049999999999</v>
      </c>
      <c r="U844">
        <v>0.67150149999999997</v>
      </c>
    </row>
    <row r="845" spans="1:21" x14ac:dyDescent="0.25">
      <c r="A845" s="20">
        <f>0.000000659066*10^9</f>
        <v>659.06600000000003</v>
      </c>
      <c r="B845">
        <v>-0.82513700000000001</v>
      </c>
      <c r="C845">
        <v>0.81294040000000001</v>
      </c>
      <c r="D845">
        <v>8.8389839999999997E-2</v>
      </c>
      <c r="E845">
        <v>-0.22645499999999999</v>
      </c>
      <c r="F845">
        <v>-0.36923709999999998</v>
      </c>
      <c r="G845">
        <v>1.6142019999999999</v>
      </c>
      <c r="H845">
        <v>-1.440177</v>
      </c>
      <c r="I845">
        <v>-1.3111900000000001</v>
      </c>
      <c r="J845">
        <v>1.3307910000000001</v>
      </c>
      <c r="K845">
        <v>0.83645959999999997</v>
      </c>
      <c r="L845">
        <v>0.17300070000000001</v>
      </c>
      <c r="M845">
        <v>-0.10953789999999999</v>
      </c>
      <c r="N845">
        <v>-2.1039129999999999</v>
      </c>
      <c r="O845">
        <v>3.1127249999999999E-2</v>
      </c>
      <c r="P845">
        <v>-0.19697619999999999</v>
      </c>
      <c r="Q845">
        <v>-1.9438500000000001</v>
      </c>
      <c r="R845">
        <v>-0.25960159999999999</v>
      </c>
      <c r="S845">
        <v>-0.22613340000000001</v>
      </c>
      <c r="T845">
        <v>-0.52412769999999997</v>
      </c>
      <c r="U845">
        <v>1.7551620000000001</v>
      </c>
    </row>
    <row r="846" spans="1:21" x14ac:dyDescent="0.25">
      <c r="A846" s="20">
        <f>0.000000660066*10^9</f>
        <v>660.06599999999992</v>
      </c>
      <c r="B846">
        <v>-0.61212440000000001</v>
      </c>
      <c r="C846">
        <v>-1.4853959999999999</v>
      </c>
      <c r="D846">
        <v>0.41927560000000003</v>
      </c>
      <c r="E846">
        <v>-0.4860372</v>
      </c>
      <c r="F846">
        <v>-0.94159570000000004</v>
      </c>
      <c r="G846">
        <v>0.99809179999999997</v>
      </c>
      <c r="H846">
        <v>-1.129707</v>
      </c>
      <c r="I846">
        <v>-5.9121979999999998E-2</v>
      </c>
      <c r="J846">
        <v>0.82634269999999999</v>
      </c>
      <c r="K846">
        <v>-6.8312570000000003E-2</v>
      </c>
      <c r="L846">
        <v>-1.044746</v>
      </c>
      <c r="M846">
        <v>1.3801460000000001</v>
      </c>
      <c r="N846">
        <v>-2.8542489999999998</v>
      </c>
      <c r="O846">
        <v>1.82925</v>
      </c>
      <c r="P846">
        <v>3.4800860000000003E-2</v>
      </c>
      <c r="Q846">
        <v>-1.096225</v>
      </c>
      <c r="R846">
        <v>-0.65234289999999995</v>
      </c>
      <c r="S846">
        <v>-1.999609</v>
      </c>
      <c r="T846">
        <v>-2.2575150000000002</v>
      </c>
      <c r="U846">
        <v>0.62464030000000004</v>
      </c>
    </row>
    <row r="847" spans="1:21" x14ac:dyDescent="0.25">
      <c r="A847" s="20">
        <f>0.000000661066*10^9</f>
        <v>661.06600000000003</v>
      </c>
      <c r="B847">
        <v>-0.57557150000000001</v>
      </c>
      <c r="C847">
        <v>-2.5188540000000001</v>
      </c>
      <c r="D847">
        <v>0.44420159999999997</v>
      </c>
      <c r="E847">
        <v>-0.1746462</v>
      </c>
      <c r="F847">
        <v>-0.28035070000000001</v>
      </c>
      <c r="G847">
        <v>-6.2330669999999998E-2</v>
      </c>
      <c r="H847">
        <v>0.15025559999999999</v>
      </c>
      <c r="I847">
        <v>0.3260055</v>
      </c>
      <c r="J847">
        <v>5.0186340000000001E-3</v>
      </c>
      <c r="K847">
        <v>-1.3535740000000001</v>
      </c>
      <c r="L847">
        <v>-0.51068449999999999</v>
      </c>
      <c r="M847">
        <v>1.6651530000000001</v>
      </c>
      <c r="N847">
        <v>-1.9973669999999999</v>
      </c>
      <c r="O847">
        <v>1.991914</v>
      </c>
      <c r="P847">
        <v>-0.37290010000000001</v>
      </c>
      <c r="Q847">
        <v>-7.2030129999999998E-2</v>
      </c>
      <c r="R847">
        <v>-1.551485</v>
      </c>
      <c r="S847">
        <v>-2.206429</v>
      </c>
      <c r="T847">
        <v>-1.873102</v>
      </c>
      <c r="U847">
        <v>-0.5290262</v>
      </c>
    </row>
    <row r="848" spans="1:21" x14ac:dyDescent="0.25">
      <c r="A848" s="20">
        <f>0.000000662066*10^9</f>
        <v>662.06600000000003</v>
      </c>
      <c r="B848">
        <v>-0.3626008</v>
      </c>
      <c r="C848">
        <v>-0.95239649999999998</v>
      </c>
      <c r="D848">
        <v>0.5245784</v>
      </c>
      <c r="E848">
        <v>0.76082570000000005</v>
      </c>
      <c r="F848">
        <v>0.7239776</v>
      </c>
      <c r="G848">
        <v>-0.80915649999999995</v>
      </c>
      <c r="H848">
        <v>0.51054069999999996</v>
      </c>
      <c r="I848">
        <v>0.12608739999999999</v>
      </c>
      <c r="J848">
        <v>-0.8064867</v>
      </c>
      <c r="K848">
        <v>-1.7479279999999999</v>
      </c>
      <c r="L848">
        <v>-0.28567140000000002</v>
      </c>
      <c r="M848">
        <v>0.4693196</v>
      </c>
      <c r="N848">
        <v>-1.5043610000000001</v>
      </c>
      <c r="O848">
        <v>1.161557</v>
      </c>
      <c r="P848">
        <v>-0.94191230000000004</v>
      </c>
      <c r="Q848">
        <v>-0.55415170000000002</v>
      </c>
      <c r="R848">
        <v>-1.7768550000000001</v>
      </c>
      <c r="S848">
        <v>-0.25402520000000001</v>
      </c>
      <c r="T848">
        <v>-0.76120560000000004</v>
      </c>
      <c r="U848">
        <v>-0.1315904</v>
      </c>
    </row>
    <row r="849" spans="1:21" x14ac:dyDescent="0.25">
      <c r="A849" s="20">
        <f>0.000000663066*10^9</f>
        <v>663.06599999999992</v>
      </c>
      <c r="B849">
        <v>-0.99628539999999999</v>
      </c>
      <c r="C849">
        <v>9.50907E-2</v>
      </c>
      <c r="D849">
        <v>-0.15098809999999999</v>
      </c>
      <c r="E849">
        <v>1.415313</v>
      </c>
      <c r="F849">
        <v>-0.13470789999999999</v>
      </c>
      <c r="G849">
        <v>-0.24719630000000001</v>
      </c>
      <c r="H849">
        <v>-0.58704219999999996</v>
      </c>
      <c r="I849">
        <v>-0.18386130000000001</v>
      </c>
      <c r="J849">
        <v>-1.301302</v>
      </c>
      <c r="K849">
        <v>-1.7342850000000001</v>
      </c>
      <c r="L849">
        <v>-0.83194100000000004</v>
      </c>
      <c r="M849">
        <v>-0.77648819999999996</v>
      </c>
      <c r="N849">
        <v>-1.4442140000000001</v>
      </c>
      <c r="O849">
        <v>0.32655269999999997</v>
      </c>
      <c r="P849">
        <v>-1.455694</v>
      </c>
      <c r="Q849">
        <v>-1.690062</v>
      </c>
      <c r="R849">
        <v>-1.2863180000000001</v>
      </c>
      <c r="S849">
        <v>0.28267910000000002</v>
      </c>
      <c r="T849">
        <v>-1.501511</v>
      </c>
      <c r="U849">
        <v>0.83277570000000001</v>
      </c>
    </row>
    <row r="850" spans="1:21" x14ac:dyDescent="0.25">
      <c r="A850" s="20">
        <f>0.000000664066*10^9</f>
        <v>664.06600000000003</v>
      </c>
      <c r="B850">
        <v>-2.4955430000000001</v>
      </c>
      <c r="C850">
        <v>0.43422630000000001</v>
      </c>
      <c r="D850">
        <v>-1.536985</v>
      </c>
      <c r="E850">
        <v>1.1632199999999999</v>
      </c>
      <c r="F850">
        <v>-0.74988069999999996</v>
      </c>
      <c r="G850">
        <v>0.46275240000000001</v>
      </c>
      <c r="H850">
        <v>-1.6850529999999999</v>
      </c>
      <c r="I850">
        <v>-0.44137979999999999</v>
      </c>
      <c r="J850">
        <v>-0.91162390000000004</v>
      </c>
      <c r="K850">
        <v>-1.5565880000000001</v>
      </c>
      <c r="L850">
        <v>0.1278966</v>
      </c>
      <c r="M850">
        <v>-1.268227</v>
      </c>
      <c r="N850">
        <v>-0.41324309999999997</v>
      </c>
      <c r="O850">
        <v>-0.1267508</v>
      </c>
      <c r="P850">
        <v>-1.6955769999999999</v>
      </c>
      <c r="Q850">
        <v>-1.088765</v>
      </c>
      <c r="R850">
        <v>-1.258032</v>
      </c>
      <c r="S850">
        <v>-0.53912159999999998</v>
      </c>
      <c r="T850">
        <v>-1.7485649999999999</v>
      </c>
      <c r="U850">
        <v>0.80114399999999997</v>
      </c>
    </row>
    <row r="851" spans="1:21" x14ac:dyDescent="0.25">
      <c r="A851" s="20">
        <f>0.000000665066*10^9</f>
        <v>665.06600000000003</v>
      </c>
      <c r="B851">
        <v>-3.4313250000000002</v>
      </c>
      <c r="C851">
        <v>1.368754</v>
      </c>
      <c r="D851">
        <v>-2.4387279999999998</v>
      </c>
      <c r="E851">
        <v>0.8136987</v>
      </c>
      <c r="F851">
        <v>0.34576259999999998</v>
      </c>
      <c r="G851">
        <v>1.057447</v>
      </c>
      <c r="H851">
        <v>-1.3388899999999999</v>
      </c>
      <c r="I851">
        <v>-3.011641E-2</v>
      </c>
      <c r="J851">
        <v>-0.3357734</v>
      </c>
      <c r="K851">
        <v>-1.1931769999999999</v>
      </c>
      <c r="L851">
        <v>1.305976</v>
      </c>
      <c r="M851">
        <v>-1.4236789999999999</v>
      </c>
      <c r="N851">
        <v>8.564157E-2</v>
      </c>
      <c r="O851">
        <v>8.816591E-2</v>
      </c>
      <c r="P851">
        <v>-1.6573880000000001</v>
      </c>
      <c r="Q851">
        <v>0.3945265</v>
      </c>
      <c r="R851">
        <v>-2.1193559999999998</v>
      </c>
      <c r="S851">
        <v>-0.57828389999999996</v>
      </c>
      <c r="T851">
        <v>-0.50970119999999997</v>
      </c>
      <c r="U851">
        <v>-7.0281179999999999E-2</v>
      </c>
    </row>
    <row r="852" spans="1:21" x14ac:dyDescent="0.25">
      <c r="A852" s="20">
        <f>0.000000666066*10^9</f>
        <v>666.06600000000003</v>
      </c>
      <c r="B852">
        <v>-2.1987489999999998</v>
      </c>
      <c r="C852">
        <v>1.8791150000000001</v>
      </c>
      <c r="D852">
        <v>-1.801215</v>
      </c>
      <c r="E852">
        <v>0.95816760000000001</v>
      </c>
      <c r="F852">
        <v>0.63191269999999999</v>
      </c>
      <c r="G852">
        <v>1.573372</v>
      </c>
      <c r="H852">
        <v>-9.3209690000000001E-3</v>
      </c>
      <c r="I852">
        <v>0.49003600000000003</v>
      </c>
      <c r="J852">
        <v>-0.68582940000000003</v>
      </c>
      <c r="K852">
        <v>-1.458418</v>
      </c>
      <c r="L852">
        <v>0.74352689999999999</v>
      </c>
      <c r="M852">
        <v>-0.6772686</v>
      </c>
      <c r="N852">
        <v>-0.86967030000000001</v>
      </c>
      <c r="O852">
        <v>0.34196539999999997</v>
      </c>
      <c r="P852">
        <v>-1.0478190000000001</v>
      </c>
      <c r="Q852">
        <v>0.78415449999999998</v>
      </c>
      <c r="R852">
        <v>-2.0380470000000002</v>
      </c>
      <c r="S852">
        <v>-0.54733880000000001</v>
      </c>
      <c r="T852">
        <v>0.24134800000000001</v>
      </c>
      <c r="U852">
        <v>-0.2192809</v>
      </c>
    </row>
    <row r="853" spans="1:21" x14ac:dyDescent="0.25">
      <c r="A853" s="20">
        <f>0.000000667066*10^9</f>
        <v>667.06600000000003</v>
      </c>
      <c r="B853">
        <v>-0.32551099999999999</v>
      </c>
      <c r="C853">
        <v>0.98796640000000002</v>
      </c>
      <c r="D853">
        <v>0.57902580000000003</v>
      </c>
      <c r="E853">
        <v>-5.4566429999999997E-3</v>
      </c>
      <c r="F853">
        <v>0.1560918</v>
      </c>
      <c r="G853">
        <v>0.4069892</v>
      </c>
      <c r="H853">
        <v>0.50835229999999998</v>
      </c>
      <c r="I853">
        <v>0.3296964</v>
      </c>
      <c r="J853">
        <v>-0.94083419999999995</v>
      </c>
      <c r="K853">
        <v>-1.8098609999999999</v>
      </c>
      <c r="L853">
        <v>-0.29329889999999997</v>
      </c>
      <c r="M853">
        <v>0.2629436</v>
      </c>
      <c r="N853">
        <v>-0.87916380000000005</v>
      </c>
      <c r="O853">
        <v>0.1450611</v>
      </c>
      <c r="P853">
        <v>-9.213992E-2</v>
      </c>
      <c r="Q853">
        <v>0.33569339999999998</v>
      </c>
      <c r="R853">
        <v>-0.19753190000000001</v>
      </c>
      <c r="S853">
        <v>-1.0877429999999999</v>
      </c>
      <c r="T853">
        <v>0.33143289999999997</v>
      </c>
      <c r="U853">
        <v>-8.7090089999999995E-2</v>
      </c>
    </row>
    <row r="854" spans="1:21" x14ac:dyDescent="0.25">
      <c r="A854" s="20">
        <f>0.000000668066*10^9</f>
        <v>668.06600000000003</v>
      </c>
      <c r="B854">
        <v>-0.4322029</v>
      </c>
      <c r="C854">
        <v>-0.5008302</v>
      </c>
      <c r="D854">
        <v>2.2330410000000001</v>
      </c>
      <c r="E854">
        <v>-1.499714</v>
      </c>
      <c r="F854">
        <v>-0.31209530000000002</v>
      </c>
      <c r="G854">
        <v>-1.309793</v>
      </c>
      <c r="H854">
        <v>0.1912963</v>
      </c>
      <c r="I854">
        <v>-0.3242603</v>
      </c>
      <c r="J854">
        <v>0.4926121</v>
      </c>
      <c r="K854">
        <v>-0.60312619999999995</v>
      </c>
      <c r="L854">
        <v>-0.94558869999999995</v>
      </c>
      <c r="M854">
        <v>-9.9302890000000005E-2</v>
      </c>
      <c r="N854">
        <v>-0.2659397</v>
      </c>
      <c r="O854">
        <v>-0.4207861</v>
      </c>
      <c r="P854">
        <v>0.40444869999999999</v>
      </c>
      <c r="Q854">
        <v>-0.59771379999999996</v>
      </c>
      <c r="R854">
        <v>0.68139649999999996</v>
      </c>
      <c r="S854">
        <v>-1.205346</v>
      </c>
      <c r="T854">
        <v>0.12429519999999999</v>
      </c>
      <c r="U854">
        <v>-0.1074063</v>
      </c>
    </row>
    <row r="855" spans="1:21" x14ac:dyDescent="0.25">
      <c r="A855" s="20">
        <f>0.000000669066*10^9</f>
        <v>669.06600000000003</v>
      </c>
      <c r="B855">
        <v>-0.51913969999999998</v>
      </c>
      <c r="C855">
        <v>-0.80713820000000003</v>
      </c>
      <c r="D855">
        <v>1.1154379999999999</v>
      </c>
      <c r="E855">
        <v>-1.194547</v>
      </c>
      <c r="F855">
        <v>-1.3556299999999999</v>
      </c>
      <c r="G855">
        <v>-0.19285830000000001</v>
      </c>
      <c r="H855">
        <v>-0.23241999999999999</v>
      </c>
      <c r="I855">
        <v>-0.16678380000000001</v>
      </c>
      <c r="J855">
        <v>1.4897940000000001</v>
      </c>
      <c r="K855">
        <v>1.0365869999999999</v>
      </c>
      <c r="L855">
        <v>-1.17428</v>
      </c>
      <c r="M855">
        <v>-0.5241905</v>
      </c>
      <c r="N855">
        <v>-1.1317459999999999</v>
      </c>
      <c r="O855">
        <v>-0.99356199999999995</v>
      </c>
      <c r="P855">
        <v>-0.19137290000000001</v>
      </c>
      <c r="Q855">
        <v>-1.5281149999999999</v>
      </c>
      <c r="R855">
        <v>-0.2542316</v>
      </c>
      <c r="S855">
        <v>-1.0354920000000001</v>
      </c>
      <c r="T855">
        <v>0.52624320000000002</v>
      </c>
      <c r="U855">
        <v>0.52589430000000004</v>
      </c>
    </row>
    <row r="856" spans="1:21" x14ac:dyDescent="0.25">
      <c r="A856" s="20">
        <f>0.000000670066*10^9</f>
        <v>670.06599999999992</v>
      </c>
      <c r="B856">
        <v>0.33730660000000001</v>
      </c>
      <c r="C856">
        <v>-7.8769989999999998E-2</v>
      </c>
      <c r="D856">
        <v>-0.48114050000000003</v>
      </c>
      <c r="E856">
        <v>-1.004236E-2</v>
      </c>
      <c r="F856">
        <v>-1.3451759999999999</v>
      </c>
      <c r="G856">
        <v>1.9861439999999999</v>
      </c>
      <c r="H856">
        <v>-0.41290339999999998</v>
      </c>
      <c r="I856">
        <v>1.113205</v>
      </c>
      <c r="J856">
        <v>0.24287520000000001</v>
      </c>
      <c r="K856">
        <v>4.5988790000000002E-2</v>
      </c>
      <c r="L856">
        <v>-0.9591558</v>
      </c>
      <c r="M856">
        <v>-4.6012419999999998E-2</v>
      </c>
      <c r="N856">
        <v>-1.9335119999999999</v>
      </c>
      <c r="O856">
        <v>-0.44336239999999999</v>
      </c>
      <c r="P856">
        <v>-1.1447989999999999</v>
      </c>
      <c r="Q856">
        <v>-1.7083569999999999</v>
      </c>
      <c r="R856">
        <v>-0.87557609999999997</v>
      </c>
      <c r="S856">
        <v>-0.80146530000000005</v>
      </c>
      <c r="T856">
        <v>1.4745509999999999</v>
      </c>
      <c r="U856">
        <v>1.0661700000000001</v>
      </c>
    </row>
    <row r="857" spans="1:21" x14ac:dyDescent="0.25">
      <c r="A857" s="20">
        <f>0.000000671066*10^9</f>
        <v>671.06600000000003</v>
      </c>
      <c r="B857">
        <v>6.8370260000000002E-2</v>
      </c>
      <c r="C857">
        <v>-1.004475</v>
      </c>
      <c r="D857">
        <v>-0.32871899999999998</v>
      </c>
      <c r="E857">
        <v>0.48309289999999999</v>
      </c>
      <c r="F857">
        <v>6.9295869999999996E-2</v>
      </c>
      <c r="G857">
        <v>1.266173</v>
      </c>
      <c r="H857">
        <v>0.18592330000000001</v>
      </c>
      <c r="I857">
        <v>1.390101</v>
      </c>
      <c r="J857">
        <v>-0.44588820000000001</v>
      </c>
      <c r="K857">
        <v>-2.207157</v>
      </c>
      <c r="L857">
        <v>-0.53141170000000004</v>
      </c>
      <c r="M857">
        <v>0.1051004</v>
      </c>
      <c r="N857">
        <v>-0.93351070000000003</v>
      </c>
      <c r="O857">
        <v>0.85655360000000003</v>
      </c>
      <c r="P857">
        <v>-0.76860720000000005</v>
      </c>
      <c r="Q857">
        <v>-0.58953390000000006</v>
      </c>
      <c r="R857">
        <v>-0.66382260000000004</v>
      </c>
      <c r="S857">
        <v>-0.30342930000000001</v>
      </c>
      <c r="T857">
        <v>0.92859179999999997</v>
      </c>
      <c r="U857">
        <v>1.0299160000000001</v>
      </c>
    </row>
    <row r="858" spans="1:21" x14ac:dyDescent="0.25">
      <c r="A858" s="20">
        <f>0.000000672066*10^9</f>
        <v>672.06600000000003</v>
      </c>
      <c r="B858">
        <v>-0.55601429999999996</v>
      </c>
      <c r="C858">
        <v>-2.8383609999999999</v>
      </c>
      <c r="D858">
        <v>0.24088519999999999</v>
      </c>
      <c r="E858">
        <v>0.31082890000000002</v>
      </c>
      <c r="F858">
        <v>0.4819272</v>
      </c>
      <c r="G858">
        <v>-0.24467059999999999</v>
      </c>
      <c r="H858">
        <v>0.465279</v>
      </c>
      <c r="I858">
        <v>0.51336250000000005</v>
      </c>
      <c r="J858">
        <v>0.14133989999999999</v>
      </c>
      <c r="K858">
        <v>-1.8303769999999999</v>
      </c>
      <c r="L858">
        <v>8.9835970000000001E-2</v>
      </c>
      <c r="M858">
        <v>-0.485348</v>
      </c>
      <c r="N858">
        <v>0.83628449999999999</v>
      </c>
      <c r="O858">
        <v>0.88322500000000004</v>
      </c>
      <c r="P858">
        <v>0.23744019999999999</v>
      </c>
      <c r="Q858">
        <v>1.405116</v>
      </c>
      <c r="R858">
        <v>0.16687830000000001</v>
      </c>
      <c r="S858">
        <v>-0.20885919999999999</v>
      </c>
      <c r="T858">
        <v>7.223984E-2</v>
      </c>
      <c r="U858">
        <v>0.5624652</v>
      </c>
    </row>
    <row r="859" spans="1:21" x14ac:dyDescent="0.25">
      <c r="A859" s="20">
        <f>0.000000673066*10^9</f>
        <v>673.06599999999992</v>
      </c>
      <c r="B859">
        <v>-0.7836244</v>
      </c>
      <c r="C859">
        <v>-2.1494110000000002</v>
      </c>
      <c r="D859">
        <v>0.41618709999999998</v>
      </c>
      <c r="E859">
        <v>-0.35339209999999999</v>
      </c>
      <c r="F859">
        <v>1.913634E-3</v>
      </c>
      <c r="G859">
        <v>-2.1603549999999999E-2</v>
      </c>
      <c r="H859">
        <v>-5.1325259999999998E-2</v>
      </c>
      <c r="I859">
        <v>0.17861669999999999</v>
      </c>
      <c r="J859">
        <v>0.56314929999999996</v>
      </c>
      <c r="K859">
        <v>-0.34966530000000001</v>
      </c>
      <c r="L859">
        <v>-0.17045399999999999</v>
      </c>
      <c r="M859">
        <v>-0.58971819999999997</v>
      </c>
      <c r="N859">
        <v>1.517827</v>
      </c>
      <c r="O859">
        <v>-0.3388062</v>
      </c>
      <c r="P859">
        <v>0.43630910000000001</v>
      </c>
      <c r="Q859">
        <v>1.1693770000000001</v>
      </c>
      <c r="R859">
        <v>0.98179320000000003</v>
      </c>
      <c r="S859">
        <v>-0.15718869999999999</v>
      </c>
      <c r="T859">
        <v>0.1440977</v>
      </c>
      <c r="U859">
        <v>-0.26276569999999999</v>
      </c>
    </row>
    <row r="860" spans="1:21" x14ac:dyDescent="0.25">
      <c r="A860" s="20">
        <f>0.000000674066*10^9</f>
        <v>674.06600000000003</v>
      </c>
      <c r="B860">
        <v>-0.82989990000000002</v>
      </c>
      <c r="C860">
        <v>5.7679170000000002E-2</v>
      </c>
      <c r="D860">
        <v>0.54664239999999997</v>
      </c>
      <c r="E860">
        <v>-1.043703</v>
      </c>
      <c r="F860">
        <v>-0.2068508</v>
      </c>
      <c r="G860">
        <v>0.2995082</v>
      </c>
      <c r="H860">
        <v>0.15780440000000001</v>
      </c>
      <c r="I860">
        <v>0.446411</v>
      </c>
      <c r="J860">
        <v>0.99592179999999997</v>
      </c>
      <c r="K860">
        <v>8.1914819999999999E-2</v>
      </c>
      <c r="L860">
        <v>-1.196431</v>
      </c>
      <c r="M860">
        <v>0.14380519999999999</v>
      </c>
      <c r="N860">
        <v>0.4349498</v>
      </c>
      <c r="O860">
        <v>-0.93877690000000003</v>
      </c>
      <c r="P860">
        <v>0.66700859999999995</v>
      </c>
      <c r="Q860">
        <v>-1.6599440000000001</v>
      </c>
      <c r="R860">
        <v>0.9405367</v>
      </c>
      <c r="S860">
        <v>4.9540840000000003E-2</v>
      </c>
      <c r="T860">
        <v>-0.48650919999999998</v>
      </c>
      <c r="U860">
        <v>-0.65504680000000004</v>
      </c>
    </row>
    <row r="861" spans="1:21" x14ac:dyDescent="0.25">
      <c r="A861" s="20">
        <f>0.000000675066*10^9</f>
        <v>675.06600000000003</v>
      </c>
      <c r="B861">
        <v>0.30977320000000003</v>
      </c>
      <c r="C861">
        <v>0.6664021</v>
      </c>
      <c r="D861">
        <v>-0.40769759999999999</v>
      </c>
      <c r="E861">
        <v>-1.370347</v>
      </c>
      <c r="F861">
        <v>-0.86184380000000005</v>
      </c>
      <c r="G861">
        <v>0.6914844</v>
      </c>
      <c r="H861">
        <v>0.96102549999999998</v>
      </c>
      <c r="I861">
        <v>2.724714E-2</v>
      </c>
      <c r="J861">
        <v>0.79722950000000004</v>
      </c>
      <c r="K861">
        <v>0.70855060000000003</v>
      </c>
      <c r="L861">
        <v>-0.92191699999999999</v>
      </c>
      <c r="M861">
        <v>0.697326</v>
      </c>
      <c r="N861">
        <v>-0.9942955</v>
      </c>
      <c r="O861">
        <v>-0.38409979999999999</v>
      </c>
      <c r="P861">
        <v>1.109022</v>
      </c>
      <c r="Q861">
        <v>-2.4917590000000001</v>
      </c>
      <c r="R861">
        <v>1.1642140000000001</v>
      </c>
      <c r="S861">
        <v>-0.71371039999999997</v>
      </c>
      <c r="T861">
        <v>-0.84009429999999996</v>
      </c>
      <c r="U861">
        <v>-0.54333830000000005</v>
      </c>
    </row>
    <row r="862" spans="1:21" x14ac:dyDescent="0.25">
      <c r="A862" s="20">
        <f>0.000000676066*10^9</f>
        <v>676.06600000000003</v>
      </c>
      <c r="B862">
        <v>1.734885</v>
      </c>
      <c r="C862">
        <v>-0.49782369999999998</v>
      </c>
      <c r="D862">
        <v>-1.8007649999999999</v>
      </c>
      <c r="E862">
        <v>-1.6212489999999999</v>
      </c>
      <c r="F862">
        <v>-1.672485</v>
      </c>
      <c r="G862">
        <v>1.5548999999999999</v>
      </c>
      <c r="H862">
        <v>0.89176979999999995</v>
      </c>
      <c r="I862">
        <v>-1.361435</v>
      </c>
      <c r="J862">
        <v>0.19554050000000001</v>
      </c>
      <c r="K862">
        <v>1.0828100000000001</v>
      </c>
      <c r="L862">
        <v>0.215193</v>
      </c>
      <c r="M862">
        <v>1.015485</v>
      </c>
      <c r="N862">
        <v>-1.397154</v>
      </c>
      <c r="O862">
        <v>0.70900189999999996</v>
      </c>
      <c r="P862">
        <v>1.000122</v>
      </c>
      <c r="Q862">
        <v>-0.55437309999999995</v>
      </c>
      <c r="R862">
        <v>2.0712969999999999</v>
      </c>
      <c r="S862">
        <v>-1.3385739999999999</v>
      </c>
      <c r="T862">
        <v>0.14887400000000001</v>
      </c>
      <c r="U862">
        <v>-0.73299930000000002</v>
      </c>
    </row>
    <row r="863" spans="1:21" x14ac:dyDescent="0.25">
      <c r="A863" s="20">
        <f>0.000000677066*10^9</f>
        <v>677.06599999999992</v>
      </c>
      <c r="B863">
        <v>0.9889329</v>
      </c>
      <c r="C863">
        <v>-1.8126230000000001</v>
      </c>
      <c r="D863">
        <v>-1.6273230000000001</v>
      </c>
      <c r="E863">
        <v>-1.6610819999999999</v>
      </c>
      <c r="F863">
        <v>-1.7419549999999999</v>
      </c>
      <c r="G863">
        <v>1.4337409999999999</v>
      </c>
      <c r="H863">
        <v>0.33486060000000001</v>
      </c>
      <c r="I863">
        <v>-2.1874020000000001</v>
      </c>
      <c r="J863">
        <v>0.30831350000000002</v>
      </c>
      <c r="K863">
        <v>-5.549548E-2</v>
      </c>
      <c r="L863">
        <v>0.5677567</v>
      </c>
      <c r="M863">
        <v>0.96826670000000004</v>
      </c>
      <c r="N863">
        <v>-1.437214</v>
      </c>
      <c r="O863">
        <v>1.1324829999999999</v>
      </c>
      <c r="P863">
        <v>0.37392690000000001</v>
      </c>
      <c r="Q863">
        <v>0.88136409999999998</v>
      </c>
      <c r="R863">
        <v>2.1069119999999999</v>
      </c>
      <c r="S863">
        <v>-0.1189168</v>
      </c>
      <c r="T863">
        <v>0.53162030000000005</v>
      </c>
      <c r="U863">
        <v>-0.96161430000000003</v>
      </c>
    </row>
    <row r="864" spans="1:21" x14ac:dyDescent="0.25">
      <c r="A864" s="20">
        <f>0.000000678066*10^9</f>
        <v>678.06600000000003</v>
      </c>
      <c r="B864">
        <v>-0.81236730000000001</v>
      </c>
      <c r="C864">
        <v>-2.6085240000000001</v>
      </c>
      <c r="D864">
        <v>-0.4124486</v>
      </c>
      <c r="E864">
        <v>-1.3139959999999999</v>
      </c>
      <c r="F864">
        <v>-1.1113459999999999</v>
      </c>
      <c r="G864">
        <v>0.48428769999999999</v>
      </c>
      <c r="H864">
        <v>2.9789740000000001E-3</v>
      </c>
      <c r="I864">
        <v>-1.7425470000000001</v>
      </c>
      <c r="J864">
        <v>0.86270190000000002</v>
      </c>
      <c r="K864">
        <v>-1.3292250000000001</v>
      </c>
      <c r="L864">
        <v>-0.3629849</v>
      </c>
      <c r="M864">
        <v>0.35915190000000002</v>
      </c>
      <c r="N864">
        <v>-2.0676480000000002</v>
      </c>
      <c r="O864">
        <v>0.5190515</v>
      </c>
      <c r="P864">
        <v>-0.95269309999999996</v>
      </c>
      <c r="Q864">
        <v>1.1848799999999999</v>
      </c>
      <c r="R864">
        <v>1.296251</v>
      </c>
      <c r="S864">
        <v>1.485242</v>
      </c>
      <c r="T864">
        <v>-0.18048690000000001</v>
      </c>
      <c r="U864">
        <v>-0.57785299999999995</v>
      </c>
    </row>
    <row r="865" spans="1:21" x14ac:dyDescent="0.25">
      <c r="A865" s="20">
        <f>0.000000679066*10^9</f>
        <v>679.06600000000003</v>
      </c>
      <c r="B865">
        <v>-0.89243919999999999</v>
      </c>
      <c r="C865">
        <v>-2.7221410000000001</v>
      </c>
      <c r="D865">
        <v>0.45107009999999997</v>
      </c>
      <c r="E865">
        <v>-0.73697380000000001</v>
      </c>
      <c r="F865">
        <v>-0.1464538</v>
      </c>
      <c r="G865">
        <v>-1.677474E-2</v>
      </c>
      <c r="H865">
        <v>-0.20130300000000001</v>
      </c>
      <c r="I865">
        <v>-0.70139320000000005</v>
      </c>
      <c r="J865">
        <v>1.059347</v>
      </c>
      <c r="K865">
        <v>-0.6956407</v>
      </c>
      <c r="L865">
        <v>-1.947578</v>
      </c>
      <c r="M865">
        <v>0.34057860000000001</v>
      </c>
      <c r="N865">
        <v>-2.5043829999999998</v>
      </c>
      <c r="O865">
        <v>0.32831840000000001</v>
      </c>
      <c r="P865">
        <v>-1.9255709999999999</v>
      </c>
      <c r="Q865">
        <v>1.4937</v>
      </c>
      <c r="R865">
        <v>0.98908419999999997</v>
      </c>
      <c r="S865">
        <v>1.6872419999999999</v>
      </c>
      <c r="T865">
        <v>-0.52061089999999999</v>
      </c>
      <c r="U865">
        <v>-0.1233509</v>
      </c>
    </row>
    <row r="866" spans="1:21" x14ac:dyDescent="0.25">
      <c r="A866" s="20">
        <f>0.000000680066*10^9</f>
        <v>680.06599999999992</v>
      </c>
      <c r="B866">
        <v>-0.87251559999999995</v>
      </c>
      <c r="C866">
        <v>-1.7079660000000001</v>
      </c>
      <c r="D866">
        <v>0.21387210000000001</v>
      </c>
      <c r="E866">
        <v>0.39506649999999999</v>
      </c>
      <c r="F866">
        <v>-0.18037909999999999</v>
      </c>
      <c r="G866">
        <v>-0.4734641</v>
      </c>
      <c r="H866">
        <v>-0.15163119999999999</v>
      </c>
      <c r="I866">
        <v>0.44647290000000001</v>
      </c>
      <c r="J866">
        <v>0.49367080000000002</v>
      </c>
      <c r="K866">
        <v>0.56219960000000002</v>
      </c>
      <c r="L866">
        <v>-1.5577730000000001</v>
      </c>
      <c r="M866">
        <v>0.81516619999999995</v>
      </c>
      <c r="N866">
        <v>-1.760011</v>
      </c>
      <c r="O866">
        <v>0.17661560000000001</v>
      </c>
      <c r="P866">
        <v>-0.88422299999999998</v>
      </c>
      <c r="Q866">
        <v>1.7848269999999999</v>
      </c>
      <c r="R866">
        <v>0.50534449999999997</v>
      </c>
      <c r="S866">
        <v>0.68095819999999996</v>
      </c>
      <c r="T866">
        <v>0.19735259999999999</v>
      </c>
      <c r="U866">
        <v>1.9289270000000001E-2</v>
      </c>
    </row>
    <row r="867" spans="1:21" x14ac:dyDescent="0.25">
      <c r="A867" s="20">
        <f>0.000000681066*10^9</f>
        <v>681.06600000000003</v>
      </c>
      <c r="B867">
        <v>-1.844425</v>
      </c>
      <c r="C867">
        <v>-0.2523109</v>
      </c>
      <c r="D867">
        <v>-2.1335670000000001E-2</v>
      </c>
      <c r="E867">
        <v>0.89319530000000003</v>
      </c>
      <c r="F867">
        <v>-0.97992840000000003</v>
      </c>
      <c r="G867">
        <v>-1.4603390000000001</v>
      </c>
      <c r="H867">
        <v>-0.70971399999999996</v>
      </c>
      <c r="I867">
        <v>1.229509</v>
      </c>
      <c r="J867">
        <v>0.32524370000000002</v>
      </c>
      <c r="K867">
        <v>0.42984719999999998</v>
      </c>
      <c r="L867">
        <v>1.0657989999999999</v>
      </c>
      <c r="M867">
        <v>0.69208420000000004</v>
      </c>
      <c r="N867">
        <v>-0.52854749999999995</v>
      </c>
      <c r="O867">
        <v>-0.66270099999999998</v>
      </c>
      <c r="P867">
        <v>0.70700320000000005</v>
      </c>
      <c r="Q867">
        <v>1.4660219999999999</v>
      </c>
      <c r="R867">
        <v>-1.3306439999999999</v>
      </c>
      <c r="S867">
        <v>-0.12625890000000001</v>
      </c>
      <c r="T867">
        <v>0.65734800000000004</v>
      </c>
      <c r="U867">
        <v>9.1837120000000001E-3</v>
      </c>
    </row>
    <row r="868" spans="1:21" x14ac:dyDescent="0.25">
      <c r="A868" s="20">
        <f>0.000000682066*10^9</f>
        <v>682.06600000000003</v>
      </c>
      <c r="B868">
        <v>-1.1770320000000001</v>
      </c>
      <c r="C868">
        <v>0.3218994</v>
      </c>
      <c r="D868">
        <v>0.91821790000000003</v>
      </c>
      <c r="E868">
        <v>-0.260328</v>
      </c>
      <c r="F868">
        <v>-0.90953709999999999</v>
      </c>
      <c r="G868">
        <v>-1.4096169999999999</v>
      </c>
      <c r="H868">
        <v>-1.594776</v>
      </c>
      <c r="I868">
        <v>1.2509220000000001</v>
      </c>
      <c r="J868">
        <v>0.95857910000000002</v>
      </c>
      <c r="K868">
        <v>-0.26593610000000001</v>
      </c>
      <c r="L868">
        <v>1.708798</v>
      </c>
      <c r="M868">
        <v>0.25549090000000002</v>
      </c>
      <c r="N868">
        <v>0.50944829999999997</v>
      </c>
      <c r="O868">
        <v>-1.026524</v>
      </c>
      <c r="P868">
        <v>0.55844340000000003</v>
      </c>
      <c r="Q868">
        <v>0.77814620000000001</v>
      </c>
      <c r="R868">
        <v>-2.9530110000000001</v>
      </c>
      <c r="S868">
        <v>0.25753530000000002</v>
      </c>
      <c r="T868">
        <v>-0.46510669999999998</v>
      </c>
      <c r="U868">
        <v>1.28304E-2</v>
      </c>
    </row>
    <row r="869" spans="1:21" x14ac:dyDescent="0.25">
      <c r="A869" s="20">
        <f>0.000000683066*10^9</f>
        <v>683.06600000000003</v>
      </c>
      <c r="B869">
        <v>0.1074967</v>
      </c>
      <c r="C869">
        <v>-0.3221311</v>
      </c>
      <c r="D869">
        <v>0.80420879999999995</v>
      </c>
      <c r="E869">
        <v>-1.246208</v>
      </c>
      <c r="F869">
        <v>-0.72183180000000002</v>
      </c>
      <c r="G869">
        <v>7.5402860000000002E-2</v>
      </c>
      <c r="H869">
        <v>-0.89296549999999997</v>
      </c>
      <c r="I869">
        <v>0.47971619999999998</v>
      </c>
      <c r="J869">
        <v>0.22143689999999999</v>
      </c>
      <c r="K869">
        <v>-0.55715389999999998</v>
      </c>
      <c r="L869">
        <v>-6.1330240000000001E-2</v>
      </c>
      <c r="M869">
        <v>0.25692949999999998</v>
      </c>
      <c r="N869">
        <v>1.0041640000000001</v>
      </c>
      <c r="O869">
        <v>-0.70628480000000005</v>
      </c>
      <c r="P869">
        <v>-0.77136420000000006</v>
      </c>
      <c r="Q869">
        <v>0.24411579999999999</v>
      </c>
      <c r="R869">
        <v>-2.5776569999999999</v>
      </c>
      <c r="S869">
        <v>1.127051</v>
      </c>
      <c r="T869">
        <v>-1.605416</v>
      </c>
      <c r="U869">
        <v>0.54490209999999994</v>
      </c>
    </row>
    <row r="870" spans="1:21" x14ac:dyDescent="0.25">
      <c r="A870" s="20">
        <f>0.000000684066*10^9</f>
        <v>684.06599999999992</v>
      </c>
      <c r="B870">
        <v>-0.90743379999999996</v>
      </c>
      <c r="C870">
        <v>-1.174606</v>
      </c>
      <c r="D870">
        <v>-1.2321740000000001</v>
      </c>
      <c r="E870">
        <v>-0.81767190000000001</v>
      </c>
      <c r="F870">
        <v>-0.73343950000000002</v>
      </c>
      <c r="G870">
        <v>0.99545150000000004</v>
      </c>
      <c r="H870">
        <v>0.1172026</v>
      </c>
      <c r="I870">
        <v>-0.58383660000000004</v>
      </c>
      <c r="J870">
        <v>-1.526127</v>
      </c>
      <c r="K870">
        <v>-0.53396529999999998</v>
      </c>
      <c r="L870">
        <v>-0.35957990000000001</v>
      </c>
      <c r="M870">
        <v>0.54067469999999995</v>
      </c>
      <c r="N870">
        <v>0.77009090000000002</v>
      </c>
      <c r="O870">
        <v>6.9053900000000001E-2</v>
      </c>
      <c r="P870">
        <v>-1.204288</v>
      </c>
      <c r="Q870">
        <v>3.0874760000000001E-2</v>
      </c>
      <c r="R870">
        <v>-0.97130139999999998</v>
      </c>
      <c r="S870">
        <v>1.352419</v>
      </c>
      <c r="T870">
        <v>-0.75846860000000005</v>
      </c>
      <c r="U870">
        <v>0.83456560000000002</v>
      </c>
    </row>
    <row r="871" spans="1:21" x14ac:dyDescent="0.25">
      <c r="A871" s="20">
        <f>0.000000685066*10^9</f>
        <v>685.06600000000003</v>
      </c>
      <c r="B871">
        <v>-2.7227589999999999</v>
      </c>
      <c r="C871">
        <v>-1.1949019999999999</v>
      </c>
      <c r="D871">
        <v>-2.4177849999999999</v>
      </c>
      <c r="E871">
        <v>0.49075849999999999</v>
      </c>
      <c r="F871">
        <v>3.9347130000000003E-3</v>
      </c>
      <c r="G871">
        <v>1.0170129999999999</v>
      </c>
      <c r="H871">
        <v>-0.95477780000000001</v>
      </c>
      <c r="I871">
        <v>-1.6720180000000001E-2</v>
      </c>
      <c r="J871">
        <v>-1.1723669999999999</v>
      </c>
      <c r="K871">
        <v>-0.68070660000000005</v>
      </c>
      <c r="L871">
        <v>-0.47090910000000002</v>
      </c>
      <c r="M871">
        <v>0.22492519999999999</v>
      </c>
      <c r="N871">
        <v>0.95438809999999996</v>
      </c>
      <c r="O871">
        <v>0.98346460000000002</v>
      </c>
      <c r="P871">
        <v>-6.0573750000000003E-2</v>
      </c>
      <c r="Q871">
        <v>-0.31654860000000001</v>
      </c>
      <c r="R871">
        <v>-0.1470274</v>
      </c>
      <c r="S871">
        <v>0.69858310000000001</v>
      </c>
      <c r="T871">
        <v>0.75166580000000005</v>
      </c>
      <c r="U871">
        <v>-0.3447733</v>
      </c>
    </row>
    <row r="872" spans="1:21" x14ac:dyDescent="0.25">
      <c r="A872" s="20">
        <f>0.000000686066*10^9</f>
        <v>686.06600000000003</v>
      </c>
      <c r="B872">
        <v>-2.5458449999999999</v>
      </c>
      <c r="C872">
        <v>-0.64559299999999997</v>
      </c>
      <c r="D872">
        <v>-1.4275260000000001</v>
      </c>
      <c r="E872">
        <v>1.429719</v>
      </c>
      <c r="F872">
        <v>0.67782030000000004</v>
      </c>
      <c r="G872">
        <v>1.298986</v>
      </c>
      <c r="H872">
        <v>-2.4964569999999999</v>
      </c>
      <c r="I872">
        <v>1.945913</v>
      </c>
      <c r="J872">
        <v>0.34458129999999998</v>
      </c>
      <c r="K872">
        <v>-1.2561720000000001</v>
      </c>
      <c r="L872">
        <v>-2.4783379999999999</v>
      </c>
      <c r="M872">
        <v>-0.48009940000000001</v>
      </c>
      <c r="N872">
        <v>1.0580879999999999</v>
      </c>
      <c r="O872">
        <v>0.99308269999999998</v>
      </c>
      <c r="P872">
        <v>0.53801299999999996</v>
      </c>
      <c r="Q872">
        <v>-1.037188</v>
      </c>
      <c r="R872">
        <v>-0.92677169999999998</v>
      </c>
      <c r="S872">
        <v>4.9337300000000001E-2</v>
      </c>
      <c r="T872">
        <v>0.1148984</v>
      </c>
      <c r="U872">
        <v>-1.0257080000000001</v>
      </c>
    </row>
    <row r="873" spans="1:21" x14ac:dyDescent="0.25">
      <c r="A873" s="20">
        <f>0.000000687066*10^9</f>
        <v>687.06599999999992</v>
      </c>
      <c r="B873">
        <v>-0.91535299999999997</v>
      </c>
      <c r="C873">
        <v>-0.16140860000000001</v>
      </c>
      <c r="D873">
        <v>-0.2019474</v>
      </c>
      <c r="E873">
        <v>1.2526200000000001</v>
      </c>
      <c r="F873">
        <v>0.91589489999999996</v>
      </c>
      <c r="G873">
        <v>1.4251549999999999</v>
      </c>
      <c r="H873">
        <v>-1.7238849999999999</v>
      </c>
      <c r="I873">
        <v>2.0799120000000002</v>
      </c>
      <c r="J873">
        <v>0.29248980000000002</v>
      </c>
      <c r="K873">
        <v>-2.0543179999999999</v>
      </c>
      <c r="L873">
        <v>-3.0891899999999999</v>
      </c>
      <c r="M873">
        <v>0.11376029999999999</v>
      </c>
      <c r="N873">
        <v>-0.1144015</v>
      </c>
      <c r="O873">
        <v>0.4992627</v>
      </c>
      <c r="P873">
        <v>-0.66747820000000002</v>
      </c>
      <c r="Q873">
        <v>-0.99028499999999997</v>
      </c>
      <c r="R873">
        <v>-1.557293</v>
      </c>
      <c r="S873">
        <v>-0.33718749999999997</v>
      </c>
      <c r="T873">
        <v>-1.663862</v>
      </c>
      <c r="U873">
        <v>-1.084794E-2</v>
      </c>
    </row>
    <row r="874" spans="1:21" x14ac:dyDescent="0.25">
      <c r="A874" s="20">
        <f>0.000000688066*10^9</f>
        <v>688.06600000000003</v>
      </c>
      <c r="B874">
        <v>-0.17857819999999999</v>
      </c>
      <c r="C874">
        <v>0.5348309</v>
      </c>
      <c r="D874">
        <v>-0.64651559999999997</v>
      </c>
      <c r="E874">
        <v>0.63333910000000004</v>
      </c>
      <c r="F874">
        <v>1.8426169999999999</v>
      </c>
      <c r="G874">
        <v>0.4285582</v>
      </c>
      <c r="H874">
        <v>0.52411319999999995</v>
      </c>
      <c r="I874">
        <v>0.96235510000000002</v>
      </c>
      <c r="J874">
        <v>-0.31221660000000001</v>
      </c>
      <c r="K874">
        <v>-2.8137650000000001</v>
      </c>
      <c r="L874">
        <v>-1.603545</v>
      </c>
      <c r="M874">
        <v>1.4585980000000001</v>
      </c>
      <c r="N874">
        <v>-1.1140890000000001</v>
      </c>
      <c r="O874">
        <v>0.3535838</v>
      </c>
      <c r="P874">
        <v>-1.517353</v>
      </c>
      <c r="Q874">
        <v>-0.2223068</v>
      </c>
      <c r="R874">
        <v>-0.99855970000000005</v>
      </c>
      <c r="S874">
        <v>-0.72705090000000006</v>
      </c>
      <c r="T874">
        <v>-1.9493929999999999</v>
      </c>
      <c r="U874">
        <v>0.2614688</v>
      </c>
    </row>
    <row r="875" spans="1:21" x14ac:dyDescent="0.25">
      <c r="A875" s="20">
        <f>0.000000689066*10^9</f>
        <v>689.06600000000003</v>
      </c>
      <c r="B875">
        <v>-0.64061579999999996</v>
      </c>
      <c r="C875">
        <v>1.3314079999999999</v>
      </c>
      <c r="D875">
        <v>-1.2060329999999999</v>
      </c>
      <c r="E875">
        <v>0.43486160000000001</v>
      </c>
      <c r="F875">
        <v>2.114125</v>
      </c>
      <c r="G875">
        <v>-8.8934479999999998E-4</v>
      </c>
      <c r="H875">
        <v>1.1924440000000001</v>
      </c>
      <c r="I875">
        <v>0.66951950000000005</v>
      </c>
      <c r="J875">
        <v>7.7474020000000005E-2</v>
      </c>
      <c r="K875">
        <v>-1.9465049999999999</v>
      </c>
      <c r="L875">
        <v>-0.44398650000000001</v>
      </c>
      <c r="M875">
        <v>1.182866</v>
      </c>
      <c r="N875">
        <v>-0.61432189999999998</v>
      </c>
      <c r="O875">
        <v>-0.28868310000000003</v>
      </c>
      <c r="P875">
        <v>-0.47802299999999998</v>
      </c>
      <c r="Q875">
        <v>0.1109156</v>
      </c>
      <c r="R875">
        <v>-0.33631850000000002</v>
      </c>
      <c r="S875">
        <v>-0.36195579999999999</v>
      </c>
      <c r="T875">
        <v>-1.2055169999999999</v>
      </c>
      <c r="U875">
        <v>0.24532989999999999</v>
      </c>
    </row>
    <row r="876" spans="1:21" x14ac:dyDescent="0.25">
      <c r="A876" s="20">
        <f>0.000000690066*10^9</f>
        <v>690.06600000000003</v>
      </c>
      <c r="B876">
        <v>-0.78806799999999999</v>
      </c>
      <c r="C876">
        <v>0.96781249999999996</v>
      </c>
      <c r="D876">
        <v>-0.46664339999999999</v>
      </c>
      <c r="E876">
        <v>0.8261307</v>
      </c>
      <c r="F876">
        <v>0.1653886</v>
      </c>
      <c r="G876">
        <v>0.96816409999999997</v>
      </c>
      <c r="H876">
        <v>0.31717960000000001</v>
      </c>
      <c r="I876">
        <v>0.48637269999999999</v>
      </c>
      <c r="J876">
        <v>1.088117</v>
      </c>
      <c r="K876">
        <v>0.1969175</v>
      </c>
      <c r="L876">
        <v>0.1342468</v>
      </c>
      <c r="M876">
        <v>-0.1013197</v>
      </c>
      <c r="N876">
        <v>0.63864330000000002</v>
      </c>
      <c r="O876">
        <v>-0.83874340000000003</v>
      </c>
      <c r="P876">
        <v>0.97648809999999997</v>
      </c>
      <c r="Q876">
        <v>-0.26233909999999999</v>
      </c>
      <c r="R876">
        <v>-7.605049E-3</v>
      </c>
      <c r="S876">
        <v>0.52422690000000005</v>
      </c>
      <c r="T876">
        <v>-1.9288820000000002E-2</v>
      </c>
      <c r="U876">
        <v>1.734148</v>
      </c>
    </row>
    <row r="877" spans="1:21" x14ac:dyDescent="0.25">
      <c r="A877" s="20">
        <f>0.000000691066*10^9</f>
        <v>691.06599999999992</v>
      </c>
      <c r="B877">
        <v>-0.42678490000000002</v>
      </c>
      <c r="C877">
        <v>-8.2846050000000004E-2</v>
      </c>
      <c r="D877">
        <v>-0.49542380000000003</v>
      </c>
      <c r="E877">
        <v>0.56105550000000004</v>
      </c>
      <c r="F877">
        <v>-1.702704</v>
      </c>
      <c r="G877">
        <v>0.99328930000000004</v>
      </c>
      <c r="H877">
        <v>0.33336470000000001</v>
      </c>
      <c r="I877">
        <v>0.63553400000000004</v>
      </c>
      <c r="J877">
        <v>1.8267720000000001</v>
      </c>
      <c r="K877">
        <v>0.54061409999999999</v>
      </c>
      <c r="L877">
        <v>0.27722140000000001</v>
      </c>
      <c r="M877">
        <v>-0.52656970000000003</v>
      </c>
      <c r="N877">
        <v>0.92298440000000004</v>
      </c>
      <c r="O877">
        <v>1.5070200000000001E-2</v>
      </c>
      <c r="P877">
        <v>0.99825770000000003</v>
      </c>
      <c r="Q877">
        <v>-1.174823</v>
      </c>
      <c r="R877">
        <v>0.3755329</v>
      </c>
      <c r="S877">
        <v>0.29470570000000001</v>
      </c>
      <c r="T877">
        <v>1.072743</v>
      </c>
      <c r="U877">
        <v>2.5490010000000001</v>
      </c>
    </row>
    <row r="878" spans="1:21" x14ac:dyDescent="0.25">
      <c r="A878" s="20">
        <f>0.000000692066*10^9</f>
        <v>692.06600000000003</v>
      </c>
      <c r="B878">
        <v>-0.43462240000000002</v>
      </c>
      <c r="C878">
        <v>-0.19532289999999999</v>
      </c>
      <c r="D878">
        <v>-1.8416729999999999</v>
      </c>
      <c r="E878">
        <v>-0.79289920000000003</v>
      </c>
      <c r="F878">
        <v>-1.7525710000000001</v>
      </c>
      <c r="G878">
        <v>6.1613309999999998E-2</v>
      </c>
      <c r="H878">
        <v>0.92639269999999996</v>
      </c>
      <c r="I878">
        <v>0.88361800000000001</v>
      </c>
      <c r="J878">
        <v>1.670687</v>
      </c>
      <c r="K878">
        <v>-0.2088517</v>
      </c>
      <c r="L878">
        <v>0.1698607</v>
      </c>
      <c r="M878">
        <v>0.37552210000000003</v>
      </c>
      <c r="N878">
        <v>0.50874129999999995</v>
      </c>
      <c r="O878">
        <v>0.74210869999999995</v>
      </c>
      <c r="P878">
        <v>-5.3559040000000002E-2</v>
      </c>
      <c r="Q878">
        <v>-1.0238309999999999</v>
      </c>
      <c r="R878">
        <v>0.67953070000000004</v>
      </c>
      <c r="S878">
        <v>-1.339653</v>
      </c>
      <c r="T878">
        <v>0.40892899999999999</v>
      </c>
      <c r="U878">
        <v>1.062155</v>
      </c>
    </row>
    <row r="879" spans="1:21" x14ac:dyDescent="0.25">
      <c r="A879" s="20">
        <f>0.000000693066*10^9</f>
        <v>693.06600000000003</v>
      </c>
      <c r="B879">
        <v>8.2833190000000001E-2</v>
      </c>
      <c r="C879">
        <v>0.36661110000000002</v>
      </c>
      <c r="D879">
        <v>-2.3547159999999998</v>
      </c>
      <c r="E879">
        <v>-1.0463499999999999</v>
      </c>
      <c r="F879">
        <v>-0.49492619999999998</v>
      </c>
      <c r="G879">
        <v>-0.29061039999999999</v>
      </c>
      <c r="H879">
        <v>0.6733055</v>
      </c>
      <c r="I879">
        <v>-0.3808782</v>
      </c>
      <c r="J879">
        <v>0.65679319999999997</v>
      </c>
      <c r="K879">
        <v>0.14365800000000001</v>
      </c>
      <c r="L879">
        <v>0.27568930000000003</v>
      </c>
      <c r="M879">
        <v>1.5334939999999999</v>
      </c>
      <c r="N879">
        <v>0.65198540000000005</v>
      </c>
      <c r="O879">
        <v>0.1075902</v>
      </c>
      <c r="P879">
        <v>-1.0054399999999999</v>
      </c>
      <c r="Q879">
        <v>0.8487692</v>
      </c>
      <c r="R879">
        <v>0.2410186</v>
      </c>
      <c r="S879">
        <v>-2.4951979999999998</v>
      </c>
      <c r="T879">
        <v>-1.1411770000000001</v>
      </c>
      <c r="U879">
        <v>-0.60154819999999998</v>
      </c>
    </row>
    <row r="880" spans="1:21" x14ac:dyDescent="0.25">
      <c r="A880" s="20">
        <f>0.000000694066*10^9</f>
        <v>694.06599999999992</v>
      </c>
      <c r="B880">
        <v>1.2588349999999999</v>
      </c>
      <c r="C880">
        <v>0.77781120000000004</v>
      </c>
      <c r="D880">
        <v>-1.343993</v>
      </c>
      <c r="E880">
        <v>0.1105869</v>
      </c>
      <c r="F880">
        <v>0.83333900000000005</v>
      </c>
      <c r="G880">
        <v>-0.32165690000000002</v>
      </c>
      <c r="H880">
        <v>0.28131970000000001</v>
      </c>
      <c r="I880">
        <v>-2.5023590000000002</v>
      </c>
      <c r="J880">
        <v>-0.2357456</v>
      </c>
      <c r="K880">
        <v>0.68275010000000003</v>
      </c>
      <c r="L880">
        <v>-1.0029440000000001E-2</v>
      </c>
      <c r="M880">
        <v>1.369081</v>
      </c>
      <c r="N880">
        <v>0.47160380000000002</v>
      </c>
      <c r="O880">
        <v>-0.5420644</v>
      </c>
      <c r="P880">
        <v>-1.1904809999999999</v>
      </c>
      <c r="Q880">
        <v>1.3866050000000001</v>
      </c>
      <c r="R880">
        <v>-0.25474429999999998</v>
      </c>
      <c r="S880">
        <v>-1.693268</v>
      </c>
      <c r="T880">
        <v>-1.8329880000000001</v>
      </c>
      <c r="U880">
        <v>3.3010919999999999E-2</v>
      </c>
    </row>
    <row r="881" spans="1:21" x14ac:dyDescent="0.25">
      <c r="A881" s="20">
        <f>0.000000695066*10^9</f>
        <v>695.06600000000003</v>
      </c>
      <c r="B881">
        <v>0.99345260000000002</v>
      </c>
      <c r="C881">
        <v>0.50640529999999995</v>
      </c>
      <c r="D881">
        <v>-0.47890090000000002</v>
      </c>
      <c r="E881">
        <v>0.45768300000000001</v>
      </c>
      <c r="F881">
        <v>0.83282009999999995</v>
      </c>
      <c r="G881">
        <v>0.24086350000000001</v>
      </c>
      <c r="H881">
        <v>0.6531998</v>
      </c>
      <c r="I881">
        <v>-3.296424</v>
      </c>
      <c r="J881">
        <v>-0.11769490000000001</v>
      </c>
      <c r="K881">
        <v>-2.5683790000000001E-2</v>
      </c>
      <c r="L881">
        <v>-0.2696172</v>
      </c>
      <c r="M881">
        <v>1.1304350000000001</v>
      </c>
      <c r="N881">
        <v>-5.9741339999999997E-2</v>
      </c>
      <c r="O881">
        <v>-0.2165666</v>
      </c>
      <c r="P881">
        <v>-0.66222729999999996</v>
      </c>
      <c r="Q881">
        <v>-0.1161422</v>
      </c>
      <c r="R881">
        <v>0.4719623</v>
      </c>
      <c r="S881">
        <v>0.1714842</v>
      </c>
      <c r="T881">
        <v>-1.63876</v>
      </c>
      <c r="U881">
        <v>1.5117700000000001</v>
      </c>
    </row>
    <row r="882" spans="1:21" x14ac:dyDescent="0.25">
      <c r="A882" s="20">
        <f>0.000000696066*10^9</f>
        <v>696.06600000000003</v>
      </c>
      <c r="B882">
        <v>-0.18554200000000001</v>
      </c>
      <c r="C882">
        <v>-0.57751070000000004</v>
      </c>
      <c r="D882">
        <v>-0.66913210000000001</v>
      </c>
      <c r="E882">
        <v>4.8420039999999998E-2</v>
      </c>
      <c r="F882">
        <v>0.1759676</v>
      </c>
      <c r="G882">
        <v>1.462839</v>
      </c>
      <c r="H882">
        <v>1.142628</v>
      </c>
      <c r="I882">
        <v>-1.8175730000000001</v>
      </c>
      <c r="J882">
        <v>0.2406355</v>
      </c>
      <c r="K882">
        <v>-1.1201410000000001</v>
      </c>
      <c r="L882">
        <v>0.63737500000000002</v>
      </c>
      <c r="M882">
        <v>2.0901770000000002</v>
      </c>
      <c r="N882">
        <v>0.12938240000000001</v>
      </c>
      <c r="O882">
        <v>0.29972359999999998</v>
      </c>
      <c r="P882">
        <v>-0.186999</v>
      </c>
      <c r="Q882">
        <v>-0.53674999999999995</v>
      </c>
      <c r="R882">
        <v>1.6249979999999999</v>
      </c>
      <c r="S882">
        <v>0.91847800000000002</v>
      </c>
      <c r="T882">
        <v>-0.63259989999999999</v>
      </c>
      <c r="U882">
        <v>1.0932139999999999</v>
      </c>
    </row>
    <row r="883" spans="1:21" x14ac:dyDescent="0.25">
      <c r="A883" s="20">
        <f>0.000000697066*10^9</f>
        <v>697.06600000000003</v>
      </c>
      <c r="B883">
        <v>-0.39753810000000001</v>
      </c>
      <c r="C883">
        <v>-1.2534780000000001</v>
      </c>
      <c r="D883">
        <v>-0.5090266</v>
      </c>
      <c r="E883">
        <v>7.2604210000000002E-2</v>
      </c>
      <c r="F883">
        <v>-3.3802680000000002E-2</v>
      </c>
      <c r="G883">
        <v>1.556136</v>
      </c>
      <c r="H883">
        <v>0.88098379999999998</v>
      </c>
      <c r="I883">
        <v>6.1759000000000001E-2</v>
      </c>
      <c r="J883">
        <v>0.19880490000000001</v>
      </c>
      <c r="K883">
        <v>-0.47135090000000002</v>
      </c>
      <c r="L883">
        <v>0.88436400000000004</v>
      </c>
      <c r="M883">
        <v>2.4170509999999998</v>
      </c>
      <c r="N883">
        <v>-0.2847924</v>
      </c>
      <c r="O883">
        <v>0.13487950000000001</v>
      </c>
      <c r="P883">
        <v>0.50967969999999996</v>
      </c>
      <c r="Q883">
        <v>-0.19224250000000001</v>
      </c>
      <c r="R883">
        <v>1.3619840000000001</v>
      </c>
      <c r="S883">
        <v>0.43407679999999998</v>
      </c>
      <c r="T883">
        <v>0.2914833</v>
      </c>
      <c r="U883">
        <v>0.32280599999999998</v>
      </c>
    </row>
    <row r="884" spans="1:21" x14ac:dyDescent="0.25">
      <c r="A884" s="20">
        <f>0.000000698066*10^9</f>
        <v>698.06600000000003</v>
      </c>
      <c r="B884">
        <v>0.2093315</v>
      </c>
      <c r="C884">
        <v>-1.2690999999999999</v>
      </c>
      <c r="D884">
        <v>0.27875840000000002</v>
      </c>
      <c r="E884">
        <v>0.11029559999999999</v>
      </c>
      <c r="F884">
        <v>0.29245539999999998</v>
      </c>
      <c r="G884">
        <v>0.22204550000000001</v>
      </c>
      <c r="H884">
        <v>0.1561756</v>
      </c>
      <c r="I884">
        <v>0.35937599999999997</v>
      </c>
      <c r="J884">
        <v>0.22219920000000001</v>
      </c>
      <c r="K884">
        <v>0.62445419999999996</v>
      </c>
      <c r="L884">
        <v>-0.51854999999999996</v>
      </c>
      <c r="M884">
        <v>1.205687</v>
      </c>
      <c r="N884">
        <v>-1.9306479999999999</v>
      </c>
      <c r="O884">
        <v>-0.47702860000000002</v>
      </c>
      <c r="P884">
        <v>1.2249019999999999</v>
      </c>
      <c r="Q884">
        <v>-0.29936030000000002</v>
      </c>
      <c r="R884">
        <v>-6.9165439999999995E-2</v>
      </c>
      <c r="S884">
        <v>0.54391160000000005</v>
      </c>
      <c r="T884">
        <v>0.26542450000000001</v>
      </c>
      <c r="U884">
        <v>0.68662109999999998</v>
      </c>
    </row>
    <row r="885" spans="1:21" x14ac:dyDescent="0.25">
      <c r="A885" s="20">
        <f>0.000000699066*10^9</f>
        <v>699.06600000000003</v>
      </c>
      <c r="B885">
        <v>1.042678</v>
      </c>
      <c r="C885">
        <v>-1.6224270000000001</v>
      </c>
      <c r="D885">
        <v>0.43225160000000001</v>
      </c>
      <c r="E885">
        <v>0.51425350000000003</v>
      </c>
      <c r="F885">
        <v>1.405721</v>
      </c>
      <c r="G885">
        <v>-0.8072838</v>
      </c>
      <c r="H885">
        <v>-0.17824619999999999</v>
      </c>
      <c r="I885">
        <v>0.19449669999999999</v>
      </c>
      <c r="J885">
        <v>0.30865310000000001</v>
      </c>
      <c r="K885">
        <v>-0.2694859</v>
      </c>
      <c r="L885">
        <v>-0.63852900000000001</v>
      </c>
      <c r="M885">
        <v>5.7446270000000001E-2</v>
      </c>
      <c r="N885">
        <v>-2.1528160000000001</v>
      </c>
      <c r="O885">
        <v>-0.77203529999999998</v>
      </c>
      <c r="P885">
        <v>0.93013520000000005</v>
      </c>
      <c r="Q885">
        <v>0.23802300000000001</v>
      </c>
      <c r="R885">
        <v>-0.67555229999999999</v>
      </c>
      <c r="S885">
        <v>0.97213119999999997</v>
      </c>
      <c r="T885">
        <v>0.15376719999999999</v>
      </c>
      <c r="U885">
        <v>0.26669009999999999</v>
      </c>
    </row>
    <row r="886" spans="1:21" x14ac:dyDescent="0.25">
      <c r="A886" s="20">
        <f>0.000000700066*10^9</f>
        <v>700.06600000000003</v>
      </c>
      <c r="B886">
        <v>1.2247749999999999</v>
      </c>
      <c r="C886">
        <v>-1.688512</v>
      </c>
      <c r="D886">
        <v>-0.48098580000000002</v>
      </c>
      <c r="E886">
        <v>1.4152009999999999</v>
      </c>
      <c r="F886">
        <v>2.1788970000000001</v>
      </c>
      <c r="G886">
        <v>-0.9290467</v>
      </c>
      <c r="H886">
        <v>-5.4340230000000003E-2</v>
      </c>
      <c r="I886">
        <v>0.18221879999999999</v>
      </c>
      <c r="J886">
        <v>8.2988900000000004E-2</v>
      </c>
      <c r="K886">
        <v>-0.88086549999999997</v>
      </c>
      <c r="L886">
        <v>0.42633539999999998</v>
      </c>
      <c r="M886">
        <v>1.218855E-4</v>
      </c>
      <c r="N886">
        <v>-1.16668E-2</v>
      </c>
      <c r="O886">
        <v>-0.73770449999999999</v>
      </c>
      <c r="P886">
        <v>-0.1038202</v>
      </c>
      <c r="Q886">
        <v>0.36152440000000002</v>
      </c>
      <c r="R886">
        <v>0.45014470000000001</v>
      </c>
      <c r="S886">
        <v>0.99474010000000002</v>
      </c>
      <c r="T886">
        <v>0.34848790000000002</v>
      </c>
      <c r="U886">
        <v>-0.39142490000000002</v>
      </c>
    </row>
    <row r="887" spans="1:21" x14ac:dyDescent="0.25">
      <c r="A887" s="20">
        <f>0.000000701066*10^9</f>
        <v>701.06599999999992</v>
      </c>
      <c r="B887">
        <v>0.25529970000000002</v>
      </c>
      <c r="C887">
        <v>-0.91907090000000002</v>
      </c>
      <c r="D887">
        <v>-1.74715</v>
      </c>
      <c r="E887">
        <v>0.73516409999999999</v>
      </c>
      <c r="F887">
        <v>1.4658519999999999</v>
      </c>
      <c r="G887">
        <v>-0.58667130000000001</v>
      </c>
      <c r="H887">
        <v>-8.1210790000000005E-2</v>
      </c>
      <c r="I887">
        <v>-0.47671340000000001</v>
      </c>
      <c r="J887">
        <v>-0.11249339999999999</v>
      </c>
      <c r="K887">
        <v>0.64652900000000002</v>
      </c>
      <c r="L887">
        <v>-0.29330669999999998</v>
      </c>
      <c r="M887">
        <v>0.64590150000000002</v>
      </c>
      <c r="N887">
        <v>1.90944</v>
      </c>
      <c r="O887">
        <v>-0.46142610000000001</v>
      </c>
      <c r="P887">
        <v>-0.86210929999999997</v>
      </c>
      <c r="Q887">
        <v>-0.56578700000000004</v>
      </c>
      <c r="R887">
        <v>1.902242</v>
      </c>
      <c r="S887">
        <v>0.82755920000000005</v>
      </c>
      <c r="T887">
        <v>-0.28001730000000002</v>
      </c>
      <c r="U887">
        <v>0.83053080000000001</v>
      </c>
    </row>
    <row r="888" spans="1:21" x14ac:dyDescent="0.25">
      <c r="A888" s="20">
        <f>0.000000702066*10^9</f>
        <v>702.06600000000003</v>
      </c>
      <c r="B888">
        <v>-0.85588640000000005</v>
      </c>
      <c r="C888">
        <v>-0.69018619999999997</v>
      </c>
      <c r="D888">
        <v>-1.418663</v>
      </c>
      <c r="E888">
        <v>-1.1388860000000001</v>
      </c>
      <c r="F888">
        <v>0.55367120000000003</v>
      </c>
      <c r="G888">
        <v>-0.1428307</v>
      </c>
      <c r="H888">
        <v>0.26012390000000002</v>
      </c>
      <c r="I888">
        <v>-1.002181</v>
      </c>
      <c r="J888">
        <v>0.1654622</v>
      </c>
      <c r="K888">
        <v>1.336473</v>
      </c>
      <c r="L888">
        <v>-2.0186630000000001</v>
      </c>
      <c r="M888">
        <v>1.211573</v>
      </c>
      <c r="N888">
        <v>1.963808</v>
      </c>
      <c r="O888">
        <v>0.4161415</v>
      </c>
      <c r="P888">
        <v>-0.11094809999999999</v>
      </c>
      <c r="Q888">
        <v>-0.94215850000000001</v>
      </c>
      <c r="R888">
        <v>1.545007</v>
      </c>
      <c r="S888">
        <v>-0.20749790000000001</v>
      </c>
      <c r="T888">
        <v>-1.2602070000000001</v>
      </c>
      <c r="U888">
        <v>1.8485309999999999</v>
      </c>
    </row>
    <row r="889" spans="1:21" x14ac:dyDescent="0.25">
      <c r="A889" s="20">
        <f>0.000000703066*10^9</f>
        <v>703.06600000000003</v>
      </c>
      <c r="B889">
        <v>-1.0219</v>
      </c>
      <c r="C889">
        <v>-1.218018</v>
      </c>
      <c r="D889">
        <v>0.3507651</v>
      </c>
      <c r="E889">
        <v>-1.4009529999999999</v>
      </c>
      <c r="F889">
        <v>0.49374659999999998</v>
      </c>
      <c r="G889">
        <v>6.1257640000000002E-2</v>
      </c>
      <c r="H889">
        <v>0.88622900000000004</v>
      </c>
      <c r="I889">
        <v>-0.45713359999999997</v>
      </c>
      <c r="J889">
        <v>0.51990199999999998</v>
      </c>
      <c r="K889">
        <v>-5.8485000000000004E-3</v>
      </c>
      <c r="L889">
        <v>-2.4187609999999999</v>
      </c>
      <c r="M889">
        <v>0.86371900000000001</v>
      </c>
      <c r="N889">
        <v>0.66537550000000001</v>
      </c>
      <c r="O889">
        <v>0.89827290000000004</v>
      </c>
      <c r="P889">
        <v>1.541058</v>
      </c>
      <c r="Q889">
        <v>-0.47344399999999998</v>
      </c>
      <c r="R889">
        <v>-9.0213940000000006E-2</v>
      </c>
      <c r="S889">
        <v>-1.4865280000000001</v>
      </c>
      <c r="T889">
        <v>-1.0043439999999999</v>
      </c>
      <c r="U889">
        <v>0.96661229999999998</v>
      </c>
    </row>
    <row r="890" spans="1:21" x14ac:dyDescent="0.25">
      <c r="A890" s="20">
        <f>0.000000704066*10^9</f>
        <v>704.06599999999992</v>
      </c>
      <c r="B890">
        <v>-0.44845930000000001</v>
      </c>
      <c r="C890">
        <v>-0.75387599999999999</v>
      </c>
      <c r="D890">
        <v>0.71739200000000003</v>
      </c>
      <c r="E890">
        <v>-6.0633939999999997E-2</v>
      </c>
      <c r="F890">
        <v>0.787161</v>
      </c>
      <c r="G890">
        <v>-5.1986250000000001E-3</v>
      </c>
      <c r="H890">
        <v>0.56506060000000002</v>
      </c>
      <c r="I890">
        <v>0.91857889999999998</v>
      </c>
      <c r="J890">
        <v>0.47921589999999997</v>
      </c>
      <c r="K890">
        <v>-1.0904069999999999</v>
      </c>
      <c r="L890">
        <v>-0.86269390000000001</v>
      </c>
      <c r="M890">
        <v>1.352975E-2</v>
      </c>
      <c r="N890">
        <v>-0.86361520000000003</v>
      </c>
      <c r="O890">
        <v>5.298112E-2</v>
      </c>
      <c r="P890">
        <v>1.9663250000000001</v>
      </c>
      <c r="Q890">
        <v>0.1000896</v>
      </c>
      <c r="R890">
        <v>-1.4297169999999999</v>
      </c>
      <c r="S890">
        <v>-1.244219</v>
      </c>
      <c r="T890">
        <v>-0.51280650000000005</v>
      </c>
      <c r="U890">
        <v>1.0516209999999999</v>
      </c>
    </row>
    <row r="891" spans="1:21" x14ac:dyDescent="0.25">
      <c r="A891" s="20">
        <f>0.000000705066*10^9</f>
        <v>705.06600000000003</v>
      </c>
      <c r="B891">
        <v>6.958723E-2</v>
      </c>
      <c r="C891">
        <v>0.64980780000000005</v>
      </c>
      <c r="D891">
        <v>7.6718410000000001E-2</v>
      </c>
      <c r="E891">
        <v>1.0245310000000001</v>
      </c>
      <c r="F891">
        <v>0.72537419999999997</v>
      </c>
      <c r="G891">
        <v>3.411848E-2</v>
      </c>
      <c r="H891">
        <v>0.20970279999999999</v>
      </c>
      <c r="I891">
        <v>1.504524</v>
      </c>
      <c r="J891">
        <v>-0.26421329999999998</v>
      </c>
      <c r="K891">
        <v>-1.8495870000000001</v>
      </c>
      <c r="L891">
        <v>0.94023140000000005</v>
      </c>
      <c r="M891">
        <v>0.29115340000000001</v>
      </c>
      <c r="N891">
        <v>-0.90002570000000004</v>
      </c>
      <c r="O891">
        <v>-0.72988640000000005</v>
      </c>
      <c r="P891">
        <v>0.52606410000000003</v>
      </c>
      <c r="Q891">
        <v>0.47612789999999999</v>
      </c>
      <c r="R891">
        <v>-1.786932</v>
      </c>
      <c r="S891">
        <v>0.5413019</v>
      </c>
      <c r="T891">
        <v>-0.47701389999999999</v>
      </c>
      <c r="U891">
        <v>2.7536689999999999</v>
      </c>
    </row>
    <row r="892" spans="1:21" x14ac:dyDescent="0.25">
      <c r="A892" s="20">
        <f>0.000000706066*10^9</f>
        <v>706.06600000000003</v>
      </c>
      <c r="B892">
        <v>0.24077989999999999</v>
      </c>
      <c r="C892">
        <v>1.0108760000000001</v>
      </c>
      <c r="D892">
        <v>0.13750560000000001</v>
      </c>
      <c r="E892">
        <v>0.57779809999999998</v>
      </c>
      <c r="F892">
        <v>0.32376749999999999</v>
      </c>
      <c r="G892">
        <v>0.30625520000000001</v>
      </c>
      <c r="H892">
        <v>1.158086E-3</v>
      </c>
      <c r="I892">
        <v>0.41492079999999998</v>
      </c>
      <c r="J892">
        <v>-0.59551019999999999</v>
      </c>
      <c r="K892">
        <v>-2.5832139999999999</v>
      </c>
      <c r="L892">
        <v>0.78515599999999997</v>
      </c>
      <c r="M892">
        <v>1.3308139999999999</v>
      </c>
      <c r="N892">
        <v>0.28631760000000001</v>
      </c>
      <c r="O892">
        <v>-0.52074330000000002</v>
      </c>
      <c r="P892">
        <v>-1.434876</v>
      </c>
      <c r="Q892">
        <v>1.1531089999999999</v>
      </c>
      <c r="R892">
        <v>-0.98778829999999995</v>
      </c>
      <c r="S892">
        <v>1.987338</v>
      </c>
      <c r="T892">
        <v>-0.27683730000000001</v>
      </c>
      <c r="U892">
        <v>3.1291980000000001</v>
      </c>
    </row>
    <row r="893" spans="1:21" x14ac:dyDescent="0.25">
      <c r="A893" s="20">
        <f>0.000000707066*10^9</f>
        <v>707.06600000000003</v>
      </c>
      <c r="B893">
        <v>0.10087119999999999</v>
      </c>
      <c r="C893">
        <v>4.2485050000000003E-2</v>
      </c>
      <c r="D893">
        <v>-2.4607560000000001E-2</v>
      </c>
      <c r="E893">
        <v>-1.094563</v>
      </c>
      <c r="F893">
        <v>-0.10504860000000001</v>
      </c>
      <c r="G893">
        <v>0.75352790000000003</v>
      </c>
      <c r="H893">
        <v>-1.026405</v>
      </c>
      <c r="I893">
        <v>-1.134031</v>
      </c>
      <c r="J893">
        <v>0.36107509999999998</v>
      </c>
      <c r="K893">
        <v>-1.752345</v>
      </c>
      <c r="L893">
        <v>-0.4142941</v>
      </c>
      <c r="M893">
        <v>1.204086</v>
      </c>
      <c r="N893">
        <v>0.1550637</v>
      </c>
      <c r="O893">
        <v>-0.40584300000000001</v>
      </c>
      <c r="P893">
        <v>-1.6629989999999999</v>
      </c>
      <c r="Q893">
        <v>1.8807309999999999</v>
      </c>
      <c r="R893">
        <v>-0.1190797</v>
      </c>
      <c r="S893">
        <v>1.6987399999999999</v>
      </c>
      <c r="T893">
        <v>-0.57405850000000003</v>
      </c>
      <c r="U893">
        <v>1.60188</v>
      </c>
    </row>
    <row r="894" spans="1:21" x14ac:dyDescent="0.25">
      <c r="A894" s="20">
        <f>0.000000708066*10^9</f>
        <v>708.06599999999992</v>
      </c>
      <c r="B894">
        <v>-0.11934210000000001</v>
      </c>
      <c r="C894">
        <v>-0.9507369</v>
      </c>
      <c r="D894">
        <v>-0.26948440000000001</v>
      </c>
      <c r="E894">
        <v>-1.7457279999999999</v>
      </c>
      <c r="F894">
        <v>-0.94863710000000001</v>
      </c>
      <c r="G894">
        <v>1.5550040000000001</v>
      </c>
      <c r="H894">
        <v>-1.2737000000000001</v>
      </c>
      <c r="I894">
        <v>-1.994613</v>
      </c>
      <c r="J894">
        <v>0.7602042</v>
      </c>
      <c r="K894">
        <v>-0.63304499999999997</v>
      </c>
      <c r="L894">
        <v>-1.243058</v>
      </c>
      <c r="M894">
        <v>0.4467759</v>
      </c>
      <c r="N894">
        <v>-0.890926</v>
      </c>
      <c r="O894">
        <v>-1.1874439999999999</v>
      </c>
      <c r="P894">
        <v>-0.33712249999999999</v>
      </c>
      <c r="Q894">
        <v>1.8306720000000001</v>
      </c>
      <c r="R894">
        <v>0.187691</v>
      </c>
      <c r="S894">
        <v>0.7557528</v>
      </c>
      <c r="T894">
        <v>-0.94480989999999998</v>
      </c>
      <c r="U894">
        <v>-0.24424609999999999</v>
      </c>
    </row>
    <row r="895" spans="1:21" x14ac:dyDescent="0.25">
      <c r="A895" s="20">
        <f>0.000000709066*10^9</f>
        <v>709.06600000000003</v>
      </c>
      <c r="B895">
        <v>0.27364270000000002</v>
      </c>
      <c r="C895">
        <v>-1.002362</v>
      </c>
      <c r="D895">
        <v>8.7999839999999996E-2</v>
      </c>
      <c r="E895">
        <v>-0.8183317</v>
      </c>
      <c r="F895">
        <v>-1.666852</v>
      </c>
      <c r="G895">
        <v>1.8337810000000001</v>
      </c>
      <c r="H895">
        <v>-0.56059119999999996</v>
      </c>
      <c r="I895">
        <v>-0.86207160000000005</v>
      </c>
      <c r="J895">
        <v>0.56880900000000001</v>
      </c>
      <c r="K895">
        <v>-0.4042982</v>
      </c>
      <c r="L895">
        <v>-1.225136</v>
      </c>
      <c r="M895">
        <v>4.3368759999999999E-2</v>
      </c>
      <c r="N895">
        <v>-1.0506759999999999</v>
      </c>
      <c r="O895">
        <v>-1.747223</v>
      </c>
      <c r="P895">
        <v>0.44901279999999999</v>
      </c>
      <c r="Q895">
        <v>1.2328049999999999</v>
      </c>
      <c r="R895">
        <v>-0.25296180000000001</v>
      </c>
      <c r="S895">
        <v>0.39213809999999999</v>
      </c>
      <c r="T895">
        <v>-0.60427419999999998</v>
      </c>
      <c r="U895">
        <v>-1.1464840000000001</v>
      </c>
    </row>
    <row r="896" spans="1:21" x14ac:dyDescent="0.25">
      <c r="A896" s="20">
        <f>0.000000710066*10^9</f>
        <v>710.06600000000003</v>
      </c>
      <c r="B896">
        <v>1.457597</v>
      </c>
      <c r="C896">
        <v>-0.24390970000000001</v>
      </c>
      <c r="D896">
        <v>0.34936299999999998</v>
      </c>
      <c r="E896">
        <v>-6.5060419999999994E-2</v>
      </c>
      <c r="F896">
        <v>-0.61863639999999998</v>
      </c>
      <c r="G896">
        <v>1.0238210000000001</v>
      </c>
      <c r="H896">
        <v>-0.50231510000000001</v>
      </c>
      <c r="I896">
        <v>0.82395039999999997</v>
      </c>
      <c r="J896">
        <v>1.2269699999999999</v>
      </c>
      <c r="K896">
        <v>0.90199819999999997</v>
      </c>
      <c r="L896">
        <v>0.32082559999999999</v>
      </c>
      <c r="M896">
        <v>-0.17413680000000001</v>
      </c>
      <c r="N896">
        <v>-1.152784</v>
      </c>
      <c r="O896">
        <v>-0.92501820000000001</v>
      </c>
      <c r="P896">
        <v>0.458152</v>
      </c>
      <c r="Q896">
        <v>0.55182819999999999</v>
      </c>
      <c r="R896">
        <v>-0.71036790000000005</v>
      </c>
      <c r="S896">
        <v>0.45069500000000001</v>
      </c>
      <c r="T896">
        <v>-0.5899508</v>
      </c>
      <c r="U896">
        <v>-0.66595099999999996</v>
      </c>
    </row>
    <row r="897" spans="1:21" x14ac:dyDescent="0.25">
      <c r="A897" s="20">
        <f>0.000000711066*10^9</f>
        <v>711.06599999999992</v>
      </c>
      <c r="B897">
        <v>2.2968160000000002</v>
      </c>
      <c r="C897">
        <v>0.62933850000000002</v>
      </c>
      <c r="D897">
        <v>0.51191549999999997</v>
      </c>
      <c r="E897">
        <v>-0.1086236</v>
      </c>
      <c r="F897">
        <v>1.525698</v>
      </c>
      <c r="G897">
        <v>0.33296750000000003</v>
      </c>
      <c r="H897">
        <v>-0.2782097</v>
      </c>
      <c r="I897">
        <v>0.218669</v>
      </c>
      <c r="J897">
        <v>1.5269889999999999</v>
      </c>
      <c r="K897">
        <v>2.3859249999999999</v>
      </c>
      <c r="L897">
        <v>1.7461800000000001</v>
      </c>
      <c r="M897">
        <v>7.9233390000000001E-2</v>
      </c>
      <c r="N897">
        <v>-1.179095</v>
      </c>
      <c r="O897">
        <v>-0.18069350000000001</v>
      </c>
      <c r="P897">
        <v>0.1631813</v>
      </c>
      <c r="Q897">
        <v>0.92838909999999997</v>
      </c>
      <c r="R897">
        <v>-0.19991929999999999</v>
      </c>
      <c r="S897">
        <v>0.33446959999999998</v>
      </c>
      <c r="T897">
        <v>-1.016791</v>
      </c>
      <c r="U897">
        <v>0.641849</v>
      </c>
    </row>
    <row r="898" spans="1:21" x14ac:dyDescent="0.25">
      <c r="A898" s="20">
        <f>0.000000712066*10^9</f>
        <v>712.06600000000003</v>
      </c>
      <c r="B898">
        <v>1.9858739999999999</v>
      </c>
      <c r="C898">
        <v>1.4137900000000001</v>
      </c>
      <c r="D898">
        <v>0.1303551</v>
      </c>
      <c r="E898">
        <v>-0.40034540000000002</v>
      </c>
      <c r="F898">
        <v>1.676085</v>
      </c>
      <c r="G898">
        <v>0.18214739999999999</v>
      </c>
      <c r="H898">
        <v>0.10532909999999999</v>
      </c>
      <c r="I898">
        <v>-0.70569400000000004</v>
      </c>
      <c r="J898">
        <v>0.81810839999999996</v>
      </c>
      <c r="K898">
        <v>1.6255520000000001</v>
      </c>
      <c r="L898">
        <v>0.99138300000000001</v>
      </c>
      <c r="M898">
        <v>0.1063933</v>
      </c>
      <c r="N898">
        <v>-0.3419643</v>
      </c>
      <c r="O898">
        <v>-0.73249940000000002</v>
      </c>
      <c r="P898">
        <v>-0.1044953</v>
      </c>
      <c r="Q898">
        <v>2.1269070000000001</v>
      </c>
      <c r="R898">
        <v>-0.34005489999999999</v>
      </c>
      <c r="S898">
        <v>-0.36814089999999999</v>
      </c>
      <c r="T898">
        <v>-0.7740435</v>
      </c>
      <c r="U898">
        <v>1.1406369999999999</v>
      </c>
    </row>
    <row r="899" spans="1:21" x14ac:dyDescent="0.25">
      <c r="A899" s="20">
        <f>0.000000713066*10^9</f>
        <v>713.06600000000003</v>
      </c>
      <c r="B899">
        <v>1.060084</v>
      </c>
      <c r="C899">
        <v>1.453427</v>
      </c>
      <c r="D899">
        <v>-1.4791380000000001</v>
      </c>
      <c r="E899">
        <v>-0.54788139999999996</v>
      </c>
      <c r="F899">
        <v>-0.78243910000000005</v>
      </c>
      <c r="G899">
        <v>0.27831709999999998</v>
      </c>
      <c r="H899">
        <v>-0.37849460000000001</v>
      </c>
      <c r="I899">
        <v>-1.372082E-2</v>
      </c>
      <c r="J899">
        <v>0.52307870000000001</v>
      </c>
      <c r="K899">
        <v>-0.26264310000000002</v>
      </c>
      <c r="L899">
        <v>-0.112874</v>
      </c>
      <c r="M899">
        <v>-0.19231780000000001</v>
      </c>
      <c r="N899">
        <v>-1.803182E-2</v>
      </c>
      <c r="O899">
        <v>-1.49962</v>
      </c>
      <c r="P899">
        <v>-6.4884670000000005E-2</v>
      </c>
      <c r="Q899">
        <v>1.817231</v>
      </c>
      <c r="R899">
        <v>-1.3734900000000001</v>
      </c>
      <c r="S899">
        <v>-0.43401440000000002</v>
      </c>
      <c r="T899">
        <v>0.13996810000000001</v>
      </c>
      <c r="U899">
        <v>-0.14853050000000001</v>
      </c>
    </row>
    <row r="900" spans="1:21" x14ac:dyDescent="0.25">
      <c r="A900" s="20">
        <f>0.000000714066*10^9</f>
        <v>714.06600000000003</v>
      </c>
      <c r="B900">
        <v>0.67906270000000002</v>
      </c>
      <c r="C900">
        <v>0.52215129999999998</v>
      </c>
      <c r="D900">
        <v>-1.871235</v>
      </c>
      <c r="E900">
        <v>-0.34213789999999999</v>
      </c>
      <c r="F900">
        <v>-2.393831</v>
      </c>
      <c r="G900">
        <v>0.45858500000000002</v>
      </c>
      <c r="H900">
        <v>-0.36761450000000001</v>
      </c>
      <c r="I900">
        <v>0.50212120000000005</v>
      </c>
      <c r="J900">
        <v>1.2029369999999999</v>
      </c>
      <c r="K900">
        <v>-0.83158900000000002</v>
      </c>
      <c r="L900">
        <v>0.51177890000000004</v>
      </c>
      <c r="M900">
        <v>0.45269009999999998</v>
      </c>
      <c r="N900">
        <v>-0.25222109999999998</v>
      </c>
      <c r="O900">
        <v>-1.2440580000000001</v>
      </c>
      <c r="P900">
        <v>-4.6547100000000001E-2</v>
      </c>
      <c r="Q900">
        <v>0.48004760000000002</v>
      </c>
      <c r="R900">
        <v>-0.92185530000000004</v>
      </c>
      <c r="S900">
        <v>0.80640460000000003</v>
      </c>
      <c r="T900">
        <v>0.42151050000000001</v>
      </c>
      <c r="U900">
        <v>-1.4106019999999999</v>
      </c>
    </row>
    <row r="901" spans="1:21" x14ac:dyDescent="0.25">
      <c r="A901" s="20">
        <f>0.000000715066*10^9</f>
        <v>715.06599999999992</v>
      </c>
      <c r="B901">
        <v>1.501652</v>
      </c>
      <c r="C901">
        <v>-0.58165639999999996</v>
      </c>
      <c r="D901">
        <v>-0.2272023</v>
      </c>
      <c r="E901">
        <v>0.40808220000000001</v>
      </c>
      <c r="F901">
        <v>-1.399046</v>
      </c>
      <c r="G901">
        <v>0.5839105</v>
      </c>
      <c r="H901">
        <v>0.12781300000000001</v>
      </c>
      <c r="I901">
        <v>9.1988E-2</v>
      </c>
      <c r="J901">
        <v>1.924307</v>
      </c>
      <c r="K901">
        <v>0.1607288</v>
      </c>
      <c r="L901">
        <v>1.236971</v>
      </c>
      <c r="M901">
        <v>1.5517209999999999</v>
      </c>
      <c r="N901">
        <v>0.22675519999999999</v>
      </c>
      <c r="O901">
        <v>8.0360539999999994E-2</v>
      </c>
      <c r="P901">
        <v>0.30657010000000001</v>
      </c>
      <c r="Q901">
        <v>-0.17387900000000001</v>
      </c>
      <c r="R901">
        <v>0.70180589999999998</v>
      </c>
      <c r="S901">
        <v>1.0946769999999999</v>
      </c>
      <c r="T901">
        <v>-0.58817850000000005</v>
      </c>
      <c r="U901">
        <v>-0.94942289999999996</v>
      </c>
    </row>
    <row r="902" spans="1:21" x14ac:dyDescent="0.25">
      <c r="A902" s="20">
        <f>0.000000716066*10^9</f>
        <v>716.06600000000003</v>
      </c>
      <c r="B902">
        <v>1.879335</v>
      </c>
      <c r="C902">
        <v>-1.152239</v>
      </c>
      <c r="D902">
        <v>-0.17932699999999999</v>
      </c>
      <c r="E902">
        <v>1.1381840000000001</v>
      </c>
      <c r="F902">
        <v>-6.4959210000000003E-2</v>
      </c>
      <c r="G902">
        <v>0.9361602</v>
      </c>
      <c r="H902">
        <v>-0.162134</v>
      </c>
      <c r="I902">
        <v>-0.1154678</v>
      </c>
      <c r="J902">
        <v>1.5688089999999999</v>
      </c>
      <c r="K902">
        <v>0.61706970000000005</v>
      </c>
      <c r="L902">
        <v>0.70630459999999995</v>
      </c>
      <c r="M902">
        <v>1.488211</v>
      </c>
      <c r="N902">
        <v>0.67527110000000001</v>
      </c>
      <c r="O902">
        <v>0.57751859999999999</v>
      </c>
      <c r="P902">
        <v>0.68968229999999997</v>
      </c>
      <c r="Q902">
        <v>-0.49641829999999998</v>
      </c>
      <c r="R902">
        <v>0.81444819999999996</v>
      </c>
      <c r="S902">
        <v>7.33988E-2</v>
      </c>
      <c r="T902">
        <v>-1.1390899999999999</v>
      </c>
      <c r="U902">
        <v>0.53984909999999997</v>
      </c>
    </row>
    <row r="903" spans="1:21" x14ac:dyDescent="0.25">
      <c r="A903" s="20">
        <f>0.000000717066*10^9</f>
        <v>717.06600000000003</v>
      </c>
      <c r="B903">
        <v>-6.2912280000000001E-2</v>
      </c>
      <c r="C903">
        <v>-0.77215679999999998</v>
      </c>
      <c r="D903">
        <v>-1.338157</v>
      </c>
      <c r="E903">
        <v>1.1871320000000001</v>
      </c>
      <c r="F903">
        <v>-5.930655E-2</v>
      </c>
      <c r="G903">
        <v>0.62726190000000004</v>
      </c>
      <c r="H903">
        <v>-0.24892719999999999</v>
      </c>
      <c r="I903">
        <v>0.18833910000000001</v>
      </c>
      <c r="J903">
        <v>-0.14065839999999999</v>
      </c>
      <c r="K903">
        <v>-0.205734</v>
      </c>
      <c r="L903">
        <v>0.18739020000000001</v>
      </c>
      <c r="M903">
        <v>0.60433729999999997</v>
      </c>
      <c r="N903">
        <v>-0.1524403</v>
      </c>
      <c r="O903">
        <v>-0.26559670000000002</v>
      </c>
      <c r="P903">
        <v>0.1041232</v>
      </c>
      <c r="Q903">
        <v>-0.37494539999999998</v>
      </c>
      <c r="R903">
        <v>-0.26030750000000002</v>
      </c>
      <c r="S903">
        <v>0.13767969999999999</v>
      </c>
      <c r="T903">
        <v>-0.42792330000000001</v>
      </c>
      <c r="U903">
        <v>1.281973</v>
      </c>
    </row>
    <row r="904" spans="1:21" x14ac:dyDescent="0.25">
      <c r="A904" s="20">
        <f>0.000000718066*10^9</f>
        <v>718.06599999999992</v>
      </c>
      <c r="B904">
        <v>-2.0248740000000001</v>
      </c>
      <c r="C904">
        <v>-0.89909170000000005</v>
      </c>
      <c r="D904">
        <v>-0.53793299999999999</v>
      </c>
      <c r="E904">
        <v>0.91683990000000004</v>
      </c>
      <c r="F904">
        <v>-0.68369800000000003</v>
      </c>
      <c r="G904">
        <v>-0.74824780000000002</v>
      </c>
      <c r="H904">
        <v>-5.421161E-2</v>
      </c>
      <c r="I904">
        <v>-3.7966939999999998E-2</v>
      </c>
      <c r="J904">
        <v>-1.886312</v>
      </c>
      <c r="K904">
        <v>-0.4026071</v>
      </c>
      <c r="L904">
        <v>3.8428989999999999E-3</v>
      </c>
      <c r="M904">
        <v>0.43208229999999997</v>
      </c>
      <c r="N904">
        <v>-1.2738069999999999</v>
      </c>
      <c r="O904">
        <v>-0.4742265</v>
      </c>
      <c r="P904">
        <v>-0.71428210000000003</v>
      </c>
      <c r="Q904">
        <v>0.23455819999999999</v>
      </c>
      <c r="R904">
        <v>-0.18266660000000001</v>
      </c>
      <c r="S904">
        <v>1.349971</v>
      </c>
      <c r="T904">
        <v>-0.46989500000000001</v>
      </c>
      <c r="U904">
        <v>0.70703700000000003</v>
      </c>
    </row>
    <row r="905" spans="1:21" x14ac:dyDescent="0.25">
      <c r="A905" s="20">
        <f>0.000000719066*10^9</f>
        <v>719.06600000000003</v>
      </c>
      <c r="B905">
        <v>-1.872136</v>
      </c>
      <c r="C905">
        <v>-1.8273140000000001</v>
      </c>
      <c r="D905">
        <v>0.63457549999999996</v>
      </c>
      <c r="E905">
        <v>0.59833119999999995</v>
      </c>
      <c r="F905">
        <v>-0.82311990000000002</v>
      </c>
      <c r="G905">
        <v>-1.1975039999999999</v>
      </c>
      <c r="H905">
        <v>-0.19872989999999999</v>
      </c>
      <c r="I905">
        <v>-1.282213</v>
      </c>
      <c r="J905">
        <v>-1.9227449999999999</v>
      </c>
      <c r="K905">
        <v>0.49457669999999998</v>
      </c>
      <c r="L905">
        <v>-0.56567319999999999</v>
      </c>
      <c r="M905">
        <v>0.73393269999999999</v>
      </c>
      <c r="N905">
        <v>-0.68029119999999998</v>
      </c>
      <c r="O905">
        <v>0.29701509999999998</v>
      </c>
      <c r="P905">
        <v>-0.48893910000000002</v>
      </c>
      <c r="Q905">
        <v>0.44039610000000001</v>
      </c>
      <c r="R905">
        <v>0.39159529999999998</v>
      </c>
      <c r="S905">
        <v>2.0955330000000001</v>
      </c>
      <c r="T905">
        <v>-1.339917</v>
      </c>
      <c r="U905">
        <v>0.49566120000000002</v>
      </c>
    </row>
    <row r="906" spans="1:21" x14ac:dyDescent="0.25">
      <c r="A906" s="20">
        <f>0.000000720066*10^9</f>
        <v>720.06600000000003</v>
      </c>
      <c r="B906">
        <v>-1.6343939999999999</v>
      </c>
      <c r="C906">
        <v>-1.3998459999999999</v>
      </c>
      <c r="D906">
        <v>-5.0645320000000001E-2</v>
      </c>
      <c r="E906">
        <v>0.21061840000000001</v>
      </c>
      <c r="F906">
        <v>-0.78858170000000005</v>
      </c>
      <c r="G906">
        <v>-0.46554200000000001</v>
      </c>
      <c r="H906">
        <v>0.32966699999999999</v>
      </c>
      <c r="I906">
        <v>-1.928164</v>
      </c>
      <c r="J906">
        <v>-1.0402070000000001</v>
      </c>
      <c r="K906">
        <v>1.250866</v>
      </c>
      <c r="L906">
        <v>-0.86634719999999998</v>
      </c>
      <c r="M906">
        <v>0.86865919999999996</v>
      </c>
      <c r="N906">
        <v>0.39527859999999998</v>
      </c>
      <c r="O906">
        <v>1.1401349999999999</v>
      </c>
      <c r="P906">
        <v>0.46069189999999999</v>
      </c>
      <c r="Q906">
        <v>0.42947990000000003</v>
      </c>
      <c r="R906">
        <v>-3.0041040000000001E-2</v>
      </c>
      <c r="S906">
        <v>1.9697370000000001</v>
      </c>
      <c r="T906">
        <v>-1.3081769999999999</v>
      </c>
      <c r="U906">
        <v>1.272867</v>
      </c>
    </row>
    <row r="907" spans="1:21" x14ac:dyDescent="0.25">
      <c r="A907" s="20">
        <f>0.000000721066*10^9</f>
        <v>721.06600000000003</v>
      </c>
      <c r="B907">
        <v>-1.7002949999999999</v>
      </c>
      <c r="C907">
        <v>0.35075390000000001</v>
      </c>
      <c r="D907">
        <v>-1.666439</v>
      </c>
      <c r="E907">
        <v>-5.8197539999999999E-2</v>
      </c>
      <c r="F907">
        <v>-0.68353079999999999</v>
      </c>
      <c r="G907">
        <v>0.1814337</v>
      </c>
      <c r="H907">
        <v>1.185405</v>
      </c>
      <c r="I907">
        <v>-0.75963570000000002</v>
      </c>
      <c r="J907">
        <v>-0.75446670000000005</v>
      </c>
      <c r="K907">
        <v>1.3441730000000001</v>
      </c>
      <c r="L907">
        <v>-0.73205290000000001</v>
      </c>
      <c r="M907">
        <v>0.77851800000000004</v>
      </c>
      <c r="N907">
        <v>-6.1527709999999999E-2</v>
      </c>
      <c r="O907">
        <v>1.0414829999999999</v>
      </c>
      <c r="P907">
        <v>0.86034299999999997</v>
      </c>
      <c r="Q907">
        <v>0.94944879999999998</v>
      </c>
      <c r="R907">
        <v>-0.67465129999999995</v>
      </c>
      <c r="S907">
        <v>1.564708</v>
      </c>
      <c r="T907">
        <v>-0.90898080000000003</v>
      </c>
      <c r="U907">
        <v>1.938491</v>
      </c>
    </row>
    <row r="908" spans="1:21" x14ac:dyDescent="0.25">
      <c r="A908" s="20">
        <f>0.000000722066*10^9</f>
        <v>722.06599999999992</v>
      </c>
      <c r="B908">
        <v>-0.64538969999999996</v>
      </c>
      <c r="C908">
        <v>1.439478</v>
      </c>
      <c r="D908">
        <v>-2.1269110000000002</v>
      </c>
      <c r="E908">
        <v>8.8259359999999995E-2</v>
      </c>
      <c r="F908">
        <v>-9.7737770000000002E-2</v>
      </c>
      <c r="G908">
        <v>0.84867530000000002</v>
      </c>
      <c r="H908">
        <v>0.92499379999999998</v>
      </c>
      <c r="I908">
        <v>1.077143</v>
      </c>
      <c r="J908">
        <v>-0.8796292</v>
      </c>
      <c r="K908">
        <v>0.41713460000000002</v>
      </c>
      <c r="L908">
        <v>-0.78152999999999995</v>
      </c>
      <c r="M908">
        <v>-6.670774E-3</v>
      </c>
      <c r="N908">
        <v>-0.71289559999999996</v>
      </c>
      <c r="O908">
        <v>2.5232050000000002E-3</v>
      </c>
      <c r="P908">
        <v>1.2965279999999999</v>
      </c>
      <c r="Q908">
        <v>1.9807859999999999</v>
      </c>
      <c r="R908">
        <v>-0.38330389999999998</v>
      </c>
      <c r="S908">
        <v>1.0998190000000001</v>
      </c>
      <c r="T908">
        <v>-1.2528969999999999</v>
      </c>
      <c r="U908">
        <v>2.1619769999999998</v>
      </c>
    </row>
    <row r="909" spans="1:21" x14ac:dyDescent="0.25">
      <c r="A909" s="20">
        <f>0.000000723066*10^9</f>
        <v>723.06600000000003</v>
      </c>
      <c r="B909">
        <v>-0.49121720000000002</v>
      </c>
      <c r="C909">
        <v>0.39944429999999997</v>
      </c>
      <c r="D909">
        <v>-0.3072743</v>
      </c>
      <c r="E909">
        <v>0.56416189999999999</v>
      </c>
      <c r="F909">
        <v>-0.17415600000000001</v>
      </c>
      <c r="G909">
        <v>1.139607</v>
      </c>
      <c r="H909">
        <v>-0.20611090000000001</v>
      </c>
      <c r="I909">
        <v>1.6042149999999999</v>
      </c>
      <c r="J909">
        <v>-1.2196689999999999</v>
      </c>
      <c r="K909">
        <v>-0.83664079999999996</v>
      </c>
      <c r="L909">
        <v>-0.52688599999999997</v>
      </c>
      <c r="M909">
        <v>-0.8756815</v>
      </c>
      <c r="N909">
        <v>-0.15388569999999999</v>
      </c>
      <c r="O909">
        <v>-0.57132039999999995</v>
      </c>
      <c r="P909">
        <v>2.3192349999999999</v>
      </c>
      <c r="Q909">
        <v>2.4861689999999999</v>
      </c>
      <c r="R909">
        <v>0.52446060000000005</v>
      </c>
      <c r="S909">
        <v>0.39251130000000001</v>
      </c>
      <c r="T909">
        <v>-1.3444160000000001</v>
      </c>
      <c r="U909">
        <v>1.8130980000000001</v>
      </c>
    </row>
    <row r="910" spans="1:21" x14ac:dyDescent="0.25">
      <c r="A910" s="20">
        <f>0.000000724066*10^9</f>
        <v>724.06600000000003</v>
      </c>
      <c r="B910">
        <v>-2.262124</v>
      </c>
      <c r="C910">
        <v>-1.1173200000000001</v>
      </c>
      <c r="D910">
        <v>1.9350149999999999</v>
      </c>
      <c r="E910">
        <v>0.60201979999999999</v>
      </c>
      <c r="F910">
        <v>-0.32956990000000003</v>
      </c>
      <c r="G910">
        <v>0.3568017</v>
      </c>
      <c r="H910">
        <v>-1.14391</v>
      </c>
      <c r="I910">
        <v>0.12788550000000001</v>
      </c>
      <c r="J910">
        <v>-1.308748</v>
      </c>
      <c r="K910">
        <v>-1.127022</v>
      </c>
      <c r="L910">
        <v>-1.218237E-2</v>
      </c>
      <c r="M910">
        <v>-0.52419859999999996</v>
      </c>
      <c r="N910">
        <v>0.34313159999999998</v>
      </c>
      <c r="O910">
        <v>-0.59297160000000004</v>
      </c>
      <c r="P910">
        <v>1.9564760000000001</v>
      </c>
      <c r="Q910">
        <v>1.631273</v>
      </c>
      <c r="R910">
        <v>1.0379339999999999</v>
      </c>
      <c r="S910">
        <v>-0.27433170000000001</v>
      </c>
      <c r="T910">
        <v>-0.68350520000000003</v>
      </c>
      <c r="U910">
        <v>0.31077729999999998</v>
      </c>
    </row>
    <row r="911" spans="1:21" x14ac:dyDescent="0.25">
      <c r="A911" s="20">
        <f>0.000000725066*10^9</f>
        <v>725.06599999999992</v>
      </c>
      <c r="B911">
        <v>-2.282505</v>
      </c>
      <c r="C911">
        <v>-0.22307009999999999</v>
      </c>
      <c r="D911">
        <v>2.111783</v>
      </c>
      <c r="E911">
        <v>0.2447076</v>
      </c>
      <c r="F911">
        <v>0.40999930000000001</v>
      </c>
      <c r="G911">
        <v>-0.52802760000000004</v>
      </c>
      <c r="H911">
        <v>-1.2787470000000001</v>
      </c>
      <c r="I911">
        <v>-0.96747249999999996</v>
      </c>
      <c r="J911">
        <v>-0.48902489999999998</v>
      </c>
      <c r="K911">
        <v>-0.31934299999999999</v>
      </c>
      <c r="L911">
        <v>8.2866980000000007E-2</v>
      </c>
      <c r="M911">
        <v>0.13631570000000001</v>
      </c>
      <c r="N911">
        <v>-0.89693409999999996</v>
      </c>
      <c r="O911">
        <v>-0.14887710000000001</v>
      </c>
      <c r="P911">
        <v>0.16359750000000001</v>
      </c>
      <c r="Q911">
        <v>-9.38943E-2</v>
      </c>
      <c r="R911">
        <v>0.94774210000000003</v>
      </c>
      <c r="S911">
        <v>-0.3859785</v>
      </c>
      <c r="T911">
        <v>0.11509129999999999</v>
      </c>
      <c r="U911">
        <v>-1.6902790000000001</v>
      </c>
    </row>
    <row r="912" spans="1:21" x14ac:dyDescent="0.25">
      <c r="A912" s="20">
        <f>0.000000726066*10^9</f>
        <v>726.06600000000003</v>
      </c>
      <c r="B912">
        <v>7.2148299999999999E-2</v>
      </c>
      <c r="C912">
        <v>1.5060819999999999</v>
      </c>
      <c r="D912">
        <v>0.78415000000000001</v>
      </c>
      <c r="E912">
        <v>0.67985090000000004</v>
      </c>
      <c r="F912">
        <v>0.17351929999999999</v>
      </c>
      <c r="G912">
        <v>-0.34926839999999998</v>
      </c>
      <c r="H912">
        <v>-0.90979390000000004</v>
      </c>
      <c r="I912">
        <v>0.2216738</v>
      </c>
      <c r="J912">
        <v>0.75953800000000005</v>
      </c>
      <c r="K912">
        <v>0.3670948</v>
      </c>
      <c r="L912">
        <v>0.2865972</v>
      </c>
      <c r="M912">
        <v>-0.22948869999999999</v>
      </c>
      <c r="N912">
        <v>-2.1749779999999999</v>
      </c>
      <c r="O912">
        <v>1.0125470000000001</v>
      </c>
      <c r="P912">
        <v>-0.22594880000000001</v>
      </c>
      <c r="Q912">
        <v>-0.92011799999999999</v>
      </c>
      <c r="R912">
        <v>-0.29475170000000001</v>
      </c>
      <c r="S912">
        <v>0.29346240000000001</v>
      </c>
      <c r="T912">
        <v>0.87714349999999996</v>
      </c>
      <c r="U912">
        <v>-1.9539390000000001</v>
      </c>
    </row>
    <row r="913" spans="1:21" x14ac:dyDescent="0.25">
      <c r="A913" s="20">
        <f>0.000000727066*10^9</f>
        <v>727.06600000000003</v>
      </c>
      <c r="B913">
        <v>0.82400340000000005</v>
      </c>
      <c r="C913">
        <v>0.88681790000000005</v>
      </c>
      <c r="D913">
        <v>-0.10389669999999999</v>
      </c>
      <c r="E913">
        <v>1.664841</v>
      </c>
      <c r="F913">
        <v>-0.98923839999999996</v>
      </c>
      <c r="G913">
        <v>5.4393030000000002E-2</v>
      </c>
      <c r="H913">
        <v>-1.1181239999999999</v>
      </c>
      <c r="I913">
        <v>1.4044559999999999</v>
      </c>
      <c r="J913">
        <v>0.85764839999999998</v>
      </c>
      <c r="K913">
        <v>-0.48550779999999999</v>
      </c>
      <c r="L913">
        <v>1.082395</v>
      </c>
      <c r="M913">
        <v>-0.31942959999999998</v>
      </c>
      <c r="N913">
        <v>-1.131316</v>
      </c>
      <c r="O913">
        <v>1.6022449999999999</v>
      </c>
      <c r="P913">
        <v>0.95614129999999997</v>
      </c>
      <c r="Q913">
        <v>0.32564340000000003</v>
      </c>
      <c r="R913">
        <v>-1.8748750000000001</v>
      </c>
      <c r="S913">
        <v>1.218809</v>
      </c>
      <c r="T913">
        <v>0.97408240000000001</v>
      </c>
      <c r="U913">
        <v>-6.5924670000000005E-2</v>
      </c>
    </row>
    <row r="914" spans="1:21" x14ac:dyDescent="0.25">
      <c r="A914" s="20">
        <f>0.000000728066*10^9</f>
        <v>728.06600000000003</v>
      </c>
      <c r="B914">
        <v>-0.42784699999999998</v>
      </c>
      <c r="C914">
        <v>-0.54192059999999997</v>
      </c>
      <c r="D914">
        <v>-5.0557659999999997E-2</v>
      </c>
      <c r="E914">
        <v>1.3987240000000001</v>
      </c>
      <c r="F914">
        <v>-0.96961410000000003</v>
      </c>
      <c r="G914">
        <v>9.2245720000000003E-3</v>
      </c>
      <c r="H914">
        <v>-1.7530889999999999</v>
      </c>
      <c r="I914">
        <v>0.87367859999999997</v>
      </c>
      <c r="J914">
        <v>-0.36628500000000003</v>
      </c>
      <c r="K914">
        <v>-1.5506949999999999</v>
      </c>
      <c r="L914">
        <v>1.3199799999999999</v>
      </c>
      <c r="M914">
        <v>0.19514970000000001</v>
      </c>
      <c r="N914">
        <v>0.33128809999999997</v>
      </c>
      <c r="O914">
        <v>1.021876</v>
      </c>
      <c r="P914">
        <v>0.71631250000000002</v>
      </c>
      <c r="Q914">
        <v>1.6896869999999999</v>
      </c>
      <c r="R914">
        <v>-1.030637</v>
      </c>
      <c r="S914">
        <v>1.7542089999999999</v>
      </c>
      <c r="T914">
        <v>0.41855520000000002</v>
      </c>
      <c r="U914">
        <v>1.254381</v>
      </c>
    </row>
    <row r="915" spans="1:21" x14ac:dyDescent="0.25">
      <c r="A915" s="20">
        <f>0.000000729066*10^9</f>
        <v>729.06600000000003</v>
      </c>
      <c r="B915">
        <v>-0.54834519999999998</v>
      </c>
      <c r="C915">
        <v>-0.1629707</v>
      </c>
      <c r="D915">
        <v>0.38504240000000001</v>
      </c>
      <c r="E915">
        <v>-0.1154374</v>
      </c>
      <c r="F915">
        <v>-0.50330030000000003</v>
      </c>
      <c r="G915">
        <v>-2.7984279999999999E-3</v>
      </c>
      <c r="H915">
        <v>-1.617634</v>
      </c>
      <c r="I915">
        <v>0.19375419999999999</v>
      </c>
      <c r="J915">
        <v>-0.61236009999999996</v>
      </c>
      <c r="K915">
        <v>-1.549485</v>
      </c>
      <c r="L915">
        <v>1.84397E-2</v>
      </c>
      <c r="M915">
        <v>9.6496819999999997E-2</v>
      </c>
      <c r="N915">
        <v>0.16371160000000001</v>
      </c>
      <c r="O915">
        <v>0.51511459999999998</v>
      </c>
      <c r="P915">
        <v>-0.97536239999999996</v>
      </c>
      <c r="Q915">
        <v>1.7316149999999999</v>
      </c>
      <c r="R915">
        <v>0.77155739999999995</v>
      </c>
      <c r="S915">
        <v>1.562416</v>
      </c>
      <c r="T915">
        <v>6.7466120000000004E-2</v>
      </c>
      <c r="U915">
        <v>0.8629076</v>
      </c>
    </row>
    <row r="916" spans="1:21" x14ac:dyDescent="0.25">
      <c r="A916" s="20">
        <f>0.000000730066*10^9</f>
        <v>730.06600000000003</v>
      </c>
      <c r="B916">
        <v>0.1809943</v>
      </c>
      <c r="C916">
        <v>0.21086279999999999</v>
      </c>
      <c r="D916">
        <v>0.78683829999999999</v>
      </c>
      <c r="E916">
        <v>-0.56802560000000002</v>
      </c>
      <c r="F916">
        <v>-0.75789150000000005</v>
      </c>
      <c r="G916">
        <v>-8.6242949999999999E-2</v>
      </c>
      <c r="H916">
        <v>-1.118528</v>
      </c>
      <c r="I916">
        <v>-2.1478939999999998E-2</v>
      </c>
      <c r="J916">
        <v>9.4762799999999994E-2</v>
      </c>
      <c r="K916">
        <v>-0.93030570000000001</v>
      </c>
      <c r="L916">
        <v>-1.641092</v>
      </c>
      <c r="M916">
        <v>7.6403799999999998E-4</v>
      </c>
      <c r="N916">
        <v>-0.35449570000000002</v>
      </c>
      <c r="O916">
        <v>0.48023749999999998</v>
      </c>
      <c r="P916">
        <v>-1.378484</v>
      </c>
      <c r="Q916">
        <v>1.476129</v>
      </c>
      <c r="R916">
        <v>0.49094670000000001</v>
      </c>
      <c r="S916">
        <v>0.212563</v>
      </c>
      <c r="T916">
        <v>0.4680916</v>
      </c>
      <c r="U916">
        <v>0.54259329999999995</v>
      </c>
    </row>
    <row r="917" spans="1:21" x14ac:dyDescent="0.25">
      <c r="A917" s="20">
        <f>0.000000731066*10^9</f>
        <v>731.06600000000003</v>
      </c>
      <c r="B917">
        <v>-0.35160979999999997</v>
      </c>
      <c r="C917">
        <v>-0.88760810000000001</v>
      </c>
      <c r="D917">
        <v>1.000535</v>
      </c>
      <c r="E917">
        <v>0.62236159999999996</v>
      </c>
      <c r="F917">
        <v>-0.67835780000000001</v>
      </c>
      <c r="G917">
        <v>0.51826280000000002</v>
      </c>
      <c r="H917">
        <v>-0.69924379999999997</v>
      </c>
      <c r="I917">
        <v>-0.84294480000000005</v>
      </c>
      <c r="J917">
        <v>-0.39750160000000001</v>
      </c>
      <c r="K917">
        <v>0.90268300000000001</v>
      </c>
      <c r="L917">
        <v>-2.1270349999999998</v>
      </c>
      <c r="M917">
        <v>0.15475069999999999</v>
      </c>
      <c r="N917">
        <v>-0.3274647</v>
      </c>
      <c r="O917">
        <v>0.17690600000000001</v>
      </c>
      <c r="P917">
        <v>-0.83433619999999997</v>
      </c>
      <c r="Q917">
        <v>0.88313629999999999</v>
      </c>
      <c r="R917">
        <v>-0.55885879999999999</v>
      </c>
      <c r="S917">
        <v>-1.152997</v>
      </c>
      <c r="T917">
        <v>0.61129789999999995</v>
      </c>
      <c r="U917">
        <v>0.23120640000000001</v>
      </c>
    </row>
    <row r="918" spans="1:21" x14ac:dyDescent="0.25">
      <c r="A918" s="20">
        <f>0.000000732066*10^9</f>
        <v>732.06599999999992</v>
      </c>
      <c r="B918">
        <v>-1.1375519999999999</v>
      </c>
      <c r="C918">
        <v>-1.1147739999999999</v>
      </c>
      <c r="D918">
        <v>1.106042</v>
      </c>
      <c r="E918">
        <v>1.63283</v>
      </c>
      <c r="F918">
        <v>-0.54840829999999996</v>
      </c>
      <c r="G918">
        <v>1.7421610000000001</v>
      </c>
      <c r="H918">
        <v>0.1072188</v>
      </c>
      <c r="I918">
        <v>-1.906787</v>
      </c>
      <c r="J918">
        <v>-1.328581</v>
      </c>
      <c r="K918">
        <v>1.7582070000000001</v>
      </c>
      <c r="L918">
        <v>-1.6804349999999999</v>
      </c>
      <c r="M918">
        <v>-0.58966050000000003</v>
      </c>
      <c r="N918">
        <v>-0.29213440000000002</v>
      </c>
      <c r="O918">
        <v>-0.80510349999999997</v>
      </c>
      <c r="P918">
        <v>-0.90663629999999995</v>
      </c>
      <c r="Q918">
        <v>-0.49180649999999998</v>
      </c>
      <c r="R918">
        <v>-0.85395869999999996</v>
      </c>
      <c r="S918">
        <v>-1.148196</v>
      </c>
      <c r="T918">
        <v>-0.2301704</v>
      </c>
      <c r="U918">
        <v>-0.90579089999999995</v>
      </c>
    </row>
    <row r="919" spans="1:21" x14ac:dyDescent="0.25">
      <c r="A919" s="20">
        <f>0.000000733066*10^9</f>
        <v>733.06600000000003</v>
      </c>
      <c r="B919">
        <v>-0.83755190000000002</v>
      </c>
      <c r="C919">
        <v>0.31389070000000002</v>
      </c>
      <c r="D919">
        <v>1.1788449999999999</v>
      </c>
      <c r="E919">
        <v>1.8680909999999999</v>
      </c>
      <c r="F919">
        <v>-0.21996889999999999</v>
      </c>
      <c r="G919">
        <v>0.57675339999999997</v>
      </c>
      <c r="H919">
        <v>0.35302929999999999</v>
      </c>
      <c r="I919">
        <v>-1.6556599999999999</v>
      </c>
      <c r="J919">
        <v>-0.5954081</v>
      </c>
      <c r="K919">
        <v>-0.64436640000000001</v>
      </c>
      <c r="L919">
        <v>-1.0523070000000001</v>
      </c>
      <c r="M919">
        <v>-1.9927079999999999</v>
      </c>
      <c r="N919">
        <v>-0.76617500000000005</v>
      </c>
      <c r="O919">
        <v>-1.6438839999999999</v>
      </c>
      <c r="P919">
        <v>-0.82054229999999995</v>
      </c>
      <c r="Q919">
        <v>-1.481676</v>
      </c>
      <c r="R919">
        <v>-0.69798689999999997</v>
      </c>
      <c r="S919">
        <v>-0.84004179999999995</v>
      </c>
      <c r="T919">
        <v>-0.37209959999999997</v>
      </c>
      <c r="U919">
        <v>-1.288205</v>
      </c>
    </row>
    <row r="920" spans="1:21" x14ac:dyDescent="0.25">
      <c r="A920" s="20">
        <f>0.000000734066*10^9</f>
        <v>734.06600000000003</v>
      </c>
      <c r="B920">
        <v>0.20336599999999999</v>
      </c>
      <c r="C920">
        <v>0.76362609999999997</v>
      </c>
      <c r="D920">
        <v>0.72368399999999999</v>
      </c>
      <c r="E920">
        <v>1.1311599999999999</v>
      </c>
      <c r="F920">
        <v>1.3470249999999999</v>
      </c>
      <c r="G920">
        <v>-2.8299850000000002</v>
      </c>
      <c r="H920">
        <v>-4.7644560000000002E-2</v>
      </c>
      <c r="I920">
        <v>-0.36262749999999999</v>
      </c>
      <c r="J920">
        <v>1.148768</v>
      </c>
      <c r="K920">
        <v>-2.191605</v>
      </c>
      <c r="L920">
        <v>-3.7198059999999998E-2</v>
      </c>
      <c r="M920">
        <v>-2.2399019999999998</v>
      </c>
      <c r="N920">
        <v>-1.749905</v>
      </c>
      <c r="O920">
        <v>-1.192402</v>
      </c>
      <c r="P920">
        <v>-0.16019159999999999</v>
      </c>
      <c r="Q920">
        <v>-0.88522889999999999</v>
      </c>
      <c r="R920">
        <v>-0.33043260000000002</v>
      </c>
      <c r="S920">
        <v>-0.88120299999999996</v>
      </c>
      <c r="T920">
        <v>5.127756E-2</v>
      </c>
      <c r="U920">
        <v>-0.39195400000000002</v>
      </c>
    </row>
    <row r="921" spans="1:21" x14ac:dyDescent="0.25">
      <c r="A921" s="20">
        <f>0.000000735066*10^9</f>
        <v>735.06599999999992</v>
      </c>
      <c r="B921">
        <v>0.41730650000000002</v>
      </c>
      <c r="C921">
        <v>-0.2746672</v>
      </c>
      <c r="D921">
        <v>-0.18740970000000001</v>
      </c>
      <c r="E921">
        <v>-0.42182069999999999</v>
      </c>
      <c r="F921">
        <v>1.938831</v>
      </c>
      <c r="G921">
        <v>-3.6836679999999999</v>
      </c>
      <c r="H921">
        <v>0.52926629999999997</v>
      </c>
      <c r="I921">
        <v>0.1723703</v>
      </c>
      <c r="J921">
        <v>1.5044550000000001</v>
      </c>
      <c r="K921">
        <v>-0.46913470000000002</v>
      </c>
      <c r="L921">
        <v>1.262267</v>
      </c>
      <c r="M921">
        <v>-0.52269699999999997</v>
      </c>
      <c r="N921">
        <v>-1.9162090000000001</v>
      </c>
      <c r="O921">
        <v>-0.1217984</v>
      </c>
      <c r="P921">
        <v>6.5825809999999998E-2</v>
      </c>
      <c r="Q921">
        <v>-0.2325149</v>
      </c>
      <c r="R921">
        <v>-0.13915530000000001</v>
      </c>
      <c r="S921">
        <v>-0.36241079999999998</v>
      </c>
      <c r="T921">
        <v>-0.494591</v>
      </c>
      <c r="U921">
        <v>0.237456</v>
      </c>
    </row>
    <row r="922" spans="1:21" x14ac:dyDescent="0.25">
      <c r="A922" s="20">
        <f>0.000000736066*10^9</f>
        <v>736.06600000000003</v>
      </c>
      <c r="B922">
        <v>-1.0078940000000001</v>
      </c>
      <c r="C922">
        <v>-0.77737789999999996</v>
      </c>
      <c r="D922">
        <v>-0.1491208</v>
      </c>
      <c r="E922">
        <v>-0.50930830000000005</v>
      </c>
      <c r="F922">
        <v>0.36221799999999998</v>
      </c>
      <c r="G922">
        <v>-1.754704</v>
      </c>
      <c r="H922">
        <v>1.241452</v>
      </c>
      <c r="I922">
        <v>-0.29532629999999999</v>
      </c>
      <c r="J922">
        <v>0.31842280000000001</v>
      </c>
      <c r="K922">
        <v>1.0264169999999999</v>
      </c>
      <c r="L922">
        <v>1.812066</v>
      </c>
      <c r="M922">
        <v>1.10338</v>
      </c>
      <c r="N922">
        <v>-0.34884199999999999</v>
      </c>
      <c r="O922">
        <v>1.093445</v>
      </c>
      <c r="P922">
        <v>-0.1765197</v>
      </c>
      <c r="Q922">
        <v>-0.43106879999999997</v>
      </c>
      <c r="R922">
        <v>-0.31907679999999999</v>
      </c>
      <c r="S922">
        <v>0.66100320000000001</v>
      </c>
      <c r="T922">
        <v>-1.343817</v>
      </c>
      <c r="U922">
        <v>-0.1088422</v>
      </c>
    </row>
    <row r="923" spans="1:21" x14ac:dyDescent="0.25">
      <c r="A923" s="20">
        <f>0.000000737066*10^9</f>
        <v>737.06600000000003</v>
      </c>
      <c r="B923">
        <v>-1.4152260000000001</v>
      </c>
      <c r="C923">
        <v>-0.16811680000000001</v>
      </c>
      <c r="D923">
        <v>0.45613890000000001</v>
      </c>
      <c r="E923">
        <v>1.1983440000000001</v>
      </c>
      <c r="F923">
        <v>-0.77556559999999997</v>
      </c>
      <c r="G923">
        <v>-0.80573059999999996</v>
      </c>
      <c r="H923">
        <v>-9.6779889999999993E-2</v>
      </c>
      <c r="I923">
        <v>-0.25027969999999999</v>
      </c>
      <c r="J923">
        <v>-0.31053370000000002</v>
      </c>
      <c r="K923">
        <v>-9.1164660000000002E-3</v>
      </c>
      <c r="L923">
        <v>1.2680549999999999</v>
      </c>
      <c r="M923">
        <v>0.64422659999999998</v>
      </c>
      <c r="N923">
        <v>1.5103789999999999</v>
      </c>
      <c r="O923">
        <v>2.1366990000000001</v>
      </c>
      <c r="P923">
        <v>-3.3496680000000001E-2</v>
      </c>
      <c r="Q923">
        <v>6.5992949999999995E-2</v>
      </c>
      <c r="R923">
        <v>-1.7891790000000001E-2</v>
      </c>
      <c r="S923">
        <v>1.277128</v>
      </c>
      <c r="T923">
        <v>-1.4691920000000001</v>
      </c>
      <c r="U923">
        <v>-0.72657059999999996</v>
      </c>
    </row>
    <row r="924" spans="1:21" x14ac:dyDescent="0.25">
      <c r="A924" s="20">
        <f>0.000000738066*10^9</f>
        <v>738.06600000000003</v>
      </c>
      <c r="B924">
        <v>-0.54701500000000003</v>
      </c>
      <c r="C924">
        <v>0.67482149999999996</v>
      </c>
      <c r="D924">
        <v>-1.476186E-2</v>
      </c>
      <c r="E924">
        <v>2.130274</v>
      </c>
      <c r="F924">
        <v>-6.835724E-2</v>
      </c>
      <c r="G924">
        <v>-0.1158382</v>
      </c>
      <c r="H924">
        <v>-1.608007</v>
      </c>
      <c r="I924">
        <v>0.53251649999999995</v>
      </c>
      <c r="J924">
        <v>-0.28624100000000002</v>
      </c>
      <c r="K924">
        <v>-2.3117640000000002</v>
      </c>
      <c r="L924">
        <v>0.4040744</v>
      </c>
      <c r="M924">
        <v>-0.15527850000000001</v>
      </c>
      <c r="N924">
        <v>1.2988390000000001</v>
      </c>
      <c r="O924">
        <v>1.4933860000000001</v>
      </c>
      <c r="P924">
        <v>0.26158789999999998</v>
      </c>
      <c r="Q924">
        <v>0.48809540000000001</v>
      </c>
      <c r="R924">
        <v>0.6789385</v>
      </c>
      <c r="S924">
        <v>1.014734</v>
      </c>
      <c r="T924">
        <v>-1.688131</v>
      </c>
      <c r="U924">
        <v>-0.48135470000000002</v>
      </c>
    </row>
    <row r="925" spans="1:21" x14ac:dyDescent="0.25">
      <c r="A925" s="20">
        <f>0.000000739066*10^9</f>
        <v>739.06599999999992</v>
      </c>
      <c r="B925">
        <v>-0.76829369999999997</v>
      </c>
      <c r="C925">
        <v>0.82295050000000003</v>
      </c>
      <c r="D925">
        <v>-0.77730239999999995</v>
      </c>
      <c r="E925">
        <v>1.2143360000000001</v>
      </c>
      <c r="F925">
        <v>1.0443990000000001</v>
      </c>
      <c r="G925">
        <v>1.164523</v>
      </c>
      <c r="H925">
        <v>-0.1959883</v>
      </c>
      <c r="I925">
        <v>0.29361090000000001</v>
      </c>
      <c r="J925">
        <v>-0.88856279999999999</v>
      </c>
      <c r="K925">
        <v>-2.9877609999999999</v>
      </c>
      <c r="L925">
        <v>-0.23525080000000001</v>
      </c>
      <c r="M925">
        <v>0.20892959999999999</v>
      </c>
      <c r="N925">
        <v>-0.65915190000000001</v>
      </c>
      <c r="O925">
        <v>-8.9489079999999999E-2</v>
      </c>
      <c r="P925">
        <v>9.5680109999999999E-2</v>
      </c>
      <c r="Q925">
        <v>0.56471689999999997</v>
      </c>
      <c r="R925">
        <v>0.25963740000000002</v>
      </c>
      <c r="S925">
        <v>0.4923786</v>
      </c>
      <c r="T925">
        <v>-2.3540999999999999</v>
      </c>
      <c r="U925">
        <v>0.41238370000000002</v>
      </c>
    </row>
    <row r="926" spans="1:21" x14ac:dyDescent="0.25">
      <c r="A926" s="20">
        <f>0.000000740066*10^9</f>
        <v>740.06600000000003</v>
      </c>
      <c r="B926">
        <v>-0.6996173</v>
      </c>
      <c r="C926">
        <v>0.64765019999999995</v>
      </c>
      <c r="D926">
        <v>-1.371127</v>
      </c>
      <c r="E926">
        <v>0.40673140000000002</v>
      </c>
      <c r="F926">
        <v>0.94806539999999995</v>
      </c>
      <c r="G926">
        <v>0.77992950000000005</v>
      </c>
      <c r="H926">
        <v>1.604371</v>
      </c>
      <c r="I926">
        <v>-0.76239440000000003</v>
      </c>
      <c r="J926">
        <v>-0.78097559999999999</v>
      </c>
      <c r="K926">
        <v>-1.7533380000000001</v>
      </c>
      <c r="L926">
        <v>-0.54396029999999995</v>
      </c>
      <c r="M926">
        <v>0.30682700000000002</v>
      </c>
      <c r="N926">
        <v>-1.540551</v>
      </c>
      <c r="O926">
        <v>-1.0781480000000001</v>
      </c>
      <c r="P926">
        <v>6.69902E-3</v>
      </c>
      <c r="Q926">
        <v>1.4048579999999999</v>
      </c>
      <c r="R926">
        <v>-0.97421080000000004</v>
      </c>
      <c r="S926">
        <v>0.90404640000000003</v>
      </c>
      <c r="T926">
        <v>-2.2831090000000001</v>
      </c>
      <c r="U926">
        <v>0.4274385</v>
      </c>
    </row>
    <row r="927" spans="1:21" x14ac:dyDescent="0.25">
      <c r="A927" s="20">
        <f>0.000000741066*10^9</f>
        <v>741.06600000000003</v>
      </c>
      <c r="B927">
        <v>-0.24704000000000001</v>
      </c>
      <c r="C927">
        <v>0.66918390000000005</v>
      </c>
      <c r="D927">
        <v>-2.1042679999999998</v>
      </c>
      <c r="E927">
        <v>1.0960110000000001</v>
      </c>
      <c r="F927">
        <v>0.18314069999999999</v>
      </c>
      <c r="G927">
        <v>-0.51909919999999998</v>
      </c>
      <c r="H927">
        <v>0.82991579999999998</v>
      </c>
      <c r="I927">
        <v>-0.58036489999999996</v>
      </c>
      <c r="J927">
        <v>0.55329550000000005</v>
      </c>
      <c r="K927">
        <v>-1.524481</v>
      </c>
      <c r="L927">
        <v>-0.47856310000000002</v>
      </c>
      <c r="M927">
        <v>-0.1771693</v>
      </c>
      <c r="N927">
        <v>-0.92998000000000003</v>
      </c>
      <c r="O927">
        <v>-1.566052</v>
      </c>
      <c r="P927">
        <v>0.23534269999999999</v>
      </c>
      <c r="Q927">
        <v>1.7453339999999999</v>
      </c>
      <c r="R927">
        <v>-1.533636</v>
      </c>
      <c r="S927">
        <v>1.462502</v>
      </c>
      <c r="T927">
        <v>-1.8223039999999999</v>
      </c>
      <c r="U927">
        <v>-0.339393</v>
      </c>
    </row>
    <row r="928" spans="1:21" x14ac:dyDescent="0.25">
      <c r="A928" s="20">
        <f>0.000000742066*10^9</f>
        <v>742.06599999999992</v>
      </c>
      <c r="B928">
        <v>-0.74886220000000003</v>
      </c>
      <c r="C928">
        <v>0.26720060000000001</v>
      </c>
      <c r="D928">
        <v>-1.5848089999999999</v>
      </c>
      <c r="E928">
        <v>1.760316</v>
      </c>
      <c r="F928">
        <v>0.1945665</v>
      </c>
      <c r="G928">
        <v>-0.43276779999999998</v>
      </c>
      <c r="H928">
        <v>-0.53970660000000004</v>
      </c>
      <c r="I928">
        <v>0.36342360000000001</v>
      </c>
      <c r="J928">
        <v>1.2548220000000001</v>
      </c>
      <c r="K928">
        <v>-2.2259410000000002</v>
      </c>
      <c r="L928">
        <v>-0.49834060000000002</v>
      </c>
      <c r="M928">
        <v>-0.27364559999999999</v>
      </c>
      <c r="N928">
        <v>-0.42022880000000001</v>
      </c>
      <c r="O928">
        <v>-1.009892</v>
      </c>
      <c r="P928">
        <v>0.31301220000000002</v>
      </c>
      <c r="Q928">
        <v>0.74826429999999999</v>
      </c>
      <c r="R928">
        <v>-0.93691869999999999</v>
      </c>
      <c r="S928">
        <v>0.62245110000000003</v>
      </c>
      <c r="T928">
        <v>-1.986016</v>
      </c>
      <c r="U928">
        <v>-0.2345536</v>
      </c>
    </row>
    <row r="929" spans="1:21" x14ac:dyDescent="0.25">
      <c r="A929" s="20">
        <f>0.000000743066*10^9</f>
        <v>743.06600000000003</v>
      </c>
      <c r="B929">
        <v>-0.64541329999999997</v>
      </c>
      <c r="C929">
        <v>-0.89831090000000002</v>
      </c>
      <c r="D929">
        <v>-0.41839110000000002</v>
      </c>
      <c r="E929">
        <v>1.5380039999999999</v>
      </c>
      <c r="F929">
        <v>0.23272370000000001</v>
      </c>
      <c r="G929">
        <v>0.41488760000000002</v>
      </c>
      <c r="H929">
        <v>-0.48875649999999998</v>
      </c>
      <c r="I929">
        <v>0.30749939999999998</v>
      </c>
      <c r="J929">
        <v>1.437068</v>
      </c>
      <c r="K929">
        <v>-1.438741</v>
      </c>
      <c r="L929">
        <v>-1.242105</v>
      </c>
      <c r="M929">
        <v>-0.42788559999999998</v>
      </c>
      <c r="N929">
        <v>-0.85307699999999997</v>
      </c>
      <c r="O929">
        <v>0.27144259999999998</v>
      </c>
      <c r="P929">
        <v>5.241138E-2</v>
      </c>
      <c r="Q929">
        <v>-0.83389959999999996</v>
      </c>
      <c r="R929">
        <v>0.35247450000000002</v>
      </c>
      <c r="S929">
        <v>-0.19862489999999999</v>
      </c>
      <c r="T929">
        <v>-2.5897709999999998</v>
      </c>
      <c r="U929">
        <v>0.32732679999999997</v>
      </c>
    </row>
    <row r="930" spans="1:21" x14ac:dyDescent="0.25">
      <c r="A930" s="20">
        <f>0.000000744066*10^9</f>
        <v>744.06600000000003</v>
      </c>
      <c r="B930">
        <v>-0.15753719999999999</v>
      </c>
      <c r="C930">
        <v>-1.7108369999999999</v>
      </c>
      <c r="D930">
        <v>-0.44511420000000002</v>
      </c>
      <c r="E930">
        <v>0.69567630000000003</v>
      </c>
      <c r="F930">
        <v>-0.2789276</v>
      </c>
      <c r="G930">
        <v>0.97688229999999998</v>
      </c>
      <c r="H930">
        <v>0.73012169999999998</v>
      </c>
      <c r="I930">
        <v>-4.3975649999999998E-2</v>
      </c>
      <c r="J930">
        <v>1.3704449999999999</v>
      </c>
      <c r="K930">
        <v>0.19238920000000001</v>
      </c>
      <c r="L930">
        <v>-2.4088889999999998</v>
      </c>
      <c r="M930">
        <v>-1.2037910000000001</v>
      </c>
      <c r="N930">
        <v>-1.5793839999999999</v>
      </c>
      <c r="O930">
        <v>-0.14654519999999999</v>
      </c>
      <c r="P930">
        <v>-0.7828695</v>
      </c>
      <c r="Q930">
        <v>-1.580225</v>
      </c>
      <c r="R930">
        <v>1.2413240000000001</v>
      </c>
      <c r="S930">
        <v>0.12534090000000001</v>
      </c>
      <c r="T930">
        <v>-2.652339</v>
      </c>
      <c r="U930">
        <v>-0.1110444</v>
      </c>
    </row>
    <row r="931" spans="1:21" x14ac:dyDescent="0.25">
      <c r="A931" s="20">
        <f>0.000000745065*10^9</f>
        <v>745.06499999999994</v>
      </c>
      <c r="B931">
        <v>-0.32819470000000001</v>
      </c>
      <c r="C931">
        <v>-0.79140690000000002</v>
      </c>
      <c r="D931">
        <v>-0.73104539999999996</v>
      </c>
      <c r="E931">
        <v>-0.29762909999999998</v>
      </c>
      <c r="F931">
        <v>-0.53887450000000003</v>
      </c>
      <c r="G931">
        <v>1.452569</v>
      </c>
      <c r="H931">
        <v>1.5685549999999999</v>
      </c>
      <c r="I931">
        <v>0.1100056</v>
      </c>
      <c r="J931">
        <v>0.71300300000000005</v>
      </c>
      <c r="K931">
        <v>0.53537920000000006</v>
      </c>
      <c r="L931">
        <v>-2.5452439999999998</v>
      </c>
      <c r="M931">
        <v>-1.584821</v>
      </c>
      <c r="N931">
        <v>-1.6658770000000001</v>
      </c>
      <c r="O931">
        <v>-2.1854809999999998</v>
      </c>
      <c r="P931">
        <v>-1.567364</v>
      </c>
      <c r="Q931">
        <v>-1.146557</v>
      </c>
      <c r="R931">
        <v>0.80665609999999999</v>
      </c>
      <c r="S931">
        <v>0.62523989999999996</v>
      </c>
      <c r="T931">
        <v>-1.2165509999999999</v>
      </c>
      <c r="U931">
        <v>5.971315E-2</v>
      </c>
    </row>
    <row r="932" spans="1:21" x14ac:dyDescent="0.25">
      <c r="A932" s="20">
        <f>0.000000746065*10^9</f>
        <v>746.06500000000005</v>
      </c>
      <c r="B932">
        <v>-5.836736E-2</v>
      </c>
      <c r="C932">
        <v>0.16763710000000001</v>
      </c>
      <c r="D932">
        <v>-0.39279029999999998</v>
      </c>
      <c r="E932">
        <v>-0.58092489999999997</v>
      </c>
      <c r="F932">
        <v>-0.832959</v>
      </c>
      <c r="G932">
        <v>1.847526</v>
      </c>
      <c r="H932">
        <v>0.86601589999999995</v>
      </c>
      <c r="I932">
        <v>-0.26794279999999998</v>
      </c>
      <c r="J932">
        <v>0.52709099999999998</v>
      </c>
      <c r="K932">
        <v>-0.33719349999999998</v>
      </c>
      <c r="L932">
        <v>-1.2126060000000001</v>
      </c>
      <c r="M932">
        <v>-1.614215</v>
      </c>
      <c r="N932">
        <v>-1.542057</v>
      </c>
      <c r="O932">
        <v>-2.395915</v>
      </c>
      <c r="P932">
        <v>-1.401945</v>
      </c>
      <c r="Q932">
        <v>-0.81037970000000004</v>
      </c>
      <c r="R932">
        <v>-0.74976980000000004</v>
      </c>
      <c r="S932">
        <v>0.96349870000000004</v>
      </c>
      <c r="T932">
        <v>0.58483830000000003</v>
      </c>
      <c r="U932">
        <v>1.7756749999999999</v>
      </c>
    </row>
    <row r="933" spans="1:21" x14ac:dyDescent="0.25">
      <c r="A933" s="20">
        <f>0.000000747065*10^9</f>
        <v>747.06500000000005</v>
      </c>
      <c r="B933">
        <v>-8.1842410000000004E-2</v>
      </c>
      <c r="C933">
        <v>-0.64740010000000003</v>
      </c>
      <c r="D933">
        <v>0.1237631</v>
      </c>
      <c r="E933">
        <v>-0.39217210000000002</v>
      </c>
      <c r="F933">
        <v>-1.38774</v>
      </c>
      <c r="G933">
        <v>1.522424</v>
      </c>
      <c r="H933">
        <v>-0.2983691</v>
      </c>
      <c r="I933">
        <v>-0.83868330000000002</v>
      </c>
      <c r="J933">
        <v>1.0520769999999999</v>
      </c>
      <c r="K933">
        <v>-1.2866200000000001</v>
      </c>
      <c r="L933">
        <v>1.400243E-2</v>
      </c>
      <c r="M933">
        <v>-2.487269</v>
      </c>
      <c r="N933">
        <v>-0.52582099999999998</v>
      </c>
      <c r="O933">
        <v>-0.73466390000000004</v>
      </c>
      <c r="P933">
        <v>-0.17234360000000001</v>
      </c>
      <c r="Q933">
        <v>-0.889046</v>
      </c>
      <c r="R933">
        <v>-1.908542</v>
      </c>
      <c r="S933">
        <v>0.89011439999999997</v>
      </c>
      <c r="T933">
        <v>0.89992399999999995</v>
      </c>
      <c r="U933">
        <v>2.107151</v>
      </c>
    </row>
    <row r="934" spans="1:21" x14ac:dyDescent="0.25">
      <c r="A934" s="20">
        <f>0.000000748065*10^9</f>
        <v>748.06499999999994</v>
      </c>
      <c r="B934">
        <v>-1.564972</v>
      </c>
      <c r="C934">
        <v>-1.4257690000000001</v>
      </c>
      <c r="D934">
        <v>0.61821530000000002</v>
      </c>
      <c r="E934">
        <v>0.26970559999999999</v>
      </c>
      <c r="F934">
        <v>-1.3775999999999999</v>
      </c>
      <c r="G934">
        <v>0.1139568</v>
      </c>
      <c r="H934">
        <v>-0.3947174</v>
      </c>
      <c r="I934">
        <v>-0.68726699999999996</v>
      </c>
      <c r="J934">
        <v>1.2980430000000001</v>
      </c>
      <c r="K934">
        <v>-1.0634330000000001</v>
      </c>
      <c r="L934">
        <v>2.3958340000000002E-2</v>
      </c>
      <c r="M934">
        <v>-3.015968</v>
      </c>
      <c r="N934">
        <v>1.142595</v>
      </c>
      <c r="O934">
        <v>-0.1562923</v>
      </c>
      <c r="P934">
        <v>1.4657560000000001</v>
      </c>
      <c r="Q934">
        <v>-0.59035420000000005</v>
      </c>
      <c r="R934">
        <v>-1.680112</v>
      </c>
      <c r="S934">
        <v>0.57627709999999999</v>
      </c>
      <c r="T934">
        <v>0.17217769999999999</v>
      </c>
      <c r="U934">
        <v>0.8450529</v>
      </c>
    </row>
    <row r="935" spans="1:21" x14ac:dyDescent="0.25">
      <c r="A935" s="20">
        <f>0.000000749065*10^9</f>
        <v>749.06500000000005</v>
      </c>
      <c r="B935">
        <v>-2.0351560000000002</v>
      </c>
      <c r="C935">
        <v>-1.234402</v>
      </c>
      <c r="D935">
        <v>0.79568159999999999</v>
      </c>
      <c r="E935">
        <v>1.1594150000000001</v>
      </c>
      <c r="F935">
        <v>-0.2238627</v>
      </c>
      <c r="G935">
        <v>-0.8386496</v>
      </c>
      <c r="H935">
        <v>-0.20302809999999999</v>
      </c>
      <c r="I935">
        <v>-8.980022E-2</v>
      </c>
      <c r="J935">
        <v>0.53725999999999996</v>
      </c>
      <c r="K935">
        <v>0.75578860000000003</v>
      </c>
      <c r="L935">
        <v>-0.56498760000000003</v>
      </c>
      <c r="M935">
        <v>-1.5587340000000001</v>
      </c>
      <c r="N935">
        <v>1.1085510000000001</v>
      </c>
      <c r="O935">
        <v>4.1134539999999997E-2</v>
      </c>
      <c r="P935">
        <v>1.111721</v>
      </c>
      <c r="Q935">
        <v>0.30198659999999999</v>
      </c>
      <c r="R935">
        <v>-0.90170289999999997</v>
      </c>
      <c r="S935">
        <v>0.2273472</v>
      </c>
      <c r="T935">
        <v>-0.17003399999999999</v>
      </c>
      <c r="U935">
        <v>0.4057964</v>
      </c>
    </row>
    <row r="936" spans="1:21" x14ac:dyDescent="0.25">
      <c r="A936" s="20">
        <f>0.000000750065*10^9</f>
        <v>750.06500000000005</v>
      </c>
      <c r="B936">
        <v>1.831261E-2</v>
      </c>
      <c r="C936">
        <v>-0.79776959999999997</v>
      </c>
      <c r="D936">
        <v>0.4997547</v>
      </c>
      <c r="E936">
        <v>1.2640439999999999</v>
      </c>
      <c r="F936">
        <v>0.36161120000000002</v>
      </c>
      <c r="G936">
        <v>-0.66617610000000005</v>
      </c>
      <c r="H936">
        <v>-0.87683730000000004</v>
      </c>
      <c r="I936">
        <v>0.56655259999999996</v>
      </c>
      <c r="J936">
        <v>-0.55275529999999995</v>
      </c>
      <c r="K936">
        <v>1.611672</v>
      </c>
      <c r="L936">
        <v>-0.60731219999999997</v>
      </c>
      <c r="M936">
        <v>0.6069156</v>
      </c>
      <c r="N936">
        <v>0.11736480000000001</v>
      </c>
      <c r="O936">
        <v>0.83498159999999999</v>
      </c>
      <c r="P936">
        <v>-1.065958</v>
      </c>
      <c r="Q936">
        <v>0.57390010000000002</v>
      </c>
      <c r="R936">
        <v>-0.51999810000000002</v>
      </c>
      <c r="S936">
        <v>-0.64593129999999999</v>
      </c>
      <c r="T936">
        <v>0.23594370000000001</v>
      </c>
      <c r="U936">
        <v>0.57669579999999998</v>
      </c>
    </row>
    <row r="937" spans="1:21" x14ac:dyDescent="0.25">
      <c r="A937" s="20">
        <f>0.000000751065*10^9</f>
        <v>751.06499999999994</v>
      </c>
      <c r="B937">
        <v>2.0764330000000002</v>
      </c>
      <c r="C937">
        <v>0.58133199999999996</v>
      </c>
      <c r="D937">
        <v>0.1274942</v>
      </c>
      <c r="E937">
        <v>0.92190300000000003</v>
      </c>
      <c r="F937">
        <v>-1.3339760000000001</v>
      </c>
      <c r="G937">
        <v>-0.2210628</v>
      </c>
      <c r="H937">
        <v>-1.1909989999999999</v>
      </c>
      <c r="I937">
        <v>0.47563050000000001</v>
      </c>
      <c r="J937">
        <v>-0.16706509999999999</v>
      </c>
      <c r="K937">
        <v>0.91997039999999997</v>
      </c>
      <c r="L937">
        <v>0.18920609999999999</v>
      </c>
      <c r="M937">
        <v>1.2182409999999999</v>
      </c>
      <c r="N937">
        <v>-0.21923000000000001</v>
      </c>
      <c r="O937">
        <v>0.91717769999999998</v>
      </c>
      <c r="P937">
        <v>-1.4030940000000001</v>
      </c>
      <c r="Q937">
        <v>0.74375100000000005</v>
      </c>
      <c r="R937">
        <v>-0.1583735</v>
      </c>
      <c r="S937">
        <v>-1.2801359999999999</v>
      </c>
      <c r="T937">
        <v>0.61887689999999995</v>
      </c>
      <c r="U937">
        <v>0.66046139999999998</v>
      </c>
    </row>
    <row r="938" spans="1:21" x14ac:dyDescent="0.25">
      <c r="A938" s="20">
        <f>0.000000752065*10^9</f>
        <v>752.06499999999994</v>
      </c>
      <c r="B938">
        <v>2.0182370000000001</v>
      </c>
      <c r="C938">
        <v>2.257209</v>
      </c>
      <c r="D938">
        <v>0.4310697</v>
      </c>
      <c r="E938">
        <v>0.51615290000000003</v>
      </c>
      <c r="F938">
        <v>-2.8539379999999999</v>
      </c>
      <c r="G938">
        <v>0.84310569999999996</v>
      </c>
      <c r="H938">
        <v>-0.55918520000000005</v>
      </c>
      <c r="I938">
        <v>-0.4675705</v>
      </c>
      <c r="J938">
        <v>1.6001700000000001</v>
      </c>
      <c r="K938">
        <v>1.14001</v>
      </c>
      <c r="L938">
        <v>0.81432159999999998</v>
      </c>
      <c r="M938">
        <v>0.77092689999999997</v>
      </c>
      <c r="N938">
        <v>-0.79673539999999998</v>
      </c>
      <c r="O938">
        <v>0.7322227</v>
      </c>
      <c r="P938">
        <v>-0.22836790000000001</v>
      </c>
      <c r="Q938">
        <v>1.670976</v>
      </c>
      <c r="R938">
        <v>0.50153559999999997</v>
      </c>
      <c r="S938">
        <v>-1.1438489999999999</v>
      </c>
      <c r="T938">
        <v>-0.1518302</v>
      </c>
      <c r="U938">
        <v>0.26818029999999998</v>
      </c>
    </row>
    <row r="939" spans="1:21" x14ac:dyDescent="0.25">
      <c r="A939" s="20">
        <f>0.000000753065*10^9</f>
        <v>753.06500000000005</v>
      </c>
      <c r="B939">
        <v>1.03165</v>
      </c>
      <c r="C939">
        <v>1.875046</v>
      </c>
      <c r="D939">
        <v>0.99309210000000003</v>
      </c>
      <c r="E939">
        <v>-2.3466899999999999E-2</v>
      </c>
      <c r="F939">
        <v>-1.682264</v>
      </c>
      <c r="G939">
        <v>1.218461</v>
      </c>
      <c r="H939">
        <v>3.5099970000000001E-2</v>
      </c>
      <c r="I939">
        <v>-0.78692879999999998</v>
      </c>
      <c r="J939">
        <v>2.3946770000000002</v>
      </c>
      <c r="K939">
        <v>1.131845</v>
      </c>
      <c r="L939">
        <v>0.74837140000000002</v>
      </c>
      <c r="M939">
        <v>0.92032959999999997</v>
      </c>
      <c r="N939">
        <v>-0.64212800000000003</v>
      </c>
      <c r="O939">
        <v>0.88726110000000002</v>
      </c>
      <c r="P939">
        <v>-0.28332109999999999</v>
      </c>
      <c r="Q939">
        <v>1.0405599999999999</v>
      </c>
      <c r="R939">
        <v>0.67487589999999997</v>
      </c>
      <c r="S939">
        <v>-1.1612340000000001</v>
      </c>
      <c r="T939">
        <v>-1.0773820000000001</v>
      </c>
      <c r="U939">
        <v>-0.1591861</v>
      </c>
    </row>
    <row r="940" spans="1:21" x14ac:dyDescent="0.25">
      <c r="A940" s="20">
        <f>0.000000754065*10^9</f>
        <v>754.06499999999994</v>
      </c>
      <c r="B940">
        <v>0.95781689999999997</v>
      </c>
      <c r="C940">
        <v>7.8964629999999994E-2</v>
      </c>
      <c r="D940">
        <v>1.114061</v>
      </c>
      <c r="E940">
        <v>-0.34890330000000003</v>
      </c>
      <c r="F940">
        <v>-1.5768689999999998E-2</v>
      </c>
      <c r="G940">
        <v>0.12536269999999999</v>
      </c>
      <c r="H940">
        <v>0.77334389999999997</v>
      </c>
      <c r="I940">
        <v>0.17159350000000001</v>
      </c>
      <c r="J940">
        <v>1.052897</v>
      </c>
      <c r="K940">
        <v>-0.20137379999999999</v>
      </c>
      <c r="L940">
        <v>0.56446320000000005</v>
      </c>
      <c r="M940">
        <v>0.59839149999999997</v>
      </c>
      <c r="N940">
        <v>0.96512980000000004</v>
      </c>
      <c r="O940">
        <v>0.69028829999999997</v>
      </c>
      <c r="P940">
        <v>-1.0499609999999999</v>
      </c>
      <c r="Q940">
        <v>-0.4131822</v>
      </c>
      <c r="R940">
        <v>0.19376550000000001</v>
      </c>
      <c r="S940">
        <v>-1.0948910000000001</v>
      </c>
      <c r="T940">
        <v>6.3599929999999999E-2</v>
      </c>
      <c r="U940">
        <v>0.68134749999999999</v>
      </c>
    </row>
    <row r="941" spans="1:21" x14ac:dyDescent="0.25">
      <c r="A941" s="20">
        <f>0.000000755065*10^9</f>
        <v>755.06499999999994</v>
      </c>
      <c r="B941">
        <v>0.94637329999999997</v>
      </c>
      <c r="C941">
        <v>-0.60882400000000003</v>
      </c>
      <c r="D941">
        <v>1.771525</v>
      </c>
      <c r="E941">
        <v>-0.50455799999999995</v>
      </c>
      <c r="F941">
        <v>4.5732849999999999E-2</v>
      </c>
      <c r="G941">
        <v>-2.3579639999999999E-2</v>
      </c>
      <c r="H941">
        <v>1.9325110000000001</v>
      </c>
      <c r="I941">
        <v>0.61610500000000001</v>
      </c>
      <c r="J941">
        <v>-0.93292759999999997</v>
      </c>
      <c r="K941">
        <v>-0.64104269999999997</v>
      </c>
      <c r="L941">
        <v>0.13896269999999999</v>
      </c>
      <c r="M941">
        <v>-0.99542609999999998</v>
      </c>
      <c r="N941">
        <v>0.71117660000000005</v>
      </c>
      <c r="O941">
        <v>0.33022220000000002</v>
      </c>
      <c r="P941">
        <v>-1.3643240000000001</v>
      </c>
      <c r="Q941">
        <v>0.26953759999999999</v>
      </c>
      <c r="R941">
        <v>-0.12504589999999999</v>
      </c>
      <c r="S941">
        <v>-0.3414721</v>
      </c>
      <c r="T941">
        <v>1.333323</v>
      </c>
      <c r="U941">
        <v>1.523841</v>
      </c>
    </row>
    <row r="942" spans="1:21" x14ac:dyDescent="0.25">
      <c r="A942" s="20">
        <f>0.000000756065*10^9</f>
        <v>756.06500000000005</v>
      </c>
      <c r="B942">
        <v>-3.1009439999999999E-2</v>
      </c>
      <c r="C942">
        <v>6.9793939999999999E-2</v>
      </c>
      <c r="D942">
        <v>2.149022</v>
      </c>
      <c r="E942">
        <v>-0.56527139999999998</v>
      </c>
      <c r="F942">
        <v>0.19338649999999999</v>
      </c>
      <c r="G942">
        <v>1.0463899999999999</v>
      </c>
      <c r="H942">
        <v>2.4267979999999998</v>
      </c>
      <c r="I942">
        <v>-1.041064</v>
      </c>
      <c r="J942">
        <v>-1.875011</v>
      </c>
      <c r="K942">
        <v>-0.12743289999999999</v>
      </c>
      <c r="L942">
        <v>-0.53687499999999999</v>
      </c>
      <c r="M942">
        <v>-1.771093</v>
      </c>
      <c r="N942">
        <v>-0.99547989999999997</v>
      </c>
      <c r="O942">
        <v>0.62994939999999999</v>
      </c>
      <c r="P942">
        <v>-1.0522039999999999</v>
      </c>
      <c r="Q942">
        <v>1.0905009999999999</v>
      </c>
      <c r="R942">
        <v>4.8030730000000001E-2</v>
      </c>
      <c r="S942">
        <v>0.17592479999999999</v>
      </c>
      <c r="T942">
        <v>0.3818956</v>
      </c>
      <c r="U942">
        <v>1.173632</v>
      </c>
    </row>
    <row r="943" spans="1:21" x14ac:dyDescent="0.25">
      <c r="A943" s="20">
        <f>0.000000757065*10^9</f>
        <v>757.06500000000005</v>
      </c>
      <c r="B943">
        <v>-0.87352359999999996</v>
      </c>
      <c r="C943">
        <v>0.45556039999999998</v>
      </c>
      <c r="D943">
        <v>1.2972300000000001</v>
      </c>
      <c r="E943">
        <v>-0.28783239999999999</v>
      </c>
      <c r="F943">
        <v>1.1689069999999999</v>
      </c>
      <c r="G943">
        <v>1.2857529999999999</v>
      </c>
      <c r="H943">
        <v>1.645157</v>
      </c>
      <c r="I943">
        <v>-2.439905</v>
      </c>
      <c r="J943">
        <v>-1.533755</v>
      </c>
      <c r="K943">
        <v>-0.45183240000000002</v>
      </c>
      <c r="L943">
        <v>-0.79571860000000005</v>
      </c>
      <c r="M943">
        <v>-0.58202739999999997</v>
      </c>
      <c r="N943">
        <v>-0.97503010000000001</v>
      </c>
      <c r="O943">
        <v>1.016513</v>
      </c>
      <c r="P943">
        <v>-0.47919689999999998</v>
      </c>
      <c r="Q943">
        <v>0.41205950000000002</v>
      </c>
      <c r="R943">
        <v>2.1977219999999999E-2</v>
      </c>
      <c r="S943">
        <v>9.4504450000000004E-2</v>
      </c>
      <c r="T943">
        <v>-0.28892679999999998</v>
      </c>
      <c r="U943">
        <v>0.69731799999999999</v>
      </c>
    </row>
    <row r="944" spans="1:21" x14ac:dyDescent="0.25">
      <c r="A944" s="20">
        <f>0.000000758065*10^9</f>
        <v>758.06499999999994</v>
      </c>
      <c r="B944">
        <v>-0.99920759999999997</v>
      </c>
      <c r="C944">
        <v>0.1047271</v>
      </c>
      <c r="D944">
        <v>1.199319</v>
      </c>
      <c r="E944">
        <v>-0.12431589999999999</v>
      </c>
      <c r="F944">
        <v>1.016373</v>
      </c>
      <c r="G944">
        <v>0.41189300000000001</v>
      </c>
      <c r="H944">
        <v>0.56490640000000003</v>
      </c>
      <c r="I944">
        <v>-1.1371599999999999</v>
      </c>
      <c r="J944">
        <v>-0.37951190000000001</v>
      </c>
      <c r="K944">
        <v>-1.151896</v>
      </c>
      <c r="L944">
        <v>-0.3452385</v>
      </c>
      <c r="M944">
        <v>0.99797069999999999</v>
      </c>
      <c r="N944">
        <v>-0.4057424</v>
      </c>
      <c r="O944">
        <v>0.30196230000000002</v>
      </c>
      <c r="P944">
        <v>-0.97696309999999997</v>
      </c>
      <c r="Q944">
        <v>0.4372722</v>
      </c>
      <c r="R944">
        <v>-0.67604260000000005</v>
      </c>
      <c r="S944">
        <v>0.1302305</v>
      </c>
      <c r="T944">
        <v>0.28550639999999999</v>
      </c>
      <c r="U944">
        <v>0.90155390000000002</v>
      </c>
    </row>
    <row r="945" spans="1:21" x14ac:dyDescent="0.25">
      <c r="A945" s="20">
        <f>0.000000759065*10^9</f>
        <v>759.06499999999994</v>
      </c>
      <c r="B945">
        <v>-1.1377029999999999</v>
      </c>
      <c r="C945">
        <v>-3.827883E-2</v>
      </c>
      <c r="D945">
        <v>1.2014039999999999</v>
      </c>
      <c r="E945">
        <v>-0.36077049999999999</v>
      </c>
      <c r="F945">
        <v>-0.3858606</v>
      </c>
      <c r="G945">
        <v>-0.50285170000000001</v>
      </c>
      <c r="H945">
        <v>-3.3521910000000002E-2</v>
      </c>
      <c r="I945">
        <v>0.29445510000000003</v>
      </c>
      <c r="J945">
        <v>0.27247979999999999</v>
      </c>
      <c r="K945">
        <v>-0.85287440000000003</v>
      </c>
      <c r="L945">
        <v>0.31240679999999998</v>
      </c>
      <c r="M945">
        <v>0.85159640000000003</v>
      </c>
      <c r="N945">
        <v>1.280737E-2</v>
      </c>
      <c r="O945">
        <v>-0.63494280000000003</v>
      </c>
      <c r="P945">
        <v>-1.6587080000000001</v>
      </c>
      <c r="Q945">
        <v>0.18637590000000001</v>
      </c>
      <c r="R945">
        <v>-0.83930360000000004</v>
      </c>
      <c r="S945">
        <v>0.23914679999999999</v>
      </c>
      <c r="T945">
        <v>0.43717990000000001</v>
      </c>
      <c r="U945">
        <v>1.1094299999999999</v>
      </c>
    </row>
    <row r="946" spans="1:21" x14ac:dyDescent="0.25">
      <c r="A946" s="20">
        <f>0.000000760065*10^9</f>
        <v>760.06500000000005</v>
      </c>
      <c r="B946">
        <v>-1.0970200000000001</v>
      </c>
      <c r="C946">
        <v>-0.2034299</v>
      </c>
      <c r="D946">
        <v>-0.92943249999999999</v>
      </c>
      <c r="E946">
        <v>-0.25523249999999997</v>
      </c>
      <c r="F946">
        <v>-0.94077650000000002</v>
      </c>
      <c r="G946">
        <v>-0.97975920000000005</v>
      </c>
      <c r="H946">
        <v>-0.34100330000000001</v>
      </c>
      <c r="I946">
        <v>6.4536280000000001E-2</v>
      </c>
      <c r="J946">
        <v>-0.1737253</v>
      </c>
      <c r="K946">
        <v>-0.31196410000000002</v>
      </c>
      <c r="L946">
        <v>7.7788350000000006E-2</v>
      </c>
      <c r="M946">
        <v>-1.0223549999999999</v>
      </c>
      <c r="N946">
        <v>1.156007</v>
      </c>
      <c r="O946">
        <v>-0.36921110000000001</v>
      </c>
      <c r="P946">
        <v>-0.48997540000000001</v>
      </c>
      <c r="Q946">
        <v>-1.9057010000000001</v>
      </c>
      <c r="R946">
        <v>-0.31811129999999999</v>
      </c>
      <c r="S946">
        <v>0.18737490000000001</v>
      </c>
      <c r="T946">
        <v>0.52922590000000003</v>
      </c>
      <c r="U946">
        <v>-0.22297439999999999</v>
      </c>
    </row>
    <row r="947" spans="1:21" x14ac:dyDescent="0.25">
      <c r="A947" s="20">
        <f>0.000000761065*10^9</f>
        <v>761.06499999999994</v>
      </c>
      <c r="B947">
        <v>-0.20417560000000001</v>
      </c>
      <c r="C947">
        <v>-0.44739499999999999</v>
      </c>
      <c r="D947">
        <v>-2.886841</v>
      </c>
      <c r="E947">
        <v>-0.51365000000000005</v>
      </c>
      <c r="F947">
        <v>-1.028408</v>
      </c>
      <c r="G947">
        <v>-0.69948160000000004</v>
      </c>
      <c r="H947">
        <v>-0.60008470000000003</v>
      </c>
      <c r="I947">
        <v>3.2907119999999998E-2</v>
      </c>
      <c r="J947">
        <v>-0.38075930000000002</v>
      </c>
      <c r="K947">
        <v>-0.24260139999999999</v>
      </c>
      <c r="L947">
        <v>-0.36309059999999999</v>
      </c>
      <c r="M947">
        <v>-2.0384470000000001</v>
      </c>
      <c r="N947">
        <v>1.688288</v>
      </c>
      <c r="O947">
        <v>0.3479468</v>
      </c>
      <c r="P947">
        <v>0.86018669999999997</v>
      </c>
      <c r="Q947">
        <v>-2.545347</v>
      </c>
      <c r="R947">
        <v>-1.01617</v>
      </c>
      <c r="S947">
        <v>0.2462181</v>
      </c>
      <c r="T947">
        <v>0.68300870000000002</v>
      </c>
      <c r="U947">
        <v>-1.8362160000000001</v>
      </c>
    </row>
    <row r="948" spans="1:21" x14ac:dyDescent="0.25">
      <c r="A948" s="20">
        <f>0.000000762065*10^9</f>
        <v>762.06499999999994</v>
      </c>
      <c r="B948">
        <v>0.92570669999999999</v>
      </c>
      <c r="C948">
        <v>-8.4594089999999997E-2</v>
      </c>
      <c r="D948">
        <v>-1.9682820000000001</v>
      </c>
      <c r="E948">
        <v>-1.731606</v>
      </c>
      <c r="F948">
        <v>-1.2327969999999999</v>
      </c>
      <c r="G948">
        <v>-0.1877125</v>
      </c>
      <c r="H948">
        <v>-9.0299669999999999E-2</v>
      </c>
      <c r="I948">
        <v>0.3561472</v>
      </c>
      <c r="J948">
        <v>0.1269082</v>
      </c>
      <c r="K948">
        <v>-0.42594749999999998</v>
      </c>
      <c r="L948">
        <v>0.55649150000000003</v>
      </c>
      <c r="M948">
        <v>-0.8258894</v>
      </c>
      <c r="N948">
        <v>0.71324149999999997</v>
      </c>
      <c r="O948">
        <v>0.51827880000000004</v>
      </c>
      <c r="P948">
        <v>0.59879320000000003</v>
      </c>
      <c r="Q948">
        <v>-0.31354159999999998</v>
      </c>
      <c r="R948">
        <v>-2.5187529999999998</v>
      </c>
      <c r="S948">
        <v>-0.1075194</v>
      </c>
      <c r="T948">
        <v>0.33188479999999998</v>
      </c>
      <c r="U948">
        <v>-0.97308609999999995</v>
      </c>
    </row>
    <row r="949" spans="1:21" x14ac:dyDescent="0.25">
      <c r="A949" s="20">
        <f>0.000000763065*10^9</f>
        <v>763.06500000000005</v>
      </c>
      <c r="B949">
        <v>0.87709060000000005</v>
      </c>
      <c r="C949">
        <v>0.64723050000000004</v>
      </c>
      <c r="D949">
        <v>-2.3097079999999999E-2</v>
      </c>
      <c r="E949">
        <v>-1.6008899999999999</v>
      </c>
      <c r="F949">
        <v>-0.3547611</v>
      </c>
      <c r="G949">
        <v>-0.3488579</v>
      </c>
      <c r="H949">
        <v>1.1525240000000001</v>
      </c>
      <c r="I949">
        <v>4.2556469999999999E-2</v>
      </c>
      <c r="J949">
        <v>0.86636270000000004</v>
      </c>
      <c r="K949">
        <v>-1.0570329999999999</v>
      </c>
      <c r="L949">
        <v>1.7763249999999999</v>
      </c>
      <c r="M949">
        <v>0.95369729999999997</v>
      </c>
      <c r="N949">
        <v>-2.0395770000000001E-2</v>
      </c>
      <c r="O949">
        <v>0.53139460000000005</v>
      </c>
      <c r="P949">
        <v>0.43885000000000002</v>
      </c>
      <c r="Q949">
        <v>1.9679340000000001</v>
      </c>
      <c r="R949">
        <v>-2.2193269999999998</v>
      </c>
      <c r="S949">
        <v>-0.71458860000000002</v>
      </c>
      <c r="T949">
        <v>0.53522040000000004</v>
      </c>
      <c r="U949">
        <v>0.73590429999999996</v>
      </c>
    </row>
    <row r="950" spans="1:21" x14ac:dyDescent="0.25">
      <c r="A950" s="20">
        <f>0.000000764065*10^9</f>
        <v>764.06500000000005</v>
      </c>
      <c r="B950">
        <v>-0.45952589999999999</v>
      </c>
      <c r="C950">
        <v>0.93916860000000002</v>
      </c>
      <c r="D950">
        <v>1.0581719999999999</v>
      </c>
      <c r="E950">
        <v>0.315695</v>
      </c>
      <c r="F950">
        <v>0.4809387</v>
      </c>
      <c r="G950">
        <v>-0.14817079999999999</v>
      </c>
      <c r="H950">
        <v>0.95817129999999995</v>
      </c>
      <c r="I950">
        <v>-1.14473</v>
      </c>
      <c r="J950">
        <v>1.1812419999999999</v>
      </c>
      <c r="K950">
        <v>-1.2502249999999999</v>
      </c>
      <c r="L950">
        <v>1.9022559999999999</v>
      </c>
      <c r="M950">
        <v>1.8317840000000001</v>
      </c>
      <c r="N950">
        <v>0.21445230000000001</v>
      </c>
      <c r="O950">
        <v>0.2178437</v>
      </c>
      <c r="P950">
        <v>1.0712809999999999</v>
      </c>
      <c r="Q950">
        <v>2.0345430000000002</v>
      </c>
      <c r="R950">
        <v>-0.51735949999999997</v>
      </c>
      <c r="S950">
        <v>0.30050369999999998</v>
      </c>
      <c r="T950">
        <v>1.5156700000000001</v>
      </c>
      <c r="U950">
        <v>0.28742079999999998</v>
      </c>
    </row>
    <row r="951" spans="1:21" x14ac:dyDescent="0.25">
      <c r="A951" s="20">
        <f>0.000000765065*10^9</f>
        <v>765.06499999999994</v>
      </c>
      <c r="B951">
        <v>-1.20076</v>
      </c>
      <c r="C951">
        <v>9.1591149999999996E-2</v>
      </c>
      <c r="D951">
        <v>1.5839099999999999</v>
      </c>
      <c r="E951">
        <v>1.2295860000000001</v>
      </c>
      <c r="F951">
        <v>0.76799390000000001</v>
      </c>
      <c r="G951">
        <v>0.97427330000000001</v>
      </c>
      <c r="H951">
        <v>-0.33164870000000002</v>
      </c>
      <c r="I951">
        <v>-2.5087380000000001</v>
      </c>
      <c r="J951">
        <v>0.71292770000000005</v>
      </c>
      <c r="K951">
        <v>-0.26105440000000002</v>
      </c>
      <c r="L951">
        <v>1.597035</v>
      </c>
      <c r="M951">
        <v>1.6742060000000001</v>
      </c>
      <c r="N951">
        <v>-0.10592210000000001</v>
      </c>
      <c r="O951">
        <v>-0.33949459999999998</v>
      </c>
      <c r="P951">
        <v>0.64726790000000001</v>
      </c>
      <c r="Q951">
        <v>0.49905240000000001</v>
      </c>
      <c r="R951">
        <v>0.13971990000000001</v>
      </c>
      <c r="S951">
        <v>2.0008400000000002</v>
      </c>
      <c r="T951">
        <v>1.8905000000000001</v>
      </c>
      <c r="U951">
        <v>-0.81636739999999997</v>
      </c>
    </row>
    <row r="952" spans="1:21" x14ac:dyDescent="0.25">
      <c r="A952" s="20">
        <f>0.000000766065*10^9</f>
        <v>766.06500000000005</v>
      </c>
      <c r="B952">
        <v>-0.48270059999999998</v>
      </c>
      <c r="C952">
        <v>-0.64413019999999999</v>
      </c>
      <c r="D952">
        <v>1.0824739999999999</v>
      </c>
      <c r="E952">
        <v>0.90724510000000003</v>
      </c>
      <c r="F952">
        <v>1.216648</v>
      </c>
      <c r="G952">
        <v>1.6053409999999999</v>
      </c>
      <c r="H952">
        <v>-0.72770670000000004</v>
      </c>
      <c r="I952">
        <v>-1.9968159999999999</v>
      </c>
      <c r="J952">
        <v>0.61941259999999998</v>
      </c>
      <c r="K952">
        <v>0.40105849999999998</v>
      </c>
      <c r="L952">
        <v>1.3483540000000001</v>
      </c>
      <c r="M952">
        <v>1.028098</v>
      </c>
      <c r="N952">
        <v>-0.90578729999999996</v>
      </c>
      <c r="O952">
        <v>2.8652609999999998E-2</v>
      </c>
      <c r="P952">
        <v>-0.49596200000000001</v>
      </c>
      <c r="Q952">
        <v>-6.5113229999999994E-2</v>
      </c>
      <c r="R952">
        <v>-1.8221379999999999E-2</v>
      </c>
      <c r="S952">
        <v>1.650901</v>
      </c>
      <c r="T952">
        <v>1.0079750000000001</v>
      </c>
      <c r="U952">
        <v>-0.20802100000000001</v>
      </c>
    </row>
    <row r="953" spans="1:21" x14ac:dyDescent="0.25">
      <c r="A953" s="20">
        <f>0.000000767065*10^9</f>
        <v>767.06500000000005</v>
      </c>
      <c r="B953">
        <v>0.76830370000000003</v>
      </c>
      <c r="C953">
        <v>-0.19771649999999999</v>
      </c>
      <c r="D953">
        <v>-0.64430180000000004</v>
      </c>
      <c r="E953">
        <v>1.276993</v>
      </c>
      <c r="F953">
        <v>0.84728099999999995</v>
      </c>
      <c r="G953">
        <v>1.4538059999999999</v>
      </c>
      <c r="H953">
        <v>-0.71521590000000002</v>
      </c>
      <c r="I953">
        <v>-0.31541069999999999</v>
      </c>
      <c r="J953">
        <v>1.0254890000000001</v>
      </c>
      <c r="K953">
        <v>-0.26911960000000001</v>
      </c>
      <c r="L953">
        <v>0.44555899999999998</v>
      </c>
      <c r="M953">
        <v>0.32661000000000001</v>
      </c>
      <c r="N953">
        <v>-1.3948590000000001</v>
      </c>
      <c r="O953">
        <v>0.1206074</v>
      </c>
      <c r="P953">
        <v>-0.49001830000000002</v>
      </c>
      <c r="Q953">
        <v>0.46672809999999998</v>
      </c>
      <c r="R953">
        <v>-0.27642480000000003</v>
      </c>
      <c r="S953">
        <v>0.64848289999999997</v>
      </c>
      <c r="T953">
        <v>-0.81304540000000003</v>
      </c>
      <c r="U953">
        <v>0.84509829999999997</v>
      </c>
    </row>
    <row r="954" spans="1:21" x14ac:dyDescent="0.25">
      <c r="A954" s="20">
        <f>0.000000768065*10^9</f>
        <v>768.06499999999994</v>
      </c>
      <c r="B954">
        <v>1.1786380000000001</v>
      </c>
      <c r="C954">
        <v>0.1215159</v>
      </c>
      <c r="D954">
        <v>-1.8241719999999999</v>
      </c>
      <c r="E954">
        <v>1.6642760000000001</v>
      </c>
      <c r="F954">
        <v>0.24610219999999999</v>
      </c>
      <c r="G954">
        <v>1.08362</v>
      </c>
      <c r="H954">
        <v>-1.2281709999999999</v>
      </c>
      <c r="I954">
        <v>0.65685769999999999</v>
      </c>
      <c r="J954">
        <v>0.80142259999999998</v>
      </c>
      <c r="K954">
        <v>-0.76312639999999998</v>
      </c>
      <c r="L954">
        <v>-1.0535479999999999</v>
      </c>
      <c r="M954">
        <v>-0.95952999999999999</v>
      </c>
      <c r="N954">
        <v>-0.84737370000000001</v>
      </c>
      <c r="O954">
        <v>-1.4107190000000001</v>
      </c>
      <c r="P954">
        <v>0.12834899999999999</v>
      </c>
      <c r="Q954">
        <v>0.43601000000000001</v>
      </c>
      <c r="R954">
        <v>-1.104033</v>
      </c>
      <c r="S954">
        <v>1.034942</v>
      </c>
      <c r="T954">
        <v>-1.750872</v>
      </c>
      <c r="U954">
        <v>0.53217740000000002</v>
      </c>
    </row>
    <row r="955" spans="1:21" x14ac:dyDescent="0.25">
      <c r="A955" s="20">
        <f>0.000000769065*10^9</f>
        <v>769.06499999999994</v>
      </c>
      <c r="B955">
        <v>-0.20778940000000001</v>
      </c>
      <c r="C955">
        <v>-1.0606050000000001E-3</v>
      </c>
      <c r="D955">
        <v>-0.97691539999999999</v>
      </c>
      <c r="E955">
        <v>1.4655419999999999</v>
      </c>
      <c r="F955">
        <v>0.94853580000000004</v>
      </c>
      <c r="G955">
        <v>0.19480749999999999</v>
      </c>
      <c r="H955">
        <v>-2.063564</v>
      </c>
      <c r="I955">
        <v>1.8971309999999999</v>
      </c>
      <c r="J955">
        <v>0.22571820000000001</v>
      </c>
      <c r="K955">
        <v>-0.57192869999999996</v>
      </c>
      <c r="L955">
        <v>-1.510948</v>
      </c>
      <c r="M955">
        <v>-1.4710559999999999</v>
      </c>
      <c r="N955">
        <v>1.612628</v>
      </c>
      <c r="O955">
        <v>-1.9268149999999999</v>
      </c>
      <c r="P955">
        <v>-8.0064410000000003E-2</v>
      </c>
      <c r="Q955">
        <v>0.3930902</v>
      </c>
      <c r="R955">
        <v>-1.751951</v>
      </c>
      <c r="S955">
        <v>1.4982059999999999</v>
      </c>
      <c r="T955">
        <v>-0.81781800000000004</v>
      </c>
      <c r="U955">
        <v>-0.78548200000000001</v>
      </c>
    </row>
    <row r="956" spans="1:21" x14ac:dyDescent="0.25">
      <c r="A956" s="20">
        <f>0.000000770065*10^9</f>
        <v>770.06500000000005</v>
      </c>
      <c r="B956">
        <v>-1.543283</v>
      </c>
      <c r="C956">
        <v>-5.7726340000000001E-2</v>
      </c>
      <c r="D956">
        <v>0.79721359999999997</v>
      </c>
      <c r="E956">
        <v>1.0528759999999999</v>
      </c>
      <c r="F956">
        <v>1.6483699999999999</v>
      </c>
      <c r="G956">
        <v>-0.97510240000000004</v>
      </c>
      <c r="H956">
        <v>-1.896949</v>
      </c>
      <c r="I956">
        <v>1.746378</v>
      </c>
      <c r="J956">
        <v>-0.29739539999999998</v>
      </c>
      <c r="K956">
        <v>-0.82039399999999996</v>
      </c>
      <c r="L956">
        <v>-0.72038519999999995</v>
      </c>
      <c r="M956">
        <v>1.183014E-3</v>
      </c>
      <c r="N956">
        <v>3.4498039999999999</v>
      </c>
      <c r="O956">
        <v>-0.30533310000000002</v>
      </c>
      <c r="P956">
        <v>-1.2006939999999999</v>
      </c>
      <c r="Q956">
        <v>1.1708449999999999</v>
      </c>
      <c r="R956">
        <v>-1.382943</v>
      </c>
      <c r="S956">
        <v>1.6827490000000001</v>
      </c>
      <c r="T956">
        <v>-0.40135100000000001</v>
      </c>
      <c r="U956">
        <v>-1.553631</v>
      </c>
    </row>
    <row r="957" spans="1:21" x14ac:dyDescent="0.25">
      <c r="A957" s="20">
        <f>0.000000771065*10^9</f>
        <v>771.06500000000005</v>
      </c>
      <c r="B957">
        <v>-0.8334802</v>
      </c>
      <c r="C957">
        <v>-0.23699680000000001</v>
      </c>
      <c r="D957">
        <v>1.411673</v>
      </c>
      <c r="E957">
        <v>0.14779870000000001</v>
      </c>
      <c r="F957">
        <v>0.74090829999999996</v>
      </c>
      <c r="G957">
        <v>-1.901149</v>
      </c>
      <c r="H957">
        <v>-0.66575099999999998</v>
      </c>
      <c r="I957">
        <v>-1.307958</v>
      </c>
      <c r="J957">
        <v>-1.099523</v>
      </c>
      <c r="K957">
        <v>-1.1489119999999999</v>
      </c>
      <c r="L957">
        <v>-0.95413329999999996</v>
      </c>
      <c r="M957">
        <v>0.71563929999999998</v>
      </c>
      <c r="N957">
        <v>2.6592829999999998</v>
      </c>
      <c r="O957">
        <v>0.81765840000000001</v>
      </c>
      <c r="P957">
        <v>-1.550338</v>
      </c>
      <c r="Q957">
        <v>1.758958</v>
      </c>
      <c r="R957">
        <v>-0.47451969999999999</v>
      </c>
      <c r="S957">
        <v>2.1250140000000002</v>
      </c>
      <c r="T957">
        <v>-0.98287789999999997</v>
      </c>
      <c r="U957">
        <v>-1.184131</v>
      </c>
    </row>
    <row r="958" spans="1:21" x14ac:dyDescent="0.25">
      <c r="A958" s="20">
        <f>0.000000772065*10^9</f>
        <v>772.06499999999994</v>
      </c>
      <c r="B958">
        <v>4.4976269999999999E-2</v>
      </c>
      <c r="C958">
        <v>-0.51552379999999998</v>
      </c>
      <c r="D958">
        <v>0.272005</v>
      </c>
      <c r="E958">
        <v>0.29185359999999999</v>
      </c>
      <c r="F958">
        <v>-0.1228418</v>
      </c>
      <c r="G958">
        <v>-2.4832649999999998</v>
      </c>
      <c r="H958">
        <v>0.24606539999999999</v>
      </c>
      <c r="I958">
        <v>-3.2260740000000001</v>
      </c>
      <c r="J958">
        <v>-1.0705340000000001</v>
      </c>
      <c r="K958">
        <v>-0.74795389999999995</v>
      </c>
      <c r="L958">
        <v>-2.073242</v>
      </c>
      <c r="M958">
        <v>-0.35355320000000001</v>
      </c>
      <c r="N958">
        <v>1.800961</v>
      </c>
      <c r="O958">
        <v>0.57402489999999995</v>
      </c>
      <c r="P958">
        <v>-0.35688449999999999</v>
      </c>
      <c r="Q958">
        <v>0.99462269999999997</v>
      </c>
      <c r="R958">
        <v>-0.2095149</v>
      </c>
      <c r="S958">
        <v>1.739625</v>
      </c>
      <c r="T958">
        <v>-0.56972560000000005</v>
      </c>
      <c r="U958">
        <v>-0.92246649999999997</v>
      </c>
    </row>
    <row r="959" spans="1:21" x14ac:dyDescent="0.25">
      <c r="A959" s="20">
        <f>0.000000773065*10^9</f>
        <v>773.06500000000005</v>
      </c>
      <c r="B959">
        <v>-0.36786210000000003</v>
      </c>
      <c r="C959">
        <v>-0.68130080000000004</v>
      </c>
      <c r="D959">
        <v>-1.5224219999999999</v>
      </c>
      <c r="E959">
        <v>0.87216660000000001</v>
      </c>
      <c r="F959">
        <v>0.72403569999999995</v>
      </c>
      <c r="G959">
        <v>-2.4339460000000002</v>
      </c>
      <c r="H959">
        <v>0.46394590000000002</v>
      </c>
      <c r="I959">
        <v>-2.499158</v>
      </c>
      <c r="J959">
        <v>0.50255700000000003</v>
      </c>
      <c r="K959">
        <v>-0.47083459999999999</v>
      </c>
      <c r="L959">
        <v>-1.2129110000000001</v>
      </c>
      <c r="M959">
        <v>-0.88147160000000002</v>
      </c>
      <c r="N959">
        <v>1.6062449999999999</v>
      </c>
      <c r="O959">
        <v>0.2233714</v>
      </c>
      <c r="P959">
        <v>0.50193650000000001</v>
      </c>
      <c r="Q959">
        <v>-4.0996110000000002E-2</v>
      </c>
      <c r="R959">
        <v>-1.497887</v>
      </c>
      <c r="S959">
        <v>0.90257670000000001</v>
      </c>
      <c r="T959">
        <v>6.1686049999999999E-2</v>
      </c>
      <c r="U959">
        <v>-1.0250889999999999</v>
      </c>
    </row>
    <row r="960" spans="1:21" x14ac:dyDescent="0.25">
      <c r="A960" s="20">
        <f>0.000000774065*10^9</f>
        <v>774.06500000000005</v>
      </c>
      <c r="B960">
        <v>-0.64210389999999995</v>
      </c>
      <c r="C960">
        <v>-0.91452069999999996</v>
      </c>
      <c r="D960">
        <v>-2.0150139999999999</v>
      </c>
      <c r="E960">
        <v>-7.4092610000000003E-2</v>
      </c>
      <c r="F960">
        <v>1.415108</v>
      </c>
      <c r="G960">
        <v>-1.9703120000000001</v>
      </c>
      <c r="H960">
        <v>0.54688760000000003</v>
      </c>
      <c r="I960">
        <v>-1.1001860000000001</v>
      </c>
      <c r="J960">
        <v>1.275625</v>
      </c>
      <c r="K960">
        <v>-1.0261279999999999</v>
      </c>
      <c r="L960">
        <v>0.47300829999999999</v>
      </c>
      <c r="M960">
        <v>6.0527999999999998E-2</v>
      </c>
      <c r="N960">
        <v>4.11235E-2</v>
      </c>
      <c r="O960">
        <v>0.114755</v>
      </c>
      <c r="P960">
        <v>0.40977609999999998</v>
      </c>
      <c r="Q960">
        <v>-0.2216737</v>
      </c>
      <c r="R960">
        <v>-2.554751</v>
      </c>
      <c r="S960">
        <v>0.62311609999999995</v>
      </c>
      <c r="T960">
        <v>-0.22121289999999999</v>
      </c>
      <c r="U960">
        <v>-0.48369139999999999</v>
      </c>
    </row>
    <row r="961" spans="1:21" x14ac:dyDescent="0.25">
      <c r="A961" s="20">
        <f>0.000000775065*10^9</f>
        <v>775.06499999999994</v>
      </c>
      <c r="B961">
        <v>-0.1226947</v>
      </c>
      <c r="C961">
        <v>-0.85704130000000001</v>
      </c>
      <c r="D961">
        <v>-1.291077</v>
      </c>
      <c r="E961">
        <v>-0.98866259999999995</v>
      </c>
      <c r="F961">
        <v>0.2926107</v>
      </c>
      <c r="G961">
        <v>-1.0087950000000001</v>
      </c>
      <c r="H961">
        <v>1.4078759999999999</v>
      </c>
      <c r="I961">
        <v>0.12907440000000001</v>
      </c>
      <c r="J961">
        <v>-0.16150049999999999</v>
      </c>
      <c r="K961">
        <v>-1.150261</v>
      </c>
      <c r="L961">
        <v>6.9912450000000001E-2</v>
      </c>
      <c r="M961">
        <v>1.3452310000000001</v>
      </c>
      <c r="N961">
        <v>-1.625729</v>
      </c>
      <c r="O961">
        <v>-1.7484110000000001E-2</v>
      </c>
      <c r="P961">
        <v>0.1737331</v>
      </c>
      <c r="Q961">
        <v>-0.3923141</v>
      </c>
      <c r="R961">
        <v>-1.141473</v>
      </c>
      <c r="S961">
        <v>0.24213409999999999</v>
      </c>
      <c r="T961">
        <v>-1.0049079999999999</v>
      </c>
      <c r="U961">
        <v>-0.20884440000000001</v>
      </c>
    </row>
    <row r="962" spans="1:21" x14ac:dyDescent="0.25">
      <c r="A962" s="20">
        <f>0.000000776065*10^9</f>
        <v>776.06499999999994</v>
      </c>
      <c r="B962">
        <v>0.52320979999999995</v>
      </c>
      <c r="C962">
        <v>0.10573249999999999</v>
      </c>
      <c r="D962">
        <v>-1.1891370000000001</v>
      </c>
      <c r="E962">
        <v>-1.4153230000000001</v>
      </c>
      <c r="F962">
        <v>-0.28251530000000002</v>
      </c>
      <c r="G962">
        <v>0.88563740000000002</v>
      </c>
      <c r="H962">
        <v>2.1653669999999998</v>
      </c>
      <c r="I962">
        <v>0.18027750000000001</v>
      </c>
      <c r="J962">
        <v>-1.4472160000000001</v>
      </c>
      <c r="K962">
        <v>-0.15063309999999999</v>
      </c>
      <c r="L962">
        <v>-0.69562809999999997</v>
      </c>
      <c r="M962">
        <v>1.3261339999999999</v>
      </c>
      <c r="N962">
        <v>-1.0261549999999999</v>
      </c>
      <c r="O962">
        <v>0.52000829999999998</v>
      </c>
      <c r="P962">
        <v>-0.21220240000000001</v>
      </c>
      <c r="Q962">
        <v>2.5416230000000001E-2</v>
      </c>
      <c r="R962">
        <v>0.46010200000000001</v>
      </c>
      <c r="S962">
        <v>-0.1028597</v>
      </c>
      <c r="T962">
        <v>-1.710399</v>
      </c>
      <c r="U962">
        <v>-0.83319670000000001</v>
      </c>
    </row>
    <row r="963" spans="1:21" x14ac:dyDescent="0.25">
      <c r="A963" s="20">
        <f>0.000000777065*10^9</f>
        <v>777.06500000000005</v>
      </c>
      <c r="B963">
        <v>1.2713460000000001</v>
      </c>
      <c r="C963">
        <v>0.9692731</v>
      </c>
      <c r="D963">
        <v>-1.1709590000000001</v>
      </c>
      <c r="E963">
        <v>-1.475371</v>
      </c>
      <c r="F963">
        <v>0.77547509999999997</v>
      </c>
      <c r="G963">
        <v>1.533164</v>
      </c>
      <c r="H963">
        <v>1.1009850000000001</v>
      </c>
      <c r="I963">
        <v>-0.13770650000000001</v>
      </c>
      <c r="J963">
        <v>-0.44732480000000002</v>
      </c>
      <c r="K963">
        <v>0.60226579999999996</v>
      </c>
      <c r="L963">
        <v>-0.14834269999999999</v>
      </c>
      <c r="M963">
        <v>0.3109112</v>
      </c>
      <c r="N963">
        <v>0.46045320000000001</v>
      </c>
      <c r="O963">
        <v>1.415465</v>
      </c>
      <c r="P963">
        <v>-0.5059612</v>
      </c>
      <c r="Q963">
        <v>1.0190889999999999</v>
      </c>
      <c r="R963">
        <v>-0.1491441</v>
      </c>
      <c r="S963">
        <v>3.5713630000000003E-2</v>
      </c>
      <c r="T963">
        <v>-0.68609509999999996</v>
      </c>
      <c r="U963">
        <v>-0.78518690000000002</v>
      </c>
    </row>
    <row r="964" spans="1:21" x14ac:dyDescent="0.25">
      <c r="A964" s="20">
        <f>0.000000778065*10^9</f>
        <v>778.06500000000005</v>
      </c>
      <c r="B964">
        <v>2.234051</v>
      </c>
      <c r="C964">
        <v>0.85731380000000001</v>
      </c>
      <c r="D964">
        <v>-0.42370819999999998</v>
      </c>
      <c r="E964">
        <v>-0.4015726</v>
      </c>
      <c r="F964">
        <v>0.94184559999999995</v>
      </c>
      <c r="G964">
        <v>-0.2927458</v>
      </c>
      <c r="H964">
        <v>-0.67214240000000003</v>
      </c>
      <c r="I964">
        <v>1.0272559999999999</v>
      </c>
      <c r="J964">
        <v>0.88249719999999998</v>
      </c>
      <c r="K964">
        <v>0.46738170000000001</v>
      </c>
      <c r="L964">
        <v>0.36919150000000001</v>
      </c>
      <c r="M964">
        <v>-9.6315520000000002E-2</v>
      </c>
      <c r="N964">
        <v>0.59687679999999999</v>
      </c>
      <c r="O964">
        <v>1.149572</v>
      </c>
      <c r="P964">
        <v>-0.40221849999999998</v>
      </c>
      <c r="Q964">
        <v>0.51201929999999996</v>
      </c>
      <c r="R964">
        <v>-1.045976</v>
      </c>
      <c r="S964">
        <v>0.16440450000000001</v>
      </c>
      <c r="T964">
        <v>1.0936840000000001</v>
      </c>
      <c r="U964">
        <v>0.28899340000000001</v>
      </c>
    </row>
    <row r="965" spans="1:21" x14ac:dyDescent="0.25">
      <c r="A965" s="20">
        <f>0.000000779065*10^9</f>
        <v>779.06499999999994</v>
      </c>
      <c r="B965">
        <v>2.442123</v>
      </c>
      <c r="C965">
        <v>0.1901312</v>
      </c>
      <c r="D965">
        <v>4.0161469999999998E-2</v>
      </c>
      <c r="E965">
        <v>0.60048809999999997</v>
      </c>
      <c r="F965">
        <v>-0.17481150000000001</v>
      </c>
      <c r="G965">
        <v>-1.073523</v>
      </c>
      <c r="H965">
        <v>-0.87352730000000001</v>
      </c>
      <c r="I965">
        <v>1.86965</v>
      </c>
      <c r="J965">
        <v>0.11094950000000001</v>
      </c>
      <c r="K965">
        <v>0.4126553</v>
      </c>
      <c r="L965">
        <v>0.8577863</v>
      </c>
      <c r="M965">
        <v>-2.9869070000000001E-2</v>
      </c>
      <c r="N965">
        <v>-0.21864600000000001</v>
      </c>
      <c r="O965">
        <v>0.39490160000000002</v>
      </c>
      <c r="P965">
        <v>-0.30993860000000001</v>
      </c>
      <c r="Q965">
        <v>-0.58702540000000003</v>
      </c>
      <c r="R965">
        <v>-0.1580133</v>
      </c>
      <c r="S965">
        <v>0.16842219999999999</v>
      </c>
      <c r="T965">
        <v>0.18821740000000001</v>
      </c>
      <c r="U965">
        <v>1.429257</v>
      </c>
    </row>
    <row r="966" spans="1:21" x14ac:dyDescent="0.25">
      <c r="A966" s="20">
        <f>0.000000780065*10^9</f>
        <v>780.06500000000005</v>
      </c>
      <c r="B966">
        <v>1.43103</v>
      </c>
      <c r="C966">
        <v>-0.23188300000000001</v>
      </c>
      <c r="D966">
        <v>0.32831009999999999</v>
      </c>
      <c r="E966">
        <v>0.82174780000000003</v>
      </c>
      <c r="F966">
        <v>-0.59365429999999997</v>
      </c>
      <c r="G966">
        <v>5.4533289999999998E-2</v>
      </c>
      <c r="H966">
        <v>0.62926459999999995</v>
      </c>
      <c r="I966">
        <v>0.52079569999999997</v>
      </c>
      <c r="J966">
        <v>-0.6702631</v>
      </c>
      <c r="K966">
        <v>0.2098999</v>
      </c>
      <c r="L966">
        <v>1.7138850000000001</v>
      </c>
      <c r="M966">
        <v>-0.32038860000000002</v>
      </c>
      <c r="N966">
        <v>-0.4269773</v>
      </c>
      <c r="O966">
        <v>0.30374640000000003</v>
      </c>
      <c r="P966">
        <v>-0.31057950000000001</v>
      </c>
      <c r="Q966">
        <v>-0.61419509999999999</v>
      </c>
      <c r="R966">
        <v>1.619442</v>
      </c>
      <c r="S966">
        <v>0.25630219999999998</v>
      </c>
      <c r="T966">
        <v>-1.389478</v>
      </c>
      <c r="U966">
        <v>1.6993180000000001</v>
      </c>
    </row>
    <row r="967" spans="1:21" x14ac:dyDescent="0.25">
      <c r="A967" s="20">
        <f>0.000000781065*10^9</f>
        <v>781.06500000000005</v>
      </c>
      <c r="B967">
        <v>0.57061530000000005</v>
      </c>
      <c r="C967">
        <v>-8.3254309999999998E-2</v>
      </c>
      <c r="D967">
        <v>0.59813039999999995</v>
      </c>
      <c r="E967">
        <v>0.94083459999999997</v>
      </c>
      <c r="F967">
        <v>0.17183560000000001</v>
      </c>
      <c r="G967">
        <v>0.463256</v>
      </c>
      <c r="H967">
        <v>1.608554</v>
      </c>
      <c r="I967">
        <v>-0.43327120000000002</v>
      </c>
      <c r="J967">
        <v>0.54609540000000001</v>
      </c>
      <c r="K967">
        <v>-0.82893050000000001</v>
      </c>
      <c r="L967">
        <v>1.625451</v>
      </c>
      <c r="M967">
        <v>-0.81670290000000001</v>
      </c>
      <c r="N967">
        <v>-0.1700644</v>
      </c>
      <c r="O967">
        <v>4.6859350000000001E-2</v>
      </c>
      <c r="P967">
        <v>4.5067400000000001E-2</v>
      </c>
      <c r="Q967">
        <v>-0.51616689999999998</v>
      </c>
      <c r="R967">
        <v>1.619337</v>
      </c>
      <c r="S967">
        <v>0.76601710000000001</v>
      </c>
      <c r="T967">
        <v>-0.55257599999999996</v>
      </c>
      <c r="U967">
        <v>1.4461349999999999</v>
      </c>
    </row>
    <row r="968" spans="1:21" x14ac:dyDescent="0.25">
      <c r="A968" s="20">
        <f>0.000000782065*10^9</f>
        <v>782.06499999999994</v>
      </c>
      <c r="B968">
        <v>1.2672000000000001</v>
      </c>
      <c r="C968">
        <v>7.8260330000000003E-2</v>
      </c>
      <c r="D968">
        <v>0.1673857</v>
      </c>
      <c r="E968">
        <v>1.216988</v>
      </c>
      <c r="F968">
        <v>0.3100176</v>
      </c>
      <c r="G968">
        <v>0.75642160000000003</v>
      </c>
      <c r="H968">
        <v>0.67162909999999998</v>
      </c>
      <c r="I968">
        <v>0.45585029999999999</v>
      </c>
      <c r="J968">
        <v>1.6125750000000001</v>
      </c>
      <c r="K968">
        <v>-1.1102620000000001</v>
      </c>
      <c r="L968">
        <v>0.33319029999999999</v>
      </c>
      <c r="M968">
        <v>-0.42652030000000002</v>
      </c>
      <c r="N968">
        <v>-0.54211229999999999</v>
      </c>
      <c r="O968">
        <v>-0.40097060000000001</v>
      </c>
      <c r="P968">
        <v>0.1177357</v>
      </c>
      <c r="Q968">
        <v>-0.56670370000000003</v>
      </c>
      <c r="R968">
        <v>3.1508370000000001E-2</v>
      </c>
      <c r="S968">
        <v>1.4260489999999999</v>
      </c>
      <c r="T968">
        <v>0.54752190000000001</v>
      </c>
      <c r="U968">
        <v>1.7558640000000001</v>
      </c>
    </row>
    <row r="969" spans="1:21" x14ac:dyDescent="0.25">
      <c r="A969" s="20">
        <f>0.000000783065*10^9</f>
        <v>783.06499999999994</v>
      </c>
      <c r="B969">
        <v>2.3231549999999999</v>
      </c>
      <c r="C969">
        <v>0.40745140000000002</v>
      </c>
      <c r="D969">
        <v>-0.63832199999999994</v>
      </c>
      <c r="E969">
        <v>0.79679029999999995</v>
      </c>
      <c r="F969">
        <v>-0.7516813</v>
      </c>
      <c r="G969">
        <v>1.669672</v>
      </c>
      <c r="H969">
        <v>0.23425570000000001</v>
      </c>
      <c r="I969">
        <v>1.188744</v>
      </c>
      <c r="J969">
        <v>1.190896</v>
      </c>
      <c r="K969">
        <v>-0.35238950000000002</v>
      </c>
      <c r="L969">
        <v>-0.86790330000000004</v>
      </c>
      <c r="M969">
        <v>0.82755429999999996</v>
      </c>
      <c r="N969">
        <v>-0.85778580000000004</v>
      </c>
      <c r="O969">
        <v>-0.10977190000000001</v>
      </c>
      <c r="P969">
        <v>-0.40777239999999998</v>
      </c>
      <c r="Q969">
        <v>-0.45437559999999999</v>
      </c>
      <c r="R969">
        <v>0.28297729999999999</v>
      </c>
      <c r="S969">
        <v>1.567696</v>
      </c>
      <c r="T969">
        <v>7.6279330000000006E-2</v>
      </c>
      <c r="U969">
        <v>1.3861829999999999</v>
      </c>
    </row>
    <row r="970" spans="1:21" x14ac:dyDescent="0.25">
      <c r="A970" s="20">
        <f>0.000000784065*10^9</f>
        <v>784.06500000000005</v>
      </c>
      <c r="B970">
        <v>1.914795</v>
      </c>
      <c r="C970">
        <v>0.70813910000000002</v>
      </c>
      <c r="D970">
        <v>-1.1298550000000001</v>
      </c>
      <c r="E970">
        <v>-0.35000710000000002</v>
      </c>
      <c r="F970">
        <v>-1.044853</v>
      </c>
      <c r="G970">
        <v>1.9722519999999999</v>
      </c>
      <c r="H970">
        <v>1.0205789999999999</v>
      </c>
      <c r="I970">
        <v>1.600198</v>
      </c>
      <c r="J970">
        <v>0.31105270000000002</v>
      </c>
      <c r="K970">
        <v>-0.99415549999999997</v>
      </c>
      <c r="L970">
        <v>-0.99538760000000004</v>
      </c>
      <c r="M970">
        <v>1.3743700000000001</v>
      </c>
      <c r="N970">
        <v>-0.26059690000000002</v>
      </c>
      <c r="O970">
        <v>6.9769280000000003E-2</v>
      </c>
      <c r="P970">
        <v>-0.20619019999999999</v>
      </c>
      <c r="Q970">
        <v>-0.25141449999999999</v>
      </c>
      <c r="R970">
        <v>2.0049299999999999</v>
      </c>
      <c r="S970">
        <v>1.170169</v>
      </c>
      <c r="T970">
        <v>-1.439576</v>
      </c>
      <c r="U970">
        <v>0.28110400000000002</v>
      </c>
    </row>
    <row r="971" spans="1:21" x14ac:dyDescent="0.25">
      <c r="A971" s="20">
        <f>0.000000785065*10^9</f>
        <v>785.06499999999994</v>
      </c>
      <c r="B971">
        <v>0.99019849999999998</v>
      </c>
      <c r="C971">
        <v>0.32422479999999998</v>
      </c>
      <c r="D971">
        <v>-1.0595129999999999</v>
      </c>
      <c r="E971">
        <v>-0.47687360000000001</v>
      </c>
      <c r="F971">
        <v>-3.8778849999999997E-2</v>
      </c>
      <c r="G971">
        <v>1.7856909999999999</v>
      </c>
      <c r="H971">
        <v>-4.0108350000000001E-2</v>
      </c>
      <c r="I971">
        <v>2.041344</v>
      </c>
      <c r="J971">
        <v>-0.51932089999999997</v>
      </c>
      <c r="K971">
        <v>-3.101521</v>
      </c>
      <c r="L971">
        <v>4.1917639999999997E-3</v>
      </c>
      <c r="M971">
        <v>0.83135780000000004</v>
      </c>
      <c r="N971">
        <v>6.4150509999999994E-2</v>
      </c>
      <c r="O971">
        <v>-0.13094120000000001</v>
      </c>
      <c r="P971">
        <v>6.211651E-2</v>
      </c>
      <c r="Q971">
        <v>0.57348140000000003</v>
      </c>
      <c r="R971">
        <v>1.6950879999999999</v>
      </c>
      <c r="S971">
        <v>-0.17518010000000001</v>
      </c>
      <c r="T971">
        <v>-2.6741739999999998</v>
      </c>
      <c r="U971">
        <v>1.3655280000000001E-2</v>
      </c>
    </row>
    <row r="972" spans="1:21" x14ac:dyDescent="0.25">
      <c r="A972" s="20">
        <f>0.000000786065*10^9</f>
        <v>786.06499999999994</v>
      </c>
      <c r="B972">
        <v>0.66310789999999997</v>
      </c>
      <c r="C972">
        <v>0.35075879999999998</v>
      </c>
      <c r="D972">
        <v>-0.83072869999999999</v>
      </c>
      <c r="E972">
        <v>0.11054070000000001</v>
      </c>
      <c r="F972">
        <v>1.1282270000000001</v>
      </c>
      <c r="G972">
        <v>1.7466010000000001</v>
      </c>
      <c r="H972">
        <v>-1.4569920000000001</v>
      </c>
      <c r="I972">
        <v>1.3042309999999999</v>
      </c>
      <c r="J972">
        <v>-0.61756319999999998</v>
      </c>
      <c r="K972">
        <v>-3.5487790000000001</v>
      </c>
      <c r="L972">
        <v>1.2571509999999999</v>
      </c>
      <c r="M972">
        <v>0.49724560000000001</v>
      </c>
      <c r="N972">
        <v>-0.53595009999999998</v>
      </c>
      <c r="O972">
        <v>-7.2774560000000002E-2</v>
      </c>
      <c r="P972">
        <v>-0.51572910000000005</v>
      </c>
      <c r="Q972">
        <v>1.03677</v>
      </c>
      <c r="R972">
        <v>-0.23739969999999999</v>
      </c>
      <c r="S972">
        <v>-1.354303</v>
      </c>
      <c r="T972">
        <v>-1.864074</v>
      </c>
      <c r="U972">
        <v>0.34251350000000003</v>
      </c>
    </row>
    <row r="973" spans="1:21" x14ac:dyDescent="0.25">
      <c r="A973" s="20">
        <f>0.000000787065*10^9</f>
        <v>787.06500000000005</v>
      </c>
      <c r="B973">
        <v>0.51820999999999995</v>
      </c>
      <c r="C973">
        <v>0.85672740000000003</v>
      </c>
      <c r="D973">
        <v>-0.70116420000000002</v>
      </c>
      <c r="E973">
        <v>0.36305460000000001</v>
      </c>
      <c r="F973">
        <v>1.7522930000000001</v>
      </c>
      <c r="G973">
        <v>1.3334919999999999</v>
      </c>
      <c r="H973">
        <v>-0.3409701</v>
      </c>
      <c r="I973">
        <v>-0.12779499999999999</v>
      </c>
      <c r="J973">
        <v>0.8404199</v>
      </c>
      <c r="K973">
        <v>-1.2159139999999999</v>
      </c>
      <c r="L973">
        <v>2.0017360000000002</v>
      </c>
      <c r="M973">
        <v>1.296745</v>
      </c>
      <c r="N973">
        <v>-0.8610004</v>
      </c>
      <c r="O973">
        <v>-0.34025670000000002</v>
      </c>
      <c r="P973">
        <v>-0.32263730000000002</v>
      </c>
      <c r="Q973">
        <v>-8.0013550000000003E-2</v>
      </c>
      <c r="R973">
        <v>-0.99253170000000002</v>
      </c>
      <c r="S973">
        <v>-0.32651089999999999</v>
      </c>
      <c r="T973">
        <v>0.45528190000000002</v>
      </c>
      <c r="U973">
        <v>1.109378</v>
      </c>
    </row>
    <row r="974" spans="1:21" x14ac:dyDescent="0.25">
      <c r="A974" s="20">
        <f>0.000000788065*10^9</f>
        <v>788.06500000000005</v>
      </c>
      <c r="B974">
        <v>-6.10384E-2</v>
      </c>
      <c r="C974">
        <v>0.58283589999999996</v>
      </c>
      <c r="D974">
        <v>-0.58680730000000003</v>
      </c>
      <c r="E974">
        <v>0.61716550000000003</v>
      </c>
      <c r="F974">
        <v>1.4343060000000001</v>
      </c>
      <c r="G974">
        <v>0.42059289999999999</v>
      </c>
      <c r="H974">
        <v>1.0048090000000001</v>
      </c>
      <c r="I974">
        <v>-0.66841450000000002</v>
      </c>
      <c r="J974">
        <v>2.4257</v>
      </c>
      <c r="K974">
        <v>0.67263050000000002</v>
      </c>
      <c r="L974">
        <v>1.7968090000000001</v>
      </c>
      <c r="M974">
        <v>1.189629</v>
      </c>
      <c r="N974">
        <v>-0.75940830000000004</v>
      </c>
      <c r="O974">
        <v>-0.1212937</v>
      </c>
      <c r="P974">
        <v>0.47785309999999998</v>
      </c>
      <c r="Q974">
        <v>-0.82180810000000004</v>
      </c>
      <c r="R974">
        <v>-0.59039520000000001</v>
      </c>
      <c r="S974">
        <v>1.1648689999999999</v>
      </c>
      <c r="T974">
        <v>1.141232</v>
      </c>
      <c r="U974">
        <v>1.403287</v>
      </c>
    </row>
    <row r="975" spans="1:21" x14ac:dyDescent="0.25">
      <c r="A975" s="20">
        <f>0.000000789065*10^9</f>
        <v>789.06499999999994</v>
      </c>
      <c r="B975">
        <v>-0.46600930000000002</v>
      </c>
      <c r="C975">
        <v>-2.5607109999999999E-2</v>
      </c>
      <c r="D975">
        <v>-2.362175E-2</v>
      </c>
      <c r="E975">
        <v>0.84831920000000005</v>
      </c>
      <c r="F975">
        <v>0.67247369999999995</v>
      </c>
      <c r="G975">
        <v>0.56920349999999997</v>
      </c>
      <c r="H975">
        <v>0.89500159999999995</v>
      </c>
      <c r="I975">
        <v>-0.102835</v>
      </c>
      <c r="J975">
        <v>2.206531</v>
      </c>
      <c r="K975">
        <v>0.28351409999999999</v>
      </c>
      <c r="L975">
        <v>0.75655430000000001</v>
      </c>
      <c r="M975">
        <v>-0.72458750000000005</v>
      </c>
      <c r="N975">
        <v>-0.90250629999999998</v>
      </c>
      <c r="O975">
        <v>1.2090050000000001</v>
      </c>
      <c r="P975">
        <v>0.95917580000000002</v>
      </c>
      <c r="Q975">
        <v>0.49825199999999997</v>
      </c>
      <c r="R975">
        <v>-1.058792</v>
      </c>
      <c r="S975">
        <v>1.083207</v>
      </c>
      <c r="T975">
        <v>-0.1278859</v>
      </c>
      <c r="U975">
        <v>1.047553</v>
      </c>
    </row>
    <row r="976" spans="1:21" x14ac:dyDescent="0.25">
      <c r="A976" s="20">
        <f>0.000000790065*10^9</f>
        <v>790.06499999999994</v>
      </c>
      <c r="B976">
        <v>0.54625690000000005</v>
      </c>
      <c r="C976">
        <v>-0.73366109999999995</v>
      </c>
      <c r="D976">
        <v>1.338857</v>
      </c>
      <c r="E976">
        <v>0.85626360000000001</v>
      </c>
      <c r="F976">
        <v>0.58113749999999997</v>
      </c>
      <c r="G976">
        <v>1.3658779999999999</v>
      </c>
      <c r="H976">
        <v>0.37264580000000003</v>
      </c>
      <c r="I976">
        <v>0.78240350000000003</v>
      </c>
      <c r="J976">
        <v>1.2510779999999999</v>
      </c>
      <c r="K976">
        <v>-0.4459494</v>
      </c>
      <c r="L976">
        <v>-0.10093530000000001</v>
      </c>
      <c r="M976">
        <v>-1.13517</v>
      </c>
      <c r="N976">
        <v>-0.62690049999999997</v>
      </c>
      <c r="O976">
        <v>1.625461</v>
      </c>
      <c r="P976">
        <v>1.122377</v>
      </c>
      <c r="Q976">
        <v>2.015555</v>
      </c>
      <c r="R976">
        <v>-2.0180210000000001</v>
      </c>
      <c r="S976">
        <v>0.55834569999999994</v>
      </c>
      <c r="T976">
        <v>-0.39558409999999999</v>
      </c>
      <c r="U976">
        <v>1.368079</v>
      </c>
    </row>
    <row r="977" spans="1:21" x14ac:dyDescent="0.25">
      <c r="A977" s="20">
        <f>0.000000791065*10^9</f>
        <v>791.06500000000005</v>
      </c>
      <c r="B977">
        <v>1.4408989999999999</v>
      </c>
      <c r="C977">
        <v>-1.9655769999999999</v>
      </c>
      <c r="D977">
        <v>1.778289</v>
      </c>
      <c r="E977">
        <v>0.59919230000000001</v>
      </c>
      <c r="F977">
        <v>0.82280540000000002</v>
      </c>
      <c r="G977">
        <v>0.2417049</v>
      </c>
      <c r="H977">
        <v>-0.39243539999999999</v>
      </c>
      <c r="I977">
        <v>1.462278</v>
      </c>
      <c r="J977">
        <v>1.347259</v>
      </c>
      <c r="K977">
        <v>-0.46521449999999998</v>
      </c>
      <c r="L977">
        <v>-0.88979520000000001</v>
      </c>
      <c r="M977">
        <v>-2.1529329999999999E-2</v>
      </c>
      <c r="N977">
        <v>0.31478129999999999</v>
      </c>
      <c r="O977">
        <v>0.73761500000000002</v>
      </c>
      <c r="P977">
        <v>0.18402950000000001</v>
      </c>
      <c r="Q977">
        <v>1.778254</v>
      </c>
      <c r="R977">
        <v>-1.1824570000000001</v>
      </c>
      <c r="S977">
        <v>0.36041339999999999</v>
      </c>
      <c r="T977">
        <v>0.59310640000000003</v>
      </c>
      <c r="U977">
        <v>0.7887092</v>
      </c>
    </row>
    <row r="978" spans="1:21" x14ac:dyDescent="0.25">
      <c r="A978" s="20">
        <f>0.000000792065*10^9</f>
        <v>792.06499999999994</v>
      </c>
      <c r="B978">
        <v>0.94921650000000002</v>
      </c>
      <c r="C978">
        <v>-2.0663860000000001</v>
      </c>
      <c r="D978">
        <v>0.64045850000000004</v>
      </c>
      <c r="E978">
        <v>0.82706210000000002</v>
      </c>
      <c r="F978">
        <v>0.41369879999999998</v>
      </c>
      <c r="G978">
        <v>-1.465808</v>
      </c>
      <c r="H978">
        <v>-1.4564330000000001</v>
      </c>
      <c r="I978">
        <v>1.9002349999999999</v>
      </c>
      <c r="J978">
        <v>1.056673</v>
      </c>
      <c r="K978">
        <v>1.397205E-2</v>
      </c>
      <c r="L978">
        <v>-1.5638030000000001</v>
      </c>
      <c r="M978">
        <v>-0.45443260000000002</v>
      </c>
      <c r="N978">
        <v>0.49539230000000001</v>
      </c>
      <c r="O978">
        <v>0.121434</v>
      </c>
      <c r="P978">
        <v>-1.057866</v>
      </c>
      <c r="Q978">
        <v>0.16780059999999999</v>
      </c>
      <c r="R978">
        <v>0.31172139999999998</v>
      </c>
      <c r="S978">
        <v>0.73645229999999995</v>
      </c>
      <c r="T978">
        <v>0.74052490000000004</v>
      </c>
      <c r="U978">
        <v>-1.177648</v>
      </c>
    </row>
    <row r="979" spans="1:21" x14ac:dyDescent="0.25">
      <c r="A979" s="20">
        <f>0.000000793065*10^9</f>
        <v>793.06499999999994</v>
      </c>
      <c r="B979">
        <v>0.41913719999999999</v>
      </c>
      <c r="C979">
        <v>-0.15788650000000001</v>
      </c>
      <c r="D979">
        <v>-9.1834020000000002E-2</v>
      </c>
      <c r="E979">
        <v>1.268203</v>
      </c>
      <c r="F979">
        <v>-5.1666669999999998E-3</v>
      </c>
      <c r="G979">
        <v>-0.95575220000000005</v>
      </c>
      <c r="H979">
        <v>-1.079048</v>
      </c>
      <c r="I979">
        <v>1.3656090000000001</v>
      </c>
      <c r="J979">
        <v>-0.5306246</v>
      </c>
      <c r="K979">
        <v>0.88007729999999995</v>
      </c>
      <c r="L979">
        <v>-0.95544549999999995</v>
      </c>
      <c r="M979">
        <v>-1.7289460000000001</v>
      </c>
      <c r="N979">
        <v>-0.68838779999999999</v>
      </c>
      <c r="O979">
        <v>0.14525840000000001</v>
      </c>
      <c r="P979">
        <v>-1.583215</v>
      </c>
      <c r="Q979">
        <v>-0.9566481</v>
      </c>
      <c r="R979">
        <v>0.2672388</v>
      </c>
      <c r="S979">
        <v>1.223317</v>
      </c>
      <c r="T979">
        <v>-0.35444540000000002</v>
      </c>
      <c r="U979">
        <v>-2.033067</v>
      </c>
    </row>
    <row r="980" spans="1:21" x14ac:dyDescent="0.25">
      <c r="A980" s="20">
        <f>0.000000794065*10^9</f>
        <v>794.06500000000005</v>
      </c>
      <c r="B980">
        <v>9.318912E-2</v>
      </c>
      <c r="C980">
        <v>0.58820799999999995</v>
      </c>
      <c r="D980">
        <v>0.37932539999999998</v>
      </c>
      <c r="E980">
        <v>-2.2840470000000002E-2</v>
      </c>
      <c r="F980">
        <v>0.24958739999999999</v>
      </c>
      <c r="G980">
        <v>0.26939679999999999</v>
      </c>
      <c r="H980">
        <v>0.52710990000000002</v>
      </c>
      <c r="I980">
        <v>0.16894429999999999</v>
      </c>
      <c r="J980">
        <v>-1.307882</v>
      </c>
      <c r="K980">
        <v>1.3457440000000001</v>
      </c>
      <c r="L980">
        <v>-3.4515070000000002E-2</v>
      </c>
      <c r="M980">
        <v>-1.366306</v>
      </c>
      <c r="N980">
        <v>-1.4804010000000001</v>
      </c>
      <c r="O980">
        <v>0.30873400000000001</v>
      </c>
      <c r="P980">
        <v>-2.0198010000000002</v>
      </c>
      <c r="Q980">
        <v>0.38857510000000001</v>
      </c>
      <c r="R980">
        <v>-0.1095083</v>
      </c>
      <c r="S980">
        <v>0.43134410000000001</v>
      </c>
      <c r="T980">
        <v>-1.5049509999999999</v>
      </c>
      <c r="U980">
        <v>-1.443514</v>
      </c>
    </row>
    <row r="981" spans="1:21" x14ac:dyDescent="0.25">
      <c r="A981" s="20">
        <f>0.000000795065*10^9</f>
        <v>795.06500000000005</v>
      </c>
      <c r="B981">
        <v>-0.26123770000000002</v>
      </c>
      <c r="C981">
        <v>-0.95411900000000005</v>
      </c>
      <c r="D981">
        <v>0.70842159999999998</v>
      </c>
      <c r="E981">
        <v>-2.1371950000000002</v>
      </c>
      <c r="F981">
        <v>0.48824339999999999</v>
      </c>
      <c r="G981">
        <v>0.4587311</v>
      </c>
      <c r="H981">
        <v>0.50546579999999997</v>
      </c>
      <c r="I981">
        <v>8.3038629999999999E-3</v>
      </c>
      <c r="J981">
        <v>-0.63956139999999995</v>
      </c>
      <c r="K981">
        <v>0.66257270000000001</v>
      </c>
      <c r="L981">
        <v>-0.15427109999999999</v>
      </c>
      <c r="M981">
        <v>0.44696269999999999</v>
      </c>
      <c r="N981">
        <v>-0.80405230000000005</v>
      </c>
      <c r="O981">
        <v>-4.4078539999999999E-2</v>
      </c>
      <c r="P981">
        <v>-1.8894839999999999</v>
      </c>
      <c r="Q981">
        <v>1.9433119999999999</v>
      </c>
      <c r="R981">
        <v>0.1447753</v>
      </c>
      <c r="S981">
        <v>-0.5812775</v>
      </c>
      <c r="T981">
        <v>-1.1941949999999999</v>
      </c>
      <c r="U981">
        <v>-0.46280939999999998</v>
      </c>
    </row>
    <row r="982" spans="1:21" x14ac:dyDescent="0.25">
      <c r="A982" s="20">
        <f>0.000000796065*10^9</f>
        <v>796.06499999999994</v>
      </c>
      <c r="B982">
        <v>-0.90701419999999999</v>
      </c>
      <c r="C982">
        <v>-1.6188610000000001</v>
      </c>
      <c r="D982">
        <v>-0.2273973</v>
      </c>
      <c r="E982">
        <v>-2.1364860000000001</v>
      </c>
      <c r="F982">
        <v>0.47167750000000003</v>
      </c>
      <c r="G982">
        <v>1.1747749999999999</v>
      </c>
      <c r="H982">
        <v>-3.197465E-2</v>
      </c>
      <c r="I982">
        <v>0.58795390000000003</v>
      </c>
      <c r="J982">
        <v>0.3495857</v>
      </c>
      <c r="K982">
        <v>-2.313024E-2</v>
      </c>
      <c r="L982">
        <v>-0.22724839999999999</v>
      </c>
      <c r="M982">
        <v>1.4534940000000001</v>
      </c>
      <c r="N982">
        <v>0.58002730000000002</v>
      </c>
      <c r="O982">
        <v>-0.4105394</v>
      </c>
      <c r="P982">
        <v>-1.017422</v>
      </c>
      <c r="Q982">
        <v>0.57598139999999998</v>
      </c>
      <c r="R982">
        <v>0.68449340000000003</v>
      </c>
      <c r="S982">
        <v>-0.49404369999999997</v>
      </c>
      <c r="T982">
        <v>0.69739260000000003</v>
      </c>
      <c r="U982">
        <v>0.66224570000000005</v>
      </c>
    </row>
    <row r="983" spans="1:21" x14ac:dyDescent="0.25">
      <c r="A983" s="20">
        <f>0.000000797065*10^9</f>
        <v>797.06500000000005</v>
      </c>
      <c r="B983">
        <v>-1.8378540000000001</v>
      </c>
      <c r="C983">
        <v>-0.8920671</v>
      </c>
      <c r="D983">
        <v>-1.510832</v>
      </c>
      <c r="E983">
        <v>-0.33544950000000001</v>
      </c>
      <c r="F983">
        <v>0.1651339</v>
      </c>
      <c r="G983">
        <v>3.1791800000000001</v>
      </c>
      <c r="H983">
        <v>0.70722399999999996</v>
      </c>
      <c r="I983">
        <v>0.4012869</v>
      </c>
      <c r="J983">
        <v>0.92115340000000001</v>
      </c>
      <c r="K983">
        <v>0.60452539999999999</v>
      </c>
      <c r="L983">
        <v>0.1940664</v>
      </c>
      <c r="M983">
        <v>1.402944</v>
      </c>
      <c r="N983">
        <v>1.4402779999999999</v>
      </c>
      <c r="O983">
        <v>-3.8423880000000001E-2</v>
      </c>
      <c r="P983">
        <v>-0.18461820000000001</v>
      </c>
      <c r="Q983">
        <v>-1.110614</v>
      </c>
      <c r="R983">
        <v>1.561202</v>
      </c>
      <c r="S983">
        <v>-0.1224088</v>
      </c>
      <c r="T983">
        <v>1.922814</v>
      </c>
      <c r="U983">
        <v>1.4374720000000001</v>
      </c>
    </row>
    <row r="984" spans="1:21" x14ac:dyDescent="0.25">
      <c r="A984" s="20">
        <f>0.000000798065*10^9</f>
        <v>798.06500000000005</v>
      </c>
      <c r="B984">
        <v>-1.2189410000000001</v>
      </c>
      <c r="C984">
        <v>-0.1344253</v>
      </c>
      <c r="D984">
        <v>-1.658712</v>
      </c>
      <c r="E984">
        <v>0.9831183</v>
      </c>
      <c r="F984">
        <v>-0.34951460000000001</v>
      </c>
      <c r="G984">
        <v>3.8486500000000001</v>
      </c>
      <c r="H984">
        <v>0.53283440000000004</v>
      </c>
      <c r="I984">
        <v>-0.32170579999999999</v>
      </c>
      <c r="J984">
        <v>0.74668279999999998</v>
      </c>
      <c r="K984">
        <v>0.55874880000000005</v>
      </c>
      <c r="L984">
        <v>-0.25729079999999999</v>
      </c>
      <c r="M984">
        <v>1.6763209999999999</v>
      </c>
      <c r="N984">
        <v>0.99865429999999999</v>
      </c>
      <c r="O984">
        <v>0.51924020000000004</v>
      </c>
      <c r="P984">
        <v>0.40804289999999999</v>
      </c>
      <c r="Q984">
        <v>-0.95941080000000001</v>
      </c>
      <c r="R984">
        <v>1.8599399999999999</v>
      </c>
      <c r="S984">
        <v>-0.2847672</v>
      </c>
      <c r="T984">
        <v>1.425325</v>
      </c>
      <c r="U984">
        <v>0.98907789999999995</v>
      </c>
    </row>
    <row r="985" spans="1:21" x14ac:dyDescent="0.25">
      <c r="A985" s="20">
        <f>0.000000799065*10^9</f>
        <v>799.06499999999994</v>
      </c>
      <c r="B985">
        <v>0.76007610000000003</v>
      </c>
      <c r="C985">
        <v>0.26889299999999999</v>
      </c>
      <c r="D985">
        <v>-0.67431160000000001</v>
      </c>
      <c r="E985">
        <v>1.2274259999999999</v>
      </c>
      <c r="F985">
        <v>-7.7091350000000003E-2</v>
      </c>
      <c r="G985">
        <v>1.407365</v>
      </c>
      <c r="H985">
        <v>-0.27339819999999998</v>
      </c>
      <c r="I985">
        <v>-0.28757500000000003</v>
      </c>
      <c r="J985">
        <v>0.2072898</v>
      </c>
      <c r="K985">
        <v>-1.1014699999999999</v>
      </c>
      <c r="L985">
        <v>-0.72022929999999996</v>
      </c>
      <c r="M985">
        <v>1.457819</v>
      </c>
      <c r="N985">
        <v>0.305614</v>
      </c>
      <c r="O985">
        <v>1.475827</v>
      </c>
      <c r="P985">
        <v>0.22614780000000001</v>
      </c>
      <c r="Q985">
        <v>-0.1566456</v>
      </c>
      <c r="R985">
        <v>0.77441170000000004</v>
      </c>
      <c r="S985">
        <v>-0.81740710000000005</v>
      </c>
      <c r="T985">
        <v>0.52989319999999995</v>
      </c>
      <c r="U985">
        <v>-0.14230789999999999</v>
      </c>
    </row>
    <row r="986" spans="1:21" x14ac:dyDescent="0.25">
      <c r="A986" s="20">
        <f>0.000000800065*10^9</f>
        <v>800.06499999999994</v>
      </c>
      <c r="B986">
        <v>1.124519</v>
      </c>
      <c r="C986">
        <v>-0.27709299999999998</v>
      </c>
      <c r="D986">
        <v>-8.2990690000000006E-2</v>
      </c>
      <c r="E986">
        <v>0.35749310000000001</v>
      </c>
      <c r="F986">
        <v>0.64583389999999996</v>
      </c>
      <c r="G986">
        <v>-1.1424080000000001</v>
      </c>
      <c r="H986">
        <v>0.37212899999999999</v>
      </c>
      <c r="I986">
        <v>0.30773709999999999</v>
      </c>
      <c r="J986">
        <v>0.73935640000000002</v>
      </c>
      <c r="K986">
        <v>-1.752327</v>
      </c>
      <c r="L986">
        <v>0.30409589999999997</v>
      </c>
      <c r="M986">
        <v>0.75263939999999996</v>
      </c>
      <c r="N986">
        <v>0.13174820000000001</v>
      </c>
      <c r="O986">
        <v>2.91805</v>
      </c>
      <c r="P986">
        <v>-0.40533950000000002</v>
      </c>
      <c r="Q986">
        <v>0.75581310000000002</v>
      </c>
      <c r="R986">
        <v>-0.68012269999999997</v>
      </c>
      <c r="S986">
        <v>-0.43979790000000002</v>
      </c>
      <c r="T986">
        <v>0.37720359999999997</v>
      </c>
      <c r="U986">
        <v>-0.53535619999999995</v>
      </c>
    </row>
    <row r="987" spans="1:21" x14ac:dyDescent="0.25">
      <c r="A987" s="20">
        <f>0.000000801065*10^9</f>
        <v>801.06500000000005</v>
      </c>
      <c r="B987">
        <v>0.16808049999999999</v>
      </c>
      <c r="C987">
        <v>-0.49902659999999999</v>
      </c>
      <c r="D987">
        <v>-0.34868329999999997</v>
      </c>
      <c r="E987">
        <v>-0.72051580000000004</v>
      </c>
      <c r="F987">
        <v>0.18846969999999999</v>
      </c>
      <c r="G987">
        <v>-0.6741201</v>
      </c>
      <c r="H987">
        <v>0.51447399999999999</v>
      </c>
      <c r="I987">
        <v>0.7691479</v>
      </c>
      <c r="J987">
        <v>2.186966</v>
      </c>
      <c r="K987">
        <v>-0.8746102</v>
      </c>
      <c r="L987">
        <v>1.168458</v>
      </c>
      <c r="M987">
        <v>1.132015</v>
      </c>
      <c r="N987">
        <v>8.9157749999999994E-2</v>
      </c>
      <c r="O987">
        <v>3.286108</v>
      </c>
      <c r="P987">
        <v>-1.0625309999999999</v>
      </c>
      <c r="Q987">
        <v>1.4511320000000001</v>
      </c>
      <c r="R987">
        <v>-1.2781229999999999</v>
      </c>
      <c r="S987">
        <v>0.72765769999999996</v>
      </c>
      <c r="T987">
        <v>1.095825</v>
      </c>
      <c r="U987">
        <v>0.3094808</v>
      </c>
    </row>
    <row r="988" spans="1:21" x14ac:dyDescent="0.25">
      <c r="A988" s="20">
        <f>0.000000802065*10^9</f>
        <v>802.06500000000005</v>
      </c>
      <c r="B988">
        <v>0.75115160000000003</v>
      </c>
      <c r="C988">
        <v>0.37569059999999999</v>
      </c>
      <c r="D988">
        <v>-4.0391349999999999E-2</v>
      </c>
      <c r="E988">
        <v>-0.1723479</v>
      </c>
      <c r="F988">
        <v>-1.6115360000000001</v>
      </c>
      <c r="G988">
        <v>1.3641529999999999</v>
      </c>
      <c r="H988">
        <v>-1.1422969999999999</v>
      </c>
      <c r="I988">
        <v>1.1914309999999999</v>
      </c>
      <c r="J988">
        <v>2.2814220000000001</v>
      </c>
      <c r="K988">
        <v>7.8509109999999993E-2</v>
      </c>
      <c r="L988">
        <v>1.0457320000000001</v>
      </c>
      <c r="M988">
        <v>1.1086769999999999</v>
      </c>
      <c r="N988">
        <v>-0.34221639999999998</v>
      </c>
      <c r="O988">
        <v>1.9662029999999999</v>
      </c>
      <c r="P988">
        <v>-1.7662580000000001</v>
      </c>
      <c r="Q988">
        <v>1.381308</v>
      </c>
      <c r="R988">
        <v>-1.226207</v>
      </c>
      <c r="S988">
        <v>0.7855221</v>
      </c>
      <c r="T988">
        <v>1.559917</v>
      </c>
      <c r="U988">
        <v>1.4117489999999999</v>
      </c>
    </row>
    <row r="989" spans="1:21" x14ac:dyDescent="0.25">
      <c r="A989" s="20">
        <f>0.000000803065*10^9</f>
        <v>803.06499999999994</v>
      </c>
      <c r="B989">
        <v>1.896495</v>
      </c>
      <c r="C989">
        <v>0.1782909</v>
      </c>
      <c r="D989">
        <v>0.57868059999999999</v>
      </c>
      <c r="E989">
        <v>0.76658709999999997</v>
      </c>
      <c r="F989">
        <v>-2.0676990000000002</v>
      </c>
      <c r="G989">
        <v>1.950744</v>
      </c>
      <c r="H989">
        <v>-1.6171519999999999</v>
      </c>
      <c r="I989">
        <v>1.352571</v>
      </c>
      <c r="J989">
        <v>1.3118590000000001</v>
      </c>
      <c r="K989">
        <v>0.61980480000000004</v>
      </c>
      <c r="L989">
        <v>1.2755350000000001</v>
      </c>
      <c r="M989">
        <v>-0.53226830000000003</v>
      </c>
      <c r="N989">
        <v>-1.4267460000000001</v>
      </c>
      <c r="O989">
        <v>0.74941820000000003</v>
      </c>
      <c r="P989">
        <v>-1.7115400000000001</v>
      </c>
      <c r="Q989">
        <v>0.94612030000000003</v>
      </c>
      <c r="R989">
        <v>-1.169864</v>
      </c>
      <c r="S989">
        <v>0.3846581</v>
      </c>
      <c r="T989">
        <v>0.95912010000000003</v>
      </c>
      <c r="U989">
        <v>0.91571599999999997</v>
      </c>
    </row>
    <row r="990" spans="1:21" x14ac:dyDescent="0.25">
      <c r="A990" s="20">
        <f>0.000000804065*10^9</f>
        <v>804.06500000000005</v>
      </c>
      <c r="B990">
        <v>0.90592609999999996</v>
      </c>
      <c r="C990">
        <v>-0.98714270000000004</v>
      </c>
      <c r="D990">
        <v>0.43644139999999998</v>
      </c>
      <c r="E990">
        <v>0.18832589999999999</v>
      </c>
      <c r="F990">
        <v>0.1745843</v>
      </c>
      <c r="G990">
        <v>0.49814700000000001</v>
      </c>
      <c r="H990">
        <v>-6.2157700000000003E-2</v>
      </c>
      <c r="I990">
        <v>1.083245</v>
      </c>
      <c r="J990">
        <v>1.0961829999999999</v>
      </c>
      <c r="K990">
        <v>0.81011549999999999</v>
      </c>
      <c r="L990">
        <v>1.564168</v>
      </c>
      <c r="M990">
        <v>-1.539018</v>
      </c>
      <c r="N990">
        <v>-1.4310449999999999</v>
      </c>
      <c r="O990">
        <v>0.84629980000000005</v>
      </c>
      <c r="P990">
        <v>-0.99990760000000001</v>
      </c>
      <c r="Q990">
        <v>1.1464510000000001</v>
      </c>
      <c r="R990">
        <v>-0.37659209999999999</v>
      </c>
      <c r="S990">
        <v>1.1974819999999999</v>
      </c>
      <c r="T990">
        <v>0.11261309999999999</v>
      </c>
      <c r="U990">
        <v>-0.24326400000000001</v>
      </c>
    </row>
    <row r="991" spans="1:21" x14ac:dyDescent="0.25">
      <c r="A991" s="20">
        <f>0.000000805065*10^9</f>
        <v>805.06500000000005</v>
      </c>
      <c r="B991">
        <v>-0.51157790000000003</v>
      </c>
      <c r="C991">
        <v>-0.59309670000000003</v>
      </c>
      <c r="D991">
        <v>0.2319659</v>
      </c>
      <c r="E991">
        <v>-0.40627259999999998</v>
      </c>
      <c r="F991">
        <v>1.243433</v>
      </c>
      <c r="G991">
        <v>-0.54164570000000001</v>
      </c>
      <c r="H991">
        <v>0.69381800000000005</v>
      </c>
      <c r="I991">
        <v>0.60902290000000003</v>
      </c>
      <c r="J991">
        <v>1.204912</v>
      </c>
      <c r="K991">
        <v>1.2491239999999999</v>
      </c>
      <c r="L991">
        <v>1.0730420000000001</v>
      </c>
      <c r="M991">
        <v>-0.74371469999999995</v>
      </c>
      <c r="N991">
        <v>0.29224129999999998</v>
      </c>
      <c r="O991">
        <v>1.4712229999999999</v>
      </c>
      <c r="P991">
        <v>0.1005713</v>
      </c>
      <c r="Q991">
        <v>1.4107970000000001</v>
      </c>
      <c r="R991">
        <v>1.2525839999999999</v>
      </c>
      <c r="S991">
        <v>1.370018</v>
      </c>
      <c r="T991">
        <v>-0.35975980000000002</v>
      </c>
      <c r="U991">
        <v>-6.9836999999999996E-2</v>
      </c>
    </row>
    <row r="992" spans="1:21" x14ac:dyDescent="0.25">
      <c r="A992" s="20">
        <f>0.000000806065*10^9</f>
        <v>806.06499999999994</v>
      </c>
      <c r="B992">
        <v>0.40189730000000001</v>
      </c>
      <c r="C992">
        <v>0.37834800000000002</v>
      </c>
      <c r="D992">
        <v>0.40956490000000001</v>
      </c>
      <c r="E992">
        <v>-5.5722039999999999E-3</v>
      </c>
      <c r="F992">
        <v>-0.56497730000000002</v>
      </c>
      <c r="G992">
        <v>9.4251730000000006E-2</v>
      </c>
      <c r="H992">
        <v>0.2317736</v>
      </c>
      <c r="I992">
        <v>0.23460629999999999</v>
      </c>
      <c r="J992">
        <v>0.50774730000000001</v>
      </c>
      <c r="K992">
        <v>1.439179</v>
      </c>
      <c r="L992">
        <v>0.82149470000000002</v>
      </c>
      <c r="M992">
        <v>0.45057560000000002</v>
      </c>
      <c r="N992">
        <v>0.99441650000000004</v>
      </c>
      <c r="O992">
        <v>1.052265</v>
      </c>
      <c r="P992">
        <v>1.4446349999999999</v>
      </c>
      <c r="Q992">
        <v>0.33449679999999998</v>
      </c>
      <c r="R992">
        <v>1.8663019999999999</v>
      </c>
      <c r="S992">
        <v>-0.32446540000000001</v>
      </c>
      <c r="T992">
        <v>-0.83805830000000003</v>
      </c>
      <c r="U992">
        <v>0.24814839999999999</v>
      </c>
    </row>
    <row r="993" spans="1:21" x14ac:dyDescent="0.25">
      <c r="A993" s="20">
        <f>0.000000807065*10^9</f>
        <v>807.06499999999994</v>
      </c>
      <c r="B993">
        <v>1.420318</v>
      </c>
      <c r="C993">
        <v>-0.64083889999999999</v>
      </c>
      <c r="D993">
        <v>0.1142179</v>
      </c>
      <c r="E993">
        <v>-0.1168169</v>
      </c>
      <c r="F993">
        <v>-1.7532890000000001</v>
      </c>
      <c r="G993">
        <v>0.71207169999999997</v>
      </c>
      <c r="H993">
        <v>6.8054890000000007E-2</v>
      </c>
      <c r="I993">
        <v>0.20172619999999999</v>
      </c>
      <c r="J993">
        <v>-0.73310249999999999</v>
      </c>
      <c r="K993">
        <v>0.50063789999999997</v>
      </c>
      <c r="L993">
        <v>0.85966830000000005</v>
      </c>
      <c r="M993">
        <v>0.91706779999999999</v>
      </c>
      <c r="N993">
        <v>0.4946449</v>
      </c>
      <c r="O993">
        <v>-0.73304049999999998</v>
      </c>
      <c r="P993">
        <v>1.667697</v>
      </c>
      <c r="Q993">
        <v>-1.063056</v>
      </c>
      <c r="R993">
        <v>0.61131939999999996</v>
      </c>
      <c r="S993">
        <v>-1.0346169999999999</v>
      </c>
      <c r="T993">
        <v>-1.2400119999999999</v>
      </c>
      <c r="U993">
        <v>0.35746420000000001</v>
      </c>
    </row>
    <row r="994" spans="1:21" x14ac:dyDescent="0.25">
      <c r="A994" s="20">
        <f>0.000000808065*10^9</f>
        <v>808.06500000000005</v>
      </c>
      <c r="B994">
        <v>0.5148741</v>
      </c>
      <c r="C994">
        <v>-1.888309</v>
      </c>
      <c r="D994">
        <v>-1.217754</v>
      </c>
      <c r="E994">
        <v>-0.76445090000000004</v>
      </c>
      <c r="F994">
        <v>-1.0180610000000001</v>
      </c>
      <c r="G994">
        <v>0.68708820000000004</v>
      </c>
      <c r="H994">
        <v>0.13404199999999999</v>
      </c>
      <c r="I994">
        <v>0.11821230000000001</v>
      </c>
      <c r="J994">
        <v>-1.0701799999999999</v>
      </c>
      <c r="K994">
        <v>0.10289570000000001</v>
      </c>
      <c r="L994">
        <v>-2.197261E-2</v>
      </c>
      <c r="M994">
        <v>0.59273609999999999</v>
      </c>
      <c r="N994">
        <v>1.429454</v>
      </c>
      <c r="O994">
        <v>-0.88325969999999998</v>
      </c>
      <c r="P994">
        <v>0.170433</v>
      </c>
      <c r="Q994">
        <v>-0.984379</v>
      </c>
      <c r="R994">
        <v>-1.035793</v>
      </c>
      <c r="S994">
        <v>-9.4528640000000001E-3</v>
      </c>
      <c r="T994">
        <v>-1.636625</v>
      </c>
      <c r="U994">
        <v>1.039229</v>
      </c>
    </row>
    <row r="995" spans="1:21" x14ac:dyDescent="0.25">
      <c r="A995" s="20">
        <f>0.000000809065*10^9</f>
        <v>809.06500000000005</v>
      </c>
      <c r="B995">
        <v>8.9373599999999997E-2</v>
      </c>
      <c r="C995">
        <v>-1.1706719999999999</v>
      </c>
      <c r="D995">
        <v>-2.0719940000000001</v>
      </c>
      <c r="E995">
        <v>-0.63859350000000004</v>
      </c>
      <c r="F995">
        <v>-7.8849219999999998E-2</v>
      </c>
      <c r="G995">
        <v>0.34610780000000002</v>
      </c>
      <c r="H995">
        <v>2.4998929999999999E-2</v>
      </c>
      <c r="I995">
        <v>-0.30509170000000002</v>
      </c>
      <c r="J995">
        <v>4.5611359999999997E-2</v>
      </c>
      <c r="K995">
        <v>3.8693810000000002E-2</v>
      </c>
      <c r="L995">
        <v>-1.201065</v>
      </c>
      <c r="M995">
        <v>7.050083E-2</v>
      </c>
      <c r="N995">
        <v>2.103091</v>
      </c>
      <c r="O995">
        <v>0.97392690000000004</v>
      </c>
      <c r="P995">
        <v>-1.0608519999999999</v>
      </c>
      <c r="Q995">
        <v>-0.2154712</v>
      </c>
      <c r="R995">
        <v>-0.96816820000000003</v>
      </c>
      <c r="S995">
        <v>0.14789749999999999</v>
      </c>
      <c r="T995">
        <v>-2.0599249999999998</v>
      </c>
      <c r="U995">
        <v>0.58292569999999999</v>
      </c>
    </row>
    <row r="996" spans="1:21" x14ac:dyDescent="0.25">
      <c r="A996" s="20">
        <f>0.000000810065*10^9</f>
        <v>810.06499999999994</v>
      </c>
      <c r="B996">
        <v>0.57005139999999999</v>
      </c>
      <c r="C996">
        <v>-0.2070613</v>
      </c>
      <c r="D996">
        <v>-0.97122600000000003</v>
      </c>
      <c r="E996">
        <v>0.1258358</v>
      </c>
      <c r="F996">
        <v>-1.230359E-2</v>
      </c>
      <c r="G996">
        <v>-5.9030680000000002E-2</v>
      </c>
      <c r="H996">
        <v>-1.8983710000000001E-2</v>
      </c>
      <c r="I996">
        <v>-0.31381959999999998</v>
      </c>
      <c r="J996">
        <v>0.98891430000000002</v>
      </c>
      <c r="K996">
        <v>-1.947273</v>
      </c>
      <c r="L996">
        <v>-1.2299249999999999</v>
      </c>
      <c r="M996">
        <v>-6.2304739999999997E-2</v>
      </c>
      <c r="N996">
        <v>0.13423760000000001</v>
      </c>
      <c r="O996">
        <v>1.1751910000000001</v>
      </c>
      <c r="P996">
        <v>0.110788</v>
      </c>
      <c r="Q996">
        <v>-7.309823E-2</v>
      </c>
      <c r="R996">
        <v>0.33062639999999999</v>
      </c>
      <c r="S996">
        <v>-0.48735469999999997</v>
      </c>
      <c r="T996">
        <v>-1.1269119999999999</v>
      </c>
      <c r="U996">
        <v>-0.59633020000000003</v>
      </c>
    </row>
    <row r="997" spans="1:21" x14ac:dyDescent="0.25">
      <c r="A997" s="20">
        <f>0.000000811065*10^9</f>
        <v>811.06500000000005</v>
      </c>
      <c r="B997">
        <v>0.16293940000000001</v>
      </c>
      <c r="C997">
        <v>-8.2736509999999999E-2</v>
      </c>
      <c r="D997">
        <v>0.39360849999999997</v>
      </c>
      <c r="E997">
        <v>1.0375719999999999</v>
      </c>
      <c r="F997">
        <v>-0.30620170000000002</v>
      </c>
      <c r="G997">
        <v>0.49386989999999997</v>
      </c>
      <c r="H997">
        <v>0.1003371</v>
      </c>
      <c r="I997">
        <v>0.56506250000000002</v>
      </c>
      <c r="J997">
        <v>1.443786</v>
      </c>
      <c r="K997">
        <v>-3.3132769999999998</v>
      </c>
      <c r="L997">
        <v>0.21513389999999999</v>
      </c>
      <c r="M997">
        <v>-0.17005490000000001</v>
      </c>
      <c r="N997">
        <v>-1.319779</v>
      </c>
      <c r="O997">
        <v>-0.61918059999999997</v>
      </c>
      <c r="P997">
        <v>2.154239</v>
      </c>
      <c r="Q997">
        <v>-0.31512030000000002</v>
      </c>
      <c r="R997">
        <v>0.52890210000000004</v>
      </c>
      <c r="S997">
        <v>0.2123092</v>
      </c>
      <c r="T997">
        <v>0.40780480000000002</v>
      </c>
      <c r="U997">
        <v>0.66361959999999998</v>
      </c>
    </row>
    <row r="998" spans="1:21" x14ac:dyDescent="0.25">
      <c r="A998" s="20">
        <f>0.000000812065*10^9</f>
        <v>812.06500000000005</v>
      </c>
      <c r="B998">
        <v>-0.83488530000000005</v>
      </c>
      <c r="C998">
        <v>6.4573870000000005E-2</v>
      </c>
      <c r="D998">
        <v>3.8940900000000001E-2</v>
      </c>
      <c r="E998">
        <v>1.5876520000000001</v>
      </c>
      <c r="F998">
        <v>8.2836610000000005E-2</v>
      </c>
      <c r="G998">
        <v>1.2541599999999999</v>
      </c>
      <c r="H998">
        <v>2.2621169999999999E-2</v>
      </c>
      <c r="I998">
        <v>1.0333509999999999</v>
      </c>
      <c r="J998">
        <v>2.1149680000000002</v>
      </c>
      <c r="K998">
        <v>-1.7390060000000001</v>
      </c>
      <c r="L998">
        <v>1.438755</v>
      </c>
      <c r="M998">
        <v>-0.51519150000000002</v>
      </c>
      <c r="N998">
        <v>-0.6259015</v>
      </c>
      <c r="O998">
        <v>-1.802829</v>
      </c>
      <c r="P998">
        <v>2.0705990000000001</v>
      </c>
      <c r="Q998">
        <v>-0.4902784</v>
      </c>
      <c r="R998">
        <v>-0.1034853</v>
      </c>
      <c r="S998">
        <v>1.555995</v>
      </c>
      <c r="T998">
        <v>0.4471176</v>
      </c>
      <c r="U998">
        <v>2.6799900000000001</v>
      </c>
    </row>
    <row r="999" spans="1:21" x14ac:dyDescent="0.25">
      <c r="A999" s="20">
        <f>0.000000813065*10^9</f>
        <v>813.06499999999994</v>
      </c>
      <c r="B999">
        <v>-1.657257</v>
      </c>
      <c r="C999">
        <v>0.1822193</v>
      </c>
      <c r="D999">
        <v>-0.70358050000000005</v>
      </c>
      <c r="E999">
        <v>0.76752540000000002</v>
      </c>
      <c r="F999">
        <v>0.11988119999999999</v>
      </c>
      <c r="G999">
        <v>0.74169609999999997</v>
      </c>
      <c r="H999">
        <v>-0.19767380000000001</v>
      </c>
      <c r="I999">
        <v>0.43777359999999998</v>
      </c>
      <c r="J999">
        <v>1.1561300000000001</v>
      </c>
      <c r="K999">
        <v>-0.55235690000000004</v>
      </c>
      <c r="L999">
        <v>0.67285110000000004</v>
      </c>
      <c r="M999">
        <v>0.1315491</v>
      </c>
      <c r="N999">
        <v>-0.72165570000000001</v>
      </c>
      <c r="O999">
        <v>-0.49574550000000001</v>
      </c>
      <c r="P999">
        <v>-0.2608085</v>
      </c>
      <c r="Q999">
        <v>-0.83380929999999998</v>
      </c>
      <c r="R999">
        <v>-4.0254270000000002E-2</v>
      </c>
      <c r="S999">
        <v>1.5350440000000001</v>
      </c>
      <c r="T999">
        <v>-5.9789630000000003E-2</v>
      </c>
      <c r="U999">
        <v>1.8833949999999999</v>
      </c>
    </row>
    <row r="1000" spans="1:21" x14ac:dyDescent="0.25">
      <c r="A1000" s="20">
        <f>0.000000814065*10^9</f>
        <v>814.06499999999994</v>
      </c>
      <c r="B1000">
        <v>-1.4022859999999999</v>
      </c>
      <c r="C1000">
        <v>4.5887829999999998E-2</v>
      </c>
      <c r="D1000">
        <v>0.1109044</v>
      </c>
      <c r="E1000">
        <v>-1.0266550000000001</v>
      </c>
      <c r="F1000">
        <v>-1.241368</v>
      </c>
      <c r="G1000">
        <v>-0.22675210000000001</v>
      </c>
      <c r="H1000">
        <v>-6.3701560000000004E-2</v>
      </c>
      <c r="I1000">
        <v>0.59744750000000002</v>
      </c>
      <c r="J1000">
        <v>-0.84124049999999995</v>
      </c>
      <c r="K1000">
        <v>-0.99296180000000001</v>
      </c>
      <c r="L1000">
        <v>-0.36653799999999997</v>
      </c>
      <c r="M1000">
        <v>1.631486</v>
      </c>
      <c r="N1000">
        <v>-2.1742240000000002</v>
      </c>
      <c r="O1000">
        <v>1.338767</v>
      </c>
      <c r="P1000">
        <v>-2.1064120000000002</v>
      </c>
      <c r="Q1000">
        <v>-1.1081970000000001</v>
      </c>
      <c r="R1000">
        <v>-5.9729989999999997E-2</v>
      </c>
      <c r="S1000">
        <v>0.33021800000000001</v>
      </c>
      <c r="T1000">
        <v>8.7239720000000007E-2</v>
      </c>
      <c r="U1000">
        <v>0.30524950000000001</v>
      </c>
    </row>
    <row r="1001" spans="1:21" x14ac:dyDescent="0.25">
      <c r="A1001" s="20">
        <f>0.000000815065*10^9</f>
        <v>815.06500000000005</v>
      </c>
      <c r="B1001">
        <v>-6.587962E-2</v>
      </c>
      <c r="C1001">
        <v>0.194384</v>
      </c>
      <c r="D1001">
        <v>0.80983930000000004</v>
      </c>
      <c r="E1001">
        <v>-1.3822449999999999</v>
      </c>
      <c r="F1001">
        <v>-2.2950680000000001</v>
      </c>
      <c r="G1001">
        <v>-1.0304180000000001</v>
      </c>
      <c r="H1001">
        <v>0.57982310000000004</v>
      </c>
      <c r="I1001">
        <v>0.92199399999999998</v>
      </c>
      <c r="J1001">
        <v>-0.98520569999999996</v>
      </c>
      <c r="K1001">
        <v>-0.5598976</v>
      </c>
      <c r="L1001">
        <v>0.37456050000000002</v>
      </c>
      <c r="M1001">
        <v>1.3191759999999999</v>
      </c>
      <c r="N1001">
        <v>-2.5276320000000001</v>
      </c>
      <c r="O1001">
        <v>0.9860544</v>
      </c>
      <c r="P1001">
        <v>-1.2933110000000001</v>
      </c>
      <c r="Q1001">
        <v>6.81982E-2</v>
      </c>
      <c r="R1001">
        <v>-0.7876978</v>
      </c>
      <c r="S1001">
        <v>-0.91234420000000005</v>
      </c>
      <c r="T1001">
        <v>0.30714920000000001</v>
      </c>
      <c r="U1001">
        <v>0.15688540000000001</v>
      </c>
    </row>
    <row r="1002" spans="1:21" x14ac:dyDescent="0.25">
      <c r="A1002" s="20">
        <f>0.000000816065*10^9</f>
        <v>816.06499999999994</v>
      </c>
      <c r="B1002">
        <v>0.26172139999999999</v>
      </c>
      <c r="C1002">
        <v>0.97254030000000002</v>
      </c>
      <c r="D1002">
        <v>-0.4405249</v>
      </c>
      <c r="E1002">
        <v>0.48238969999999998</v>
      </c>
      <c r="F1002">
        <v>-2.3412329999999999</v>
      </c>
      <c r="G1002">
        <v>-1.5946819999999999</v>
      </c>
      <c r="H1002">
        <v>1.7384999999999999</v>
      </c>
      <c r="I1002">
        <v>-0.54109459999999998</v>
      </c>
      <c r="J1002">
        <v>3.5660270000000001E-2</v>
      </c>
      <c r="K1002">
        <v>0.59513570000000005</v>
      </c>
      <c r="L1002">
        <v>1.777285</v>
      </c>
      <c r="M1002">
        <v>-0.60908899999999999</v>
      </c>
      <c r="N1002">
        <v>-0.97271019999999997</v>
      </c>
      <c r="O1002">
        <v>0.48195090000000002</v>
      </c>
      <c r="P1002">
        <v>0.36219040000000002</v>
      </c>
      <c r="Q1002">
        <v>1.6340380000000001</v>
      </c>
      <c r="R1002">
        <v>-0.98692340000000001</v>
      </c>
      <c r="S1002">
        <v>-1.158434</v>
      </c>
      <c r="T1002">
        <v>0.2006684</v>
      </c>
      <c r="U1002">
        <v>-0.27317829999999999</v>
      </c>
    </row>
    <row r="1003" spans="1:21" x14ac:dyDescent="0.25">
      <c r="A1003" s="20">
        <f>0.000000817065*10^9</f>
        <v>817.06499999999994</v>
      </c>
      <c r="B1003">
        <v>-0.69942760000000004</v>
      </c>
      <c r="C1003">
        <v>1.510321</v>
      </c>
      <c r="D1003">
        <v>-1.395238</v>
      </c>
      <c r="E1003">
        <v>1.8301400000000001</v>
      </c>
      <c r="F1003">
        <v>-2.2730459999999999</v>
      </c>
      <c r="G1003">
        <v>-1.2869440000000001</v>
      </c>
      <c r="H1003">
        <v>2.118887</v>
      </c>
      <c r="I1003">
        <v>-1.5765020000000001</v>
      </c>
      <c r="J1003">
        <v>0.4669394</v>
      </c>
      <c r="K1003">
        <v>0.99792150000000002</v>
      </c>
      <c r="L1003">
        <v>2.3357809999999999</v>
      </c>
      <c r="M1003">
        <v>-1.7362420000000001</v>
      </c>
      <c r="N1003">
        <v>0.2618124</v>
      </c>
      <c r="O1003">
        <v>1.069993</v>
      </c>
      <c r="P1003">
        <v>0.93362449999999997</v>
      </c>
      <c r="Q1003">
        <v>1.2312289999999999</v>
      </c>
      <c r="R1003">
        <v>-0.4222863</v>
      </c>
      <c r="S1003">
        <v>-0.54437849999999999</v>
      </c>
      <c r="T1003">
        <v>0.1689715</v>
      </c>
      <c r="U1003">
        <v>-0.56814039999999999</v>
      </c>
    </row>
  </sheetData>
  <mergeCells count="2">
    <mergeCell ref="A1:E1"/>
    <mergeCell ref="A2:I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4"/>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RowHeight="15" x14ac:dyDescent="0.25"/>
  <cols>
    <col min="1" max="1" width="17.7109375" style="20" customWidth="1"/>
  </cols>
  <sheetData>
    <row r="1" spans="1:21" ht="30" customHeight="1" x14ac:dyDescent="0.25">
      <c r="A1" s="26" t="s">
        <v>63</v>
      </c>
      <c r="B1" s="27"/>
      <c r="C1" s="27"/>
      <c r="D1" s="27"/>
      <c r="E1" s="28"/>
    </row>
    <row r="2" spans="1:21" ht="45" customHeight="1" x14ac:dyDescent="0.25">
      <c r="A2" s="29" t="s">
        <v>64</v>
      </c>
      <c r="B2" s="30"/>
      <c r="C2" s="30"/>
      <c r="D2" s="30"/>
      <c r="E2" s="30"/>
      <c r="F2" s="30"/>
      <c r="G2" s="30"/>
      <c r="H2" s="30"/>
      <c r="I2" s="30"/>
    </row>
    <row r="3" spans="1:21" s="11" customFormat="1" x14ac:dyDescent="0.25">
      <c r="A3" s="18" t="s">
        <v>61</v>
      </c>
      <c r="B3" s="13">
        <v>1000</v>
      </c>
      <c r="C3" s="11">
        <v>1000</v>
      </c>
      <c r="D3" s="11">
        <v>1000</v>
      </c>
      <c r="E3" s="11">
        <v>1000</v>
      </c>
      <c r="F3" s="11">
        <v>1000</v>
      </c>
      <c r="G3" s="11">
        <v>1000</v>
      </c>
      <c r="H3" s="11">
        <v>1000</v>
      </c>
      <c r="I3" s="11">
        <v>1000</v>
      </c>
      <c r="J3" s="11">
        <v>1000</v>
      </c>
      <c r="K3" s="11">
        <v>1000</v>
      </c>
      <c r="L3" s="11">
        <v>1000</v>
      </c>
      <c r="M3" s="11">
        <v>1000</v>
      </c>
      <c r="N3" s="11">
        <v>1000</v>
      </c>
      <c r="O3" s="11">
        <v>1000</v>
      </c>
      <c r="P3" s="11">
        <v>1000</v>
      </c>
      <c r="Q3" s="11">
        <v>1000</v>
      </c>
      <c r="R3" s="11">
        <v>1000</v>
      </c>
      <c r="S3" s="11">
        <v>1000</v>
      </c>
      <c r="T3" s="11">
        <v>1000</v>
      </c>
      <c r="U3" s="11">
        <v>1000</v>
      </c>
    </row>
    <row r="4" spans="1:21" s="12" customFormat="1" x14ac:dyDescent="0.25">
      <c r="A4" s="19" t="s">
        <v>62</v>
      </c>
      <c r="B4" s="14">
        <v>1</v>
      </c>
      <c r="C4" s="12">
        <v>2</v>
      </c>
      <c r="D4" s="12">
        <v>3</v>
      </c>
      <c r="E4" s="12">
        <v>4</v>
      </c>
      <c r="F4" s="12">
        <v>5</v>
      </c>
      <c r="G4" s="12">
        <v>6</v>
      </c>
      <c r="H4" s="12">
        <v>7</v>
      </c>
      <c r="I4" s="12">
        <v>8</v>
      </c>
      <c r="J4" s="12">
        <v>9</v>
      </c>
      <c r="K4" s="12">
        <v>10</v>
      </c>
      <c r="L4" s="12">
        <v>11</v>
      </c>
      <c r="M4" s="12">
        <v>12</v>
      </c>
      <c r="N4" s="12">
        <v>13</v>
      </c>
      <c r="O4" s="12">
        <v>14</v>
      </c>
      <c r="P4" s="12">
        <v>15</v>
      </c>
      <c r="Q4" s="12">
        <v>16</v>
      </c>
      <c r="R4" s="12">
        <v>17</v>
      </c>
      <c r="S4" s="12">
        <v>18</v>
      </c>
      <c r="T4" s="12">
        <v>19</v>
      </c>
      <c r="U4" s="12">
        <v>20</v>
      </c>
    </row>
    <row r="5" spans="1:21" x14ac:dyDescent="0.25">
      <c r="A5" s="20">
        <f>-0.000000180942*10^9</f>
        <v>-180.94200000000001</v>
      </c>
      <c r="B5">
        <v>-3.857178E-4</v>
      </c>
      <c r="C5">
        <v>1.3791929999999999E-3</v>
      </c>
      <c r="D5">
        <v>-5.7911810000000003E-3</v>
      </c>
      <c r="E5">
        <v>-1.235023E-2</v>
      </c>
      <c r="F5">
        <v>2.8109580000000001E-3</v>
      </c>
      <c r="G5">
        <v>-1.495108E-4</v>
      </c>
      <c r="H5">
        <v>8.148499E-3</v>
      </c>
      <c r="I5">
        <v>1.080019E-3</v>
      </c>
      <c r="J5">
        <v>-3.2438060000000002E-4</v>
      </c>
      <c r="K5">
        <v>6.0562159999999997E-3</v>
      </c>
      <c r="L5">
        <v>4.6833819999999998E-3</v>
      </c>
      <c r="M5">
        <v>4.1299500000000003E-3</v>
      </c>
      <c r="N5">
        <v>1.37706E-3</v>
      </c>
      <c r="O5">
        <v>1.1029519999999999E-2</v>
      </c>
      <c r="P5">
        <v>-7.2890369999999999E-3</v>
      </c>
      <c r="Q5">
        <v>-5.2000199999999996E-3</v>
      </c>
      <c r="R5">
        <v>-3.5364699999999999E-3</v>
      </c>
      <c r="S5">
        <v>-2.7141499999999998E-3</v>
      </c>
      <c r="T5">
        <v>-8.8573839999999994E-3</v>
      </c>
      <c r="U5">
        <v>-5.1984869999999999E-3</v>
      </c>
    </row>
    <row r="6" spans="1:21" x14ac:dyDescent="0.25">
      <c r="A6" s="20">
        <f>-0.000000179942*10^9</f>
        <v>-179.94200000000001</v>
      </c>
      <c r="B6">
        <v>1.311967E-3</v>
      </c>
      <c r="C6">
        <v>5.1872469999999999E-3</v>
      </c>
      <c r="D6">
        <v>-1.359767E-3</v>
      </c>
      <c r="E6">
        <v>-1.694093E-2</v>
      </c>
      <c r="F6">
        <v>8.5225830000000002E-3</v>
      </c>
      <c r="G6">
        <v>4.0173370000000002E-3</v>
      </c>
      <c r="H6">
        <v>4.7765860000000002E-3</v>
      </c>
      <c r="I6">
        <v>1.5882909999999999E-3</v>
      </c>
      <c r="J6">
        <v>2.815957E-3</v>
      </c>
      <c r="K6">
        <v>2.5239580000000002E-3</v>
      </c>
      <c r="L6">
        <v>1.0415840000000001E-2</v>
      </c>
      <c r="M6">
        <v>7.8014310000000002E-3</v>
      </c>
      <c r="N6">
        <v>9.1277670000000004E-4</v>
      </c>
      <c r="O6">
        <v>1.7216749999999999E-2</v>
      </c>
      <c r="P6">
        <v>-7.048538E-3</v>
      </c>
      <c r="Q6">
        <v>-7.8364550000000009E-3</v>
      </c>
      <c r="R6">
        <v>-2.769479E-3</v>
      </c>
      <c r="S6">
        <v>4.7835639999999997E-3</v>
      </c>
      <c r="T6">
        <v>-1.170999E-2</v>
      </c>
      <c r="U6">
        <v>-8.7821089999999997E-3</v>
      </c>
    </row>
    <row r="7" spans="1:21" x14ac:dyDescent="0.25">
      <c r="A7" s="20">
        <f>-0.000000178942*10^9</f>
        <v>-178.94199999999998</v>
      </c>
      <c r="B7">
        <v>2.7326469999999999E-3</v>
      </c>
      <c r="C7">
        <v>-1.688141E-3</v>
      </c>
      <c r="D7">
        <v>-4.1103060000000002E-3</v>
      </c>
      <c r="E7">
        <v>-1.6830700000000001E-2</v>
      </c>
      <c r="F7">
        <v>4.6897140000000002E-3</v>
      </c>
      <c r="G7">
        <v>1.1243760000000001E-3</v>
      </c>
      <c r="H7">
        <v>8.9218760000000005E-3</v>
      </c>
      <c r="I7">
        <v>-3.9358279999999997E-3</v>
      </c>
      <c r="J7">
        <v>1.80707E-5</v>
      </c>
      <c r="K7">
        <v>4.9077599999999997E-3</v>
      </c>
      <c r="L7">
        <v>7.0786649999999996E-3</v>
      </c>
      <c r="M7">
        <v>7.6251569999999996E-3</v>
      </c>
      <c r="N7">
        <v>2.5494440000000001E-3</v>
      </c>
      <c r="O7">
        <v>1.6775979999999999E-2</v>
      </c>
      <c r="P7">
        <v>-9.1148619999999996E-3</v>
      </c>
      <c r="Q7">
        <v>-5.850577E-3</v>
      </c>
      <c r="R7">
        <v>-1.146067E-3</v>
      </c>
      <c r="S7">
        <v>-5.4068580000000001E-4</v>
      </c>
      <c r="T7">
        <v>-8.3245950000000006E-3</v>
      </c>
      <c r="U7">
        <v>-2.8723680000000001E-3</v>
      </c>
    </row>
    <row r="8" spans="1:21" x14ac:dyDescent="0.25">
      <c r="A8" s="20">
        <f>-0.000000177942*10^9</f>
        <v>-177.94199999999998</v>
      </c>
      <c r="B8">
        <v>-1.02191E-3</v>
      </c>
      <c r="C8">
        <v>-9.2140820000000002E-3</v>
      </c>
      <c r="D8">
        <v>-1.4453830000000001E-2</v>
      </c>
      <c r="E8">
        <v>-3.2205010000000002E-3</v>
      </c>
      <c r="F8">
        <v>-8.7636459999999999E-3</v>
      </c>
      <c r="G8">
        <v>-7.1185500000000004E-3</v>
      </c>
      <c r="H8">
        <v>1.1127919999999999E-2</v>
      </c>
      <c r="I8">
        <v>-4.1540609999999997E-3</v>
      </c>
      <c r="J8">
        <v>-9.1024599999999997E-3</v>
      </c>
      <c r="K8">
        <v>9.1704260000000006E-3</v>
      </c>
      <c r="L8">
        <v>-6.5799480000000004E-3</v>
      </c>
      <c r="M8">
        <v>1.560117E-4</v>
      </c>
      <c r="N8">
        <v>3.408936E-3</v>
      </c>
      <c r="O8">
        <v>-1.854971E-4</v>
      </c>
      <c r="P8">
        <v>-4.7162649999999999E-3</v>
      </c>
      <c r="Q8">
        <v>-2.5182809999999998E-3</v>
      </c>
      <c r="R8">
        <v>-1.726757E-3</v>
      </c>
      <c r="S8">
        <v>-1.7439960000000001E-2</v>
      </c>
      <c r="T8">
        <v>-8.5186039999999999E-4</v>
      </c>
      <c r="U8">
        <v>5.6921380000000002E-3</v>
      </c>
    </row>
    <row r="9" spans="1:21" x14ac:dyDescent="0.25">
      <c r="A9" s="20">
        <f>-0.000000176942*10^9</f>
        <v>-176.94200000000001</v>
      </c>
      <c r="B9">
        <v>-5.3537460000000004E-3</v>
      </c>
      <c r="C9">
        <v>-3.2131270000000001E-3</v>
      </c>
      <c r="D9">
        <v>-1.520197E-2</v>
      </c>
      <c r="E9">
        <v>9.1543509999999998E-3</v>
      </c>
      <c r="F9">
        <v>-1.3783510000000001E-2</v>
      </c>
      <c r="G9">
        <v>-5.5502959999999997E-3</v>
      </c>
      <c r="H9">
        <v>-4.4015859999999999E-3</v>
      </c>
      <c r="I9">
        <v>3.3998330000000001E-3</v>
      </c>
      <c r="J9">
        <v>-1.083871E-2</v>
      </c>
      <c r="K9">
        <v>4.3610890000000003E-3</v>
      </c>
      <c r="L9">
        <v>-1.286635E-2</v>
      </c>
      <c r="M9">
        <v>3.8582579999999998E-3</v>
      </c>
      <c r="N9">
        <v>2.189243E-3</v>
      </c>
      <c r="O9">
        <v>-1.45065E-2</v>
      </c>
      <c r="P9">
        <v>5.099836E-3</v>
      </c>
      <c r="Q9">
        <v>-6.7500609999999999E-3</v>
      </c>
      <c r="R9">
        <v>-2.012177E-3</v>
      </c>
      <c r="S9">
        <v>-1.8918020000000001E-2</v>
      </c>
      <c r="T9">
        <v>2.2147019999999998E-3</v>
      </c>
      <c r="U9">
        <v>1.9965120000000002E-3</v>
      </c>
    </row>
    <row r="10" spans="1:21" x14ac:dyDescent="0.25">
      <c r="A10" s="20">
        <f>-0.000000175942*10^9</f>
        <v>-175.94200000000001</v>
      </c>
      <c r="B10">
        <v>-2.8335119999999998E-3</v>
      </c>
      <c r="C10">
        <v>3.455526E-3</v>
      </c>
      <c r="D10">
        <v>-8.8667510000000008E-3</v>
      </c>
      <c r="E10">
        <v>7.9501629999999997E-3</v>
      </c>
      <c r="F10">
        <v>-1.0016870000000001E-2</v>
      </c>
      <c r="G10">
        <v>-9.1381510000000004E-4</v>
      </c>
      <c r="H10">
        <v>-1.753716E-2</v>
      </c>
      <c r="I10">
        <v>6.2418739999999997E-3</v>
      </c>
      <c r="J10">
        <v>2.6961310000000002E-4</v>
      </c>
      <c r="K10">
        <v>1.781372E-3</v>
      </c>
      <c r="L10">
        <v>-8.3380399999999997E-3</v>
      </c>
      <c r="M10">
        <v>2.2799170000000001E-2</v>
      </c>
      <c r="N10">
        <v>3.3323799999999998E-3</v>
      </c>
      <c r="O10">
        <v>-8.0158739999999992E-3</v>
      </c>
      <c r="P10">
        <v>2.1521140000000001E-3</v>
      </c>
      <c r="Q10">
        <v>-1.1081250000000001E-2</v>
      </c>
      <c r="R10">
        <v>-1.165028E-3</v>
      </c>
      <c r="S10">
        <v>-5.0274109999999999E-3</v>
      </c>
      <c r="T10">
        <v>1.686442E-3</v>
      </c>
      <c r="U10">
        <v>-5.838752E-3</v>
      </c>
    </row>
    <row r="11" spans="1:21" x14ac:dyDescent="0.25">
      <c r="A11" s="20">
        <f>-0.000000174942*10^9</f>
        <v>-174.94200000000001</v>
      </c>
      <c r="B11">
        <v>6.1614199999999999E-3</v>
      </c>
      <c r="C11">
        <v>-4.3013120000000001E-4</v>
      </c>
      <c r="D11">
        <v>-1.537207E-2</v>
      </c>
      <c r="E11">
        <v>2.3118599999999998E-3</v>
      </c>
      <c r="F11">
        <v>-8.1300590000000002E-3</v>
      </c>
      <c r="G11">
        <v>-6.2827150000000003E-3</v>
      </c>
      <c r="H11">
        <v>-5.2137859999999998E-3</v>
      </c>
      <c r="I11">
        <v>6.122097E-3</v>
      </c>
      <c r="J11">
        <v>7.4248400000000003E-3</v>
      </c>
      <c r="K11">
        <v>5.8788470000000004E-3</v>
      </c>
      <c r="L11">
        <v>-3.756789E-3</v>
      </c>
      <c r="M11">
        <v>2.100931E-2</v>
      </c>
      <c r="N11">
        <v>9.8269629999999993E-3</v>
      </c>
      <c r="O11">
        <v>4.1551859999999999E-3</v>
      </c>
      <c r="P11">
        <v>-4.0164529999999997E-3</v>
      </c>
      <c r="Q11">
        <v>-9.9906730000000003E-3</v>
      </c>
      <c r="R11">
        <v>3.4310850000000002E-4</v>
      </c>
      <c r="S11">
        <v>-1.781169E-3</v>
      </c>
      <c r="T11">
        <v>-1.758373E-4</v>
      </c>
      <c r="U11">
        <v>-4.3052120000000001E-3</v>
      </c>
    </row>
    <row r="12" spans="1:21" x14ac:dyDescent="0.25">
      <c r="A12" s="20">
        <f>-0.000000173942*10^9</f>
        <v>-173.94200000000001</v>
      </c>
      <c r="B12">
        <v>1.442157E-2</v>
      </c>
      <c r="C12">
        <v>-6.350016E-3</v>
      </c>
      <c r="D12">
        <v>-2.3932140000000001E-2</v>
      </c>
      <c r="E12">
        <v>-8.0734559999999997E-3</v>
      </c>
      <c r="F12">
        <v>-7.5481869999999996E-3</v>
      </c>
      <c r="G12">
        <v>-4.5463450000000002E-3</v>
      </c>
      <c r="H12">
        <v>1.3049379999999999E-2</v>
      </c>
      <c r="I12">
        <v>4.5670559999999999E-3</v>
      </c>
      <c r="J12">
        <v>9.8632199999999998E-4</v>
      </c>
      <c r="K12">
        <v>5.8993659999999996E-3</v>
      </c>
      <c r="L12">
        <v>-1.011269E-3</v>
      </c>
      <c r="M12">
        <v>-8.0157900000000001E-3</v>
      </c>
      <c r="N12">
        <v>1.7272329999999999E-2</v>
      </c>
      <c r="O12">
        <v>1.9560020000000001E-3</v>
      </c>
      <c r="P12">
        <v>-5.3523899999999996E-4</v>
      </c>
      <c r="Q12">
        <v>-1.155632E-2</v>
      </c>
      <c r="R12">
        <v>1.7412250000000001E-3</v>
      </c>
      <c r="S12">
        <v>-9.6331790000000004E-3</v>
      </c>
      <c r="T12">
        <v>-3.08151E-3</v>
      </c>
      <c r="U12">
        <v>-5.7235389999999997E-3</v>
      </c>
    </row>
    <row r="13" spans="1:21" x14ac:dyDescent="0.25">
      <c r="A13" s="20">
        <f>-0.000000172942*10^9</f>
        <v>-172.94199999999998</v>
      </c>
      <c r="B13">
        <v>9.5379269999999999E-3</v>
      </c>
      <c r="C13">
        <v>-5.0215659999999999E-3</v>
      </c>
      <c r="D13">
        <v>-1.60866E-2</v>
      </c>
      <c r="E13">
        <v>-1.387774E-2</v>
      </c>
      <c r="F13">
        <v>-1.5610349999999999E-3</v>
      </c>
      <c r="G13">
        <v>1.005035E-2</v>
      </c>
      <c r="H13">
        <v>1.135363E-2</v>
      </c>
      <c r="I13">
        <v>-1.500358E-3</v>
      </c>
      <c r="J13">
        <v>-5.2609070000000004E-3</v>
      </c>
      <c r="K13">
        <v>9.6429329999999994E-3</v>
      </c>
      <c r="L13">
        <v>5.1363490000000001E-3</v>
      </c>
      <c r="M13">
        <v>-2.0738599999999999E-2</v>
      </c>
      <c r="N13">
        <v>1.55706E-2</v>
      </c>
      <c r="O13">
        <v>-6.8135660000000001E-3</v>
      </c>
      <c r="P13">
        <v>-1.674296E-3</v>
      </c>
      <c r="Q13">
        <v>-1.4140369999999999E-2</v>
      </c>
      <c r="R13">
        <v>-8.0298290000000005E-3</v>
      </c>
      <c r="S13">
        <v>-9.1109529999999998E-3</v>
      </c>
      <c r="T13">
        <v>-5.1952989999999996E-3</v>
      </c>
      <c r="U13">
        <v>-1.338864E-2</v>
      </c>
    </row>
    <row r="14" spans="1:21" x14ac:dyDescent="0.25">
      <c r="A14" s="20">
        <f>-0.000000171942*10^9</f>
        <v>-171.94199999999998</v>
      </c>
      <c r="B14">
        <v>-3.7569769999999999E-3</v>
      </c>
      <c r="C14">
        <v>-1.225484E-3</v>
      </c>
      <c r="D14">
        <v>-4.7417639999999999E-3</v>
      </c>
      <c r="E14">
        <v>-2.6283320000000002E-3</v>
      </c>
      <c r="F14">
        <v>1.578707E-2</v>
      </c>
      <c r="G14">
        <v>1.049745E-2</v>
      </c>
      <c r="H14">
        <v>-1.954576E-4</v>
      </c>
      <c r="I14">
        <v>-3.775858E-3</v>
      </c>
      <c r="J14">
        <v>-2.1086770000000002E-3</v>
      </c>
      <c r="K14">
        <v>1.9581459999999998E-2</v>
      </c>
      <c r="L14">
        <v>8.8493700000000005E-3</v>
      </c>
      <c r="M14">
        <v>-4.8433010000000004E-3</v>
      </c>
      <c r="N14">
        <v>4.961409E-3</v>
      </c>
      <c r="O14">
        <v>-3.6129090000000001E-3</v>
      </c>
      <c r="P14">
        <v>-4.4417420000000003E-3</v>
      </c>
      <c r="Q14">
        <v>-1.1237789999999999E-2</v>
      </c>
      <c r="R14">
        <v>-2.0406580000000001E-2</v>
      </c>
      <c r="S14">
        <v>-6.712071E-3</v>
      </c>
      <c r="T14">
        <v>-8.5457729999999996E-3</v>
      </c>
      <c r="U14">
        <v>-3.761679E-3</v>
      </c>
    </row>
    <row r="15" spans="1:21" x14ac:dyDescent="0.25">
      <c r="A15" s="20">
        <f>-0.000000170942*10^9</f>
        <v>-170.94200000000001</v>
      </c>
      <c r="B15">
        <v>-4.3754960000000004E-3</v>
      </c>
      <c r="C15">
        <v>-7.8877319999999997E-3</v>
      </c>
      <c r="D15">
        <v>-6.3630900000000001E-3</v>
      </c>
      <c r="E15">
        <v>2.5081729999999998E-3</v>
      </c>
      <c r="F15">
        <v>2.6598549999999999E-2</v>
      </c>
      <c r="G15">
        <v>-5.0735540000000001E-3</v>
      </c>
      <c r="H15">
        <v>-2.4078580000000001E-3</v>
      </c>
      <c r="I15">
        <v>3.4591219999999999E-4</v>
      </c>
      <c r="J15">
        <v>1.661086E-3</v>
      </c>
      <c r="K15">
        <v>1.7935690000000001E-2</v>
      </c>
      <c r="L15">
        <v>3.3691469999999999E-3</v>
      </c>
      <c r="M15">
        <v>1.088066E-2</v>
      </c>
      <c r="N15">
        <v>-4.5644780000000003E-3</v>
      </c>
      <c r="O15">
        <v>-1.31678E-3</v>
      </c>
      <c r="P15">
        <v>1.1804630000000001E-3</v>
      </c>
      <c r="Q15">
        <v>-7.9028480000000005E-3</v>
      </c>
      <c r="R15">
        <v>-1.6031090000000001E-2</v>
      </c>
      <c r="S15">
        <v>-1.069052E-2</v>
      </c>
      <c r="T15">
        <v>-1.1156630000000001E-2</v>
      </c>
      <c r="U15">
        <v>1.040866E-2</v>
      </c>
    </row>
    <row r="16" spans="1:21" x14ac:dyDescent="0.25">
      <c r="A16" s="20">
        <f>-0.000000169942*10^9</f>
        <v>-169.94200000000001</v>
      </c>
      <c r="B16">
        <v>1.4903410000000001E-3</v>
      </c>
      <c r="C16">
        <v>-2.3825470000000001E-2</v>
      </c>
      <c r="D16">
        <v>-1.424461E-2</v>
      </c>
      <c r="E16">
        <v>-4.058262E-3</v>
      </c>
      <c r="F16">
        <v>1.399593E-2</v>
      </c>
      <c r="G16">
        <v>-8.3693680000000003E-3</v>
      </c>
      <c r="H16">
        <v>1.0155019999999999E-3</v>
      </c>
      <c r="I16">
        <v>3.0649879999999998E-3</v>
      </c>
      <c r="J16">
        <v>9.5564740000000003E-4</v>
      </c>
      <c r="K16">
        <v>5.4497540000000002E-3</v>
      </c>
      <c r="L16">
        <v>2.8337179999999998E-3</v>
      </c>
      <c r="M16">
        <v>8.9852720000000007E-3</v>
      </c>
      <c r="N16">
        <v>-2.257888E-3</v>
      </c>
      <c r="O16">
        <v>-1.6653310000000001E-2</v>
      </c>
      <c r="P16">
        <v>4.3931960000000003E-3</v>
      </c>
      <c r="Q16">
        <v>-1.5712910000000001E-3</v>
      </c>
      <c r="R16">
        <v>-9.5703909999999993E-3</v>
      </c>
      <c r="S16">
        <v>-2.8115420000000002E-3</v>
      </c>
      <c r="T16">
        <v>-9.0148850000000003E-3</v>
      </c>
      <c r="U16">
        <v>-3.6224629999999998E-4</v>
      </c>
    </row>
    <row r="17" spans="1:21" x14ac:dyDescent="0.25">
      <c r="A17" s="20">
        <f>-0.000000168942*10^9</f>
        <v>-168.94200000000001</v>
      </c>
      <c r="B17">
        <v>-3.6404850000000002E-3</v>
      </c>
      <c r="C17">
        <v>-2.4872700000000001E-2</v>
      </c>
      <c r="D17">
        <v>-1.48279E-2</v>
      </c>
      <c r="E17">
        <v>-1.6312659999999999E-3</v>
      </c>
      <c r="F17">
        <v>4.2937069999999999E-3</v>
      </c>
      <c r="G17">
        <v>3.7122689999999998E-3</v>
      </c>
      <c r="H17">
        <v>4.6180240000000001E-4</v>
      </c>
      <c r="I17">
        <v>3.5846570000000002E-3</v>
      </c>
      <c r="J17">
        <v>3.694619E-4</v>
      </c>
      <c r="K17">
        <v>-1.171737E-3</v>
      </c>
      <c r="L17">
        <v>9.9010959999999999E-3</v>
      </c>
      <c r="M17">
        <v>-1.863831E-3</v>
      </c>
      <c r="N17">
        <v>1.1719240000000001E-2</v>
      </c>
      <c r="O17">
        <v>-2.257926E-2</v>
      </c>
      <c r="P17">
        <v>-1.867956E-3</v>
      </c>
      <c r="Q17">
        <v>7.0970800000000004E-3</v>
      </c>
      <c r="R17">
        <v>-1.48831E-2</v>
      </c>
      <c r="S17">
        <v>9.005486E-3</v>
      </c>
      <c r="T17">
        <v>-5.00951E-3</v>
      </c>
      <c r="U17">
        <v>-1.81645E-2</v>
      </c>
    </row>
    <row r="18" spans="1:21" x14ac:dyDescent="0.25">
      <c r="A18" s="20">
        <f>-0.000000167942*10^9</f>
        <v>-167.94200000000001</v>
      </c>
      <c r="B18">
        <v>-9.9699070000000001E-3</v>
      </c>
      <c r="C18">
        <v>-9.7851380000000005E-3</v>
      </c>
      <c r="D18">
        <v>-8.1837739999999996E-3</v>
      </c>
      <c r="E18">
        <v>2.1440690000000002E-3</v>
      </c>
      <c r="F18">
        <v>1.103285E-2</v>
      </c>
      <c r="G18">
        <v>5.9127989999999998E-3</v>
      </c>
      <c r="H18">
        <v>-2.7732949999999999E-4</v>
      </c>
      <c r="I18">
        <v>1.649005E-3</v>
      </c>
      <c r="J18">
        <v>3.729305E-3</v>
      </c>
      <c r="K18">
        <v>-5.8067700000000004E-4</v>
      </c>
      <c r="L18">
        <v>6.7705839999999996E-3</v>
      </c>
      <c r="M18">
        <v>-1.739717E-3</v>
      </c>
      <c r="N18">
        <v>1.342751E-2</v>
      </c>
      <c r="O18">
        <v>-2.4161149999999999E-3</v>
      </c>
      <c r="P18">
        <v>-7.9307189999999993E-3</v>
      </c>
      <c r="Q18">
        <v>-2.836444E-3</v>
      </c>
      <c r="R18">
        <v>-1.5854969999999999E-2</v>
      </c>
      <c r="S18">
        <v>1.0760640000000001E-3</v>
      </c>
      <c r="T18">
        <v>1.599963E-3</v>
      </c>
      <c r="U18">
        <v>-1.47323E-2</v>
      </c>
    </row>
    <row r="19" spans="1:21" x14ac:dyDescent="0.25">
      <c r="A19" s="20">
        <f>-0.000000166942*10^9</f>
        <v>-166.94199999999998</v>
      </c>
      <c r="B19">
        <v>-5.9997260000000004E-3</v>
      </c>
      <c r="C19">
        <v>-6.2236180000000002E-3</v>
      </c>
      <c r="D19">
        <v>9.6272489999999996E-4</v>
      </c>
      <c r="E19">
        <v>-2.0474899999999999E-3</v>
      </c>
      <c r="F19">
        <v>1.335284E-2</v>
      </c>
      <c r="G19">
        <v>-9.0382129999999998E-3</v>
      </c>
      <c r="H19">
        <v>-9.590992E-4</v>
      </c>
      <c r="I19">
        <v>-4.8529510000000003E-3</v>
      </c>
      <c r="J19">
        <v>1.0782E-2</v>
      </c>
      <c r="K19">
        <v>2.0824060000000002E-3</v>
      </c>
      <c r="L19">
        <v>-5.0543469999999998E-3</v>
      </c>
      <c r="M19">
        <v>5.6673360000000002E-3</v>
      </c>
      <c r="N19">
        <v>-4.9690150000000002E-3</v>
      </c>
      <c r="O19">
        <v>1.6143350000000001E-2</v>
      </c>
      <c r="P19">
        <v>-7.2974080000000005E-4</v>
      </c>
      <c r="Q19">
        <v>-1.9093869999999999E-2</v>
      </c>
      <c r="R19">
        <v>-6.2158400000000003E-3</v>
      </c>
      <c r="S19">
        <v>-1.2745039999999999E-2</v>
      </c>
      <c r="T19">
        <v>6.8127620000000004E-4</v>
      </c>
      <c r="U19">
        <v>3.2252159999999999E-3</v>
      </c>
    </row>
    <row r="20" spans="1:21" x14ac:dyDescent="0.25">
      <c r="A20" s="20">
        <f>-0.000000165942*10^9</f>
        <v>-165.94199999999998</v>
      </c>
      <c r="B20">
        <v>-5.7381809999999995E-4</v>
      </c>
      <c r="C20">
        <v>-1.074867E-2</v>
      </c>
      <c r="D20">
        <v>9.3377660000000008E-3</v>
      </c>
      <c r="E20">
        <v>-6.3753789999999996E-4</v>
      </c>
      <c r="F20">
        <v>6.3576470000000001E-3</v>
      </c>
      <c r="G20">
        <v>-1.7212350000000001E-2</v>
      </c>
      <c r="H20">
        <v>-8.4722170000000006E-3</v>
      </c>
      <c r="I20">
        <v>-9.4542940000000002E-3</v>
      </c>
      <c r="J20">
        <v>1.0636899999999999E-2</v>
      </c>
      <c r="K20">
        <v>-6.8222700000000003E-6</v>
      </c>
      <c r="L20">
        <v>-1.023013E-2</v>
      </c>
      <c r="M20">
        <v>6.4411490000000002E-3</v>
      </c>
      <c r="N20">
        <v>-1.495726E-2</v>
      </c>
      <c r="O20">
        <v>1.847126E-2</v>
      </c>
      <c r="P20">
        <v>1.3687E-2</v>
      </c>
      <c r="Q20">
        <v>-1.160864E-2</v>
      </c>
      <c r="R20">
        <v>-1.8092200000000001E-3</v>
      </c>
      <c r="S20">
        <v>-1.243257E-2</v>
      </c>
      <c r="T20">
        <v>-1.035546E-2</v>
      </c>
      <c r="U20">
        <v>5.6460140000000004E-3</v>
      </c>
    </row>
    <row r="21" spans="1:21" x14ac:dyDescent="0.25">
      <c r="A21" s="20">
        <f>-0.000000164942*10^9</f>
        <v>-164.94200000000001</v>
      </c>
      <c r="B21">
        <v>7.9678769999999999E-4</v>
      </c>
      <c r="C21">
        <v>-7.658364E-3</v>
      </c>
      <c r="D21">
        <v>1.015814E-2</v>
      </c>
      <c r="E21">
        <v>5.2852730000000001E-3</v>
      </c>
      <c r="F21">
        <v>-1.735777E-3</v>
      </c>
      <c r="G21">
        <v>-5.6542830000000004E-3</v>
      </c>
      <c r="H21">
        <v>-1.374099E-2</v>
      </c>
      <c r="I21">
        <v>-4.6992839999999998E-3</v>
      </c>
      <c r="J21">
        <v>6.7258739999999997E-3</v>
      </c>
      <c r="K21">
        <v>-7.8563490000000003E-3</v>
      </c>
      <c r="L21">
        <v>-7.1906499999999998E-3</v>
      </c>
      <c r="M21">
        <v>8.0902990000000004E-3</v>
      </c>
      <c r="N21">
        <v>-5.298957E-3</v>
      </c>
      <c r="O21">
        <v>1.174974E-2</v>
      </c>
      <c r="P21">
        <v>1.006786E-2</v>
      </c>
      <c r="Q21">
        <v>1.7375839999999999E-3</v>
      </c>
      <c r="R21">
        <v>-3.454754E-3</v>
      </c>
      <c r="S21">
        <v>-1.92946E-3</v>
      </c>
      <c r="T21">
        <v>-5.2577279999999997E-3</v>
      </c>
      <c r="U21">
        <v>-1.1178520000000001E-2</v>
      </c>
    </row>
    <row r="22" spans="1:21" x14ac:dyDescent="0.25">
      <c r="A22" s="20">
        <f>-0.000000163942*10^9</f>
        <v>-163.94200000000001</v>
      </c>
      <c r="B22">
        <v>8.1874900000000004E-3</v>
      </c>
      <c r="C22">
        <v>-1.084465E-3</v>
      </c>
      <c r="D22">
        <v>4.1134639999999998E-3</v>
      </c>
      <c r="E22">
        <v>2.456906E-3</v>
      </c>
      <c r="F22">
        <v>4.4154430000000002E-6</v>
      </c>
      <c r="G22">
        <v>7.3857610000000002E-3</v>
      </c>
      <c r="H22">
        <v>-8.4329550000000007E-3</v>
      </c>
      <c r="I22">
        <v>3.4666419999999998E-3</v>
      </c>
      <c r="J22">
        <v>1.0419009999999999E-2</v>
      </c>
      <c r="K22">
        <v>-1.0939859999999999E-2</v>
      </c>
      <c r="L22">
        <v>-5.1649230000000001E-3</v>
      </c>
      <c r="M22">
        <v>1.5704969999999999E-2</v>
      </c>
      <c r="N22">
        <v>6.0494659999999997E-4</v>
      </c>
      <c r="O22">
        <v>1.9491790000000001E-3</v>
      </c>
      <c r="P22">
        <v>-5.6284619999999999E-3</v>
      </c>
      <c r="Q22">
        <v>2.3817650000000001E-3</v>
      </c>
      <c r="R22">
        <v>1.5621140000000001E-3</v>
      </c>
      <c r="S22">
        <v>8.5940610000000001E-3</v>
      </c>
      <c r="T22">
        <v>1.548512E-2</v>
      </c>
      <c r="U22">
        <v>-1.1347970000000001E-2</v>
      </c>
    </row>
    <row r="23" spans="1:21" x14ac:dyDescent="0.25">
      <c r="A23" s="20">
        <f>-0.000000162942*10^9</f>
        <v>-162.94200000000001</v>
      </c>
      <c r="B23">
        <v>1.106794E-2</v>
      </c>
      <c r="C23">
        <v>4.5149639999999998E-3</v>
      </c>
      <c r="D23">
        <v>2.7934190000000001E-3</v>
      </c>
      <c r="E23">
        <v>-6.2381290000000002E-3</v>
      </c>
      <c r="F23">
        <v>1.322124E-2</v>
      </c>
      <c r="G23">
        <v>3.9801339999999998E-3</v>
      </c>
      <c r="H23">
        <v>-3.3494779999999999E-3</v>
      </c>
      <c r="I23">
        <v>-2.3989290000000002E-3</v>
      </c>
      <c r="J23">
        <v>9.6071509999999995E-3</v>
      </c>
      <c r="K23">
        <v>-1.138347E-2</v>
      </c>
      <c r="L23">
        <v>-1.114539E-2</v>
      </c>
      <c r="M23">
        <v>2.362123E-2</v>
      </c>
      <c r="N23">
        <v>-5.9653470000000002E-3</v>
      </c>
      <c r="O23">
        <v>8.2796819999999996E-4</v>
      </c>
      <c r="P23">
        <v>-5.3863519999999996E-3</v>
      </c>
      <c r="Q23">
        <v>6.9380090000000002E-3</v>
      </c>
      <c r="R23">
        <v>6.5371719999999999E-3</v>
      </c>
      <c r="S23">
        <v>1.1293610000000001E-2</v>
      </c>
      <c r="T23">
        <v>2.6712650000000001E-2</v>
      </c>
      <c r="U23">
        <v>4.3128189999999999E-3</v>
      </c>
    </row>
    <row r="24" spans="1:21" x14ac:dyDescent="0.25">
      <c r="A24" s="20">
        <f>-0.000000161942*10^9</f>
        <v>-161.94200000000001</v>
      </c>
      <c r="B24">
        <v>-1.1184879999999999E-3</v>
      </c>
      <c r="C24">
        <v>6.8913129999999996E-3</v>
      </c>
      <c r="D24">
        <v>5.2267700000000004E-3</v>
      </c>
      <c r="E24">
        <v>-1.1795979999999999E-2</v>
      </c>
      <c r="F24">
        <v>1.2968240000000001E-2</v>
      </c>
      <c r="G24">
        <v>-7.7312079999999998E-3</v>
      </c>
      <c r="H24">
        <v>-8.4573649999999997E-3</v>
      </c>
      <c r="I24">
        <v>-2.1320100000000002E-2</v>
      </c>
      <c r="J24">
        <v>7.3502519999999998E-3</v>
      </c>
      <c r="K24">
        <v>-1.042941E-2</v>
      </c>
      <c r="L24">
        <v>-1.6188859999999999E-2</v>
      </c>
      <c r="M24">
        <v>2.311042E-2</v>
      </c>
      <c r="N24">
        <v>-5.9430050000000003E-3</v>
      </c>
      <c r="O24">
        <v>9.5642890000000001E-3</v>
      </c>
      <c r="P24">
        <v>2.7346249999999999E-5</v>
      </c>
      <c r="Q24">
        <v>1.4244039999999999E-2</v>
      </c>
      <c r="R24">
        <v>1.1061459999999999E-3</v>
      </c>
      <c r="S24">
        <v>6.3402989999999998E-3</v>
      </c>
      <c r="T24">
        <v>2.4679570000000001E-2</v>
      </c>
      <c r="U24">
        <v>-1.72182E-3</v>
      </c>
    </row>
    <row r="25" spans="1:21" x14ac:dyDescent="0.25">
      <c r="A25" s="20">
        <f>-0.000000160942*10^9</f>
        <v>-160.94200000000001</v>
      </c>
      <c r="B25">
        <v>1.0133270000000001E-3</v>
      </c>
      <c r="C25">
        <v>2.366468E-3</v>
      </c>
      <c r="D25">
        <v>1.8909269999999999E-3</v>
      </c>
      <c r="E25">
        <v>-9.4592549999999997E-3</v>
      </c>
      <c r="F25">
        <v>-3.7446440000000001E-3</v>
      </c>
      <c r="G25">
        <v>-8.9605740000000007E-3</v>
      </c>
      <c r="H25">
        <v>-1.4879689999999999E-2</v>
      </c>
      <c r="I25">
        <v>-2.7304950000000001E-2</v>
      </c>
      <c r="J25">
        <v>1.3755740000000001E-2</v>
      </c>
      <c r="K25">
        <v>-7.5395239999999997E-3</v>
      </c>
      <c r="L25">
        <v>-6.9572870000000004E-3</v>
      </c>
      <c r="M25">
        <v>1.464561E-2</v>
      </c>
      <c r="N25">
        <v>8.7172200000000001E-4</v>
      </c>
      <c r="O25">
        <v>1.0581810000000001E-2</v>
      </c>
      <c r="P25">
        <v>3.1566749999999998E-3</v>
      </c>
      <c r="Q25">
        <v>4.5277629999999998E-3</v>
      </c>
      <c r="R25">
        <v>-1.2217E-2</v>
      </c>
      <c r="S25">
        <v>1.5349770000000001E-3</v>
      </c>
      <c r="T25">
        <v>1.8009560000000001E-2</v>
      </c>
      <c r="U25">
        <v>-1.9552400000000001E-2</v>
      </c>
    </row>
    <row r="26" spans="1:21" x14ac:dyDescent="0.25">
      <c r="A26" s="20">
        <f>-0.000000159942*10^9</f>
        <v>-159.94199999999998</v>
      </c>
      <c r="B26">
        <v>1.5803399999999999E-2</v>
      </c>
      <c r="C26">
        <v>-8.2734609999999993E-3</v>
      </c>
      <c r="D26">
        <v>-2.311886E-3</v>
      </c>
      <c r="E26">
        <v>-5.6319789999999996E-3</v>
      </c>
      <c r="F26">
        <v>-7.752442E-3</v>
      </c>
      <c r="G26">
        <v>-1.6341820000000001E-3</v>
      </c>
      <c r="H26">
        <v>-1.10107E-2</v>
      </c>
      <c r="I26">
        <v>-1.4158840000000001E-2</v>
      </c>
      <c r="J26">
        <v>1.6986129999999999E-2</v>
      </c>
      <c r="K26">
        <v>-1.036902E-2</v>
      </c>
      <c r="L26">
        <v>2.3063020000000001E-3</v>
      </c>
      <c r="M26">
        <v>1.542932E-2</v>
      </c>
      <c r="N26">
        <v>-2.7271660000000001E-3</v>
      </c>
      <c r="O26">
        <v>1.629932E-3</v>
      </c>
      <c r="P26">
        <v>1.3161819999999999E-2</v>
      </c>
      <c r="Q26">
        <v>-1.6704569999999998E-2</v>
      </c>
      <c r="R26">
        <v>-1.8136260000000001E-2</v>
      </c>
      <c r="S26">
        <v>-5.4484879999999996E-3</v>
      </c>
      <c r="T26">
        <v>7.2610310000000003E-3</v>
      </c>
      <c r="U26">
        <v>-1.8807819999999999E-2</v>
      </c>
    </row>
    <row r="27" spans="1:21" x14ac:dyDescent="0.25">
      <c r="A27" s="20">
        <f>-0.000000158942*10^9</f>
        <v>-158.94200000000001</v>
      </c>
      <c r="B27">
        <v>7.0408809999999997E-3</v>
      </c>
      <c r="C27">
        <v>-1.5713600000000001E-2</v>
      </c>
      <c r="D27">
        <v>-3.532861E-3</v>
      </c>
      <c r="E27">
        <v>-3.5565079999999999E-3</v>
      </c>
      <c r="F27">
        <v>4.7641050000000002E-3</v>
      </c>
      <c r="G27">
        <v>9.6999279999999998E-4</v>
      </c>
      <c r="H27">
        <v>-2.9572370000000001E-3</v>
      </c>
      <c r="I27">
        <v>-5.3468689999999998E-3</v>
      </c>
      <c r="J27">
        <v>1.6221579999999999E-2</v>
      </c>
      <c r="K27">
        <v>-8.3130809999999999E-3</v>
      </c>
      <c r="L27">
        <v>1.9416290000000001E-3</v>
      </c>
      <c r="M27">
        <v>2.2377399999999999E-2</v>
      </c>
      <c r="N27">
        <v>-5.8199849999999997E-3</v>
      </c>
      <c r="O27">
        <v>-7.6494659999999997E-3</v>
      </c>
      <c r="P27">
        <v>1.6469890000000001E-2</v>
      </c>
      <c r="Q27">
        <v>-2.6445750000000001E-2</v>
      </c>
      <c r="R27">
        <v>-1.4008479999999999E-3</v>
      </c>
      <c r="S27">
        <v>-1.4239709999999999E-2</v>
      </c>
      <c r="T27">
        <v>-3.810148E-4</v>
      </c>
      <c r="U27">
        <v>-3.1980250000000002E-3</v>
      </c>
    </row>
    <row r="28" spans="1:21" x14ac:dyDescent="0.25">
      <c r="A28" s="20">
        <f>-0.000000157942*10^9</f>
        <v>-157.94200000000001</v>
      </c>
      <c r="B28">
        <v>-1.091425E-2</v>
      </c>
      <c r="C28">
        <v>-1.1680869999999999E-2</v>
      </c>
      <c r="D28">
        <v>-5.6573630000000003E-3</v>
      </c>
      <c r="E28">
        <v>3.4267630000000002E-3</v>
      </c>
      <c r="F28">
        <v>1.201845E-2</v>
      </c>
      <c r="G28">
        <v>-4.0649359999999999E-3</v>
      </c>
      <c r="H28">
        <v>2.65468E-3</v>
      </c>
      <c r="I28">
        <v>-9.1019280000000004E-3</v>
      </c>
      <c r="J28">
        <v>1.586282E-2</v>
      </c>
      <c r="K28">
        <v>3.5886780000000001E-3</v>
      </c>
      <c r="L28">
        <v>1.971665E-3</v>
      </c>
      <c r="M28">
        <v>1.4070600000000001E-2</v>
      </c>
      <c r="N28">
        <v>1.745679E-3</v>
      </c>
      <c r="O28">
        <v>-1.459422E-2</v>
      </c>
      <c r="P28">
        <v>1.300757E-2</v>
      </c>
      <c r="Q28">
        <v>-9.6507829999999996E-3</v>
      </c>
      <c r="R28">
        <v>9.9244759999999998E-3</v>
      </c>
      <c r="S28">
        <v>-1.372841E-2</v>
      </c>
      <c r="T28">
        <v>7.8326130000000004E-3</v>
      </c>
      <c r="U28">
        <v>8.7017410000000007E-3</v>
      </c>
    </row>
    <row r="29" spans="1:21" x14ac:dyDescent="0.25">
      <c r="A29" s="20">
        <f>-0.000000156942*10^9</f>
        <v>-156.94200000000001</v>
      </c>
      <c r="B29">
        <v>-7.0242409999999996E-3</v>
      </c>
      <c r="C29">
        <v>1.180456E-4</v>
      </c>
      <c r="D29">
        <v>-2.45912E-3</v>
      </c>
      <c r="E29">
        <v>9.0409889999999993E-3</v>
      </c>
      <c r="F29">
        <v>-1.2871720000000001E-3</v>
      </c>
      <c r="G29">
        <v>-5.93065E-3</v>
      </c>
      <c r="H29">
        <v>4.5036759999999999E-3</v>
      </c>
      <c r="I29">
        <v>-1.4435180000000001E-2</v>
      </c>
      <c r="J29">
        <v>1.4542029999999999E-2</v>
      </c>
      <c r="K29">
        <v>8.9767270000000003E-3</v>
      </c>
      <c r="L29">
        <v>-4.785255E-4</v>
      </c>
      <c r="M29">
        <v>-1.37688E-3</v>
      </c>
      <c r="N29">
        <v>-1.924556E-3</v>
      </c>
      <c r="O29">
        <v>-1.2118159999999999E-2</v>
      </c>
      <c r="P29">
        <v>7.9650239999999994E-3</v>
      </c>
      <c r="Q29">
        <v>1.6353340000000001E-2</v>
      </c>
      <c r="R29">
        <v>-4.5148139999999998E-3</v>
      </c>
      <c r="S29">
        <v>-3.702323E-3</v>
      </c>
      <c r="T29">
        <v>1.479545E-2</v>
      </c>
      <c r="U29">
        <v>8.7073470000000007E-3</v>
      </c>
    </row>
    <row r="30" spans="1:21" x14ac:dyDescent="0.25">
      <c r="A30" s="20">
        <f>-0.000000155942*10^9</f>
        <v>-155.94200000000001</v>
      </c>
      <c r="B30">
        <v>8.502084E-3</v>
      </c>
      <c r="C30">
        <v>5.7978539999999999E-3</v>
      </c>
      <c r="D30">
        <v>9.4579030000000001E-3</v>
      </c>
      <c r="E30">
        <v>1.0849040000000001E-2</v>
      </c>
      <c r="F30">
        <v>-1.7281999999999999E-2</v>
      </c>
      <c r="G30">
        <v>7.6675660000000004E-4</v>
      </c>
      <c r="H30">
        <v>1.8187940000000001E-3</v>
      </c>
      <c r="I30">
        <v>-1.7365769999999999E-2</v>
      </c>
      <c r="J30">
        <v>1.252034E-2</v>
      </c>
      <c r="K30">
        <v>4.3385289999999998E-3</v>
      </c>
      <c r="L30">
        <v>-5.9658589999999996E-3</v>
      </c>
      <c r="M30">
        <v>-4.124361E-3</v>
      </c>
      <c r="N30">
        <v>-2.1140630000000001E-2</v>
      </c>
      <c r="O30">
        <v>-3.30722E-3</v>
      </c>
      <c r="P30">
        <v>-3.8445559999999998E-3</v>
      </c>
      <c r="Q30">
        <v>1.6884819999999998E-2</v>
      </c>
      <c r="R30">
        <v>-6.3113700000000002E-3</v>
      </c>
      <c r="S30">
        <v>1.0445690000000001E-2</v>
      </c>
      <c r="T30">
        <v>4.2571099999999997E-3</v>
      </c>
      <c r="U30">
        <v>9.1199569999999997E-3</v>
      </c>
    </row>
    <row r="31" spans="1:21" x14ac:dyDescent="0.25">
      <c r="A31" s="20">
        <f>-0.000000154942*10^9</f>
        <v>-154.94200000000001</v>
      </c>
      <c r="B31">
        <v>8.5137159999999993E-3</v>
      </c>
      <c r="C31">
        <v>-5.4408699999999996E-4</v>
      </c>
      <c r="D31">
        <v>1.421379E-2</v>
      </c>
      <c r="E31">
        <v>7.5762490000000002E-3</v>
      </c>
      <c r="F31">
        <v>-7.9486100000000001E-3</v>
      </c>
      <c r="G31">
        <v>-1.7917320000000001E-3</v>
      </c>
      <c r="H31">
        <v>-2.9539459999999998E-3</v>
      </c>
      <c r="I31">
        <v>-1.5895050000000001E-2</v>
      </c>
      <c r="J31">
        <v>7.7224809999999998E-3</v>
      </c>
      <c r="K31">
        <v>-3.0080430000000002E-3</v>
      </c>
      <c r="L31">
        <v>-9.5814409999999996E-3</v>
      </c>
      <c r="M31">
        <v>-6.6368660000000004E-5</v>
      </c>
      <c r="N31">
        <v>-2.8883369999999998E-2</v>
      </c>
      <c r="O31">
        <v>4.3790080000000002E-3</v>
      </c>
      <c r="P31">
        <v>-6.4032519999999999E-3</v>
      </c>
      <c r="Q31">
        <v>1.3102579999999999E-3</v>
      </c>
      <c r="R31">
        <v>1.1973040000000001E-2</v>
      </c>
      <c r="S31">
        <v>1.651557E-2</v>
      </c>
      <c r="T31">
        <v>-3.0533330000000001E-3</v>
      </c>
      <c r="U31">
        <v>1.5691440000000001E-2</v>
      </c>
    </row>
    <row r="32" spans="1:21" x14ac:dyDescent="0.25">
      <c r="A32" s="20">
        <f>-0.000000153942*10^9</f>
        <v>-153.94199999999998</v>
      </c>
      <c r="B32">
        <v>-8.1802360000000005E-3</v>
      </c>
      <c r="C32">
        <v>-8.2572800000000005E-3</v>
      </c>
      <c r="D32">
        <v>4.3718389999999998E-3</v>
      </c>
      <c r="E32">
        <v>-4.0132550000000003E-3</v>
      </c>
      <c r="F32">
        <v>2.2373850000000002E-3</v>
      </c>
      <c r="G32">
        <v>-1.094528E-2</v>
      </c>
      <c r="H32">
        <v>-1.082696E-2</v>
      </c>
      <c r="I32">
        <v>-8.6693959999999994E-3</v>
      </c>
      <c r="J32">
        <v>4.5124429999999997E-3</v>
      </c>
      <c r="K32">
        <v>-1.1360459999999999E-2</v>
      </c>
      <c r="L32">
        <v>-7.5324980000000003E-3</v>
      </c>
      <c r="M32">
        <v>-2.9830439999999998E-3</v>
      </c>
      <c r="N32">
        <v>-1.6499679999999999E-2</v>
      </c>
      <c r="O32">
        <v>8.0214310000000007E-3</v>
      </c>
      <c r="P32">
        <v>4.9861999999999997E-3</v>
      </c>
      <c r="Q32">
        <v>-4.5501659999999996E-3</v>
      </c>
      <c r="R32">
        <v>1.470191E-2</v>
      </c>
      <c r="S32">
        <v>2.7589789999999999E-3</v>
      </c>
      <c r="T32">
        <v>6.1167840000000001E-3</v>
      </c>
      <c r="U32">
        <v>1.0127250000000001E-2</v>
      </c>
    </row>
    <row r="33" spans="1:21" x14ac:dyDescent="0.25">
      <c r="A33" s="20">
        <f>-0.000000152942*10^9</f>
        <v>-152.94200000000001</v>
      </c>
      <c r="B33">
        <v>-1.6042629999999999E-2</v>
      </c>
      <c r="C33">
        <v>-2.474792E-3</v>
      </c>
      <c r="D33">
        <v>-5.9715690000000004E-3</v>
      </c>
      <c r="E33">
        <v>-7.0825469999999998E-3</v>
      </c>
      <c r="F33">
        <v>-1.156869E-2</v>
      </c>
      <c r="G33">
        <v>-4.5910919999999997E-3</v>
      </c>
      <c r="H33">
        <v>-1.9405439999999999E-2</v>
      </c>
      <c r="I33">
        <v>1.1192999999999999E-3</v>
      </c>
      <c r="J33">
        <v>4.912876E-3</v>
      </c>
      <c r="K33">
        <v>-1.6476210000000002E-2</v>
      </c>
      <c r="L33">
        <v>2.8367800000000001E-3</v>
      </c>
      <c r="M33">
        <v>-7.68149E-3</v>
      </c>
      <c r="N33">
        <v>-4.3272019999999996E-3</v>
      </c>
      <c r="O33">
        <v>-3.3015980000000001E-4</v>
      </c>
      <c r="P33">
        <v>9.8957109999999997E-3</v>
      </c>
      <c r="Q33">
        <v>-4.0197009999999997E-3</v>
      </c>
      <c r="R33">
        <v>1.702077E-3</v>
      </c>
      <c r="S33">
        <v>-8.230734E-3</v>
      </c>
      <c r="T33">
        <v>5.6691689999999999E-3</v>
      </c>
      <c r="U33">
        <v>-2.3789589999999999E-3</v>
      </c>
    </row>
    <row r="34" spans="1:21" x14ac:dyDescent="0.25">
      <c r="A34" s="20">
        <f>-0.000000151942*10^9</f>
        <v>-151.94200000000001</v>
      </c>
      <c r="B34">
        <v>-9.8578020000000006E-3</v>
      </c>
      <c r="C34">
        <v>1.520373E-2</v>
      </c>
      <c r="D34">
        <v>-2.381682E-3</v>
      </c>
      <c r="E34">
        <v>2.9852910000000002E-3</v>
      </c>
      <c r="F34">
        <v>-2.072278E-2</v>
      </c>
      <c r="G34">
        <v>7.5762929999999996E-3</v>
      </c>
      <c r="H34">
        <v>-2.0472310000000001E-2</v>
      </c>
      <c r="I34">
        <v>1.0219850000000001E-2</v>
      </c>
      <c r="J34">
        <v>7.271787E-3</v>
      </c>
      <c r="K34">
        <v>-1.0039299999999999E-2</v>
      </c>
      <c r="L34">
        <v>1.450413E-2</v>
      </c>
      <c r="M34">
        <v>2.4280819999999998E-3</v>
      </c>
      <c r="N34">
        <v>-6.9700440000000001E-4</v>
      </c>
      <c r="O34">
        <v>-6.2995220000000001E-3</v>
      </c>
      <c r="P34">
        <v>3.672692E-3</v>
      </c>
      <c r="Q34">
        <v>-6.4614230000000004E-4</v>
      </c>
      <c r="R34">
        <v>-4.8818539999999997E-3</v>
      </c>
      <c r="S34">
        <v>2.3999630000000002E-3</v>
      </c>
      <c r="T34">
        <v>-1.529807E-2</v>
      </c>
      <c r="U34">
        <v>-6.8937619999999997E-4</v>
      </c>
    </row>
    <row r="35" spans="1:21" x14ac:dyDescent="0.25">
      <c r="A35" s="20">
        <f>-0.000000150942*10^9</f>
        <v>-150.94200000000001</v>
      </c>
      <c r="B35">
        <v>-3.2366819999999998E-3</v>
      </c>
      <c r="C35">
        <v>2.2530290000000001E-2</v>
      </c>
      <c r="D35">
        <v>5.1437460000000003E-3</v>
      </c>
      <c r="E35">
        <v>6.2591620000000004E-3</v>
      </c>
      <c r="F35">
        <v>-1.000147E-2</v>
      </c>
      <c r="G35">
        <v>8.5174010000000008E-3</v>
      </c>
      <c r="H35">
        <v>-1.426497E-2</v>
      </c>
      <c r="I35">
        <v>1.004481E-2</v>
      </c>
      <c r="J35">
        <v>1.1609609999999999E-2</v>
      </c>
      <c r="K35">
        <v>4.5681010000000002E-4</v>
      </c>
      <c r="L35">
        <v>1.271605E-2</v>
      </c>
      <c r="M35">
        <v>1.616049E-2</v>
      </c>
      <c r="N35">
        <v>-3.9769239999999997E-4</v>
      </c>
      <c r="O35">
        <v>3.9228020000000004E-3</v>
      </c>
      <c r="P35">
        <v>-1.876333E-3</v>
      </c>
      <c r="Q35">
        <v>5.0396149999999999E-3</v>
      </c>
      <c r="R35">
        <v>-7.9547419999999997E-4</v>
      </c>
      <c r="S35">
        <v>1.0506120000000001E-2</v>
      </c>
      <c r="T35">
        <v>-1.8731890000000001E-2</v>
      </c>
      <c r="U35">
        <v>2.675027E-4</v>
      </c>
    </row>
    <row r="36" spans="1:21" x14ac:dyDescent="0.25">
      <c r="A36" s="20">
        <f>-0.000000149942*10^9</f>
        <v>-149.94200000000001</v>
      </c>
      <c r="B36">
        <v>-2.0321369999999998E-3</v>
      </c>
      <c r="C36">
        <v>1.260561E-2</v>
      </c>
      <c r="D36">
        <v>-4.0045319999999999E-3</v>
      </c>
      <c r="E36">
        <v>-1.391326E-3</v>
      </c>
      <c r="F36">
        <v>3.2372059999999999E-3</v>
      </c>
      <c r="G36">
        <v>5.5642579999999999E-3</v>
      </c>
      <c r="H36">
        <v>-1.077289E-2</v>
      </c>
      <c r="I36">
        <v>-1.005903E-3</v>
      </c>
      <c r="J36">
        <v>9.0491410000000001E-3</v>
      </c>
      <c r="K36">
        <v>-2.2222800000000001E-3</v>
      </c>
      <c r="L36">
        <v>-5.8017479999999998E-3</v>
      </c>
      <c r="M36">
        <v>9.3371170000000007E-3</v>
      </c>
      <c r="N36">
        <v>2.1213289999999999E-3</v>
      </c>
      <c r="O36">
        <v>7.8738530000000001E-3</v>
      </c>
      <c r="P36">
        <v>6.9927550000000002E-4</v>
      </c>
      <c r="Q36">
        <v>7.0225449999999998E-3</v>
      </c>
      <c r="R36">
        <v>4.9880510000000003E-3</v>
      </c>
      <c r="S36">
        <v>1.9051210000000001E-3</v>
      </c>
      <c r="T36">
        <v>3.138177E-4</v>
      </c>
      <c r="U36">
        <v>-7.6846739999999998E-3</v>
      </c>
    </row>
    <row r="37" spans="1:21" x14ac:dyDescent="0.25">
      <c r="A37" s="20">
        <f>-0.000000148942*10^9</f>
        <v>-148.94200000000001</v>
      </c>
      <c r="B37">
        <v>-1.7008769999999999E-3</v>
      </c>
      <c r="C37">
        <v>5.088253E-3</v>
      </c>
      <c r="D37">
        <v>-1.5609140000000001E-2</v>
      </c>
      <c r="E37">
        <v>-5.4745059999999996E-3</v>
      </c>
      <c r="F37">
        <v>8.5068360000000003E-3</v>
      </c>
      <c r="G37">
        <v>1.189896E-2</v>
      </c>
      <c r="H37">
        <v>-1.539975E-2</v>
      </c>
      <c r="I37">
        <v>-5.3537510000000003E-3</v>
      </c>
      <c r="J37">
        <v>3.7198790000000002E-3</v>
      </c>
      <c r="K37">
        <v>-1.02814E-2</v>
      </c>
      <c r="L37">
        <v>-1.552066E-2</v>
      </c>
      <c r="M37">
        <v>-1.2996570000000001E-3</v>
      </c>
      <c r="N37">
        <v>1.315479E-2</v>
      </c>
      <c r="O37">
        <v>-5.1259529999999999E-3</v>
      </c>
      <c r="P37">
        <v>1.448944E-3</v>
      </c>
      <c r="Q37">
        <v>5.3575460000000004E-3</v>
      </c>
      <c r="R37">
        <v>4.9777579999999997E-3</v>
      </c>
      <c r="S37">
        <v>-4.8065429999999999E-3</v>
      </c>
      <c r="T37">
        <v>1.239209E-2</v>
      </c>
      <c r="U37">
        <v>-9.3059519999999993E-3</v>
      </c>
    </row>
    <row r="38" spans="1:21" x14ac:dyDescent="0.25">
      <c r="A38" s="20">
        <f>-0.000000147942*10^9</f>
        <v>-147.94199999999998</v>
      </c>
      <c r="B38">
        <v>6.2071060000000004E-3</v>
      </c>
      <c r="C38">
        <v>9.2567829999999993E-3</v>
      </c>
      <c r="D38">
        <v>-8.8392750000000006E-3</v>
      </c>
      <c r="E38">
        <v>-4.2266980000000001E-3</v>
      </c>
      <c r="F38">
        <v>1.0724539999999999E-2</v>
      </c>
      <c r="G38">
        <v>2.082504E-2</v>
      </c>
      <c r="H38">
        <v>-1.8403909999999999E-2</v>
      </c>
      <c r="I38">
        <v>4.6424600000000002E-3</v>
      </c>
      <c r="J38">
        <v>2.6008860000000002E-3</v>
      </c>
      <c r="K38">
        <v>-5.8744180000000002E-3</v>
      </c>
      <c r="L38">
        <v>-1.154819E-2</v>
      </c>
      <c r="M38">
        <v>8.3890159999999991E-3</v>
      </c>
      <c r="N38">
        <v>1.384179E-2</v>
      </c>
      <c r="O38">
        <v>-9.5046490000000004E-3</v>
      </c>
      <c r="P38">
        <v>-7.4154190000000004E-3</v>
      </c>
      <c r="Q38">
        <v>-1.570522E-3</v>
      </c>
      <c r="R38">
        <v>3.8664979999999999E-3</v>
      </c>
      <c r="S38">
        <v>-1.3832569999999999E-3</v>
      </c>
      <c r="T38">
        <v>1.850386E-2</v>
      </c>
      <c r="U38">
        <v>-2.4557469999999999E-3</v>
      </c>
    </row>
    <row r="39" spans="1:21" x14ac:dyDescent="0.25">
      <c r="A39" s="20">
        <f>-0.000000146942*10^9</f>
        <v>-146.94200000000001</v>
      </c>
      <c r="B39">
        <v>8.5597969999999992E-3</v>
      </c>
      <c r="C39">
        <v>8.8671340000000005E-3</v>
      </c>
      <c r="D39">
        <v>3.9666379999999998E-3</v>
      </c>
      <c r="E39">
        <v>-8.5324509999999999E-3</v>
      </c>
      <c r="F39">
        <v>1.5175859999999999E-2</v>
      </c>
      <c r="G39">
        <v>1.197851E-2</v>
      </c>
      <c r="H39">
        <v>-8.2794719999999995E-3</v>
      </c>
      <c r="I39">
        <v>1.428395E-2</v>
      </c>
      <c r="J39">
        <v>-3.1221220000000002E-3</v>
      </c>
      <c r="K39">
        <v>5.4966069999999997E-3</v>
      </c>
      <c r="L39">
        <v>-1.157598E-2</v>
      </c>
      <c r="M39">
        <v>1.6811130000000001E-2</v>
      </c>
      <c r="N39">
        <v>-4.1426420000000002E-3</v>
      </c>
      <c r="O39">
        <v>1.3853139999999999E-3</v>
      </c>
      <c r="P39">
        <v>-1.028629E-2</v>
      </c>
      <c r="Q39">
        <v>-1.2496149999999999E-2</v>
      </c>
      <c r="R39">
        <v>7.1568980000000001E-3</v>
      </c>
      <c r="S39">
        <v>-2.4928429999999999E-5</v>
      </c>
      <c r="T39">
        <v>1.7655980000000002E-2</v>
      </c>
      <c r="U39">
        <v>6.6184010000000003E-3</v>
      </c>
    </row>
    <row r="40" spans="1:21" x14ac:dyDescent="0.25">
      <c r="A40" s="20">
        <f>-0.000000145942*10^9</f>
        <v>-145.94200000000001</v>
      </c>
      <c r="B40">
        <v>-4.648498E-3</v>
      </c>
      <c r="C40">
        <v>2.8248739999999998E-3</v>
      </c>
      <c r="D40">
        <v>7.0439659999999996E-3</v>
      </c>
      <c r="E40">
        <v>-1.4988390000000001E-2</v>
      </c>
      <c r="F40">
        <v>2.0158599999999999E-2</v>
      </c>
      <c r="G40">
        <v>-6.0624099999999998E-3</v>
      </c>
      <c r="H40">
        <v>3.696866E-3</v>
      </c>
      <c r="I40">
        <v>1.056934E-2</v>
      </c>
      <c r="J40">
        <v>-2.0459229999999998E-3</v>
      </c>
      <c r="K40">
        <v>9.2067199999999998E-3</v>
      </c>
      <c r="L40">
        <v>-6.6172269999999998E-3</v>
      </c>
      <c r="M40">
        <v>4.9639799999999998E-3</v>
      </c>
      <c r="N40">
        <v>-9.3343320000000007E-3</v>
      </c>
      <c r="O40">
        <v>2.2533779999999999E-3</v>
      </c>
      <c r="P40">
        <v>-5.4061209999999998E-3</v>
      </c>
      <c r="Q40">
        <v>-1.0798520000000001E-2</v>
      </c>
      <c r="R40">
        <v>2.7160650000000001E-3</v>
      </c>
      <c r="S40">
        <v>-2.624361E-3</v>
      </c>
      <c r="T40">
        <v>1.0878560000000001E-2</v>
      </c>
      <c r="U40">
        <v>4.8209079999999996E-3</v>
      </c>
    </row>
    <row r="41" spans="1:21" x14ac:dyDescent="0.25">
      <c r="A41" s="20">
        <f>-0.000000144942*10^9</f>
        <v>-144.94200000000001</v>
      </c>
      <c r="B41">
        <v>-8.3287870000000007E-3</v>
      </c>
      <c r="C41">
        <v>7.1949830000000003E-3</v>
      </c>
      <c r="D41">
        <v>4.2362479999999997E-3</v>
      </c>
      <c r="E41">
        <v>-7.4157600000000004E-3</v>
      </c>
      <c r="F41">
        <v>2.2503829999999999E-2</v>
      </c>
      <c r="G41">
        <v>-8.9129010000000009E-3</v>
      </c>
      <c r="H41">
        <v>-8.6523280000000001E-4</v>
      </c>
      <c r="I41">
        <v>-7.4418399999999995E-4</v>
      </c>
      <c r="J41">
        <v>8.3771420000000006E-3</v>
      </c>
      <c r="K41">
        <v>4.9150219999999997E-5</v>
      </c>
      <c r="L41">
        <v>3.5715230000000001E-3</v>
      </c>
      <c r="M41">
        <v>-6.0057289999999996E-3</v>
      </c>
      <c r="N41">
        <v>-2.1806460000000001E-3</v>
      </c>
      <c r="O41">
        <v>-1.203778E-2</v>
      </c>
      <c r="P41">
        <v>-6.8793969999999998E-3</v>
      </c>
      <c r="Q41">
        <v>2.1826290000000002E-3</v>
      </c>
      <c r="R41">
        <v>-7.6405179999999998E-3</v>
      </c>
      <c r="S41">
        <v>1.979354E-3</v>
      </c>
      <c r="T41">
        <v>1.2428079999999999E-2</v>
      </c>
      <c r="U41">
        <v>-2.5236830000000001E-3</v>
      </c>
    </row>
    <row r="42" spans="1:21" x14ac:dyDescent="0.25">
      <c r="A42" s="20">
        <f>-0.000000143942*10^9</f>
        <v>-143.94200000000001</v>
      </c>
      <c r="B42">
        <v>7.3136829999999996E-3</v>
      </c>
      <c r="C42">
        <v>1.087143E-2</v>
      </c>
      <c r="D42">
        <v>-3.1060819999999999E-4</v>
      </c>
      <c r="E42">
        <v>5.4331249999999996E-3</v>
      </c>
      <c r="F42">
        <v>1.5349689999999999E-2</v>
      </c>
      <c r="G42">
        <v>-6.419274E-3</v>
      </c>
      <c r="H42">
        <v>-1.1861429999999999E-2</v>
      </c>
      <c r="I42">
        <v>-4.8310690000000003E-3</v>
      </c>
      <c r="J42">
        <v>7.8766749999999996E-3</v>
      </c>
      <c r="K42">
        <v>-8.5774909999999996E-3</v>
      </c>
      <c r="L42">
        <v>4.7158850000000004E-3</v>
      </c>
      <c r="M42">
        <v>-1.912927E-3</v>
      </c>
      <c r="N42">
        <v>-8.4710099999999993E-3</v>
      </c>
      <c r="O42">
        <v>-1.798129E-2</v>
      </c>
      <c r="P42">
        <v>-1.0408779999999999E-2</v>
      </c>
      <c r="Q42">
        <v>7.6081220000000001E-3</v>
      </c>
      <c r="R42">
        <v>7.4147890000000004E-4</v>
      </c>
      <c r="S42">
        <v>9.2735850000000009E-3</v>
      </c>
      <c r="T42">
        <v>1.6060629999999999E-2</v>
      </c>
      <c r="U42">
        <v>7.8683729999999997E-4</v>
      </c>
    </row>
    <row r="43" spans="1:21" x14ac:dyDescent="0.25">
      <c r="A43" s="20">
        <f>-0.000000142942*10^9</f>
        <v>-142.94200000000001</v>
      </c>
      <c r="B43">
        <v>1.553567E-2</v>
      </c>
      <c r="C43">
        <v>7.8867989999999999E-3</v>
      </c>
      <c r="D43">
        <v>-1.000355E-2</v>
      </c>
      <c r="E43">
        <v>3.8309490000000002E-3</v>
      </c>
      <c r="F43">
        <v>2.184713E-3</v>
      </c>
      <c r="G43">
        <v>-8.5591369999999996E-3</v>
      </c>
      <c r="H43">
        <v>-7.3340389999999997E-3</v>
      </c>
      <c r="I43">
        <v>-6.5161730000000001E-3</v>
      </c>
      <c r="J43">
        <v>3.1344630000000001E-3</v>
      </c>
      <c r="K43">
        <v>-3.083896E-3</v>
      </c>
      <c r="L43">
        <v>-4.2055740000000001E-3</v>
      </c>
      <c r="M43">
        <v>5.9317989999999998E-3</v>
      </c>
      <c r="N43">
        <v>-1.2313640000000001E-2</v>
      </c>
      <c r="O43">
        <v>5.1971560000000001E-4</v>
      </c>
      <c r="P43">
        <v>-9.5790059999999993E-3</v>
      </c>
      <c r="Q43">
        <v>3.8765190000000001E-3</v>
      </c>
      <c r="R43">
        <v>1.506672E-2</v>
      </c>
      <c r="S43">
        <v>6.1676760000000004E-3</v>
      </c>
      <c r="T43">
        <v>1.108484E-2</v>
      </c>
      <c r="U43">
        <v>1.7674889999999999E-3</v>
      </c>
    </row>
    <row r="44" spans="1:21" x14ac:dyDescent="0.25">
      <c r="A44" s="20">
        <f>-0.000000141942*10^9</f>
        <v>-141.94199999999998</v>
      </c>
      <c r="B44">
        <v>1.1130839999999999E-2</v>
      </c>
      <c r="C44">
        <v>9.2870920000000003E-3</v>
      </c>
      <c r="D44">
        <v>-1.761888E-2</v>
      </c>
      <c r="E44">
        <v>-3.0333870000000002E-4</v>
      </c>
      <c r="F44">
        <v>-7.7736940000000003E-3</v>
      </c>
      <c r="G44">
        <v>-4.584154E-3</v>
      </c>
      <c r="H44">
        <v>3.100312E-3</v>
      </c>
      <c r="I44">
        <v>-1.323584E-2</v>
      </c>
      <c r="J44">
        <v>2.8185049999999998E-3</v>
      </c>
      <c r="K44">
        <v>3.2500630000000001E-3</v>
      </c>
      <c r="L44">
        <v>-1.434445E-2</v>
      </c>
      <c r="M44">
        <v>-1.52016E-5</v>
      </c>
      <c r="N44">
        <v>-1.1530170000000001E-3</v>
      </c>
      <c r="O44">
        <v>2.3476509999999999E-2</v>
      </c>
      <c r="P44">
        <v>-1.0031730000000001E-2</v>
      </c>
      <c r="Q44">
        <v>5.9650750000000002E-3</v>
      </c>
      <c r="R44">
        <v>6.449471E-3</v>
      </c>
      <c r="S44">
        <v>1.153088E-3</v>
      </c>
      <c r="T44">
        <v>5.6303480000000003E-3</v>
      </c>
      <c r="U44">
        <v>-8.9173819999999997E-3</v>
      </c>
    </row>
    <row r="45" spans="1:21" x14ac:dyDescent="0.25">
      <c r="A45" s="20">
        <f>-0.000000140942*10^9</f>
        <v>-140.94199999999998</v>
      </c>
      <c r="B45">
        <v>1.071214E-2</v>
      </c>
      <c r="C45">
        <v>5.4696329999999998E-3</v>
      </c>
      <c r="D45">
        <v>-9.4277779999999995E-3</v>
      </c>
      <c r="E45">
        <v>2.9775660000000001E-3</v>
      </c>
      <c r="F45">
        <v>-1.111644E-2</v>
      </c>
      <c r="G45">
        <v>5.3419950000000004E-3</v>
      </c>
      <c r="H45">
        <v>-3.7172129999999998E-4</v>
      </c>
      <c r="I45">
        <v>-7.855084E-3</v>
      </c>
      <c r="J45">
        <v>2.7982950000000001E-3</v>
      </c>
      <c r="K45">
        <v>1.486912E-3</v>
      </c>
      <c r="L45">
        <v>-7.1350989999999998E-3</v>
      </c>
      <c r="M45">
        <v>-1.5447539999999999E-2</v>
      </c>
      <c r="N45">
        <v>6.13979E-3</v>
      </c>
      <c r="O45">
        <v>2.313606E-2</v>
      </c>
      <c r="P45">
        <v>-1.5118650000000001E-2</v>
      </c>
      <c r="Q45">
        <v>2.3079969999999998E-2</v>
      </c>
      <c r="R45">
        <v>-7.5591349999999998E-3</v>
      </c>
      <c r="S45">
        <v>7.4726319999999999E-3</v>
      </c>
      <c r="T45">
        <v>5.8921329999999999E-3</v>
      </c>
      <c r="U45">
        <v>-1.567901E-2</v>
      </c>
    </row>
    <row r="46" spans="1:21" x14ac:dyDescent="0.25">
      <c r="A46" s="20">
        <f>-0.000000139942*10^9</f>
        <v>-139.94200000000001</v>
      </c>
      <c r="B46">
        <v>1.1945890000000001E-2</v>
      </c>
      <c r="C46">
        <v>-4.2084920000000003E-3</v>
      </c>
      <c r="D46">
        <v>6.0096580000000002E-3</v>
      </c>
      <c r="E46">
        <v>4.2894769999999999E-3</v>
      </c>
      <c r="F46">
        <v>1.063098E-3</v>
      </c>
      <c r="G46">
        <v>1.2641390000000001E-2</v>
      </c>
      <c r="H46">
        <v>-5.0406640000000003E-3</v>
      </c>
      <c r="I46">
        <v>1.01672E-2</v>
      </c>
      <c r="J46">
        <v>2.439943E-3</v>
      </c>
      <c r="K46">
        <v>5.3502389999999997E-3</v>
      </c>
      <c r="L46">
        <v>1.0320950000000001E-2</v>
      </c>
      <c r="M46">
        <v>-1.2710040000000001E-2</v>
      </c>
      <c r="N46">
        <v>5.2718219999999998E-3</v>
      </c>
      <c r="O46">
        <v>1.262392E-2</v>
      </c>
      <c r="P46">
        <v>-1.9771670000000002E-2</v>
      </c>
      <c r="Q46">
        <v>2.5933640000000001E-2</v>
      </c>
      <c r="R46">
        <v>-5.1252880000000004E-3</v>
      </c>
      <c r="S46">
        <v>1.6366249999999999E-2</v>
      </c>
      <c r="T46">
        <v>9.318881E-4</v>
      </c>
      <c r="U46">
        <v>-9.3975299999999994E-3</v>
      </c>
    </row>
    <row r="47" spans="1:21" x14ac:dyDescent="0.25">
      <c r="A47" s="20">
        <f>-0.000000138942*10^9</f>
        <v>-138.94200000000001</v>
      </c>
      <c r="B47">
        <v>8.1559890000000006E-3</v>
      </c>
      <c r="C47">
        <v>-1.011664E-2</v>
      </c>
      <c r="D47">
        <v>4.8981520000000002E-3</v>
      </c>
      <c r="E47">
        <v>2.1352329999999998E-3</v>
      </c>
      <c r="F47">
        <v>1.56566E-2</v>
      </c>
      <c r="G47">
        <v>8.0451129999999996E-3</v>
      </c>
      <c r="H47">
        <v>-7.3373990000000005E-4</v>
      </c>
      <c r="I47">
        <v>1.7246069999999999E-2</v>
      </c>
      <c r="J47">
        <v>-6.708889E-3</v>
      </c>
      <c r="K47">
        <v>1.531646E-2</v>
      </c>
      <c r="L47">
        <v>1.096566E-2</v>
      </c>
      <c r="M47">
        <v>5.2187029999999999E-3</v>
      </c>
      <c r="N47">
        <v>3.198158E-3</v>
      </c>
      <c r="O47">
        <v>1.1078259999999999E-2</v>
      </c>
      <c r="P47">
        <v>-1.9171609999999999E-2</v>
      </c>
      <c r="Q47">
        <v>3.2074709999999999E-3</v>
      </c>
      <c r="R47">
        <v>5.180189E-3</v>
      </c>
      <c r="S47">
        <v>1.336176E-2</v>
      </c>
      <c r="T47">
        <v>-4.0665709999999997E-3</v>
      </c>
      <c r="U47">
        <v>3.4370360000000001E-3</v>
      </c>
    </row>
    <row r="48" spans="1:21" x14ac:dyDescent="0.25">
      <c r="A48" s="20">
        <f>-0.000000137942*10^9</f>
        <v>-137.94200000000001</v>
      </c>
      <c r="B48">
        <v>-1.1387330000000001E-3</v>
      </c>
      <c r="C48">
        <v>-9.5308370000000003E-3</v>
      </c>
      <c r="D48">
        <v>-3.6113730000000002E-3</v>
      </c>
      <c r="E48">
        <v>-3.8227249999999999E-3</v>
      </c>
      <c r="F48">
        <v>5.5927440000000002E-3</v>
      </c>
      <c r="G48">
        <v>-1.7754400000000001E-3</v>
      </c>
      <c r="H48">
        <v>-1.3482489999999999E-3</v>
      </c>
      <c r="I48">
        <v>1.084864E-2</v>
      </c>
      <c r="J48">
        <v>-1.6849610000000001E-2</v>
      </c>
      <c r="K48">
        <v>1.334893E-2</v>
      </c>
      <c r="L48">
        <v>3.637239E-3</v>
      </c>
      <c r="M48">
        <v>5.23122E-3</v>
      </c>
      <c r="N48">
        <v>1.772966E-3</v>
      </c>
      <c r="O48">
        <v>5.1017249999999997E-3</v>
      </c>
      <c r="P48">
        <v>-1.377576E-2</v>
      </c>
      <c r="Q48">
        <v>-7.6710470000000003E-3</v>
      </c>
      <c r="R48">
        <v>1.132557E-2</v>
      </c>
      <c r="S48">
        <v>6.5362110000000001E-3</v>
      </c>
      <c r="T48">
        <v>4.2564320000000001E-3</v>
      </c>
      <c r="U48">
        <v>1.209323E-2</v>
      </c>
    </row>
    <row r="49" spans="1:21" x14ac:dyDescent="0.25">
      <c r="A49" s="20">
        <f>-0.000000136942*10^9</f>
        <v>-136.94200000000001</v>
      </c>
      <c r="B49">
        <v>-6.7797680000000003E-3</v>
      </c>
      <c r="C49">
        <v>6.0829839999999996E-3</v>
      </c>
      <c r="D49">
        <v>-4.0176470000000001E-3</v>
      </c>
      <c r="E49">
        <v>-4.6424370000000001E-3</v>
      </c>
      <c r="F49">
        <v>-1.438507E-2</v>
      </c>
      <c r="G49">
        <v>1.7557149999999999E-3</v>
      </c>
      <c r="H49">
        <v>-9.8840119999999993E-3</v>
      </c>
      <c r="I49">
        <v>8.5158939999999995E-3</v>
      </c>
      <c r="J49">
        <v>-1.0935429999999999E-2</v>
      </c>
      <c r="K49">
        <v>-5.0021690000000003E-4</v>
      </c>
      <c r="L49">
        <v>4.6741079999999997E-3</v>
      </c>
      <c r="M49">
        <v>-1.2711109999999999E-2</v>
      </c>
      <c r="N49">
        <v>-1.7608249999999999E-3</v>
      </c>
      <c r="O49">
        <v>-6.828204E-3</v>
      </c>
      <c r="P49">
        <v>-8.7610880000000002E-3</v>
      </c>
      <c r="Q49">
        <v>-5.2282509999999997E-3</v>
      </c>
      <c r="R49">
        <v>1.086792E-2</v>
      </c>
      <c r="S49">
        <v>1.3984419999999999E-2</v>
      </c>
      <c r="T49">
        <v>8.4981039999999994E-3</v>
      </c>
      <c r="U49">
        <v>9.6226130000000003E-3</v>
      </c>
    </row>
    <row r="50" spans="1:21" x14ac:dyDescent="0.25">
      <c r="A50" s="20">
        <f>-0.000000135942*10^9</f>
        <v>-135.94199999999998</v>
      </c>
      <c r="B50">
        <v>1.088547E-3</v>
      </c>
      <c r="C50">
        <v>2.214901E-2</v>
      </c>
      <c r="D50">
        <v>-5.5915929999999997E-3</v>
      </c>
      <c r="E50">
        <v>5.7357240000000002E-3</v>
      </c>
      <c r="F50">
        <v>-1.0176640000000001E-2</v>
      </c>
      <c r="G50">
        <v>1.046572E-2</v>
      </c>
      <c r="H50">
        <v>-1.129786E-2</v>
      </c>
      <c r="I50">
        <v>1.730723E-2</v>
      </c>
      <c r="J50">
        <v>-1.826697E-3</v>
      </c>
      <c r="K50">
        <v>-7.6659559999999998E-3</v>
      </c>
      <c r="L50">
        <v>-1.3551699999999999E-3</v>
      </c>
      <c r="M50">
        <v>-1.4526310000000001E-2</v>
      </c>
      <c r="N50">
        <v>-9.5280969999999993E-3</v>
      </c>
      <c r="O50">
        <v>-2.064022E-3</v>
      </c>
      <c r="P50">
        <v>-4.8430779999999998E-3</v>
      </c>
      <c r="Q50">
        <v>-9.5731329999999993E-3</v>
      </c>
      <c r="R50">
        <v>5.071402E-3</v>
      </c>
      <c r="S50">
        <v>2.7137439999999999E-2</v>
      </c>
      <c r="T50">
        <v>-3.2768599999999999E-3</v>
      </c>
      <c r="U50">
        <v>5.6681020000000004E-3</v>
      </c>
    </row>
    <row r="51" spans="1:21" x14ac:dyDescent="0.25">
      <c r="A51" s="20">
        <f>-0.000000134942*10^9</f>
        <v>-134.94199999999998</v>
      </c>
      <c r="B51">
        <v>8.5533429999999997E-3</v>
      </c>
      <c r="C51">
        <v>1.711271E-2</v>
      </c>
      <c r="D51">
        <v>-2.1373170000000001E-3</v>
      </c>
      <c r="E51">
        <v>3.6686829999999998E-3</v>
      </c>
      <c r="F51">
        <v>6.28408E-3</v>
      </c>
      <c r="G51">
        <v>1.1422870000000001E-3</v>
      </c>
      <c r="H51">
        <v>2.135378E-4</v>
      </c>
      <c r="I51">
        <v>1.8213440000000001E-2</v>
      </c>
      <c r="J51">
        <v>2.9364399999999998E-3</v>
      </c>
      <c r="K51">
        <v>-3.7202569999999998E-3</v>
      </c>
      <c r="L51">
        <v>-1.3966589999999999E-2</v>
      </c>
      <c r="M51">
        <v>4.4080660000000004E-3</v>
      </c>
      <c r="N51">
        <v>-1.11419E-2</v>
      </c>
      <c r="O51">
        <v>1.221729E-2</v>
      </c>
      <c r="P51">
        <v>2.4896229999999998E-3</v>
      </c>
      <c r="Q51">
        <v>-9.9740439999999996E-3</v>
      </c>
      <c r="R51">
        <v>-8.8407540000000004E-4</v>
      </c>
      <c r="S51">
        <v>2.5416709999999999E-2</v>
      </c>
      <c r="T51">
        <v>-1.210629E-2</v>
      </c>
      <c r="U51">
        <v>9.1690550000000006E-3</v>
      </c>
    </row>
    <row r="52" spans="1:21" x14ac:dyDescent="0.25">
      <c r="A52" s="20">
        <f>-0.000000133942*10^9</f>
        <v>-133.94200000000001</v>
      </c>
      <c r="B52">
        <v>4.1203350000000001E-3</v>
      </c>
      <c r="C52">
        <v>4.1629179999999998E-3</v>
      </c>
      <c r="D52">
        <v>6.7679020000000001E-3</v>
      </c>
      <c r="E52">
        <v>-1.0870060000000001E-2</v>
      </c>
      <c r="F52">
        <v>3.8714069999999999E-3</v>
      </c>
      <c r="G52">
        <v>-2.1842E-2</v>
      </c>
      <c r="H52">
        <v>1.855986E-3</v>
      </c>
      <c r="I52">
        <v>1.7407729999999999E-3</v>
      </c>
      <c r="J52">
        <v>1.1454310000000001E-2</v>
      </c>
      <c r="K52">
        <v>-1.6539910000000001E-3</v>
      </c>
      <c r="L52">
        <v>-8.0387840000000002E-3</v>
      </c>
      <c r="M52">
        <v>8.6156229999999993E-3</v>
      </c>
      <c r="N52">
        <v>-8.9050390000000004E-4</v>
      </c>
      <c r="O52">
        <v>5.5585820000000003E-3</v>
      </c>
      <c r="P52">
        <v>4.7785090000000002E-3</v>
      </c>
      <c r="Q52">
        <v>2.4098790000000002E-3</v>
      </c>
      <c r="R52">
        <v>4.9567259999999998E-3</v>
      </c>
      <c r="S52">
        <v>1.030406E-2</v>
      </c>
      <c r="T52">
        <v>-5.1836859999999998E-3</v>
      </c>
      <c r="U52">
        <v>1.152866E-2</v>
      </c>
    </row>
    <row r="53" spans="1:21" x14ac:dyDescent="0.25">
      <c r="A53" s="20">
        <f>-0.000000132942*10^9</f>
        <v>-132.94200000000001</v>
      </c>
      <c r="B53">
        <v>-2.0879449999999999E-3</v>
      </c>
      <c r="C53">
        <v>1.754671E-3</v>
      </c>
      <c r="D53">
        <v>3.29671E-3</v>
      </c>
      <c r="E53">
        <v>-9.7713120000000007E-3</v>
      </c>
      <c r="F53">
        <v>-5.3468880000000002E-3</v>
      </c>
      <c r="G53">
        <v>-2.776081E-2</v>
      </c>
      <c r="H53">
        <v>-1.472738E-2</v>
      </c>
      <c r="I53">
        <v>-7.2778770000000003E-3</v>
      </c>
      <c r="J53">
        <v>1.336625E-2</v>
      </c>
      <c r="K53">
        <v>-1.0055329999999999E-2</v>
      </c>
      <c r="L53">
        <v>1.0134260000000001E-2</v>
      </c>
      <c r="M53">
        <v>-6.0722930000000003E-3</v>
      </c>
      <c r="N53">
        <v>5.9389489999999998E-3</v>
      </c>
      <c r="O53">
        <v>-1.3598300000000001E-2</v>
      </c>
      <c r="P53">
        <v>-3.4142059999999999E-3</v>
      </c>
      <c r="Q53">
        <v>1.1998099999999999E-2</v>
      </c>
      <c r="R53">
        <v>1.28751E-2</v>
      </c>
      <c r="S53">
        <v>3.3999969999999998E-4</v>
      </c>
      <c r="T53">
        <v>8.2191209999999994E-3</v>
      </c>
      <c r="U53">
        <v>1.103549E-2</v>
      </c>
    </row>
    <row r="54" spans="1:21" x14ac:dyDescent="0.25">
      <c r="A54" s="20">
        <f>-0.000000131942*10^9</f>
        <v>-131.94200000000001</v>
      </c>
      <c r="B54">
        <v>-8.9138539999999999E-4</v>
      </c>
      <c r="C54">
        <v>6.7494870000000002E-3</v>
      </c>
      <c r="D54">
        <v>-3.7788309999999999E-3</v>
      </c>
      <c r="E54">
        <v>4.7524869999999997E-3</v>
      </c>
      <c r="F54">
        <v>-5.0752269999999999E-3</v>
      </c>
      <c r="G54">
        <v>-5.351799E-3</v>
      </c>
      <c r="H54">
        <v>-1.7853359999999999E-2</v>
      </c>
      <c r="I54">
        <v>1.1752259999999999E-3</v>
      </c>
      <c r="J54">
        <v>6.4835079999999998E-3</v>
      </c>
      <c r="K54">
        <v>-1.3747809999999999E-2</v>
      </c>
      <c r="L54">
        <v>1.6820089999999999E-2</v>
      </c>
      <c r="M54">
        <v>-3.944281E-3</v>
      </c>
      <c r="N54">
        <v>-1.7929179999999999E-3</v>
      </c>
      <c r="O54">
        <v>-1.229775E-2</v>
      </c>
      <c r="P54">
        <v>-1.416182E-2</v>
      </c>
      <c r="Q54">
        <v>9.0639770000000008E-3</v>
      </c>
      <c r="R54">
        <v>2.0301339999999998E-3</v>
      </c>
      <c r="S54">
        <v>2.630337E-3</v>
      </c>
      <c r="T54">
        <v>9.8474180000000001E-3</v>
      </c>
      <c r="U54">
        <v>1.0291130000000001E-2</v>
      </c>
    </row>
    <row r="55" spans="1:21" x14ac:dyDescent="0.25">
      <c r="A55" s="20">
        <f>-0.000000130942*10^9</f>
        <v>-130.94200000000001</v>
      </c>
      <c r="B55">
        <v>5.1445120000000004E-3</v>
      </c>
      <c r="C55">
        <v>6.7147109999999999E-3</v>
      </c>
      <c r="D55">
        <v>-7.3164550000000001E-4</v>
      </c>
      <c r="E55">
        <v>1.2452670000000001E-2</v>
      </c>
      <c r="F55">
        <v>-4.7732970000000001E-3</v>
      </c>
      <c r="G55">
        <v>1.647792E-2</v>
      </c>
      <c r="H55">
        <v>9.8539180000000001E-4</v>
      </c>
      <c r="I55">
        <v>8.51879E-3</v>
      </c>
      <c r="J55">
        <v>-2.7804570000000001E-3</v>
      </c>
      <c r="K55">
        <v>1.556088E-3</v>
      </c>
      <c r="L55">
        <v>7.726091E-3</v>
      </c>
      <c r="M55">
        <v>1.094229E-2</v>
      </c>
      <c r="N55">
        <v>-1.133846E-2</v>
      </c>
      <c r="O55">
        <v>1.104023E-3</v>
      </c>
      <c r="P55">
        <v>-2.0429039999999999E-2</v>
      </c>
      <c r="Q55">
        <v>4.9261410000000002E-3</v>
      </c>
      <c r="R55">
        <v>-1.5609710000000001E-2</v>
      </c>
      <c r="S55">
        <v>6.8563390000000004E-3</v>
      </c>
      <c r="T55">
        <v>-1.2915750000000001E-3</v>
      </c>
      <c r="U55">
        <v>2.2006119999999998E-3</v>
      </c>
    </row>
    <row r="56" spans="1:21" x14ac:dyDescent="0.25">
      <c r="A56" s="20">
        <f>-0.000000129942*10^9</f>
        <v>-129.94200000000001</v>
      </c>
      <c r="B56">
        <v>9.6277159999999997E-3</v>
      </c>
      <c r="C56">
        <v>-4.1186149999999999E-3</v>
      </c>
      <c r="D56">
        <v>-2.7926109999999997E-4</v>
      </c>
      <c r="E56">
        <v>2.575538E-3</v>
      </c>
      <c r="F56">
        <v>-9.0653520000000005E-3</v>
      </c>
      <c r="G56">
        <v>1.5290420000000001E-2</v>
      </c>
      <c r="H56">
        <v>1.325165E-2</v>
      </c>
      <c r="I56">
        <v>6.4902969999999999E-3</v>
      </c>
      <c r="J56">
        <v>-1.726132E-2</v>
      </c>
      <c r="K56">
        <v>7.8721369999999995E-3</v>
      </c>
      <c r="L56">
        <v>-6.4570359999999995E-4</v>
      </c>
      <c r="M56">
        <v>3.2533570000000001E-3</v>
      </c>
      <c r="N56">
        <v>-1.182444E-2</v>
      </c>
      <c r="O56">
        <v>5.7196390000000003E-3</v>
      </c>
      <c r="P56">
        <v>-1.331944E-2</v>
      </c>
      <c r="Q56">
        <v>8.5620569999999997E-3</v>
      </c>
      <c r="R56">
        <v>-1.968346E-2</v>
      </c>
      <c r="S56">
        <v>7.2392819999999997E-3</v>
      </c>
      <c r="T56">
        <v>-5.1903399999999999E-3</v>
      </c>
      <c r="U56">
        <v>-1.0060380000000001E-2</v>
      </c>
    </row>
    <row r="57" spans="1:21" x14ac:dyDescent="0.25">
      <c r="A57" s="20">
        <f>-0.000000128942*10^9</f>
        <v>-128.94199999999998</v>
      </c>
      <c r="B57">
        <v>9.6229939999999993E-3</v>
      </c>
      <c r="C57">
        <v>-1.7239049999999999E-2</v>
      </c>
      <c r="D57">
        <v>-6.2391260000000002E-3</v>
      </c>
      <c r="E57">
        <v>-1.3153430000000001E-2</v>
      </c>
      <c r="F57">
        <v>-1.253577E-2</v>
      </c>
      <c r="G57">
        <v>3.712782E-3</v>
      </c>
      <c r="H57">
        <v>8.3517060000000004E-3</v>
      </c>
      <c r="I57">
        <v>2.2530560000000001E-4</v>
      </c>
      <c r="J57">
        <v>-1.9369689999999998E-2</v>
      </c>
      <c r="K57">
        <v>-1.0987530000000001E-2</v>
      </c>
      <c r="L57">
        <v>1.0867659999999999E-2</v>
      </c>
      <c r="M57">
        <v>-1.8153320000000001E-2</v>
      </c>
      <c r="N57">
        <v>-1.314332E-2</v>
      </c>
      <c r="O57">
        <v>4.7717030000000004E-3</v>
      </c>
      <c r="P57">
        <v>4.6362139999999997E-5</v>
      </c>
      <c r="Q57">
        <v>1.2256100000000001E-2</v>
      </c>
      <c r="R57">
        <v>-1.042682E-2</v>
      </c>
      <c r="S57">
        <v>2.7313340000000002E-3</v>
      </c>
      <c r="T57">
        <v>2.7315899999999999E-3</v>
      </c>
      <c r="U57">
        <v>-1.271827E-2</v>
      </c>
    </row>
    <row r="58" spans="1:21" x14ac:dyDescent="0.25">
      <c r="A58" s="20">
        <f>-0.000000127942*10^9</f>
        <v>-127.94199999999999</v>
      </c>
      <c r="B58">
        <v>9.4278650000000006E-3</v>
      </c>
      <c r="C58">
        <v>-1.797671E-2</v>
      </c>
      <c r="D58">
        <v>-6.1640369999999998E-3</v>
      </c>
      <c r="E58">
        <v>-1.443532E-2</v>
      </c>
      <c r="F58">
        <v>-4.7161670000000003E-3</v>
      </c>
      <c r="G58">
        <v>2.5313330000000002E-3</v>
      </c>
      <c r="H58">
        <v>4.0108979999999997E-3</v>
      </c>
      <c r="I58">
        <v>-4.9042979999999996E-3</v>
      </c>
      <c r="J58">
        <v>-6.2513890000000004E-3</v>
      </c>
      <c r="K58">
        <v>-1.584524E-2</v>
      </c>
      <c r="L58">
        <v>2.1948720000000001E-2</v>
      </c>
      <c r="M58">
        <v>-1.7603259999999999E-2</v>
      </c>
      <c r="N58">
        <v>-1.819697E-2</v>
      </c>
      <c r="O58">
        <v>8.5028350000000003E-4</v>
      </c>
      <c r="P58">
        <v>3.1156489999999998E-3</v>
      </c>
      <c r="Q58">
        <v>3.9765929999999996E-3</v>
      </c>
      <c r="R58">
        <v>-1.281866E-3</v>
      </c>
      <c r="S58">
        <v>-2.6345280000000001E-3</v>
      </c>
      <c r="T58">
        <v>1.2638140000000001E-2</v>
      </c>
      <c r="U58">
        <v>-7.6872850000000003E-3</v>
      </c>
    </row>
    <row r="59" spans="1:21" x14ac:dyDescent="0.25">
      <c r="A59" s="20">
        <f>-0.000000126942*10^9</f>
        <v>-126.94199999999999</v>
      </c>
      <c r="B59">
        <v>9.8479580000000004E-3</v>
      </c>
      <c r="C59">
        <v>-4.386811E-3</v>
      </c>
      <c r="D59">
        <v>-4.6928079999999997E-3</v>
      </c>
      <c r="E59">
        <v>-1.0689830000000001E-2</v>
      </c>
      <c r="F59">
        <v>7.3531159999999998E-3</v>
      </c>
      <c r="G59">
        <v>1.058269E-2</v>
      </c>
      <c r="H59">
        <v>6.2622440000000001E-3</v>
      </c>
      <c r="I59">
        <v>-1.50877E-3</v>
      </c>
      <c r="J59">
        <v>-6.0582270000000002E-3</v>
      </c>
      <c r="K59">
        <v>4.6704279999999999E-3</v>
      </c>
      <c r="L59">
        <v>5.1035610000000004E-3</v>
      </c>
      <c r="M59">
        <v>-2.3250139999999998E-3</v>
      </c>
      <c r="N59">
        <v>-1.2329949999999999E-2</v>
      </c>
      <c r="O59">
        <v>1.607392E-3</v>
      </c>
      <c r="P59">
        <v>4.4693320000000001E-4</v>
      </c>
      <c r="Q59">
        <v>-3.1313930000000001E-3</v>
      </c>
      <c r="R59">
        <v>5.2778820000000002E-3</v>
      </c>
      <c r="S59">
        <v>-2.808002E-3</v>
      </c>
      <c r="T59">
        <v>1.8515799999999999E-2</v>
      </c>
      <c r="U59">
        <v>-6.8804979999999996E-3</v>
      </c>
    </row>
    <row r="60" spans="1:21" x14ac:dyDescent="0.25">
      <c r="A60" s="20">
        <f>-0.000000125942*10^9</f>
        <v>-125.94200000000001</v>
      </c>
      <c r="B60">
        <v>3.8655289999999999E-3</v>
      </c>
      <c r="C60">
        <v>9.7166549999999994E-3</v>
      </c>
      <c r="D60">
        <v>-9.935447E-3</v>
      </c>
      <c r="E60">
        <v>-1.3922250000000001E-2</v>
      </c>
      <c r="F60">
        <v>5.1355719999999997E-3</v>
      </c>
      <c r="G60">
        <v>1.0545880000000001E-2</v>
      </c>
      <c r="H60">
        <v>-3.1230510000000001E-4</v>
      </c>
      <c r="I60">
        <v>5.7310800000000004E-3</v>
      </c>
      <c r="J60">
        <v>-9.3169829999999992E-3</v>
      </c>
      <c r="K60">
        <v>1.577282E-2</v>
      </c>
      <c r="L60">
        <v>-1.317434E-2</v>
      </c>
      <c r="M60">
        <v>-6.5680829999999997E-3</v>
      </c>
      <c r="N60">
        <v>5.53689E-3</v>
      </c>
      <c r="O60">
        <v>1.8613119999999999E-3</v>
      </c>
      <c r="P60">
        <v>-2.08516E-3</v>
      </c>
      <c r="Q60">
        <v>7.0186399999999996E-4</v>
      </c>
      <c r="R60">
        <v>1.587382E-2</v>
      </c>
      <c r="S60">
        <v>2.5542550000000001E-3</v>
      </c>
      <c r="T60">
        <v>1.5576990000000001E-2</v>
      </c>
      <c r="U60">
        <v>-8.0830160000000002E-3</v>
      </c>
    </row>
    <row r="61" spans="1:21" x14ac:dyDescent="0.25">
      <c r="A61" s="20">
        <f>-0.000000124942*10^9</f>
        <v>-124.94200000000001</v>
      </c>
      <c r="B61">
        <v>-5.3021610000000001E-5</v>
      </c>
      <c r="C61">
        <v>9.5159919999999992E-3</v>
      </c>
      <c r="D61">
        <v>-8.5394540000000001E-3</v>
      </c>
      <c r="E61">
        <v>-8.145846E-3</v>
      </c>
      <c r="F61">
        <v>-6.589035E-3</v>
      </c>
      <c r="G61">
        <v>4.9982259999999997E-3</v>
      </c>
      <c r="H61">
        <v>-7.535099E-3</v>
      </c>
      <c r="I61">
        <v>2.5642799999999999E-3</v>
      </c>
      <c r="J61">
        <v>-3.1384339999999998E-4</v>
      </c>
      <c r="K61">
        <v>9.1471290000000004E-3</v>
      </c>
      <c r="L61">
        <v>-6.5274460000000001E-3</v>
      </c>
      <c r="M61">
        <v>-1.706235E-2</v>
      </c>
      <c r="N61">
        <v>1.260316E-2</v>
      </c>
      <c r="O61">
        <v>-7.142191E-3</v>
      </c>
      <c r="P61">
        <v>-5.7254319999999999E-3</v>
      </c>
      <c r="Q61">
        <v>2.028055E-3</v>
      </c>
      <c r="R61">
        <v>1.9008110000000002E-2</v>
      </c>
      <c r="S61">
        <v>1.148366E-2</v>
      </c>
      <c r="T61">
        <v>8.9735779999999994E-3</v>
      </c>
      <c r="U61">
        <v>-6.6493129999999996E-3</v>
      </c>
    </row>
    <row r="62" spans="1:21" x14ac:dyDescent="0.25">
      <c r="A62" s="20">
        <f>-0.000000123942*10^9</f>
        <v>-123.94200000000001</v>
      </c>
      <c r="B62">
        <v>4.3580579999999997E-3</v>
      </c>
      <c r="C62">
        <v>-4.1530890000000004E-3</v>
      </c>
      <c r="D62">
        <v>3.936358E-3</v>
      </c>
      <c r="E62">
        <v>6.4404370000000002E-3</v>
      </c>
      <c r="F62">
        <v>-1.444757E-2</v>
      </c>
      <c r="G62">
        <v>1.3356539999999999E-3</v>
      </c>
      <c r="H62">
        <v>2.4172429999999999E-3</v>
      </c>
      <c r="I62">
        <v>-6.0678549999999996E-3</v>
      </c>
      <c r="J62">
        <v>-1.8135600000000001E-3</v>
      </c>
      <c r="K62">
        <v>6.1162810000000003E-3</v>
      </c>
      <c r="L62">
        <v>4.4446800000000003E-3</v>
      </c>
      <c r="M62">
        <v>-3.9797030000000002E-3</v>
      </c>
      <c r="N62">
        <v>4.115554E-4</v>
      </c>
      <c r="O62">
        <v>-8.9451559999999992E-3</v>
      </c>
      <c r="P62">
        <v>-2.9384189999999998E-3</v>
      </c>
      <c r="Q62">
        <v>-4.875317E-4</v>
      </c>
      <c r="R62">
        <v>1.395104E-2</v>
      </c>
      <c r="S62">
        <v>8.4999050000000003E-3</v>
      </c>
      <c r="T62">
        <v>7.4672080000000004E-3</v>
      </c>
      <c r="U62">
        <v>-7.9741240000000008E-3</v>
      </c>
    </row>
    <row r="63" spans="1:21" x14ac:dyDescent="0.25">
      <c r="A63" s="20">
        <f>-0.000000122942*10^9</f>
        <v>-122.94199999999999</v>
      </c>
      <c r="B63">
        <v>2.9361859999999999E-3</v>
      </c>
      <c r="C63">
        <v>-1.836929E-2</v>
      </c>
      <c r="D63">
        <v>7.3321380000000002E-3</v>
      </c>
      <c r="E63">
        <v>6.1533250000000003E-3</v>
      </c>
      <c r="F63">
        <v>-1.1628319999999999E-2</v>
      </c>
      <c r="G63">
        <v>-5.9164969999999997E-3</v>
      </c>
      <c r="H63">
        <v>1.26479E-2</v>
      </c>
      <c r="I63">
        <v>-6.4629370000000002E-3</v>
      </c>
      <c r="J63">
        <v>-1.6075570000000001E-2</v>
      </c>
      <c r="K63">
        <v>1.295197E-2</v>
      </c>
      <c r="L63">
        <v>2.597809E-3</v>
      </c>
      <c r="M63">
        <v>8.8777149999999996E-3</v>
      </c>
      <c r="N63">
        <v>-8.8466320000000001E-3</v>
      </c>
      <c r="O63">
        <v>-3.7688460000000002E-3</v>
      </c>
      <c r="P63">
        <v>1.039203E-2</v>
      </c>
      <c r="Q63">
        <v>-5.8523239999999999E-3</v>
      </c>
      <c r="R63">
        <v>1.3177319999999999E-2</v>
      </c>
      <c r="S63">
        <v>-1.091867E-2</v>
      </c>
      <c r="T63">
        <v>8.9032929999999996E-3</v>
      </c>
      <c r="U63">
        <v>-1.031348E-2</v>
      </c>
    </row>
    <row r="64" spans="1:21" x14ac:dyDescent="0.25">
      <c r="A64" s="20">
        <f>-0.000000121942*10^9</f>
        <v>-121.94199999999999</v>
      </c>
      <c r="B64">
        <v>-5.3913809999999998E-3</v>
      </c>
      <c r="C64">
        <v>-2.056612E-2</v>
      </c>
      <c r="D64">
        <v>1.938175E-4</v>
      </c>
      <c r="E64">
        <v>-4.2558630000000004E-3</v>
      </c>
      <c r="F64">
        <v>9.4427080000000004E-4</v>
      </c>
      <c r="G64">
        <v>-1.0668510000000001E-2</v>
      </c>
      <c r="H64">
        <v>6.1980059999999998E-3</v>
      </c>
      <c r="I64">
        <v>4.9565649999999996E-3</v>
      </c>
      <c r="J64">
        <v>-1.950818E-2</v>
      </c>
      <c r="K64">
        <v>8.352033E-3</v>
      </c>
      <c r="L64">
        <v>-3.617571E-3</v>
      </c>
      <c r="M64">
        <v>2.5857259999999998E-4</v>
      </c>
      <c r="N64">
        <v>-5.6029570000000004E-3</v>
      </c>
      <c r="O64">
        <v>-7.3461530000000002E-3</v>
      </c>
      <c r="P64">
        <v>1.890143E-2</v>
      </c>
      <c r="Q64">
        <v>-3.962681E-3</v>
      </c>
      <c r="R64">
        <v>1.1025490000000001E-2</v>
      </c>
      <c r="S64">
        <v>-1.769215E-2</v>
      </c>
      <c r="T64">
        <v>1.005954E-2</v>
      </c>
      <c r="U64">
        <v>-1.118707E-2</v>
      </c>
    </row>
    <row r="65" spans="1:21" x14ac:dyDescent="0.25">
      <c r="A65" s="20">
        <f>-0.000000120942*10^9</f>
        <v>-120.94199999999999</v>
      </c>
      <c r="B65">
        <v>-4.8730140000000002E-3</v>
      </c>
      <c r="C65">
        <v>-8.6751970000000008E-3</v>
      </c>
      <c r="D65">
        <v>2.9513640000000001E-5</v>
      </c>
      <c r="E65">
        <v>-7.7443490000000002E-3</v>
      </c>
      <c r="F65">
        <v>9.3178600000000007E-3</v>
      </c>
      <c r="G65">
        <v>-3.8091069999999999E-3</v>
      </c>
      <c r="H65">
        <v>-8.2896059999999997E-3</v>
      </c>
      <c r="I65">
        <v>1.952485E-2</v>
      </c>
      <c r="J65">
        <v>-4.2510839999999996E-3</v>
      </c>
      <c r="K65">
        <v>-1.159574E-2</v>
      </c>
      <c r="L65">
        <v>-4.1018740000000001E-3</v>
      </c>
      <c r="M65">
        <v>-1.017735E-2</v>
      </c>
      <c r="N65">
        <v>-6.7765530000000003E-3</v>
      </c>
      <c r="O65">
        <v>-1.6166170000000001E-2</v>
      </c>
      <c r="P65">
        <v>9.9960269999999993E-3</v>
      </c>
      <c r="Q65">
        <v>9.6303610000000005E-3</v>
      </c>
      <c r="R65">
        <v>8.1501909999999993E-3</v>
      </c>
      <c r="S65">
        <v>3.5732279999999998E-4</v>
      </c>
      <c r="T65">
        <v>8.8959580000000007E-3</v>
      </c>
      <c r="U65">
        <v>-1.4548760000000001E-2</v>
      </c>
    </row>
    <row r="66" spans="1:21" x14ac:dyDescent="0.25">
      <c r="A66" s="20">
        <f>-0.000000119942*10^9</f>
        <v>-119.94200000000001</v>
      </c>
      <c r="B66">
        <v>6.2290389999999996E-3</v>
      </c>
      <c r="C66">
        <v>1.6596740000000001E-3</v>
      </c>
      <c r="D66">
        <v>8.5837220000000002E-3</v>
      </c>
      <c r="E66">
        <v>-3.809911E-3</v>
      </c>
      <c r="F66">
        <v>7.1788010000000003E-3</v>
      </c>
      <c r="G66">
        <v>6.4218219999999998E-3</v>
      </c>
      <c r="H66">
        <v>-1.62851E-2</v>
      </c>
      <c r="I66">
        <v>2.029974E-2</v>
      </c>
      <c r="J66">
        <v>1.517259E-2</v>
      </c>
      <c r="K66">
        <v>-2.1360279999999999E-2</v>
      </c>
      <c r="L66">
        <v>4.8140519999999998E-4</v>
      </c>
      <c r="M66">
        <v>-8.2176349999999992E-3</v>
      </c>
      <c r="N66">
        <v>-1.495317E-2</v>
      </c>
      <c r="O66">
        <v>-1.120582E-2</v>
      </c>
      <c r="P66">
        <v>-1.5617700000000001E-3</v>
      </c>
      <c r="Q66">
        <v>6.610459E-3</v>
      </c>
      <c r="R66">
        <v>1.722682E-2</v>
      </c>
      <c r="S66">
        <v>1.8269210000000001E-2</v>
      </c>
      <c r="T66">
        <v>-2.7870869999999998E-4</v>
      </c>
      <c r="U66">
        <v>-1.4857469999999999E-2</v>
      </c>
    </row>
    <row r="67" spans="1:21" x14ac:dyDescent="0.25">
      <c r="A67" s="20">
        <f>-0.000000118942*10^9</f>
        <v>-118.94199999999999</v>
      </c>
      <c r="B67">
        <v>6.4644810000000002E-3</v>
      </c>
      <c r="C67">
        <v>2.9263850000000001E-3</v>
      </c>
      <c r="D67">
        <v>1.7367710000000001E-2</v>
      </c>
      <c r="E67">
        <v>4.164432E-3</v>
      </c>
      <c r="F67">
        <v>6.2318870000000002E-4</v>
      </c>
      <c r="G67">
        <v>2.7273829999999999E-3</v>
      </c>
      <c r="H67">
        <v>-1.323563E-2</v>
      </c>
      <c r="I67">
        <v>7.1153240000000001E-3</v>
      </c>
      <c r="J67">
        <v>1.5832929999999999E-2</v>
      </c>
      <c r="K67">
        <v>-1.3951130000000001E-2</v>
      </c>
      <c r="L67">
        <v>-1.637304E-3</v>
      </c>
      <c r="M67">
        <v>-1.2559699999999999E-3</v>
      </c>
      <c r="N67">
        <v>-1.0130210000000001E-2</v>
      </c>
      <c r="O67">
        <v>5.2738409999999996E-3</v>
      </c>
      <c r="P67">
        <v>-5.9666709999999998E-4</v>
      </c>
      <c r="Q67">
        <v>-9.0571100000000002E-3</v>
      </c>
      <c r="R67">
        <v>2.7369310000000001E-2</v>
      </c>
      <c r="S67">
        <v>1.7613489999999999E-2</v>
      </c>
      <c r="T67">
        <v>-1.077003E-2</v>
      </c>
      <c r="U67">
        <v>-6.2845669999999996E-3</v>
      </c>
    </row>
    <row r="68" spans="1:21" x14ac:dyDescent="0.25">
      <c r="A68" s="20">
        <f>-0.000000117942*10^9</f>
        <v>-117.94199999999999</v>
      </c>
      <c r="B68">
        <v>-7.1271800000000003E-3</v>
      </c>
      <c r="C68">
        <v>5.4379900000000002E-3</v>
      </c>
      <c r="D68">
        <v>1.6332679999999999E-2</v>
      </c>
      <c r="E68">
        <v>7.7851939999999996E-3</v>
      </c>
      <c r="F68">
        <v>-1.018472E-2</v>
      </c>
      <c r="G68">
        <v>-1.140152E-2</v>
      </c>
      <c r="H68">
        <v>-8.8137709999999998E-3</v>
      </c>
      <c r="I68">
        <v>7.7622469999999997E-4</v>
      </c>
      <c r="J68">
        <v>3.9196579999999998E-4</v>
      </c>
      <c r="K68">
        <v>-3.5306669999999999E-3</v>
      </c>
      <c r="L68">
        <v>-1.1078040000000001E-2</v>
      </c>
      <c r="M68">
        <v>-3.855851E-3</v>
      </c>
      <c r="N68">
        <v>3.378954E-3</v>
      </c>
      <c r="O68">
        <v>7.0401880000000002E-3</v>
      </c>
      <c r="P68">
        <v>4.2062089999999998E-3</v>
      </c>
      <c r="Q68">
        <v>-9.9215750000000002E-3</v>
      </c>
      <c r="R68">
        <v>1.4607220000000001E-2</v>
      </c>
      <c r="S68">
        <v>1.8106109999999999E-3</v>
      </c>
      <c r="T68">
        <v>-6.6964449999999997E-3</v>
      </c>
      <c r="U68">
        <v>8.2162499999999998E-4</v>
      </c>
    </row>
    <row r="69" spans="1:21" x14ac:dyDescent="0.25">
      <c r="A69" s="20">
        <f>-0.000000116942*10^9</f>
        <v>-116.94200000000001</v>
      </c>
      <c r="B69">
        <v>-6.887972E-3</v>
      </c>
      <c r="C69">
        <v>8.572171E-3</v>
      </c>
      <c r="D69">
        <v>7.0741019999999996E-3</v>
      </c>
      <c r="E69">
        <v>7.7577280000000002E-3</v>
      </c>
      <c r="F69">
        <v>-1.373428E-2</v>
      </c>
      <c r="G69">
        <v>-1.555727E-2</v>
      </c>
      <c r="H69">
        <v>-8.6012520000000002E-3</v>
      </c>
      <c r="I69">
        <v>7.1265260000000002E-3</v>
      </c>
      <c r="J69">
        <v>-3.4474470000000002E-3</v>
      </c>
      <c r="K69">
        <v>2.5074219999999999E-4</v>
      </c>
      <c r="L69">
        <v>-1.4677890000000001E-2</v>
      </c>
      <c r="M69">
        <v>-8.7795589999999993E-3</v>
      </c>
      <c r="N69">
        <v>4.6266909999999996E-3</v>
      </c>
      <c r="O69">
        <v>-5.507718E-3</v>
      </c>
      <c r="P69">
        <v>-2.9569430000000001E-3</v>
      </c>
      <c r="Q69">
        <v>-3.0364350000000001E-3</v>
      </c>
      <c r="R69">
        <v>-3.778848E-3</v>
      </c>
      <c r="S69">
        <v>-1.1476200000000001E-2</v>
      </c>
      <c r="T69">
        <v>7.4669569999999998E-3</v>
      </c>
      <c r="U69">
        <v>-1.7985379999999999E-3</v>
      </c>
    </row>
    <row r="70" spans="1:21" x14ac:dyDescent="0.25">
      <c r="A70" s="20">
        <f>-0.000000115942*10^9</f>
        <v>-115.94199999999999</v>
      </c>
      <c r="B70">
        <v>8.7711079999999997E-3</v>
      </c>
      <c r="C70">
        <v>2.06821E-3</v>
      </c>
      <c r="D70">
        <v>6.636332E-3</v>
      </c>
      <c r="E70">
        <v>5.4604079999999999E-3</v>
      </c>
      <c r="F70">
        <v>1.679133E-3</v>
      </c>
      <c r="G70">
        <v>-8.8199799999999998E-3</v>
      </c>
      <c r="H70">
        <v>-5.4338160000000002E-3</v>
      </c>
      <c r="I70">
        <v>5.8650990000000004E-3</v>
      </c>
      <c r="J70">
        <v>6.8242219999999996E-3</v>
      </c>
      <c r="K70">
        <v>1.031239E-4</v>
      </c>
      <c r="L70">
        <v>-1.130623E-2</v>
      </c>
      <c r="M70">
        <v>-2.0076030000000002E-3</v>
      </c>
      <c r="N70">
        <v>5.5763229999999997E-5</v>
      </c>
      <c r="O70">
        <v>-1.096893E-2</v>
      </c>
      <c r="P70">
        <v>-1.491965E-2</v>
      </c>
      <c r="Q70">
        <v>4.4473459999999996E-3</v>
      </c>
      <c r="R70">
        <v>-2.1671360000000001E-5</v>
      </c>
      <c r="S70">
        <v>-1.1552450000000001E-2</v>
      </c>
      <c r="T70">
        <v>1.1147550000000001E-2</v>
      </c>
      <c r="U70">
        <v>-2.0139289999999998E-3</v>
      </c>
    </row>
    <row r="71" spans="1:21" x14ac:dyDescent="0.25">
      <c r="A71" s="20">
        <f>-0.000000114942*10^9</f>
        <v>-114.94199999999999</v>
      </c>
      <c r="B71">
        <v>1.463149E-2</v>
      </c>
      <c r="C71">
        <v>-4.3441560000000001E-3</v>
      </c>
      <c r="D71">
        <v>1.3565570000000001E-2</v>
      </c>
      <c r="E71">
        <v>-3.883615E-3</v>
      </c>
      <c r="F71">
        <v>7.8677580000000007E-3</v>
      </c>
      <c r="G71">
        <v>-4.4749409999999996E-3</v>
      </c>
      <c r="H71">
        <v>7.252461E-3</v>
      </c>
      <c r="I71">
        <v>-7.0715420000000001E-3</v>
      </c>
      <c r="J71">
        <v>7.0364529999999998E-3</v>
      </c>
      <c r="K71">
        <v>5.5709619999999996E-3</v>
      </c>
      <c r="L71">
        <v>-4.6548550000000003E-3</v>
      </c>
      <c r="M71">
        <v>6.7420730000000003E-3</v>
      </c>
      <c r="N71">
        <v>-3.4170400000000001E-3</v>
      </c>
      <c r="O71">
        <v>-8.7583409999999993E-3</v>
      </c>
      <c r="P71">
        <v>-6.3164639999999999E-3</v>
      </c>
      <c r="Q71">
        <v>9.9217260000000005E-3</v>
      </c>
      <c r="R71">
        <v>8.806487E-3</v>
      </c>
      <c r="S71">
        <v>-8.7021909999999997E-3</v>
      </c>
      <c r="T71">
        <v>3.859548E-3</v>
      </c>
      <c r="U71">
        <v>2.7988280000000002E-3</v>
      </c>
    </row>
    <row r="72" spans="1:21" x14ac:dyDescent="0.25">
      <c r="A72" s="20">
        <f>-0.000000113942*10^9</f>
        <v>-113.94200000000001</v>
      </c>
      <c r="B72">
        <v>4.5784570000000002E-3</v>
      </c>
      <c r="C72">
        <v>2.1020710000000001E-3</v>
      </c>
      <c r="D72">
        <v>1.0786209999999999E-2</v>
      </c>
      <c r="E72">
        <v>-9.254399E-3</v>
      </c>
      <c r="F72">
        <v>-1.062154E-2</v>
      </c>
      <c r="G72">
        <v>-7.5141299999999999E-3</v>
      </c>
      <c r="H72">
        <v>2.354055E-2</v>
      </c>
      <c r="I72">
        <v>-1.0186590000000001E-2</v>
      </c>
      <c r="J72">
        <v>1.516145E-3</v>
      </c>
      <c r="K72">
        <v>1.013474E-2</v>
      </c>
      <c r="L72">
        <v>1.670532E-3</v>
      </c>
      <c r="M72">
        <v>6.3396060000000002E-3</v>
      </c>
      <c r="N72">
        <v>-5.6320149999999998E-3</v>
      </c>
      <c r="O72">
        <v>-1.353319E-2</v>
      </c>
      <c r="P72">
        <v>1.7239839999999999E-2</v>
      </c>
      <c r="Q72">
        <v>5.9122640000000004E-3</v>
      </c>
      <c r="R72">
        <v>7.6952970000000002E-3</v>
      </c>
      <c r="S72">
        <v>-7.8506099999999992E-3</v>
      </c>
      <c r="T72">
        <v>6.6521219999999999E-3</v>
      </c>
      <c r="U72">
        <v>-4.0577119999999998E-3</v>
      </c>
    </row>
    <row r="73" spans="1:21" x14ac:dyDescent="0.25">
      <c r="A73" s="20">
        <f>-0.000000112942*10^9</f>
        <v>-112.94200000000001</v>
      </c>
      <c r="B73">
        <v>-3.127374E-3</v>
      </c>
      <c r="C73">
        <v>7.0556880000000001E-3</v>
      </c>
      <c r="D73">
        <v>7.1224150000000002E-4</v>
      </c>
      <c r="E73">
        <v>-2.6359310000000002E-3</v>
      </c>
      <c r="F73">
        <v>-2.0971179999999999E-2</v>
      </c>
      <c r="G73">
        <v>-1.2701459999999999E-2</v>
      </c>
      <c r="H73">
        <v>2.005964E-2</v>
      </c>
      <c r="I73">
        <v>2.5193030000000001E-3</v>
      </c>
      <c r="J73">
        <v>1.021798E-2</v>
      </c>
      <c r="K73">
        <v>-2.1309649999999999E-3</v>
      </c>
      <c r="L73">
        <v>6.9567300000000004E-3</v>
      </c>
      <c r="M73">
        <v>1.6881140000000001E-3</v>
      </c>
      <c r="N73">
        <v>-1.6531320000000001E-3</v>
      </c>
      <c r="O73">
        <v>-1.914919E-2</v>
      </c>
      <c r="P73">
        <v>2.469354E-2</v>
      </c>
      <c r="Q73">
        <v>2.2726349999999998E-3</v>
      </c>
      <c r="R73">
        <v>6.7513979999999996E-3</v>
      </c>
      <c r="S73">
        <v>-3.0801100000000001E-3</v>
      </c>
      <c r="T73">
        <v>1.433102E-2</v>
      </c>
      <c r="U73">
        <v>-1.5320459999999999E-2</v>
      </c>
    </row>
    <row r="74" spans="1:21" x14ac:dyDescent="0.25">
      <c r="A74" s="20">
        <f>-0.000000111942*10^9</f>
        <v>-111.94199999999999</v>
      </c>
      <c r="B74">
        <v>3.7267709999999998E-3</v>
      </c>
      <c r="C74">
        <v>2.3917449999999998E-3</v>
      </c>
      <c r="D74">
        <v>-3.8944980000000001E-3</v>
      </c>
      <c r="E74">
        <v>2.6942260000000001E-3</v>
      </c>
      <c r="F74">
        <v>-9.945944E-3</v>
      </c>
      <c r="G74">
        <v>-1.17144E-2</v>
      </c>
      <c r="H74">
        <v>-2.6142349999999999E-3</v>
      </c>
      <c r="I74">
        <v>1.404037E-2</v>
      </c>
      <c r="J74">
        <v>1.8369940000000001E-2</v>
      </c>
      <c r="K74">
        <v>-1.8843180000000001E-2</v>
      </c>
      <c r="L74">
        <v>1.244431E-2</v>
      </c>
      <c r="M74">
        <v>7.7454209999999997E-3</v>
      </c>
      <c r="N74">
        <v>-1.5774680000000001E-3</v>
      </c>
      <c r="O74">
        <v>-8.9012970000000007E-3</v>
      </c>
      <c r="P74">
        <v>1.3689949999999999E-2</v>
      </c>
      <c r="Q74">
        <v>4.5405709999999999E-4</v>
      </c>
      <c r="R74">
        <v>8.7419000000000004E-3</v>
      </c>
      <c r="S74">
        <v>6.8451169999999997E-4</v>
      </c>
      <c r="T74">
        <v>5.5620790000000002E-3</v>
      </c>
      <c r="U74">
        <v>-4.0082649999999996E-3</v>
      </c>
    </row>
    <row r="75" spans="1:21" x14ac:dyDescent="0.25">
      <c r="A75" s="20">
        <f>-0.000000110942*10^9</f>
        <v>-110.94200000000001</v>
      </c>
      <c r="B75">
        <v>1.2215810000000001E-2</v>
      </c>
      <c r="C75">
        <v>-3.5063609999999999E-3</v>
      </c>
      <c r="D75">
        <v>8.3138370000000001E-4</v>
      </c>
      <c r="E75">
        <v>-5.1969030000000001E-3</v>
      </c>
      <c r="F75">
        <v>6.307867E-3</v>
      </c>
      <c r="G75">
        <v>-7.3083209999999996E-3</v>
      </c>
      <c r="H75">
        <v>-7.410781E-3</v>
      </c>
      <c r="I75">
        <v>1.0935540000000001E-2</v>
      </c>
      <c r="J75">
        <v>5.5449569999999997E-3</v>
      </c>
      <c r="K75">
        <v>-1.8959279999999998E-2</v>
      </c>
      <c r="L75">
        <v>7.2688149999999997E-3</v>
      </c>
      <c r="M75">
        <v>1.743948E-2</v>
      </c>
      <c r="N75">
        <v>-4.8083600000000002E-3</v>
      </c>
      <c r="O75">
        <v>6.2932650000000001E-3</v>
      </c>
      <c r="P75">
        <v>4.1150470000000001E-3</v>
      </c>
      <c r="Q75">
        <v>-4.2317250000000004E-3</v>
      </c>
      <c r="R75">
        <v>4.2582599999999998E-3</v>
      </c>
      <c r="S75">
        <v>-6.3825449999999999E-3</v>
      </c>
      <c r="T75">
        <v>-3.711621E-3</v>
      </c>
      <c r="U75">
        <v>1.9084429999999999E-2</v>
      </c>
    </row>
    <row r="76" spans="1:21" x14ac:dyDescent="0.25">
      <c r="A76" s="20">
        <f>-0.000000109942*10^9</f>
        <v>-109.94200000000001</v>
      </c>
      <c r="B76">
        <v>1.3677959999999999E-2</v>
      </c>
      <c r="C76">
        <v>-4.2472170000000002E-3</v>
      </c>
      <c r="D76">
        <v>3.3341239999999999E-3</v>
      </c>
      <c r="E76">
        <v>-1.178598E-2</v>
      </c>
      <c r="F76">
        <v>1.6566270000000001E-2</v>
      </c>
      <c r="G76">
        <v>-5.686717E-3</v>
      </c>
      <c r="H76">
        <v>6.2909730000000001E-3</v>
      </c>
      <c r="I76">
        <v>6.6517399999999997E-3</v>
      </c>
      <c r="J76">
        <v>-9.1210790000000007E-3</v>
      </c>
      <c r="K76">
        <v>-9.8799049999999996E-3</v>
      </c>
      <c r="L76">
        <v>-5.1561640000000004E-3</v>
      </c>
      <c r="M76">
        <v>8.0224579999999997E-3</v>
      </c>
      <c r="N76">
        <v>-9.8045659999999998E-4</v>
      </c>
      <c r="O76">
        <v>8.3321130000000004E-3</v>
      </c>
      <c r="P76">
        <v>-1.4178330000000001E-3</v>
      </c>
      <c r="Q76">
        <v>-5.2939540000000002E-4</v>
      </c>
      <c r="R76">
        <v>-9.9672670000000001E-3</v>
      </c>
      <c r="S76">
        <v>-8.6652480000000004E-3</v>
      </c>
      <c r="T76">
        <v>4.6710889999999998E-3</v>
      </c>
      <c r="U76">
        <v>2.1090069999999999E-2</v>
      </c>
    </row>
    <row r="77" spans="1:21" x14ac:dyDescent="0.25">
      <c r="A77" s="20">
        <f>-0.000000108942*10^9</f>
        <v>-108.94199999999999</v>
      </c>
      <c r="B77">
        <v>1.4536530000000001E-2</v>
      </c>
      <c r="C77">
        <v>1.9237799999999999E-3</v>
      </c>
      <c r="D77">
        <v>-4.6358240000000002E-3</v>
      </c>
      <c r="E77">
        <v>-9.7209519999999997E-3</v>
      </c>
      <c r="F77">
        <v>1.3597969999999999E-2</v>
      </c>
      <c r="G77">
        <v>6.6441760000000003E-4</v>
      </c>
      <c r="H77">
        <v>8.7237440000000003E-3</v>
      </c>
      <c r="I77">
        <v>1.325225E-2</v>
      </c>
      <c r="J77">
        <v>-2.0854269999999999E-3</v>
      </c>
      <c r="K77">
        <v>-3.4495519999999998E-3</v>
      </c>
      <c r="L77">
        <v>-9.9092190000000004E-3</v>
      </c>
      <c r="M77">
        <v>-2.9064889999999999E-3</v>
      </c>
      <c r="N77">
        <v>2.5409460000000001E-3</v>
      </c>
      <c r="O77">
        <v>4.028411E-3</v>
      </c>
      <c r="P77">
        <v>-9.7849970000000001E-3</v>
      </c>
      <c r="Q77">
        <v>6.211594E-3</v>
      </c>
      <c r="R77">
        <v>-1.658043E-2</v>
      </c>
      <c r="S77">
        <v>8.0019240000000005E-3</v>
      </c>
      <c r="T77">
        <v>1.3185479999999999E-2</v>
      </c>
      <c r="U77">
        <v>9.9375120000000008E-3</v>
      </c>
    </row>
    <row r="78" spans="1:21" x14ac:dyDescent="0.25">
      <c r="A78" s="20">
        <f>-0.000000107942*10^9</f>
        <v>-107.94200000000001</v>
      </c>
      <c r="B78">
        <v>1.445221E-2</v>
      </c>
      <c r="C78">
        <v>-1.3796559999999999E-3</v>
      </c>
      <c r="D78">
        <v>-1.4646150000000001E-3</v>
      </c>
      <c r="E78">
        <v>-1.2191250000000001E-2</v>
      </c>
      <c r="F78">
        <v>6.441245E-3</v>
      </c>
      <c r="G78">
        <v>9.2581290000000004E-3</v>
      </c>
      <c r="H78">
        <v>4.8492550000000002E-3</v>
      </c>
      <c r="I78">
        <v>7.0770499999999997E-3</v>
      </c>
      <c r="J78">
        <v>4.0369969999999996E-3</v>
      </c>
      <c r="K78">
        <v>1.4236629999999999E-4</v>
      </c>
      <c r="L78">
        <v>-9.7042529999999995E-3</v>
      </c>
      <c r="M78">
        <v>4.2786380000000004E-3</v>
      </c>
      <c r="N78">
        <v>3.3424710000000001E-3</v>
      </c>
      <c r="O78">
        <v>8.0412130000000002E-3</v>
      </c>
      <c r="P78">
        <v>-1.0403839999999999E-2</v>
      </c>
      <c r="Q78">
        <v>-1.3284379999999999E-3</v>
      </c>
      <c r="R78">
        <v>-4.3146340000000004E-3</v>
      </c>
      <c r="S78">
        <v>1.8619190000000001E-2</v>
      </c>
      <c r="T78">
        <v>5.833024E-3</v>
      </c>
      <c r="U78">
        <v>5.0627279999999998E-3</v>
      </c>
    </row>
    <row r="79" spans="1:21" x14ac:dyDescent="0.25">
      <c r="A79" s="20">
        <f>-0.000000106942*10^9</f>
        <v>-106.94200000000001</v>
      </c>
      <c r="B79">
        <v>1.383582E-2</v>
      </c>
      <c r="C79">
        <v>-1.513508E-2</v>
      </c>
      <c r="D79">
        <v>1.4453789999999999E-2</v>
      </c>
      <c r="E79">
        <v>-9.8651899999999994E-3</v>
      </c>
      <c r="F79">
        <v>6.0388129999999996E-3</v>
      </c>
      <c r="G79">
        <v>2.4834039999999998E-3</v>
      </c>
      <c r="H79">
        <v>1.2775969999999999E-2</v>
      </c>
      <c r="I79">
        <v>-1.476943E-2</v>
      </c>
      <c r="J79">
        <v>-1.2001619999999999E-2</v>
      </c>
      <c r="K79">
        <v>5.0708369999999999E-3</v>
      </c>
      <c r="L79">
        <v>-1.155607E-2</v>
      </c>
      <c r="M79">
        <v>2.3292669999999999E-3</v>
      </c>
      <c r="N79">
        <v>3.6453589999999999E-3</v>
      </c>
      <c r="O79">
        <v>1.4028219999999999E-2</v>
      </c>
      <c r="P79">
        <v>1.536157E-3</v>
      </c>
      <c r="Q79">
        <v>-1.4506979999999999E-2</v>
      </c>
      <c r="R79">
        <v>8.2088089999999992E-3</v>
      </c>
      <c r="S79">
        <v>6.5008690000000003E-3</v>
      </c>
      <c r="T79">
        <v>-7.2298010000000001E-3</v>
      </c>
      <c r="U79">
        <v>3.9450519999999998E-4</v>
      </c>
    </row>
    <row r="80" spans="1:21" x14ac:dyDescent="0.25">
      <c r="A80" s="20">
        <f>-0.000000105942*10^9</f>
        <v>-105.94199999999999</v>
      </c>
      <c r="B80">
        <v>1.179905E-2</v>
      </c>
      <c r="C80">
        <v>-1.13753E-2</v>
      </c>
      <c r="D80">
        <v>1.4898979999999999E-2</v>
      </c>
      <c r="E80">
        <v>4.4612389999999997E-3</v>
      </c>
      <c r="F80">
        <v>3.6717619999999999E-3</v>
      </c>
      <c r="G80">
        <v>-8.1347250000000006E-3</v>
      </c>
      <c r="H80">
        <v>2.0008629999999999E-2</v>
      </c>
      <c r="I80">
        <v>-2.0396560000000001E-2</v>
      </c>
      <c r="J80">
        <v>-2.6290129999999998E-2</v>
      </c>
      <c r="K80">
        <v>1.253249E-2</v>
      </c>
      <c r="L80">
        <v>-1.2856299999999999E-2</v>
      </c>
      <c r="M80">
        <v>-1.405784E-2</v>
      </c>
      <c r="N80">
        <v>2.5605760000000002E-3</v>
      </c>
      <c r="O80">
        <v>8.7967419999999998E-3</v>
      </c>
      <c r="P80">
        <v>9.8576229999999994E-3</v>
      </c>
      <c r="Q80">
        <v>-1.7023099999999999E-2</v>
      </c>
      <c r="R80">
        <v>6.8605560000000003E-3</v>
      </c>
      <c r="S80">
        <v>-5.38456E-3</v>
      </c>
      <c r="T80">
        <v>-9.6760909999999995E-3</v>
      </c>
      <c r="U80">
        <v>-1.5293679999999999E-3</v>
      </c>
    </row>
    <row r="81" spans="1:21" x14ac:dyDescent="0.25">
      <c r="A81" s="20">
        <f>-0.000000104942*10^9</f>
        <v>-104.94200000000001</v>
      </c>
      <c r="B81">
        <v>5.1316519999999996E-4</v>
      </c>
      <c r="C81">
        <v>8.2086510000000008E-3</v>
      </c>
      <c r="D81">
        <v>7.1208549999999997E-3</v>
      </c>
      <c r="E81">
        <v>9.3579749999999993E-3</v>
      </c>
      <c r="F81">
        <v>-3.998157E-4</v>
      </c>
      <c r="G81">
        <v>3.3667469999999998E-3</v>
      </c>
      <c r="H81">
        <v>6.499688E-3</v>
      </c>
      <c r="I81">
        <v>-8.6622910000000008E-3</v>
      </c>
      <c r="J81">
        <v>-2.2147509999999999E-2</v>
      </c>
      <c r="K81">
        <v>8.7754519999999996E-3</v>
      </c>
      <c r="L81">
        <v>-1.0259239999999999E-2</v>
      </c>
      <c r="M81">
        <v>-1.7485710000000002E-2</v>
      </c>
      <c r="N81">
        <v>-5.4514210000000001E-4</v>
      </c>
      <c r="O81">
        <v>3.5693349999999999E-3</v>
      </c>
      <c r="P81">
        <v>6.2866909999999996E-3</v>
      </c>
      <c r="Q81">
        <v>-1.1774450000000001E-2</v>
      </c>
      <c r="R81">
        <v>1.0742530000000001E-3</v>
      </c>
      <c r="S81">
        <v>2.41275E-3</v>
      </c>
      <c r="T81">
        <v>-3.088384E-3</v>
      </c>
      <c r="U81">
        <v>5.6704069999999997E-3</v>
      </c>
    </row>
    <row r="82" spans="1:21" x14ac:dyDescent="0.25">
      <c r="A82" s="20">
        <f>-0.000000103942*10^9</f>
        <v>-103.94200000000001</v>
      </c>
      <c r="B82">
        <v>-8.1281189999999996E-3</v>
      </c>
      <c r="C82">
        <v>1.8144199999999999E-2</v>
      </c>
      <c r="D82">
        <v>9.6184879999999997E-3</v>
      </c>
      <c r="E82">
        <v>-5.1281229999999996E-4</v>
      </c>
      <c r="F82">
        <v>-2.1782849999999999E-3</v>
      </c>
      <c r="G82">
        <v>1.9855930000000001E-2</v>
      </c>
      <c r="H82">
        <v>-1.421395E-2</v>
      </c>
      <c r="I82">
        <v>1.210451E-3</v>
      </c>
      <c r="J82">
        <v>-1.532056E-2</v>
      </c>
      <c r="K82">
        <v>-4.7770709999999999E-3</v>
      </c>
      <c r="L82">
        <v>-9.0251310000000005E-3</v>
      </c>
      <c r="M82">
        <v>-9.2595009999999998E-3</v>
      </c>
      <c r="N82">
        <v>-5.7341620000000001E-3</v>
      </c>
      <c r="O82">
        <v>7.4924960000000004E-3</v>
      </c>
      <c r="P82">
        <v>3.873665E-4</v>
      </c>
      <c r="Q82">
        <v>-7.1737520000000003E-3</v>
      </c>
      <c r="R82">
        <v>1.9778059999999999E-3</v>
      </c>
      <c r="S82">
        <v>1.6645699999999999E-2</v>
      </c>
      <c r="T82">
        <v>-4.5177129999999996E-3</v>
      </c>
      <c r="U82">
        <v>9.133225E-3</v>
      </c>
    </row>
    <row r="83" spans="1:21" x14ac:dyDescent="0.25">
      <c r="A83" s="20">
        <f>-0.000000102942*10^9</f>
        <v>-102.94199999999999</v>
      </c>
      <c r="B83">
        <v>-2.6520729999999999E-4</v>
      </c>
      <c r="C83">
        <v>1.4250260000000001E-2</v>
      </c>
      <c r="D83">
        <v>8.3851840000000004E-3</v>
      </c>
      <c r="E83">
        <v>-6.145513E-3</v>
      </c>
      <c r="F83">
        <v>-6.2683640000000002E-3</v>
      </c>
      <c r="G83">
        <v>1.203014E-2</v>
      </c>
      <c r="H83">
        <v>-1.651712E-2</v>
      </c>
      <c r="I83">
        <v>4.2422420000000002E-3</v>
      </c>
      <c r="J83">
        <v>-1.9630209999999999E-2</v>
      </c>
      <c r="K83">
        <v>-6.718758E-3</v>
      </c>
      <c r="L83">
        <v>-1.2704490000000001E-2</v>
      </c>
      <c r="M83">
        <v>-9.7182740000000001E-4</v>
      </c>
      <c r="N83">
        <v>-7.9900530000000004E-3</v>
      </c>
      <c r="O83">
        <v>6.7224520000000003E-3</v>
      </c>
      <c r="P83">
        <v>2.6740510000000002E-3</v>
      </c>
      <c r="Q83">
        <v>-7.1885910000000003E-3</v>
      </c>
      <c r="R83">
        <v>7.0052430000000004E-3</v>
      </c>
      <c r="S83">
        <v>1.548358E-2</v>
      </c>
      <c r="T83">
        <v>-1.49214E-2</v>
      </c>
      <c r="U83">
        <v>5.5443790000000003E-3</v>
      </c>
    </row>
    <row r="84" spans="1:21" x14ac:dyDescent="0.25">
      <c r="A84" s="20">
        <f>-0.000000101942*10^9</f>
        <v>-101.94200000000001</v>
      </c>
      <c r="B84">
        <v>4.4935540000000003E-3</v>
      </c>
      <c r="C84">
        <v>7.2991569999999997E-3</v>
      </c>
      <c r="D84">
        <v>-5.2800030000000001E-3</v>
      </c>
      <c r="E84">
        <v>-4.1280809999999996E-3</v>
      </c>
      <c r="F84">
        <v>-5.8360870000000002E-3</v>
      </c>
      <c r="G84">
        <v>-9.0923919999999995E-3</v>
      </c>
      <c r="H84">
        <v>-4.5451170000000004E-3</v>
      </c>
      <c r="I84">
        <v>1.0066809999999999E-3</v>
      </c>
      <c r="J84">
        <v>-1.8554580000000001E-2</v>
      </c>
      <c r="K84">
        <v>-6.8229770000000003E-4</v>
      </c>
      <c r="L84">
        <v>-1.0372650000000001E-2</v>
      </c>
      <c r="M84">
        <v>7.6973140000000002E-3</v>
      </c>
      <c r="N84">
        <v>-5.0543300000000001E-3</v>
      </c>
      <c r="O84">
        <v>1.159803E-3</v>
      </c>
      <c r="P84">
        <v>5.7554909999999997E-3</v>
      </c>
      <c r="Q84">
        <v>-8.4146550000000001E-3</v>
      </c>
      <c r="R84">
        <v>5.3899689999999997E-3</v>
      </c>
      <c r="S84">
        <v>2.4877279999999998E-3</v>
      </c>
      <c r="T84">
        <v>-1.149675E-2</v>
      </c>
      <c r="U84">
        <v>3.0428669999999999E-3</v>
      </c>
    </row>
    <row r="85" spans="1:21" x14ac:dyDescent="0.25">
      <c r="A85" s="20">
        <f>-0.000000100942*10^9</f>
        <v>-100.94200000000001</v>
      </c>
      <c r="B85">
        <v>-3.3368859999999998E-3</v>
      </c>
      <c r="C85">
        <v>8.0786090000000005E-3</v>
      </c>
      <c r="D85">
        <v>-1.268679E-2</v>
      </c>
      <c r="E85">
        <v>-6.0087040000000001E-3</v>
      </c>
      <c r="F85">
        <v>-6.7893429999999998E-5</v>
      </c>
      <c r="G85">
        <v>-1.9394479999999999E-2</v>
      </c>
      <c r="H85">
        <v>3.472134E-4</v>
      </c>
      <c r="I85">
        <v>-2.7548E-3</v>
      </c>
      <c r="J85">
        <v>2.162686E-3</v>
      </c>
      <c r="K85">
        <v>-2.145667E-3</v>
      </c>
      <c r="L85">
        <v>5.0705189999999999E-3</v>
      </c>
      <c r="M85">
        <v>1.349858E-2</v>
      </c>
      <c r="N85">
        <v>1.209468E-3</v>
      </c>
      <c r="O85">
        <v>9.5757839999999997E-4</v>
      </c>
      <c r="P85">
        <v>4.6901979999999996E-3</v>
      </c>
      <c r="Q85">
        <v>-4.6537310000000004E-3</v>
      </c>
      <c r="R85">
        <v>-2.039042E-3</v>
      </c>
      <c r="S85">
        <v>-6.3656379999999999E-4</v>
      </c>
      <c r="T85">
        <v>-2.33263E-3</v>
      </c>
      <c r="U85">
        <v>1.7550770000000001E-3</v>
      </c>
    </row>
    <row r="86" spans="1:21" x14ac:dyDescent="0.25">
      <c r="A86" s="20">
        <f>-0.000000099942*10^9</f>
        <v>-99.941999999999993</v>
      </c>
      <c r="B86">
        <v>-5.8197880000000002E-3</v>
      </c>
      <c r="C86">
        <v>1.414053E-2</v>
      </c>
      <c r="D86">
        <v>-2.7106529999999999E-3</v>
      </c>
      <c r="E86">
        <v>-5.6759549999999999E-3</v>
      </c>
      <c r="F86">
        <v>3.673089E-3</v>
      </c>
      <c r="G86">
        <v>-1.0403559999999999E-2</v>
      </c>
      <c r="H86">
        <v>1.084773E-3</v>
      </c>
      <c r="I86">
        <v>-4.6314800000000003E-3</v>
      </c>
      <c r="J86">
        <v>1.363438E-2</v>
      </c>
      <c r="K86">
        <v>-9.5597170000000006E-3</v>
      </c>
      <c r="L86">
        <v>9.943215E-3</v>
      </c>
      <c r="M86">
        <v>1.312838E-2</v>
      </c>
      <c r="N86">
        <v>6.0191450000000001E-3</v>
      </c>
      <c r="O86">
        <v>5.0943830000000001E-3</v>
      </c>
      <c r="P86">
        <v>7.5570510000000004E-3</v>
      </c>
      <c r="Q86">
        <v>2.3893569999999999E-3</v>
      </c>
      <c r="R86">
        <v>-3.177979E-3</v>
      </c>
      <c r="S86">
        <v>5.5292680000000004E-3</v>
      </c>
      <c r="T86">
        <v>-1.169132E-2</v>
      </c>
      <c r="U86">
        <v>4.2580869999999998E-3</v>
      </c>
    </row>
    <row r="87" spans="1:21" x14ac:dyDescent="0.25">
      <c r="A87" s="20">
        <f>-0.000000098942*10^9</f>
        <v>-98.941999999999993</v>
      </c>
      <c r="B87">
        <v>-4.7437219999999997E-3</v>
      </c>
      <c r="C87">
        <v>7.3676159999999996E-3</v>
      </c>
      <c r="D87">
        <v>1.149116E-2</v>
      </c>
      <c r="E87">
        <v>6.0811290000000002E-3</v>
      </c>
      <c r="F87">
        <v>-2.7579980000000002E-4</v>
      </c>
      <c r="G87">
        <v>8.9010470000000005E-3</v>
      </c>
      <c r="H87">
        <v>1.238799E-2</v>
      </c>
      <c r="I87">
        <v>-1.089475E-2</v>
      </c>
      <c r="J87">
        <v>3.4132590000000001E-3</v>
      </c>
      <c r="K87">
        <v>-1.10968E-2</v>
      </c>
      <c r="L87">
        <v>-1.015456E-2</v>
      </c>
      <c r="M87">
        <v>7.65914E-3</v>
      </c>
      <c r="N87">
        <v>5.9261269999999998E-3</v>
      </c>
      <c r="O87">
        <v>1.1215360000000001E-2</v>
      </c>
      <c r="P87">
        <v>1.3579000000000001E-2</v>
      </c>
      <c r="Q87">
        <v>1.313331E-2</v>
      </c>
      <c r="R87">
        <v>6.8666969999999997E-3</v>
      </c>
      <c r="S87">
        <v>1.9567719999999999E-3</v>
      </c>
      <c r="T87">
        <v>-1.743039E-2</v>
      </c>
      <c r="U87">
        <v>8.9282249999999997E-3</v>
      </c>
    </row>
    <row r="88" spans="1:21" x14ac:dyDescent="0.25">
      <c r="A88" s="20">
        <f>-0.000000097942*10^9</f>
        <v>-97.942000000000007</v>
      </c>
      <c r="B88">
        <v>-4.9035470000000003E-3</v>
      </c>
      <c r="C88">
        <v>-1.117696E-2</v>
      </c>
      <c r="D88">
        <v>1.7039550000000001E-2</v>
      </c>
      <c r="E88">
        <v>9.5360070000000009E-3</v>
      </c>
      <c r="F88">
        <v>-1.134684E-2</v>
      </c>
      <c r="G88">
        <v>1.561072E-2</v>
      </c>
      <c r="H88">
        <v>1.998896E-2</v>
      </c>
      <c r="I88">
        <v>-1.407917E-2</v>
      </c>
      <c r="J88">
        <v>-5.8332560000000002E-3</v>
      </c>
      <c r="K88">
        <v>-3.0885700000000001E-3</v>
      </c>
      <c r="L88">
        <v>-1.8594039999999999E-2</v>
      </c>
      <c r="M88">
        <v>-1.440787E-3</v>
      </c>
      <c r="N88">
        <v>2.7246039999999998E-3</v>
      </c>
      <c r="O88">
        <v>1.03199E-2</v>
      </c>
      <c r="P88">
        <v>1.7698660000000001E-2</v>
      </c>
      <c r="Q88">
        <v>2.0087919999999999E-2</v>
      </c>
      <c r="R88">
        <v>1.1833379999999999E-2</v>
      </c>
      <c r="S88">
        <v>-8.7381060000000007E-3</v>
      </c>
      <c r="T88">
        <v>-6.4615540000000004E-3</v>
      </c>
      <c r="U88">
        <v>7.3185660000000003E-3</v>
      </c>
    </row>
    <row r="89" spans="1:21" x14ac:dyDescent="0.25">
      <c r="A89" s="20">
        <f>-0.000000096942*10^9</f>
        <v>-96.941999999999993</v>
      </c>
      <c r="B89">
        <v>-9.8048280000000002E-4</v>
      </c>
      <c r="C89">
        <v>-1.2791790000000001E-2</v>
      </c>
      <c r="D89">
        <v>1.340652E-2</v>
      </c>
      <c r="E89">
        <v>-7.592435E-4</v>
      </c>
      <c r="F89">
        <v>-7.6790549999999997E-3</v>
      </c>
      <c r="G89">
        <v>7.662538E-3</v>
      </c>
      <c r="H89">
        <v>7.9070630000000006E-3</v>
      </c>
      <c r="I89">
        <v>-6.270266E-3</v>
      </c>
      <c r="J89">
        <v>-1.049894E-2</v>
      </c>
      <c r="K89">
        <v>-4.1381409999999997E-5</v>
      </c>
      <c r="L89">
        <v>3.9984360000000002E-3</v>
      </c>
      <c r="M89">
        <v>-8.9596280000000007E-3</v>
      </c>
      <c r="N89">
        <v>3.9184880000000004E-3</v>
      </c>
      <c r="O89">
        <v>1.222444E-3</v>
      </c>
      <c r="P89">
        <v>1.313162E-2</v>
      </c>
      <c r="Q89">
        <v>6.2819260000000002E-3</v>
      </c>
      <c r="R89">
        <v>1.4200409999999999E-3</v>
      </c>
      <c r="S89">
        <v>-6.9570919999999998E-3</v>
      </c>
      <c r="T89">
        <v>-2.724755E-4</v>
      </c>
      <c r="U89">
        <v>5.6168110000000003E-5</v>
      </c>
    </row>
    <row r="90" spans="1:21" x14ac:dyDescent="0.25">
      <c r="A90" s="20">
        <f>-0.000000095942*10^9</f>
        <v>-95.941999999999993</v>
      </c>
      <c r="B90">
        <v>-3.9777409999999999E-3</v>
      </c>
      <c r="C90">
        <v>8.1935670000000006E-3</v>
      </c>
      <c r="D90">
        <v>8.0766759999999996E-3</v>
      </c>
      <c r="E90">
        <v>-2.6600450000000002E-3</v>
      </c>
      <c r="F90">
        <v>7.1264049999999997E-3</v>
      </c>
      <c r="G90">
        <v>6.1998929999999997E-3</v>
      </c>
      <c r="H90">
        <v>-2.9290900000000001E-3</v>
      </c>
      <c r="I90">
        <v>1.629616E-3</v>
      </c>
      <c r="J90">
        <v>-1.0197080000000001E-2</v>
      </c>
      <c r="K90">
        <v>-6.1805610000000002E-3</v>
      </c>
      <c r="L90">
        <v>1.8484779999999999E-2</v>
      </c>
      <c r="M90">
        <v>-3.49965E-3</v>
      </c>
      <c r="N90">
        <v>4.6826710000000002E-3</v>
      </c>
      <c r="O90">
        <v>-3.725772E-3</v>
      </c>
      <c r="P90">
        <v>-4.7943860000000003E-3</v>
      </c>
      <c r="Q90">
        <v>-1.099604E-2</v>
      </c>
      <c r="R90">
        <v>-5.2206420000000002E-3</v>
      </c>
      <c r="S90">
        <v>4.2764689999999998E-3</v>
      </c>
      <c r="T90">
        <v>-4.4738199999999999E-3</v>
      </c>
      <c r="U90">
        <v>-8.0687640000000008E-3</v>
      </c>
    </row>
    <row r="91" spans="1:21" x14ac:dyDescent="0.25">
      <c r="A91" s="20">
        <f>-0.000000094942*10^9</f>
        <v>-94.942000000000007</v>
      </c>
      <c r="B91">
        <v>-1.4389580000000001E-2</v>
      </c>
      <c r="C91">
        <v>1.861997E-2</v>
      </c>
      <c r="D91">
        <v>5.8899390000000003E-3</v>
      </c>
      <c r="E91">
        <v>1.664022E-3</v>
      </c>
      <c r="F91">
        <v>3.804937E-3</v>
      </c>
      <c r="G91">
        <v>6.021495E-3</v>
      </c>
      <c r="H91">
        <v>7.2894329999999997E-3</v>
      </c>
      <c r="I91">
        <v>3.1130679999999999E-6</v>
      </c>
      <c r="J91">
        <v>-5.8737800000000003E-3</v>
      </c>
      <c r="K91">
        <v>-3.0191490000000001E-3</v>
      </c>
      <c r="L91">
        <v>3.5915719999999999E-3</v>
      </c>
      <c r="M91">
        <v>1.048786E-2</v>
      </c>
      <c r="N91">
        <v>-3.783523E-3</v>
      </c>
      <c r="O91">
        <v>-8.0058239999999999E-3</v>
      </c>
      <c r="P91">
        <v>-1.7917140000000002E-2</v>
      </c>
      <c r="Q91">
        <v>-6.6947109999999999E-3</v>
      </c>
      <c r="R91">
        <v>-3.4896829999999999E-3</v>
      </c>
      <c r="S91">
        <v>6.6192559999999996E-3</v>
      </c>
      <c r="T91">
        <v>-8.9800820000000003E-3</v>
      </c>
      <c r="U91">
        <v>-1.195096E-2</v>
      </c>
    </row>
    <row r="92" spans="1:21" x14ac:dyDescent="0.25">
      <c r="A92" s="20">
        <f>-0.000000093942*10^9</f>
        <v>-93.941999999999993</v>
      </c>
      <c r="B92">
        <v>-1.784345E-2</v>
      </c>
      <c r="C92">
        <v>1.6941320000000001E-3</v>
      </c>
      <c r="D92">
        <v>-5.9899129999999999E-4</v>
      </c>
      <c r="E92">
        <v>3.21711E-3</v>
      </c>
      <c r="F92">
        <v>-1.088863E-2</v>
      </c>
      <c r="G92">
        <v>-5.7610020000000003E-3</v>
      </c>
      <c r="H92">
        <v>2.008385E-2</v>
      </c>
      <c r="I92">
        <v>-5.7707610000000001E-3</v>
      </c>
      <c r="J92">
        <v>-6.1996509999999996E-3</v>
      </c>
      <c r="K92">
        <v>1.198717E-2</v>
      </c>
      <c r="L92">
        <v>-1.298761E-2</v>
      </c>
      <c r="M92">
        <v>1.013822E-2</v>
      </c>
      <c r="N92">
        <v>-4.1574450000000001E-3</v>
      </c>
      <c r="O92">
        <v>-1.7423839999999999E-2</v>
      </c>
      <c r="P92">
        <v>-7.5457520000000002E-3</v>
      </c>
      <c r="Q92">
        <v>4.2179330000000001E-3</v>
      </c>
      <c r="R92">
        <v>-2.9108599999999999E-3</v>
      </c>
      <c r="S92">
        <v>4.7984380000000004E-3</v>
      </c>
      <c r="T92">
        <v>-3.2765799999999999E-3</v>
      </c>
      <c r="U92">
        <v>-5.1077379999999997E-3</v>
      </c>
    </row>
    <row r="93" spans="1:21" x14ac:dyDescent="0.25">
      <c r="A93" s="20">
        <f>-0.000000092942*10^9</f>
        <v>-92.941999999999993</v>
      </c>
      <c r="B93">
        <v>-1.051502E-2</v>
      </c>
      <c r="C93">
        <v>-1.627234E-2</v>
      </c>
      <c r="D93">
        <v>-4.629607E-3</v>
      </c>
      <c r="E93">
        <v>6.7598390000000001E-3</v>
      </c>
      <c r="F93">
        <v>-1.520199E-2</v>
      </c>
      <c r="G93">
        <v>-9.0291550000000005E-3</v>
      </c>
      <c r="H93">
        <v>1.7511889999999999E-2</v>
      </c>
      <c r="I93">
        <v>-2.650637E-3</v>
      </c>
      <c r="J93">
        <v>-6.0733710000000002E-3</v>
      </c>
      <c r="K93">
        <v>1.7035069999999999E-2</v>
      </c>
      <c r="L93">
        <v>-1.012301E-2</v>
      </c>
      <c r="M93">
        <v>-1.766576E-3</v>
      </c>
      <c r="N93">
        <v>1.62346E-3</v>
      </c>
      <c r="O93">
        <v>-2.2532409999999999E-2</v>
      </c>
      <c r="P93">
        <v>5.9959649999999998E-3</v>
      </c>
      <c r="Q93">
        <v>1.038943E-2</v>
      </c>
      <c r="R93">
        <v>1.771087E-3</v>
      </c>
      <c r="S93">
        <v>5.9168099999999998E-3</v>
      </c>
      <c r="T93">
        <v>-5.6681210000000001E-4</v>
      </c>
      <c r="U93">
        <v>4.5606329999999997E-3</v>
      </c>
    </row>
    <row r="94" spans="1:21" x14ac:dyDescent="0.25">
      <c r="A94" s="20">
        <f>-0.000000091942*10^9</f>
        <v>-91.942000000000007</v>
      </c>
      <c r="B94">
        <v>6.3172130000000003E-3</v>
      </c>
      <c r="C94">
        <v>-1.340379E-2</v>
      </c>
      <c r="D94">
        <v>3.0229520000000002E-3</v>
      </c>
      <c r="E94">
        <v>9.8339640000000006E-3</v>
      </c>
      <c r="F94">
        <v>-6.1618430000000002E-3</v>
      </c>
      <c r="G94">
        <v>5.4028620000000002E-4</v>
      </c>
      <c r="H94">
        <v>1.076676E-2</v>
      </c>
      <c r="I94">
        <v>2.1627719999999999E-3</v>
      </c>
      <c r="J94">
        <v>-6.2633159999999997E-3</v>
      </c>
      <c r="K94">
        <v>3.7743450000000001E-3</v>
      </c>
      <c r="L94">
        <v>7.3294270000000001E-4</v>
      </c>
      <c r="M94">
        <v>-5.8824660000000003E-3</v>
      </c>
      <c r="N94">
        <v>-6.4860610000000004E-3</v>
      </c>
      <c r="O94">
        <v>-1.3366650000000001E-2</v>
      </c>
      <c r="P94">
        <v>6.0019699999999997E-3</v>
      </c>
      <c r="Q94">
        <v>1.073318E-2</v>
      </c>
      <c r="R94">
        <v>6.9178720000000003E-3</v>
      </c>
      <c r="S94">
        <v>3.4811819999999998E-4</v>
      </c>
      <c r="T94">
        <v>-1.4291689999999999E-2</v>
      </c>
      <c r="U94">
        <v>8.5760400000000001E-3</v>
      </c>
    </row>
    <row r="95" spans="1:21" x14ac:dyDescent="0.25">
      <c r="A95" s="20">
        <f>-0.000000090942*10^9</f>
        <v>-90.941999999999993</v>
      </c>
      <c r="B95">
        <v>1.944036E-2</v>
      </c>
      <c r="C95">
        <v>-5.3418820000000001E-3</v>
      </c>
      <c r="D95">
        <v>1.0181900000000001E-2</v>
      </c>
      <c r="E95">
        <v>3.1684080000000002E-3</v>
      </c>
      <c r="F95">
        <v>6.7851649999999995E-4</v>
      </c>
      <c r="G95">
        <v>-2.2732360000000001E-3</v>
      </c>
      <c r="H95">
        <v>1.466198E-2</v>
      </c>
      <c r="I95">
        <v>-6.5399719999999998E-3</v>
      </c>
      <c r="J95">
        <v>-1.2178960000000001E-2</v>
      </c>
      <c r="K95">
        <v>-7.9320069999999996E-3</v>
      </c>
      <c r="L95">
        <v>1.0664629999999999E-3</v>
      </c>
      <c r="M95">
        <v>-7.0338329999999998E-3</v>
      </c>
      <c r="N95">
        <v>-1.352273E-2</v>
      </c>
      <c r="O95">
        <v>1.800624E-3</v>
      </c>
      <c r="P95">
        <v>5.5854670000000002E-3</v>
      </c>
      <c r="Q95">
        <v>-1.1974470000000001E-4</v>
      </c>
      <c r="R95">
        <v>4.9026349999999998E-3</v>
      </c>
      <c r="S95">
        <v>-9.6199449999999995E-3</v>
      </c>
      <c r="T95">
        <v>-1.9202489999999999E-2</v>
      </c>
      <c r="U95">
        <v>1.3050020000000001E-2</v>
      </c>
    </row>
    <row r="96" spans="1:21" x14ac:dyDescent="0.25">
      <c r="A96" s="20">
        <f>-0.000000089942*10^9</f>
        <v>-89.941999999999993</v>
      </c>
      <c r="B96">
        <v>1.4592620000000001E-2</v>
      </c>
      <c r="C96">
        <v>-4.9263980000000002E-3</v>
      </c>
      <c r="D96">
        <v>1.3333680000000001E-2</v>
      </c>
      <c r="E96">
        <v>-7.079625E-3</v>
      </c>
      <c r="F96">
        <v>-6.6387010000000003E-3</v>
      </c>
      <c r="G96">
        <v>-1.309077E-2</v>
      </c>
      <c r="H96">
        <v>2.135774E-2</v>
      </c>
      <c r="I96">
        <v>-1.3106970000000001E-2</v>
      </c>
      <c r="J96">
        <v>-1.4202630000000001E-2</v>
      </c>
      <c r="K96">
        <v>-3.5925950000000001E-3</v>
      </c>
      <c r="L96">
        <v>-8.8424669999999997E-3</v>
      </c>
      <c r="M96">
        <v>-1.3218550000000001E-2</v>
      </c>
      <c r="N96">
        <v>-6.9424540000000005E-4</v>
      </c>
      <c r="O96">
        <v>3.3218700000000002E-3</v>
      </c>
      <c r="P96">
        <v>6.797445E-3</v>
      </c>
      <c r="Q96">
        <v>-4.0804700000000001E-3</v>
      </c>
      <c r="R96">
        <v>-3.9044330000000001E-3</v>
      </c>
      <c r="S96">
        <v>-9.004405E-3</v>
      </c>
      <c r="T96">
        <v>-5.5175270000000004E-3</v>
      </c>
      <c r="U96">
        <v>1.122335E-2</v>
      </c>
    </row>
    <row r="97" spans="1:21" x14ac:dyDescent="0.25">
      <c r="A97" s="20">
        <f>-0.000000088942*10^9</f>
        <v>-88.942000000000007</v>
      </c>
      <c r="B97">
        <v>1.87083E-3</v>
      </c>
      <c r="C97">
        <v>-5.0117850000000004E-3</v>
      </c>
      <c r="D97">
        <v>1.0427570000000001E-2</v>
      </c>
      <c r="E97">
        <v>-3.429854E-3</v>
      </c>
      <c r="F97">
        <v>-9.1536670000000007E-3</v>
      </c>
      <c r="G97">
        <v>-1.076102E-2</v>
      </c>
      <c r="H97">
        <v>1.6812089999999998E-2</v>
      </c>
      <c r="I97">
        <v>-9.2805320000000004E-4</v>
      </c>
      <c r="J97">
        <v>-2.6817400000000002E-3</v>
      </c>
      <c r="K97">
        <v>-7.5105199999999999E-4</v>
      </c>
      <c r="L97">
        <v>-1.7439840000000002E-2</v>
      </c>
      <c r="M97">
        <v>-1.8050070000000001E-2</v>
      </c>
      <c r="N97">
        <v>1.4282349999999999E-2</v>
      </c>
      <c r="O97">
        <v>-3.838602E-3</v>
      </c>
      <c r="P97">
        <v>5.2752900000000002E-3</v>
      </c>
      <c r="Q97">
        <v>5.2552529999999997E-3</v>
      </c>
      <c r="R97">
        <v>-1.445228E-2</v>
      </c>
      <c r="S97">
        <v>3.1735790000000002E-3</v>
      </c>
      <c r="T97">
        <v>-7.2129200000000001E-4</v>
      </c>
      <c r="U97">
        <v>-2.6193660000000001E-3</v>
      </c>
    </row>
    <row r="98" spans="1:21" x14ac:dyDescent="0.25">
      <c r="A98" s="20">
        <f>-0.000000087942*10^9</f>
        <v>-87.941999999999993</v>
      </c>
      <c r="B98">
        <v>1.5827009999999999E-4</v>
      </c>
      <c r="C98">
        <v>-7.2872559999999998E-3</v>
      </c>
      <c r="D98">
        <v>1.1301270000000001E-3</v>
      </c>
      <c r="E98">
        <v>4.7993899999999997E-3</v>
      </c>
      <c r="F98">
        <v>3.9625429999999998E-3</v>
      </c>
      <c r="G98">
        <v>-1.5108019999999999E-3</v>
      </c>
      <c r="H98">
        <v>7.2819010000000003E-3</v>
      </c>
      <c r="I98">
        <v>1.47736E-2</v>
      </c>
      <c r="J98">
        <v>1.1440479999999999E-2</v>
      </c>
      <c r="K98">
        <v>-5.7665939999999999E-3</v>
      </c>
      <c r="L98">
        <v>-1.7369289999999999E-2</v>
      </c>
      <c r="M98">
        <v>-1.452966E-2</v>
      </c>
      <c r="N98">
        <v>8.4628829999999992E-3</v>
      </c>
      <c r="O98">
        <v>1.7001129999999999E-4</v>
      </c>
      <c r="P98">
        <v>9.8239950000000007E-4</v>
      </c>
      <c r="Q98">
        <v>2.074383E-3</v>
      </c>
      <c r="R98">
        <v>-1.128964E-2</v>
      </c>
      <c r="S98">
        <v>1.1579229999999999E-2</v>
      </c>
      <c r="T98">
        <v>-8.5156929999999995E-3</v>
      </c>
      <c r="U98">
        <v>-1.240431E-2</v>
      </c>
    </row>
    <row r="99" spans="1:21" x14ac:dyDescent="0.25">
      <c r="A99" s="20">
        <f>-0.000000086942*10^9</f>
        <v>-86.941999999999993</v>
      </c>
      <c r="B99">
        <v>9.8984229999999999E-3</v>
      </c>
      <c r="C99">
        <v>-1.3689730000000001E-2</v>
      </c>
      <c r="D99">
        <v>1.6511130000000001E-4</v>
      </c>
      <c r="E99">
        <v>-9.4253189999999993E-5</v>
      </c>
      <c r="F99">
        <v>8.8276789999999997E-3</v>
      </c>
      <c r="G99">
        <v>-4.3156409999999998E-4</v>
      </c>
      <c r="H99">
        <v>-1.1730569999999999E-3</v>
      </c>
      <c r="I99">
        <v>1.6484100000000002E-2</v>
      </c>
      <c r="J99">
        <v>1.1882469999999999E-2</v>
      </c>
      <c r="K99">
        <v>-1.4620690000000001E-3</v>
      </c>
      <c r="L99">
        <v>-8.8815690000000006E-3</v>
      </c>
      <c r="M99">
        <v>-3.2362039999999999E-3</v>
      </c>
      <c r="N99">
        <v>-7.5993900000000001E-3</v>
      </c>
      <c r="O99">
        <v>9.7827060000000004E-3</v>
      </c>
      <c r="P99">
        <v>1.822796E-3</v>
      </c>
      <c r="Q99">
        <v>-1.466131E-2</v>
      </c>
      <c r="R99">
        <v>1.8195139999999999E-4</v>
      </c>
      <c r="S99">
        <v>8.2578259999999994E-3</v>
      </c>
      <c r="T99">
        <v>-4.374373E-3</v>
      </c>
      <c r="U99">
        <v>-6.4455199999999997E-3</v>
      </c>
    </row>
    <row r="100" spans="1:21" x14ac:dyDescent="0.25">
      <c r="A100" s="20">
        <f>-0.000000085942*10^9</f>
        <v>-85.942000000000007</v>
      </c>
      <c r="B100">
        <v>1.3678630000000001E-2</v>
      </c>
      <c r="C100">
        <v>-1.0780919999999999E-2</v>
      </c>
      <c r="D100">
        <v>5.9136709999999997E-3</v>
      </c>
      <c r="E100">
        <v>-8.2343090000000004E-3</v>
      </c>
      <c r="F100">
        <v>-3.9836469999999999E-3</v>
      </c>
      <c r="G100">
        <v>-5.0612369999999997E-3</v>
      </c>
      <c r="H100">
        <v>-8.654765E-3</v>
      </c>
      <c r="I100">
        <v>1.094085E-2</v>
      </c>
      <c r="J100">
        <v>5.3954989999999998E-3</v>
      </c>
      <c r="K100">
        <v>1.420672E-3</v>
      </c>
      <c r="L100">
        <v>1.5690459999999999E-3</v>
      </c>
      <c r="M100">
        <v>1.2744290000000001E-3</v>
      </c>
      <c r="N100">
        <v>-1.128668E-2</v>
      </c>
      <c r="O100">
        <v>4.4624210000000003E-3</v>
      </c>
      <c r="P100">
        <v>1.141547E-2</v>
      </c>
      <c r="Q100">
        <v>-1.87505E-2</v>
      </c>
      <c r="R100">
        <v>-2.8117329999999999E-3</v>
      </c>
      <c r="S100">
        <v>-1.1418269999999999E-4</v>
      </c>
      <c r="T100">
        <v>7.9567370000000002E-3</v>
      </c>
      <c r="U100">
        <v>1.4899080000000001E-3</v>
      </c>
    </row>
    <row r="101" spans="1:21" x14ac:dyDescent="0.25">
      <c r="A101" s="20">
        <f>-0.000000084942*10^9</f>
        <v>-84.941999999999993</v>
      </c>
      <c r="B101">
        <v>2.9007740000000001E-3</v>
      </c>
      <c r="C101">
        <v>6.2324169999999996E-3</v>
      </c>
      <c r="D101">
        <v>2.433358E-3</v>
      </c>
      <c r="E101">
        <v>-1.605214E-4</v>
      </c>
      <c r="F101">
        <v>-1.406757E-2</v>
      </c>
      <c r="G101">
        <v>-6.1757100000000001E-3</v>
      </c>
      <c r="H101">
        <v>-1.206785E-2</v>
      </c>
      <c r="I101">
        <v>1.0080260000000001E-2</v>
      </c>
      <c r="J101">
        <v>2.3934490000000002E-3</v>
      </c>
      <c r="K101">
        <v>-9.0468709999999997E-3</v>
      </c>
      <c r="L101">
        <v>9.8371510000000006E-3</v>
      </c>
      <c r="M101">
        <v>-6.4761389999999997E-3</v>
      </c>
      <c r="N101">
        <v>2.1953099999999998E-3</v>
      </c>
      <c r="O101">
        <v>-6.6363020000000002E-3</v>
      </c>
      <c r="P101">
        <v>8.4702839999999998E-3</v>
      </c>
      <c r="Q101">
        <v>-8.7765369999999992E-3</v>
      </c>
      <c r="R101">
        <v>-1.6451750000000001E-2</v>
      </c>
      <c r="S101">
        <v>-1.142299E-3</v>
      </c>
      <c r="T101">
        <v>9.6440629999999996E-3</v>
      </c>
      <c r="U101">
        <v>-3.8675889999999998E-3</v>
      </c>
    </row>
    <row r="102" spans="1:21" x14ac:dyDescent="0.25">
      <c r="A102" s="20">
        <f>-0.000000083942*10^9</f>
        <v>-83.941999999999993</v>
      </c>
      <c r="B102">
        <v>-1.202669E-2</v>
      </c>
      <c r="C102">
        <v>1.551548E-2</v>
      </c>
      <c r="D102">
        <v>-8.4275300000000008E-3</v>
      </c>
      <c r="E102">
        <v>2.138406E-2</v>
      </c>
      <c r="F102">
        <v>-7.8850640000000007E-3</v>
      </c>
      <c r="G102">
        <v>-3.7336240000000001E-3</v>
      </c>
      <c r="H102">
        <v>-9.9662090000000002E-3</v>
      </c>
      <c r="I102">
        <v>1.1507140000000001E-2</v>
      </c>
      <c r="J102">
        <v>-1.033106E-3</v>
      </c>
      <c r="K102">
        <v>-1.3864649999999999E-2</v>
      </c>
      <c r="L102">
        <v>9.0576119999999996E-3</v>
      </c>
      <c r="M102">
        <v>-1.089267E-2</v>
      </c>
      <c r="N102">
        <v>1.183446E-2</v>
      </c>
      <c r="O102">
        <v>5.3373389999999998E-4</v>
      </c>
      <c r="P102">
        <v>-2.1892779999999998E-3</v>
      </c>
      <c r="Q102">
        <v>-3.2099279999999999E-3</v>
      </c>
      <c r="R102">
        <v>-1.9598899999999999E-2</v>
      </c>
      <c r="S102">
        <v>4.3159959999999999E-3</v>
      </c>
      <c r="T102">
        <v>8.3410810000000002E-3</v>
      </c>
      <c r="U102">
        <v>-6.9928259999999997E-3</v>
      </c>
    </row>
    <row r="103" spans="1:21" x14ac:dyDescent="0.25">
      <c r="A103" s="20">
        <f>-0.000000082942*10^9</f>
        <v>-82.942000000000007</v>
      </c>
      <c r="B103">
        <v>-1.5921439999999999E-2</v>
      </c>
      <c r="C103">
        <v>5.5675050000000004E-3</v>
      </c>
      <c r="D103">
        <v>-8.4401460000000008E-3</v>
      </c>
      <c r="E103">
        <v>2.7972460000000001E-2</v>
      </c>
      <c r="F103">
        <v>5.3192309999999998E-3</v>
      </c>
      <c r="G103">
        <v>-5.4494799999999996E-4</v>
      </c>
      <c r="H103">
        <v>3.0875360000000001E-3</v>
      </c>
      <c r="I103">
        <v>9.8117550000000001E-3</v>
      </c>
      <c r="J103">
        <v>-7.1800509999999998E-3</v>
      </c>
      <c r="K103">
        <v>-4.8182240000000003E-3</v>
      </c>
      <c r="L103">
        <v>-5.0439079999999997E-3</v>
      </c>
      <c r="M103">
        <v>-8.6318780000000008E-3</v>
      </c>
      <c r="N103">
        <v>2.3354309999999998E-3</v>
      </c>
      <c r="O103">
        <v>1.092476E-2</v>
      </c>
      <c r="P103">
        <v>4.7394359999999996E-3</v>
      </c>
      <c r="Q103">
        <v>-4.1539860000000001E-3</v>
      </c>
      <c r="R103">
        <v>-6.2858480000000001E-3</v>
      </c>
      <c r="S103">
        <v>-6.8496340000000005E-4</v>
      </c>
      <c r="T103">
        <v>1.0898420000000001E-2</v>
      </c>
      <c r="U103">
        <v>1.9943349999999999E-3</v>
      </c>
    </row>
    <row r="104" spans="1:21" x14ac:dyDescent="0.25">
      <c r="A104" s="20">
        <f>-0.000000081942*10^9</f>
        <v>-81.941999999999993</v>
      </c>
      <c r="B104">
        <v>-7.7535410000000001E-3</v>
      </c>
      <c r="C104">
        <v>-6.5160950000000004E-3</v>
      </c>
      <c r="D104">
        <v>6.3678490000000001E-3</v>
      </c>
      <c r="E104">
        <v>1.273526E-2</v>
      </c>
      <c r="F104">
        <v>8.7369200000000004E-3</v>
      </c>
      <c r="G104">
        <v>4.7619489999999997E-3</v>
      </c>
      <c r="H104">
        <v>1.8913570000000001E-2</v>
      </c>
      <c r="I104">
        <v>4.7875460000000002E-3</v>
      </c>
      <c r="J104">
        <v>-9.742255E-3</v>
      </c>
      <c r="K104">
        <v>5.3015190000000002E-3</v>
      </c>
      <c r="L104">
        <v>-1.787267E-2</v>
      </c>
      <c r="M104">
        <v>-7.9603550000000006E-3</v>
      </c>
      <c r="N104">
        <v>-8.6683449999999992E-3</v>
      </c>
      <c r="O104">
        <v>3.7625060000000001E-3</v>
      </c>
      <c r="P104">
        <v>1.550152E-2</v>
      </c>
      <c r="Q104">
        <v>-1.29093E-3</v>
      </c>
      <c r="R104">
        <v>7.8442749999999995E-3</v>
      </c>
      <c r="S104">
        <v>-9.7854190000000001E-3</v>
      </c>
      <c r="T104">
        <v>1.1599E-2</v>
      </c>
      <c r="U104">
        <v>5.3328960000000002E-3</v>
      </c>
    </row>
    <row r="105" spans="1:21" x14ac:dyDescent="0.25">
      <c r="A105" s="20">
        <f>-0.000000080942*10^9</f>
        <v>-80.941999999999993</v>
      </c>
      <c r="B105">
        <v>-2.1245090000000001E-3</v>
      </c>
      <c r="C105">
        <v>-9.0938330000000008E-3</v>
      </c>
      <c r="D105">
        <v>1.5477650000000001E-2</v>
      </c>
      <c r="E105">
        <v>-1.441889E-3</v>
      </c>
      <c r="F105">
        <v>3.9828420000000003E-3</v>
      </c>
      <c r="G105">
        <v>6.4664919999999999E-3</v>
      </c>
      <c r="H105">
        <v>2.337291E-2</v>
      </c>
      <c r="I105">
        <v>1.7789660000000001E-3</v>
      </c>
      <c r="J105">
        <v>-7.6773529999999996E-4</v>
      </c>
      <c r="K105">
        <v>6.1413309999999999E-3</v>
      </c>
      <c r="L105">
        <v>-1.3807450000000001E-2</v>
      </c>
      <c r="M105">
        <v>-6.8348710000000002E-3</v>
      </c>
      <c r="N105">
        <v>-1.127775E-2</v>
      </c>
      <c r="O105">
        <v>-1.504483E-3</v>
      </c>
      <c r="P105">
        <v>1.15175E-2</v>
      </c>
      <c r="Q105">
        <v>4.7974430000000002E-3</v>
      </c>
      <c r="R105">
        <v>1.5693550000000001E-2</v>
      </c>
      <c r="S105">
        <v>-3.698242E-3</v>
      </c>
      <c r="T105">
        <v>1.088104E-2</v>
      </c>
      <c r="U105">
        <v>-4.1585950000000002E-3</v>
      </c>
    </row>
    <row r="106" spans="1:21" x14ac:dyDescent="0.25">
      <c r="A106" s="20">
        <f>-0.000000079942*10^9</f>
        <v>-79.942000000000007</v>
      </c>
      <c r="B106">
        <v>-5.1363679999999997E-3</v>
      </c>
      <c r="C106">
        <v>-5.7407869999999998E-3</v>
      </c>
      <c r="D106">
        <v>1.323059E-2</v>
      </c>
      <c r="E106">
        <v>-8.0862120000000006E-3</v>
      </c>
      <c r="F106">
        <v>4.7322800000000002E-3</v>
      </c>
      <c r="G106">
        <v>-7.1576669999999997E-4</v>
      </c>
      <c r="H106">
        <v>2.5831360000000001E-2</v>
      </c>
      <c r="I106">
        <v>7.20815E-3</v>
      </c>
      <c r="J106">
        <v>8.4671899999999994E-3</v>
      </c>
      <c r="K106">
        <v>3.2292369999999998E-3</v>
      </c>
      <c r="L106">
        <v>2.4144510000000002E-3</v>
      </c>
      <c r="M106">
        <v>2.1087409999999999E-3</v>
      </c>
      <c r="N106">
        <v>-1.2863869999999999E-2</v>
      </c>
      <c r="O106">
        <v>1.054224E-2</v>
      </c>
      <c r="P106">
        <v>-2.0872590000000002E-3</v>
      </c>
      <c r="Q106">
        <v>4.7469519999999996E-3</v>
      </c>
      <c r="R106">
        <v>2.163379E-2</v>
      </c>
      <c r="S106">
        <v>6.8584689999999999E-3</v>
      </c>
      <c r="T106">
        <v>3.8932099999999998E-3</v>
      </c>
      <c r="U106">
        <v>-1.058399E-2</v>
      </c>
    </row>
    <row r="107" spans="1:21" x14ac:dyDescent="0.25">
      <c r="A107" s="20">
        <f>-0.000000078942*10^9</f>
        <v>-78.942000000000007</v>
      </c>
      <c r="B107">
        <v>-6.1596200000000002E-3</v>
      </c>
      <c r="C107">
        <v>-3.698074E-3</v>
      </c>
      <c r="D107">
        <v>1.5147829999999999E-2</v>
      </c>
      <c r="E107">
        <v>-8.9617910000000002E-3</v>
      </c>
      <c r="F107">
        <v>5.7880129999999998E-3</v>
      </c>
      <c r="G107">
        <v>1.148366E-5</v>
      </c>
      <c r="H107">
        <v>2.4428760000000001E-2</v>
      </c>
      <c r="I107">
        <v>7.0986590000000002E-3</v>
      </c>
      <c r="J107">
        <v>5.7153089999999998E-4</v>
      </c>
      <c r="K107">
        <v>1.9191309999999999E-3</v>
      </c>
      <c r="L107">
        <v>7.2106239999999997E-3</v>
      </c>
      <c r="M107">
        <v>8.7631370000000007E-3</v>
      </c>
      <c r="N107">
        <v>-1.2513349999999999E-2</v>
      </c>
      <c r="O107">
        <v>2.1892479999999999E-2</v>
      </c>
      <c r="P107">
        <v>-1.3028420000000001E-2</v>
      </c>
      <c r="Q107">
        <v>3.079582E-3</v>
      </c>
      <c r="R107">
        <v>1.747549E-2</v>
      </c>
      <c r="S107">
        <v>2.0148649999999998E-3</v>
      </c>
      <c r="T107">
        <v>-9.1548540000000005E-3</v>
      </c>
      <c r="U107">
        <v>-3.3482519999999999E-3</v>
      </c>
    </row>
    <row r="108" spans="1:21" x14ac:dyDescent="0.25">
      <c r="A108" s="20">
        <f>-0.000000077942*10^9</f>
        <v>-77.941999999999993</v>
      </c>
      <c r="B108">
        <v>-2.835551E-3</v>
      </c>
      <c r="C108">
        <v>-3.5473179999999998E-3</v>
      </c>
      <c r="D108">
        <v>1.29371E-2</v>
      </c>
      <c r="E108">
        <v>-1.3909250000000001E-3</v>
      </c>
      <c r="F108">
        <v>-7.6469440000000004E-4</v>
      </c>
      <c r="G108">
        <v>1.1682440000000001E-2</v>
      </c>
      <c r="H108">
        <v>8.9090999999999997E-3</v>
      </c>
      <c r="I108">
        <v>-8.7815299999999992E-3</v>
      </c>
      <c r="J108">
        <v>-8.3791539999999998E-3</v>
      </c>
      <c r="K108">
        <v>-3.5922829999999999E-3</v>
      </c>
      <c r="L108">
        <v>-3.566297E-3</v>
      </c>
      <c r="M108">
        <v>-2.467463E-3</v>
      </c>
      <c r="N108">
        <v>-1.039612E-2</v>
      </c>
      <c r="O108">
        <v>1.4001E-2</v>
      </c>
      <c r="P108">
        <v>-9.1048959999999995E-3</v>
      </c>
      <c r="Q108">
        <v>9.1749359999999999E-3</v>
      </c>
      <c r="R108">
        <v>1.423941E-3</v>
      </c>
      <c r="S108">
        <v>-8.2066210000000007E-3</v>
      </c>
      <c r="T108">
        <v>-9.9145750000000001E-3</v>
      </c>
      <c r="U108">
        <v>5.0725630000000004E-3</v>
      </c>
    </row>
    <row r="109" spans="1:21" x14ac:dyDescent="0.25">
      <c r="A109" s="20">
        <f>-0.000000076942*10^9</f>
        <v>-76.942000000000007</v>
      </c>
      <c r="B109">
        <v>-1.6595939999999999E-3</v>
      </c>
      <c r="C109">
        <v>-1.11392E-5</v>
      </c>
      <c r="D109">
        <v>9.1429110000000005E-4</v>
      </c>
      <c r="E109">
        <v>9.4916759999999992E-3</v>
      </c>
      <c r="F109">
        <v>-2.0345319999999999E-3</v>
      </c>
      <c r="G109">
        <v>1.260726E-2</v>
      </c>
      <c r="H109">
        <v>-4.4323260000000003E-3</v>
      </c>
      <c r="I109">
        <v>-1.260643E-2</v>
      </c>
      <c r="J109">
        <v>2.0767149999999998E-3</v>
      </c>
      <c r="K109">
        <v>-4.0906429999999997E-3</v>
      </c>
      <c r="L109">
        <v>-7.0307979999999996E-4</v>
      </c>
      <c r="M109">
        <v>-1.295967E-2</v>
      </c>
      <c r="N109">
        <v>-1.1345869999999999E-2</v>
      </c>
      <c r="O109">
        <v>-4.8733509999999997E-3</v>
      </c>
      <c r="P109">
        <v>3.878917E-3</v>
      </c>
      <c r="Q109">
        <v>1.3365419999999999E-2</v>
      </c>
      <c r="R109">
        <v>-1.027985E-2</v>
      </c>
      <c r="S109">
        <v>-2.6467349999999999E-3</v>
      </c>
      <c r="T109">
        <v>2.7953959999999999E-3</v>
      </c>
      <c r="U109">
        <v>3.4952189999999999E-3</v>
      </c>
    </row>
    <row r="110" spans="1:21" x14ac:dyDescent="0.25">
      <c r="A110" s="20">
        <f>-0.000000075942*10^9</f>
        <v>-75.942000000000007</v>
      </c>
      <c r="B110">
        <v>3.8114770000000002E-3</v>
      </c>
      <c r="C110">
        <v>3.4384789999999999E-3</v>
      </c>
      <c r="D110">
        <v>2.3569379999999998E-3</v>
      </c>
      <c r="E110">
        <v>2.0250310000000001E-2</v>
      </c>
      <c r="F110">
        <v>7.3756780000000001E-3</v>
      </c>
      <c r="G110">
        <v>5.1381109999999999E-3</v>
      </c>
      <c r="H110">
        <v>-4.0102760000000001E-3</v>
      </c>
      <c r="I110">
        <v>2.2028159999999998E-3</v>
      </c>
      <c r="J110">
        <v>1.430503E-2</v>
      </c>
      <c r="K110">
        <v>8.5372409999999992E-3</v>
      </c>
      <c r="L110">
        <v>1.320007E-2</v>
      </c>
      <c r="M110">
        <v>-3.9484000000000003E-3</v>
      </c>
      <c r="N110">
        <v>-1.457497E-2</v>
      </c>
      <c r="O110">
        <v>-1.158677E-2</v>
      </c>
      <c r="P110">
        <v>1.181713E-2</v>
      </c>
      <c r="Q110">
        <v>8.4914780000000002E-3</v>
      </c>
      <c r="R110">
        <v>-6.7102259999999997E-3</v>
      </c>
      <c r="S110">
        <v>7.0044139999999996E-3</v>
      </c>
      <c r="T110">
        <v>7.8524059999999993E-3</v>
      </c>
      <c r="U110">
        <v>-1.4841380000000001E-3</v>
      </c>
    </row>
    <row r="111" spans="1:21" x14ac:dyDescent="0.25">
      <c r="A111" s="20">
        <f>-0.000000074942*10^9</f>
        <v>-74.941999999999993</v>
      </c>
      <c r="B111">
        <v>8.1949510000000007E-3</v>
      </c>
      <c r="C111">
        <v>-1.216024E-3</v>
      </c>
      <c r="D111">
        <v>1.405927E-2</v>
      </c>
      <c r="E111">
        <v>2.5057880000000001E-2</v>
      </c>
      <c r="F111">
        <v>9.7131600000000002E-3</v>
      </c>
      <c r="G111">
        <v>-3.708191E-3</v>
      </c>
      <c r="H111">
        <v>3.4232749999999999E-3</v>
      </c>
      <c r="I111">
        <v>3.0876409999999999E-3</v>
      </c>
      <c r="J111">
        <v>7.9937289999999998E-3</v>
      </c>
      <c r="K111">
        <v>1.6406649999999998E-2</v>
      </c>
      <c r="L111">
        <v>1.068848E-2</v>
      </c>
      <c r="M111">
        <v>2.6248959999999998E-3</v>
      </c>
      <c r="N111">
        <v>-1.3867259999999999E-2</v>
      </c>
      <c r="O111">
        <v>-3.312246E-3</v>
      </c>
      <c r="P111">
        <v>1.059789E-2</v>
      </c>
      <c r="Q111">
        <v>8.1519650000000006E-3</v>
      </c>
      <c r="R111">
        <v>3.789621E-3</v>
      </c>
      <c r="S111">
        <v>3.8991059999999998E-3</v>
      </c>
      <c r="T111">
        <v>2.3626379999999998E-3</v>
      </c>
      <c r="U111">
        <v>-1.8971299999999999E-3</v>
      </c>
    </row>
    <row r="112" spans="1:21" x14ac:dyDescent="0.25">
      <c r="A112" s="20">
        <f>-0.000000073942*10^9</f>
        <v>-73.942000000000007</v>
      </c>
      <c r="B112">
        <v>-5.1776610000000001E-3</v>
      </c>
      <c r="C112">
        <v>-5.6552319999999996E-3</v>
      </c>
      <c r="D112">
        <v>1.199626E-2</v>
      </c>
      <c r="E112">
        <v>1.7013460000000001E-2</v>
      </c>
      <c r="F112">
        <v>-3.8175129999999998E-3</v>
      </c>
      <c r="G112">
        <v>-1.4911229999999999E-2</v>
      </c>
      <c r="H112">
        <v>3.324666E-3</v>
      </c>
      <c r="I112">
        <v>-9.5608529999999994E-3</v>
      </c>
      <c r="J112">
        <v>-3.3954440000000001E-3</v>
      </c>
      <c r="K112">
        <v>1.0899870000000001E-2</v>
      </c>
      <c r="L112">
        <v>5.524185E-3</v>
      </c>
      <c r="M112">
        <v>-4.9601480000000002E-3</v>
      </c>
      <c r="N112">
        <v>-2.9136909999999999E-3</v>
      </c>
      <c r="O112">
        <v>1.029386E-3</v>
      </c>
      <c r="P112">
        <v>6.5912320000000003E-4</v>
      </c>
      <c r="Q112">
        <v>1.2244700000000001E-2</v>
      </c>
      <c r="R112">
        <v>5.9104489999999999E-3</v>
      </c>
      <c r="S112">
        <v>5.7266480000000002E-4</v>
      </c>
      <c r="T112">
        <v>-1.5995060000000001E-3</v>
      </c>
      <c r="U112">
        <v>6.6982670000000002E-4</v>
      </c>
    </row>
    <row r="113" spans="1:21" x14ac:dyDescent="0.25">
      <c r="A113" s="20">
        <f>-0.000000072942*10^9</f>
        <v>-72.942000000000007</v>
      </c>
      <c r="B113">
        <v>-2.214698E-2</v>
      </c>
      <c r="C113">
        <v>1.2119990000000001E-3</v>
      </c>
      <c r="D113">
        <v>-1.381448E-3</v>
      </c>
      <c r="E113">
        <v>9.2421770000000007E-3</v>
      </c>
      <c r="F113">
        <v>-1.479926E-2</v>
      </c>
      <c r="G113">
        <v>-1.3703730000000001E-2</v>
      </c>
      <c r="H113">
        <v>-7.3819649999999999E-3</v>
      </c>
      <c r="I113">
        <v>-1.2725119999999999E-2</v>
      </c>
      <c r="J113">
        <v>-2.040093E-4</v>
      </c>
      <c r="K113">
        <v>3.3150419999999998E-3</v>
      </c>
      <c r="L113">
        <v>1.5702219999999999E-2</v>
      </c>
      <c r="M113">
        <v>-7.7867300000000004E-3</v>
      </c>
      <c r="N113">
        <v>9.9388240000000006E-3</v>
      </c>
      <c r="O113">
        <v>-2.1410880000000002E-3</v>
      </c>
      <c r="P113">
        <v>-9.0698180000000003E-3</v>
      </c>
      <c r="Q113">
        <v>6.1876079999999998E-3</v>
      </c>
      <c r="R113">
        <v>-2.7904459999999998E-4</v>
      </c>
      <c r="S113">
        <v>3.905974E-3</v>
      </c>
      <c r="T113">
        <v>-3.5169559999999999E-3</v>
      </c>
      <c r="U113">
        <v>-1.901355E-3</v>
      </c>
    </row>
    <row r="114" spans="1:21" x14ac:dyDescent="0.25">
      <c r="A114" s="20">
        <f>-0.000000071942*10^9</f>
        <v>-71.941999999999993</v>
      </c>
      <c r="B114">
        <v>-1.721493E-2</v>
      </c>
      <c r="C114">
        <v>6.5390960000000003E-3</v>
      </c>
      <c r="D114">
        <v>-6.6530269999999997E-3</v>
      </c>
      <c r="E114">
        <v>1.279811E-2</v>
      </c>
      <c r="F114">
        <v>-7.4023960000000003E-3</v>
      </c>
      <c r="G114">
        <v>-2.6974350000000002E-3</v>
      </c>
      <c r="H114">
        <v>-8.7365789999999995E-3</v>
      </c>
      <c r="I114">
        <v>-8.2651749999999996E-3</v>
      </c>
      <c r="J114">
        <v>9.9297889999999996E-3</v>
      </c>
      <c r="K114">
        <v>-5.7031349999999998E-3</v>
      </c>
      <c r="L114">
        <v>2.2264280000000001E-2</v>
      </c>
      <c r="M114">
        <v>-2.777374E-3</v>
      </c>
      <c r="N114">
        <v>1.094169E-2</v>
      </c>
      <c r="O114">
        <v>-1.3473910000000001E-3</v>
      </c>
      <c r="P114">
        <v>-9.974742E-3</v>
      </c>
      <c r="Q114">
        <v>-2.0419399999999999E-3</v>
      </c>
      <c r="R114">
        <v>-7.1016680000000002E-3</v>
      </c>
      <c r="S114">
        <v>4.7920460000000003E-3</v>
      </c>
      <c r="T114">
        <v>-4.461642E-3</v>
      </c>
      <c r="U114">
        <v>-7.8494789999999995E-3</v>
      </c>
    </row>
    <row r="115" spans="1:21" x14ac:dyDescent="0.25">
      <c r="A115" s="20">
        <f>-0.000000070942*10^9</f>
        <v>-70.942000000000007</v>
      </c>
      <c r="B115">
        <v>1.8250919999999999E-3</v>
      </c>
      <c r="C115">
        <v>3.8616219999999999E-3</v>
      </c>
      <c r="D115">
        <v>5.4630449999999997E-3</v>
      </c>
      <c r="E115">
        <v>1.0629029999999999E-2</v>
      </c>
      <c r="F115">
        <v>8.6812260000000002E-3</v>
      </c>
      <c r="G115">
        <v>3.5601529999999999E-3</v>
      </c>
      <c r="H115">
        <v>4.1431899999999997E-3</v>
      </c>
      <c r="I115">
        <v>-8.3929250000000001E-4</v>
      </c>
      <c r="J115">
        <v>4.4405E-3</v>
      </c>
      <c r="K115">
        <v>-1.3435300000000001E-2</v>
      </c>
      <c r="L115">
        <v>1.3419520000000001E-2</v>
      </c>
      <c r="M115">
        <v>-2.4301319999999999E-5</v>
      </c>
      <c r="N115">
        <v>4.1321830000000002E-3</v>
      </c>
      <c r="O115">
        <v>-2.9939070000000001E-3</v>
      </c>
      <c r="P115">
        <v>-4.4450219999999999E-3</v>
      </c>
      <c r="Q115">
        <v>-3.3871650000000001E-3</v>
      </c>
      <c r="R115">
        <v>-1.351261E-2</v>
      </c>
      <c r="S115">
        <v>-5.6985650000000005E-4</v>
      </c>
      <c r="T115">
        <v>-5.685196E-3</v>
      </c>
      <c r="U115">
        <v>-9.6397449999999999E-4</v>
      </c>
    </row>
    <row r="116" spans="1:21" x14ac:dyDescent="0.25">
      <c r="A116" s="20">
        <f>-0.000000069942*10^9</f>
        <v>-69.942000000000007</v>
      </c>
      <c r="B116">
        <v>1.0636700000000001E-2</v>
      </c>
      <c r="C116">
        <v>6.5958700000000002E-3</v>
      </c>
      <c r="D116">
        <v>1.9322450000000001E-2</v>
      </c>
      <c r="E116">
        <v>-3.0795050000000002E-3</v>
      </c>
      <c r="F116">
        <v>1.3407290000000001E-2</v>
      </c>
      <c r="G116">
        <v>6.0152640000000002E-3</v>
      </c>
      <c r="H116">
        <v>1.1621080000000001E-2</v>
      </c>
      <c r="I116">
        <v>7.5367189999999999E-3</v>
      </c>
      <c r="J116">
        <v>-8.4857279999999997E-3</v>
      </c>
      <c r="K116">
        <v>-8.2110459999999996E-3</v>
      </c>
      <c r="L116">
        <v>7.2495320000000004E-3</v>
      </c>
      <c r="M116">
        <v>-2.1437450000000001E-4</v>
      </c>
      <c r="N116">
        <v>9.7117290000000005E-4</v>
      </c>
      <c r="O116">
        <v>-1.4383750000000001E-2</v>
      </c>
      <c r="P116">
        <v>-1.6764939999999999E-3</v>
      </c>
      <c r="Q116">
        <v>-5.1886340000000001E-3</v>
      </c>
      <c r="R116">
        <v>-1.5313790000000001E-2</v>
      </c>
      <c r="S116">
        <v>-3.4101589999999998E-3</v>
      </c>
      <c r="T116">
        <v>-8.2033720000000004E-3</v>
      </c>
      <c r="U116">
        <v>1.399334E-2</v>
      </c>
    </row>
    <row r="117" spans="1:21" x14ac:dyDescent="0.25">
      <c r="A117" s="20">
        <f>-0.000000068942*10^9</f>
        <v>-68.941999999999993</v>
      </c>
      <c r="B117">
        <v>8.0273580000000001E-3</v>
      </c>
      <c r="C117">
        <v>1.213184E-2</v>
      </c>
      <c r="D117">
        <v>1.577837E-2</v>
      </c>
      <c r="E117">
        <v>-1.001787E-2</v>
      </c>
      <c r="F117">
        <v>-1.933024E-3</v>
      </c>
      <c r="G117">
        <v>7.4415519999999997E-3</v>
      </c>
      <c r="H117">
        <v>1.066195E-3</v>
      </c>
      <c r="I117">
        <v>6.3421040000000003E-3</v>
      </c>
      <c r="J117">
        <v>-4.3092110000000003E-3</v>
      </c>
      <c r="K117">
        <v>-5.0016670000000004E-4</v>
      </c>
      <c r="L117">
        <v>1.0638099999999999E-2</v>
      </c>
      <c r="M117">
        <v>3.78942E-4</v>
      </c>
      <c r="N117">
        <v>5.5079819999999998E-3</v>
      </c>
      <c r="O117">
        <v>-1.5345350000000001E-2</v>
      </c>
      <c r="P117">
        <v>-1.2389689999999999E-3</v>
      </c>
      <c r="Q117">
        <v>-3.5587549999999998E-3</v>
      </c>
      <c r="R117">
        <v>-1.2965249999999999E-2</v>
      </c>
      <c r="S117">
        <v>4.6117830000000004E-3</v>
      </c>
      <c r="T117">
        <v>-7.0827800000000003E-3</v>
      </c>
      <c r="U117">
        <v>1.138425E-2</v>
      </c>
    </row>
    <row r="118" spans="1:21" x14ac:dyDescent="0.25">
      <c r="A118" s="20">
        <f>-0.000000067942*10^9</f>
        <v>-67.942000000000007</v>
      </c>
      <c r="B118">
        <v>6.2337369999999996E-3</v>
      </c>
      <c r="C118">
        <v>7.9312170000000008E-3</v>
      </c>
      <c r="D118">
        <v>6.3546870000000004E-3</v>
      </c>
      <c r="E118">
        <v>-8.904047E-3</v>
      </c>
      <c r="F118">
        <v>-2.0135E-2</v>
      </c>
      <c r="G118">
        <v>1.169359E-2</v>
      </c>
      <c r="H118">
        <v>-1.169279E-2</v>
      </c>
      <c r="I118">
        <v>8.4175540000000005E-4</v>
      </c>
      <c r="J118">
        <v>2.8972289999999999E-3</v>
      </c>
      <c r="K118">
        <v>-2.841349E-3</v>
      </c>
      <c r="L118">
        <v>5.718786E-3</v>
      </c>
      <c r="M118">
        <v>2.3465360000000002E-3</v>
      </c>
      <c r="N118">
        <v>2.8847289999999999E-3</v>
      </c>
      <c r="O118">
        <v>3.8449859999999999E-3</v>
      </c>
      <c r="P118">
        <v>2.0007710000000001E-3</v>
      </c>
      <c r="Q118">
        <v>6.44241E-3</v>
      </c>
      <c r="R118">
        <v>-6.9286850000000004E-3</v>
      </c>
      <c r="S118">
        <v>1.3291000000000001E-2</v>
      </c>
      <c r="T118">
        <v>-7.2444120000000004E-3</v>
      </c>
      <c r="U118">
        <v>-1.2889259999999999E-3</v>
      </c>
    </row>
    <row r="119" spans="1:21" x14ac:dyDescent="0.25">
      <c r="A119" s="20">
        <f>-0.000000066942*10^9</f>
        <v>-66.942000000000007</v>
      </c>
      <c r="B119">
        <v>6.7663230000000003E-3</v>
      </c>
      <c r="C119">
        <v>1.049613E-3</v>
      </c>
      <c r="D119">
        <v>4.7359719999999998E-3</v>
      </c>
      <c r="E119">
        <v>-1.0039360000000001E-2</v>
      </c>
      <c r="F119">
        <v>-1.679398E-2</v>
      </c>
      <c r="G119">
        <v>1.1345020000000001E-2</v>
      </c>
      <c r="H119">
        <v>-5.0181829999999998E-3</v>
      </c>
      <c r="I119">
        <v>1.7143410000000001E-3</v>
      </c>
      <c r="J119">
        <v>-7.6645619999999998E-3</v>
      </c>
      <c r="K119">
        <v>-5.2577079999999998E-3</v>
      </c>
      <c r="L119">
        <v>-8.0488269999999997E-3</v>
      </c>
      <c r="M119">
        <v>2.8025849999999998E-3</v>
      </c>
      <c r="N119">
        <v>-1.3338869999999999E-2</v>
      </c>
      <c r="O119">
        <v>1.621355E-2</v>
      </c>
      <c r="P119">
        <v>2.7916740000000001E-3</v>
      </c>
      <c r="Q119">
        <v>1.0149490000000001E-2</v>
      </c>
      <c r="R119">
        <v>8.1092119999999993E-3</v>
      </c>
      <c r="S119">
        <v>1.0498779999999999E-2</v>
      </c>
      <c r="T119">
        <v>-1.080805E-2</v>
      </c>
      <c r="U119">
        <v>5.1760410000000001E-3</v>
      </c>
    </row>
    <row r="120" spans="1:21" x14ac:dyDescent="0.25">
      <c r="A120" s="20">
        <f>-0.000000065942*10^9</f>
        <v>-65.941999999999993</v>
      </c>
      <c r="B120">
        <v>8.8200339999999992E-3</v>
      </c>
      <c r="C120">
        <v>2.0107179999999999E-3</v>
      </c>
      <c r="D120">
        <v>-1.5146350000000001E-3</v>
      </c>
      <c r="E120">
        <v>-7.0133119999999998E-3</v>
      </c>
      <c r="F120">
        <v>-5.7671770000000001E-3</v>
      </c>
      <c r="G120">
        <v>9.0585630000000002E-4</v>
      </c>
      <c r="H120">
        <v>8.4884030000000003E-3</v>
      </c>
      <c r="I120">
        <v>5.5293579999999998E-3</v>
      </c>
      <c r="J120">
        <v>-1.634677E-2</v>
      </c>
      <c r="K120">
        <v>-1.8966829999999999E-3</v>
      </c>
      <c r="L120">
        <v>-9.0653869999999994E-3</v>
      </c>
      <c r="M120">
        <v>-2.5957049999999998E-3</v>
      </c>
      <c r="N120">
        <v>-1.5881949999999999E-2</v>
      </c>
      <c r="O120">
        <v>2.2239849999999999E-3</v>
      </c>
      <c r="P120">
        <v>5.537648E-3</v>
      </c>
      <c r="Q120">
        <v>-9.2848590000000003E-4</v>
      </c>
      <c r="R120">
        <v>1.540392E-2</v>
      </c>
      <c r="S120">
        <v>-4.6772269999999999E-3</v>
      </c>
      <c r="T120">
        <v>-7.6676369999999997E-3</v>
      </c>
      <c r="U120">
        <v>1.467135E-2</v>
      </c>
    </row>
    <row r="121" spans="1:21" x14ac:dyDescent="0.25">
      <c r="A121" s="20">
        <f>-0.000000064942*10^9</f>
        <v>-64.941999999999993</v>
      </c>
      <c r="B121">
        <v>9.8600300000000005E-3</v>
      </c>
      <c r="C121">
        <v>3.8162220000000002E-3</v>
      </c>
      <c r="D121">
        <v>-8.5270780000000004E-3</v>
      </c>
      <c r="E121">
        <v>5.3842559999999996E-3</v>
      </c>
      <c r="F121">
        <v>-5.8084879999999997E-3</v>
      </c>
      <c r="G121">
        <v>-5.3628929999999997E-3</v>
      </c>
      <c r="H121">
        <v>6.969233E-3</v>
      </c>
      <c r="I121">
        <v>4.5943240000000003E-3</v>
      </c>
      <c r="J121">
        <v>3.2754159999999997E-4</v>
      </c>
      <c r="K121">
        <v>-1.5850230000000001E-3</v>
      </c>
      <c r="L121">
        <v>2.0220709999999999E-3</v>
      </c>
      <c r="M121">
        <v>-1.47473E-2</v>
      </c>
      <c r="N121">
        <v>-1.4847720000000001E-3</v>
      </c>
      <c r="O121">
        <v>-1.9136480000000001E-2</v>
      </c>
      <c r="P121">
        <v>6.5107890000000003E-3</v>
      </c>
      <c r="Q121">
        <v>-1.4161409999999999E-2</v>
      </c>
      <c r="R121">
        <v>4.2509150000000001E-3</v>
      </c>
      <c r="S121">
        <v>-1.5961059999999999E-2</v>
      </c>
      <c r="T121">
        <v>2.1632169999999998E-3</v>
      </c>
      <c r="U121">
        <v>3.4200350000000001E-3</v>
      </c>
    </row>
    <row r="122" spans="1:21" x14ac:dyDescent="0.25">
      <c r="A122" s="20">
        <f>-0.000000063942*10^9</f>
        <v>-63.942000000000007</v>
      </c>
      <c r="B122">
        <v>5.6474020000000002E-3</v>
      </c>
      <c r="C122">
        <v>4.0698059999999996E-3</v>
      </c>
      <c r="D122">
        <v>-4.8685400000000002E-3</v>
      </c>
      <c r="E122">
        <v>6.6829410000000004E-3</v>
      </c>
      <c r="F122">
        <v>-4.649615E-5</v>
      </c>
      <c r="G122">
        <v>-7.5319519999999997E-3</v>
      </c>
      <c r="H122">
        <v>-3.3622349999999998E-4</v>
      </c>
      <c r="I122">
        <v>-5.5329660000000003E-3</v>
      </c>
      <c r="J122">
        <v>1.856331E-2</v>
      </c>
      <c r="K122">
        <v>-5.6233780000000001E-3</v>
      </c>
      <c r="L122">
        <v>1.2230629999999999E-2</v>
      </c>
      <c r="M122">
        <v>-2.2073249999999999E-2</v>
      </c>
      <c r="N122">
        <v>4.4214359999999999E-3</v>
      </c>
      <c r="O122">
        <v>-2.1091269999999999E-2</v>
      </c>
      <c r="P122">
        <v>5.2347639999999996E-4</v>
      </c>
      <c r="Q122">
        <v>-1.56594E-2</v>
      </c>
      <c r="R122">
        <v>-1.5549209999999999E-3</v>
      </c>
      <c r="S122">
        <v>-8.0041299999999999E-3</v>
      </c>
      <c r="T122">
        <v>3.7740709999999999E-3</v>
      </c>
      <c r="U122">
        <v>8.1864510000000004E-4</v>
      </c>
    </row>
    <row r="123" spans="1:21" x14ac:dyDescent="0.25">
      <c r="A123" s="20">
        <f>-0.000000062942*10^9</f>
        <v>-62.941999999999993</v>
      </c>
      <c r="B123">
        <v>5.2560530000000001E-3</v>
      </c>
      <c r="C123">
        <v>8.9680060000000006E-3</v>
      </c>
      <c r="D123">
        <v>-7.085425E-4</v>
      </c>
      <c r="E123">
        <v>-9.0852369999999995E-3</v>
      </c>
      <c r="F123">
        <v>5.4564169999999999E-3</v>
      </c>
      <c r="G123">
        <v>-9.8173359999999994E-3</v>
      </c>
      <c r="H123">
        <v>3.157647E-3</v>
      </c>
      <c r="I123">
        <v>-9.6565499999999999E-3</v>
      </c>
      <c r="J123">
        <v>1.053961E-2</v>
      </c>
      <c r="K123">
        <v>-3.9465409999999996E-3</v>
      </c>
      <c r="L123">
        <v>2.0531270000000001E-2</v>
      </c>
      <c r="M123">
        <v>-2.0827169999999999E-2</v>
      </c>
      <c r="N123">
        <v>5.4754399999999998E-3</v>
      </c>
      <c r="O123">
        <v>-7.16024E-3</v>
      </c>
      <c r="P123">
        <v>5.7418260000000002E-3</v>
      </c>
      <c r="Q123">
        <v>-2.4980599999999999E-3</v>
      </c>
      <c r="R123">
        <v>5.4958919999999996E-3</v>
      </c>
      <c r="S123">
        <v>-2.414706E-3</v>
      </c>
      <c r="T123">
        <v>-6.667905E-3</v>
      </c>
      <c r="U123">
        <v>1.4136330000000001E-2</v>
      </c>
    </row>
    <row r="124" spans="1:21" x14ac:dyDescent="0.25">
      <c r="A124" s="20">
        <f>-0.000000061942*10^9</f>
        <v>-61.942</v>
      </c>
      <c r="B124">
        <v>4.6420699999999999E-3</v>
      </c>
      <c r="C124">
        <v>1.2981299999999999E-2</v>
      </c>
      <c r="D124">
        <v>5.1064780000000002E-3</v>
      </c>
      <c r="E124">
        <v>-1.446792E-2</v>
      </c>
      <c r="F124">
        <v>-5.9778590000000003E-3</v>
      </c>
      <c r="G124">
        <v>-2.0812180000000001E-3</v>
      </c>
      <c r="H124">
        <v>9.8662369999999999E-3</v>
      </c>
      <c r="I124">
        <v>3.363331E-4</v>
      </c>
      <c r="J124">
        <v>1.7246049999999999E-3</v>
      </c>
      <c r="K124">
        <v>4.2731419999999997E-3</v>
      </c>
      <c r="L124">
        <v>1.521057E-2</v>
      </c>
      <c r="M124">
        <v>-1.8751049999999998E-2</v>
      </c>
      <c r="N124">
        <v>1.178016E-2</v>
      </c>
      <c r="O124">
        <v>-1.78579E-3</v>
      </c>
      <c r="P124">
        <v>1.497505E-2</v>
      </c>
      <c r="Q124">
        <v>1.1976229999999999E-2</v>
      </c>
      <c r="R124">
        <v>4.6516020000000003E-3</v>
      </c>
      <c r="S124">
        <v>-1.228492E-2</v>
      </c>
      <c r="T124">
        <v>-8.3790159999999995E-3</v>
      </c>
      <c r="U124">
        <v>7.0270330000000002E-3</v>
      </c>
    </row>
    <row r="125" spans="1:21" x14ac:dyDescent="0.25">
      <c r="A125" s="20">
        <f>-0.000000060942*10^9</f>
        <v>-60.942000000000007</v>
      </c>
      <c r="B125">
        <v>-4.1892120000000001E-4</v>
      </c>
      <c r="C125">
        <v>9.5757599999999991E-3</v>
      </c>
      <c r="D125">
        <v>1.2320640000000001E-2</v>
      </c>
      <c r="E125">
        <v>-2.4775940000000001E-3</v>
      </c>
      <c r="F125">
        <v>-1.1910560000000001E-2</v>
      </c>
      <c r="G125">
        <v>7.8961900000000008E-3</v>
      </c>
      <c r="H125">
        <v>1.0079950000000001E-2</v>
      </c>
      <c r="I125">
        <v>3.7564400000000002E-3</v>
      </c>
      <c r="J125">
        <v>1.011485E-2</v>
      </c>
      <c r="K125">
        <v>3.6596139999999998E-3</v>
      </c>
      <c r="L125">
        <v>2.7995450000000001E-3</v>
      </c>
      <c r="M125">
        <v>-1.1998730000000001E-2</v>
      </c>
      <c r="N125">
        <v>9.6866880000000006E-3</v>
      </c>
      <c r="O125">
        <v>-4.5553950000000003E-3</v>
      </c>
      <c r="P125">
        <v>9.4200359999999997E-3</v>
      </c>
      <c r="Q125">
        <v>1.2693899999999999E-2</v>
      </c>
      <c r="R125">
        <v>-7.0906329999999998E-3</v>
      </c>
      <c r="S125">
        <v>-1.1746609999999999E-2</v>
      </c>
      <c r="T125">
        <v>2.7325960000000002E-4</v>
      </c>
      <c r="U125">
        <v>-1.168318E-2</v>
      </c>
    </row>
    <row r="126" spans="1:21" x14ac:dyDescent="0.25">
      <c r="A126" s="20">
        <f>-0.000000059942*10^9</f>
        <v>-59.941999999999993</v>
      </c>
      <c r="B126">
        <v>6.1697189999999997E-3</v>
      </c>
      <c r="C126">
        <v>8.0146850000000006E-3</v>
      </c>
      <c r="D126">
        <v>8.5258899999999995E-3</v>
      </c>
      <c r="E126">
        <v>9.947483E-3</v>
      </c>
      <c r="F126">
        <v>-2.9868289999999999E-3</v>
      </c>
      <c r="G126">
        <v>7.1631519999999999E-3</v>
      </c>
      <c r="H126">
        <v>9.0762069999999993E-3</v>
      </c>
      <c r="I126">
        <v>1.1799289999999999E-3</v>
      </c>
      <c r="J126">
        <v>1.473009E-2</v>
      </c>
      <c r="K126">
        <v>-7.4804629999999997E-3</v>
      </c>
      <c r="L126">
        <v>6.642439E-3</v>
      </c>
      <c r="M126">
        <v>2.9990820000000001E-3</v>
      </c>
      <c r="N126">
        <v>-9.3370499999999995E-4</v>
      </c>
      <c r="O126">
        <v>2.452713E-3</v>
      </c>
      <c r="P126">
        <v>2.8981800000000002E-3</v>
      </c>
      <c r="Q126">
        <v>6.3962660000000003E-3</v>
      </c>
      <c r="R126">
        <v>-1.125457E-2</v>
      </c>
      <c r="S126">
        <v>-3.349547E-3</v>
      </c>
      <c r="T126">
        <v>-9.8936779999999995E-4</v>
      </c>
      <c r="U126">
        <v>-6.1115609999999997E-3</v>
      </c>
    </row>
    <row r="127" spans="1:21" x14ac:dyDescent="0.25">
      <c r="A127" s="20">
        <f>-0.000000058942*10^9</f>
        <v>-58.942</v>
      </c>
      <c r="B127">
        <v>1.259707E-2</v>
      </c>
      <c r="C127">
        <v>9.6871070000000004E-3</v>
      </c>
      <c r="D127">
        <v>-9.3372129999999998E-4</v>
      </c>
      <c r="E127">
        <v>8.151976E-3</v>
      </c>
      <c r="F127">
        <v>4.8086509999999997E-3</v>
      </c>
      <c r="G127">
        <v>4.2377500000000002E-3</v>
      </c>
      <c r="H127">
        <v>7.8472650000000008E-3</v>
      </c>
      <c r="I127">
        <v>6.6366380000000003E-3</v>
      </c>
      <c r="J127">
        <v>7.6361320000000003E-3</v>
      </c>
      <c r="K127">
        <v>-6.4206080000000004E-3</v>
      </c>
      <c r="L127">
        <v>5.0573110000000001E-3</v>
      </c>
      <c r="M127">
        <v>1.2430180000000001E-2</v>
      </c>
      <c r="N127">
        <v>-6.2465530000000002E-3</v>
      </c>
      <c r="O127">
        <v>8.4988240000000003E-3</v>
      </c>
      <c r="P127">
        <v>8.6965310000000004E-3</v>
      </c>
      <c r="Q127">
        <v>3.2363840000000001E-3</v>
      </c>
      <c r="R127">
        <v>-2.3553419999999999E-3</v>
      </c>
      <c r="S127">
        <v>-1.0057989999999999E-2</v>
      </c>
      <c r="T127">
        <v>-9.9163080000000004E-3</v>
      </c>
      <c r="U127">
        <v>1.331567E-2</v>
      </c>
    </row>
    <row r="128" spans="1:21" x14ac:dyDescent="0.25">
      <c r="A128" s="20">
        <f>-0.000000057942*10^9</f>
        <v>-57.942</v>
      </c>
      <c r="B128">
        <v>3.6802089999999998E-3</v>
      </c>
      <c r="C128">
        <v>2.976247E-3</v>
      </c>
      <c r="D128">
        <v>-5.245581E-3</v>
      </c>
      <c r="E128">
        <v>-5.4582579999999997E-3</v>
      </c>
      <c r="F128">
        <v>4.7323349999999998E-3</v>
      </c>
      <c r="G128">
        <v>2.2348540000000001E-3</v>
      </c>
      <c r="H128">
        <v>-1.231525E-3</v>
      </c>
      <c r="I128">
        <v>1.0309E-2</v>
      </c>
      <c r="J128">
        <v>-4.5352290000000002E-4</v>
      </c>
      <c r="K128">
        <v>8.1666819999999998E-3</v>
      </c>
      <c r="L128">
        <v>-1.5861449999999999E-2</v>
      </c>
      <c r="M128">
        <v>3.4265749999999998E-3</v>
      </c>
      <c r="N128">
        <v>-8.4769779999999996E-3</v>
      </c>
      <c r="O128">
        <v>-7.5288229999999996E-4</v>
      </c>
      <c r="P128">
        <v>1.661522E-2</v>
      </c>
      <c r="Q128">
        <v>3.016819E-3</v>
      </c>
      <c r="R128">
        <v>5.0019599999999997E-3</v>
      </c>
      <c r="S128">
        <v>-1.2591669999999999E-2</v>
      </c>
      <c r="T128">
        <v>-1.5336209999999999E-2</v>
      </c>
      <c r="U128">
        <v>1.5974249999999999E-2</v>
      </c>
    </row>
    <row r="129" spans="1:21" x14ac:dyDescent="0.25">
      <c r="A129" s="20">
        <f>-0.000000056942*10^9</f>
        <v>-56.942</v>
      </c>
      <c r="B129">
        <v>-6.6156590000000003E-3</v>
      </c>
      <c r="C129">
        <v>-3.335995E-3</v>
      </c>
      <c r="D129">
        <v>-9.7855000000000008E-3</v>
      </c>
      <c r="E129">
        <v>-1.15233E-2</v>
      </c>
      <c r="F129">
        <v>-7.4947990000000003E-4</v>
      </c>
      <c r="G129">
        <v>-4.3852439999999999E-3</v>
      </c>
      <c r="H129">
        <v>-1.4782969999999999E-2</v>
      </c>
      <c r="I129">
        <v>9.8842040000000006E-3</v>
      </c>
      <c r="J129">
        <v>2.8366519999999998E-3</v>
      </c>
      <c r="K129">
        <v>1.4548770000000001E-2</v>
      </c>
      <c r="L129">
        <v>-1.7082449999999999E-2</v>
      </c>
      <c r="M129">
        <v>-6.5302770000000001E-3</v>
      </c>
      <c r="N129">
        <v>-6.454942E-3</v>
      </c>
      <c r="O129">
        <v>-1.535427E-2</v>
      </c>
      <c r="P129">
        <v>1.286031E-2</v>
      </c>
      <c r="Q129">
        <v>2.6586100000000001E-3</v>
      </c>
      <c r="R129">
        <v>6.9542720000000001E-3</v>
      </c>
      <c r="S129">
        <v>-3.1768479999999999E-3</v>
      </c>
      <c r="T129">
        <v>-1.6712950000000001E-2</v>
      </c>
      <c r="U129">
        <v>4.201598E-3</v>
      </c>
    </row>
    <row r="130" spans="1:21" x14ac:dyDescent="0.25">
      <c r="A130" s="20">
        <f>-0.000000055942*10^9</f>
        <v>-55.942</v>
      </c>
      <c r="B130">
        <v>-3.9709810000000002E-3</v>
      </c>
      <c r="C130">
        <v>-7.6787190000000003E-4</v>
      </c>
      <c r="D130">
        <v>-1.279397E-2</v>
      </c>
      <c r="E130">
        <v>-7.9565920000000002E-3</v>
      </c>
      <c r="F130">
        <v>-7.9931930000000004E-4</v>
      </c>
      <c r="G130">
        <v>-4.9661310000000004E-3</v>
      </c>
      <c r="H130">
        <v>-1.363675E-2</v>
      </c>
      <c r="I130">
        <v>9.6477990000000003E-3</v>
      </c>
      <c r="J130">
        <v>1.368277E-2</v>
      </c>
      <c r="K130">
        <v>8.0531309999999998E-3</v>
      </c>
      <c r="L130">
        <v>6.7879790000000004E-3</v>
      </c>
      <c r="M130">
        <v>-1.891024E-3</v>
      </c>
      <c r="N130">
        <v>2.8458490000000001E-3</v>
      </c>
      <c r="O130">
        <v>-1.6094730000000002E-2</v>
      </c>
      <c r="P130">
        <v>4.088141E-4</v>
      </c>
      <c r="Q130">
        <v>-2.5020929999999999E-3</v>
      </c>
      <c r="R130">
        <v>1.5323450000000001E-2</v>
      </c>
      <c r="S130">
        <v>-2.5116269999999998E-3</v>
      </c>
      <c r="T130">
        <v>-1.6297079999999999E-2</v>
      </c>
      <c r="U130">
        <v>3.104138E-4</v>
      </c>
    </row>
    <row r="131" spans="1:21" x14ac:dyDescent="0.25">
      <c r="A131" s="20">
        <f>-0.000000054942*10^9</f>
        <v>-54.942</v>
      </c>
      <c r="B131">
        <v>5.6541869999999998E-3</v>
      </c>
      <c r="C131">
        <v>1.064738E-3</v>
      </c>
      <c r="D131">
        <v>-1.8118069999999999E-3</v>
      </c>
      <c r="E131">
        <v>-5.1364729999999999E-3</v>
      </c>
      <c r="F131">
        <v>6.1746570000000001E-3</v>
      </c>
      <c r="G131">
        <v>1.555709E-3</v>
      </c>
      <c r="H131">
        <v>3.2210120000000001E-3</v>
      </c>
      <c r="I131">
        <v>-1.000099E-3</v>
      </c>
      <c r="J131">
        <v>1.2666989999999999E-2</v>
      </c>
      <c r="K131">
        <v>1.1061440000000001E-3</v>
      </c>
      <c r="L131">
        <v>9.3286949999999997E-3</v>
      </c>
      <c r="M131">
        <v>-7.4949369999999997E-4</v>
      </c>
      <c r="N131">
        <v>1.011973E-2</v>
      </c>
      <c r="O131">
        <v>1.6546480000000001E-3</v>
      </c>
      <c r="P131">
        <v>-6.295691E-3</v>
      </c>
      <c r="Q131">
        <v>-2.419451E-3</v>
      </c>
      <c r="R131">
        <v>2.0003710000000001E-2</v>
      </c>
      <c r="S131">
        <v>-8.5686789999999992E-3</v>
      </c>
      <c r="T131">
        <v>-1.0755519999999999E-2</v>
      </c>
      <c r="U131">
        <v>7.0128619999999999E-3</v>
      </c>
    </row>
    <row r="132" spans="1:21" x14ac:dyDescent="0.25">
      <c r="A132" s="20">
        <f>-0.000000053942*10^9</f>
        <v>-53.942</v>
      </c>
      <c r="B132">
        <v>5.2867169999999998E-3</v>
      </c>
      <c r="C132">
        <v>-4.7972070000000002E-4</v>
      </c>
      <c r="D132">
        <v>5.4229100000000004E-3</v>
      </c>
      <c r="E132">
        <v>-7.314208E-3</v>
      </c>
      <c r="F132">
        <v>6.0719049999999998E-3</v>
      </c>
      <c r="G132">
        <v>-3.3042010000000001E-3</v>
      </c>
      <c r="H132">
        <v>1.2356560000000001E-2</v>
      </c>
      <c r="I132">
        <v>-1.281594E-2</v>
      </c>
      <c r="J132">
        <v>3.9576230000000004E-3</v>
      </c>
      <c r="K132">
        <v>2.2508599999999999E-4</v>
      </c>
      <c r="L132">
        <v>-9.6558990000000008E-3</v>
      </c>
      <c r="M132">
        <v>-8.2129420000000009E-3</v>
      </c>
      <c r="N132">
        <v>1.429298E-2</v>
      </c>
      <c r="O132">
        <v>1.28529E-2</v>
      </c>
      <c r="P132">
        <v>-2.0620719999999999E-3</v>
      </c>
      <c r="Q132">
        <v>1.3563459999999999E-2</v>
      </c>
      <c r="R132">
        <v>2.9016670000000001E-3</v>
      </c>
      <c r="S132">
        <v>-1.366712E-2</v>
      </c>
      <c r="T132">
        <v>1.886548E-3</v>
      </c>
      <c r="U132">
        <v>1.1937089999999999E-2</v>
      </c>
    </row>
    <row r="133" spans="1:21" x14ac:dyDescent="0.25">
      <c r="A133" s="20">
        <f>-0.000000052942*10^9</f>
        <v>-52.942</v>
      </c>
      <c r="B133">
        <v>2.5754430000000002E-3</v>
      </c>
      <c r="C133">
        <v>-4.329495E-3</v>
      </c>
      <c r="D133">
        <v>-2.2725860000000001E-3</v>
      </c>
      <c r="E133">
        <v>-8.9155439999999992E-3</v>
      </c>
      <c r="F133">
        <v>-3.0983790000000001E-3</v>
      </c>
      <c r="G133">
        <v>-1.2211140000000001E-2</v>
      </c>
      <c r="H133">
        <v>6.7335759999999998E-3</v>
      </c>
      <c r="I133">
        <v>-4.941534E-3</v>
      </c>
      <c r="J133">
        <v>-1.685401E-3</v>
      </c>
      <c r="K133">
        <v>-3.7819450000000001E-3</v>
      </c>
      <c r="L133">
        <v>-7.4680679999999996E-3</v>
      </c>
      <c r="M133">
        <v>-6.0093910000000002E-3</v>
      </c>
      <c r="N133">
        <v>1.65906E-2</v>
      </c>
      <c r="O133">
        <v>6.9060129999999999E-3</v>
      </c>
      <c r="P133">
        <v>6.350145E-4</v>
      </c>
      <c r="Q133">
        <v>2.5777499999999998E-2</v>
      </c>
      <c r="R133">
        <v>-1.435616E-2</v>
      </c>
      <c r="S133">
        <v>-8.6269810000000006E-3</v>
      </c>
      <c r="T133">
        <v>9.31389E-3</v>
      </c>
      <c r="U133">
        <v>1.285031E-2</v>
      </c>
    </row>
    <row r="134" spans="1:21" x14ac:dyDescent="0.25">
      <c r="A134" s="20">
        <f>-0.000000051942*10^9</f>
        <v>-51.942</v>
      </c>
      <c r="B134">
        <v>6.0269529999999998E-3</v>
      </c>
      <c r="C134">
        <v>-6.8743759999999998E-3</v>
      </c>
      <c r="D134">
        <v>7.3133819999999996E-4</v>
      </c>
      <c r="E134">
        <v>-1.363607E-3</v>
      </c>
      <c r="F134">
        <v>-3.3507440000000001E-3</v>
      </c>
      <c r="G134">
        <v>-9.4645219999999995E-3</v>
      </c>
      <c r="H134">
        <v>-1.8842710000000001E-3</v>
      </c>
      <c r="I134">
        <v>8.4632509999999998E-3</v>
      </c>
      <c r="J134">
        <v>-9.5898949999999993E-3</v>
      </c>
      <c r="K134">
        <v>-1.200706E-2</v>
      </c>
      <c r="L134">
        <v>6.0716839999999999E-3</v>
      </c>
      <c r="M134">
        <v>6.7563049999999998E-3</v>
      </c>
      <c r="N134">
        <v>1.2077900000000001E-2</v>
      </c>
      <c r="O134">
        <v>2.3605190000000002E-3</v>
      </c>
      <c r="P134">
        <v>-7.9099530000000008E-3</v>
      </c>
      <c r="Q134">
        <v>1.4419670000000001E-2</v>
      </c>
      <c r="R134">
        <v>-6.7509680000000004E-3</v>
      </c>
      <c r="S134">
        <v>3.2753740000000002E-3</v>
      </c>
      <c r="T134">
        <v>3.3093699999999998E-3</v>
      </c>
      <c r="U134">
        <v>1.2629039999999999E-2</v>
      </c>
    </row>
    <row r="135" spans="1:21" x14ac:dyDescent="0.25">
      <c r="A135" s="20">
        <f>-0.000000050942*10^9</f>
        <v>-50.942</v>
      </c>
      <c r="B135">
        <v>2.1154189999999999E-3</v>
      </c>
      <c r="C135">
        <v>-4.4353960000000003E-3</v>
      </c>
      <c r="D135">
        <v>1.1959880000000001E-2</v>
      </c>
      <c r="E135">
        <v>3.1655979999999999E-3</v>
      </c>
      <c r="F135">
        <v>1.1583599999999999E-2</v>
      </c>
      <c r="G135">
        <v>-4.0625280000000001E-3</v>
      </c>
      <c r="H135">
        <v>-7.8666139999999992E-3</v>
      </c>
      <c r="I135">
        <v>3.6245869999999999E-3</v>
      </c>
      <c r="J135">
        <v>-9.7161620000000004E-3</v>
      </c>
      <c r="K135">
        <v>-8.6878360000000009E-3</v>
      </c>
      <c r="L135">
        <v>2.8071480000000002E-3</v>
      </c>
      <c r="M135">
        <v>1.560163E-2</v>
      </c>
      <c r="N135">
        <v>7.1410800000000002E-3</v>
      </c>
      <c r="O135">
        <v>8.5718120000000001E-4</v>
      </c>
      <c r="P135">
        <v>-1.050151E-2</v>
      </c>
      <c r="Q135">
        <v>-3.451146E-3</v>
      </c>
      <c r="R135">
        <v>4.2114880000000002E-3</v>
      </c>
      <c r="S135">
        <v>1.2822529999999999E-3</v>
      </c>
      <c r="T135">
        <v>-5.712501E-3</v>
      </c>
      <c r="U135">
        <v>9.1665419999999997E-3</v>
      </c>
    </row>
    <row r="136" spans="1:21" x14ac:dyDescent="0.25">
      <c r="A136" s="20">
        <f>-0.000000049942*10^9</f>
        <v>-49.942</v>
      </c>
      <c r="B136">
        <v>-9.3682590000000003E-3</v>
      </c>
      <c r="C136">
        <v>1.4997010000000001E-4</v>
      </c>
      <c r="D136">
        <v>1.122736E-2</v>
      </c>
      <c r="E136">
        <v>-3.6513769999999999E-3</v>
      </c>
      <c r="F136">
        <v>2.2145689999999999E-2</v>
      </c>
      <c r="G136">
        <v>-1.5683450000000001E-3</v>
      </c>
      <c r="H136">
        <v>-1.2291160000000001E-2</v>
      </c>
      <c r="I136">
        <v>-8.7738450000000006E-3</v>
      </c>
      <c r="J136">
        <v>2.3516159999999999E-3</v>
      </c>
      <c r="K136">
        <v>-5.39552E-4</v>
      </c>
      <c r="L136">
        <v>-3.2380510000000001E-4</v>
      </c>
      <c r="M136">
        <v>1.086254E-2</v>
      </c>
      <c r="N136">
        <v>6.0943250000000003E-3</v>
      </c>
      <c r="O136">
        <v>-4.35959E-3</v>
      </c>
      <c r="P136">
        <v>-1.406778E-3</v>
      </c>
      <c r="Q136">
        <v>-5.1730750000000001E-3</v>
      </c>
      <c r="R136">
        <v>-4.3351290000000001E-3</v>
      </c>
      <c r="S136">
        <v>-5.8493030000000001E-3</v>
      </c>
      <c r="T136">
        <v>-3.970861E-3</v>
      </c>
      <c r="U136">
        <v>3.1350610000000002E-3</v>
      </c>
    </row>
    <row r="137" spans="1:21" x14ac:dyDescent="0.25">
      <c r="A137" s="20">
        <f>-0.000000048942*10^9</f>
        <v>-48.942</v>
      </c>
      <c r="B137">
        <v>-1.082222E-2</v>
      </c>
      <c r="C137">
        <v>1.00993E-2</v>
      </c>
      <c r="D137">
        <v>3.837516E-3</v>
      </c>
      <c r="E137">
        <v>-1.8556060000000001E-3</v>
      </c>
      <c r="F137">
        <v>1.8025630000000001E-2</v>
      </c>
      <c r="G137">
        <v>3.5556049999999999E-3</v>
      </c>
      <c r="H137">
        <v>-1.764607E-2</v>
      </c>
      <c r="I137">
        <v>-7.0331020000000003E-3</v>
      </c>
      <c r="J137">
        <v>9.4673110000000008E-3</v>
      </c>
      <c r="K137">
        <v>-3.0339500000000001E-3</v>
      </c>
      <c r="L137">
        <v>4.3158379999999998E-3</v>
      </c>
      <c r="M137">
        <v>-1.398825E-3</v>
      </c>
      <c r="N137">
        <v>6.1330019999999996E-4</v>
      </c>
      <c r="O137">
        <v>-4.5269250000000002E-3</v>
      </c>
      <c r="P137">
        <v>-2.7249470000000001E-3</v>
      </c>
      <c r="Q137">
        <v>4.5704179999999999E-4</v>
      </c>
      <c r="R137">
        <v>-1.2725419999999999E-2</v>
      </c>
      <c r="S137">
        <v>-3.4330300000000001E-3</v>
      </c>
      <c r="T137">
        <v>3.116242E-3</v>
      </c>
      <c r="U137">
        <v>2.193707E-3</v>
      </c>
    </row>
    <row r="138" spans="1:21" x14ac:dyDescent="0.25">
      <c r="A138" s="20">
        <f>-0.000000047942*10^9</f>
        <v>-47.942</v>
      </c>
      <c r="B138">
        <v>-1.693872E-4</v>
      </c>
      <c r="C138">
        <v>1.7888629999999999E-2</v>
      </c>
      <c r="D138">
        <v>-6.2095739999999998E-3</v>
      </c>
      <c r="E138">
        <v>9.7426530000000004E-3</v>
      </c>
      <c r="F138">
        <v>1.138058E-2</v>
      </c>
      <c r="G138">
        <v>8.2145849999999999E-3</v>
      </c>
      <c r="H138">
        <v>-2.0561030000000001E-2</v>
      </c>
      <c r="I138">
        <v>-2.6118180000000001E-3</v>
      </c>
      <c r="J138">
        <v>7.436163E-3</v>
      </c>
      <c r="K138">
        <v>-4.01579E-4</v>
      </c>
      <c r="L138">
        <v>6.0759079999999997E-3</v>
      </c>
      <c r="M138">
        <v>-6.5910280000000001E-4</v>
      </c>
      <c r="N138">
        <v>-3.183024E-3</v>
      </c>
      <c r="O138">
        <v>2.3867200000000002E-3</v>
      </c>
      <c r="P138">
        <v>-9.1922630000000009E-3</v>
      </c>
      <c r="Q138">
        <v>-2.3277160000000001E-4</v>
      </c>
      <c r="R138">
        <v>-3.9297239999999999E-3</v>
      </c>
      <c r="S138">
        <v>1.0138370000000001E-3</v>
      </c>
      <c r="T138">
        <v>-1.685776E-5</v>
      </c>
      <c r="U138">
        <v>7.4204700000000002E-3</v>
      </c>
    </row>
    <row r="139" spans="1:21" x14ac:dyDescent="0.25">
      <c r="A139" s="20">
        <f>-0.000000046942*10^9</f>
        <v>-46.942</v>
      </c>
      <c r="B139">
        <v>2.9375510000000001E-3</v>
      </c>
      <c r="C139">
        <v>9.8680850000000004E-3</v>
      </c>
      <c r="D139">
        <v>-1.8041620000000001E-2</v>
      </c>
      <c r="E139">
        <v>6.4844619999999999E-3</v>
      </c>
      <c r="F139">
        <v>8.9142530000000005E-3</v>
      </c>
      <c r="G139">
        <v>-8.5372149999999995E-4</v>
      </c>
      <c r="H139">
        <v>-1.083312E-2</v>
      </c>
      <c r="I139">
        <v>-1.324269E-2</v>
      </c>
      <c r="J139">
        <v>6.7833640000000001E-3</v>
      </c>
      <c r="K139">
        <v>1.11334E-2</v>
      </c>
      <c r="L139">
        <v>1.04826E-2</v>
      </c>
      <c r="M139">
        <v>1.228078E-2</v>
      </c>
      <c r="N139">
        <v>3.627674E-3</v>
      </c>
      <c r="O139">
        <v>6.6956389999999998E-3</v>
      </c>
      <c r="P139">
        <v>-2.6376129999999999E-4</v>
      </c>
      <c r="Q139">
        <v>-3.0510120000000001E-3</v>
      </c>
      <c r="R139">
        <v>4.4431480000000001E-3</v>
      </c>
      <c r="S139">
        <v>2.2437759999999998E-3</v>
      </c>
      <c r="T139">
        <v>-4.5522449999999999E-3</v>
      </c>
      <c r="U139">
        <v>9.2830589999999998E-3</v>
      </c>
    </row>
    <row r="140" spans="1:21" x14ac:dyDescent="0.25">
      <c r="A140" s="20">
        <f>-0.000000045942*10^9</f>
        <v>-45.942</v>
      </c>
      <c r="B140">
        <v>-3.7549250000000001E-3</v>
      </c>
      <c r="C140">
        <v>-3.9982569999999999E-3</v>
      </c>
      <c r="D140">
        <v>-1.993752E-2</v>
      </c>
      <c r="E140">
        <v>-2.9206979999999998E-3</v>
      </c>
      <c r="F140">
        <v>-6.0040560000000002E-4</v>
      </c>
      <c r="G140">
        <v>-1.97617E-2</v>
      </c>
      <c r="H140">
        <v>4.9907909999999996E-3</v>
      </c>
      <c r="I140">
        <v>-2.7096700000000001E-2</v>
      </c>
      <c r="J140">
        <v>1.0529790000000001E-2</v>
      </c>
      <c r="K140">
        <v>7.1093220000000004E-3</v>
      </c>
      <c r="L140">
        <v>1.407098E-2</v>
      </c>
      <c r="M140">
        <v>1.4524840000000001E-2</v>
      </c>
      <c r="N140">
        <v>1.311873E-2</v>
      </c>
      <c r="O140">
        <v>3.6603619999999999E-3</v>
      </c>
      <c r="P140">
        <v>1.120839E-2</v>
      </c>
      <c r="Q140">
        <v>2.1287210000000001E-3</v>
      </c>
      <c r="R140">
        <v>1.198079E-4</v>
      </c>
      <c r="S140">
        <v>-4.8568550000000002E-3</v>
      </c>
      <c r="T140">
        <v>5.5418799999999995E-4</v>
      </c>
      <c r="U140">
        <v>3.6780319999999999E-3</v>
      </c>
    </row>
    <row r="141" spans="1:21" x14ac:dyDescent="0.25">
      <c r="A141" s="20">
        <f>-0.000000044942*10^9</f>
        <v>-44.942</v>
      </c>
      <c r="B141">
        <v>-8.6802770000000001E-3</v>
      </c>
      <c r="C141">
        <v>-1.333734E-2</v>
      </c>
      <c r="D141">
        <v>-1.1158990000000001E-2</v>
      </c>
      <c r="E141">
        <v>2.1872150000000002E-3</v>
      </c>
      <c r="F141">
        <v>-1.319627E-2</v>
      </c>
      <c r="G141">
        <v>-2.0731099999999999E-2</v>
      </c>
      <c r="H141">
        <v>6.5771459999999999E-3</v>
      </c>
      <c r="I141">
        <v>-2.8774350000000001E-2</v>
      </c>
      <c r="J141">
        <v>5.5672459999999997E-3</v>
      </c>
      <c r="K141">
        <v>-1.041131E-2</v>
      </c>
      <c r="L141">
        <v>3.2797429999999999E-3</v>
      </c>
      <c r="M141">
        <v>6.676403E-3</v>
      </c>
      <c r="N141">
        <v>1.7053829999999999E-2</v>
      </c>
      <c r="O141">
        <v>-6.4662950000000004E-3</v>
      </c>
      <c r="P141">
        <v>7.3329340000000002E-3</v>
      </c>
      <c r="Q141">
        <v>1.4362679999999999E-2</v>
      </c>
      <c r="R141">
        <v>-8.7868479999999999E-3</v>
      </c>
      <c r="S141">
        <v>-1.7823430000000001E-2</v>
      </c>
      <c r="T141">
        <v>-1.8416610000000001E-3</v>
      </c>
      <c r="U141">
        <v>-4.2753260000000003E-3</v>
      </c>
    </row>
    <row r="142" spans="1:21" x14ac:dyDescent="0.25">
      <c r="A142" s="20">
        <f>-0.000000043942*10^9</f>
        <v>-43.942</v>
      </c>
      <c r="B142">
        <v>-1.046414E-2</v>
      </c>
      <c r="C142">
        <v>-1.8516100000000001E-2</v>
      </c>
      <c r="D142">
        <v>-6.0723369999999997E-3</v>
      </c>
      <c r="E142">
        <v>5.3535320000000003E-3</v>
      </c>
      <c r="F142">
        <v>-8.1574760000000003E-3</v>
      </c>
      <c r="G142">
        <v>4.8324959999999998E-4</v>
      </c>
      <c r="H142">
        <v>-7.3258630000000002E-3</v>
      </c>
      <c r="I142">
        <v>-1.5287210000000001E-2</v>
      </c>
      <c r="J142">
        <v>-9.7592340000000003E-3</v>
      </c>
      <c r="K142">
        <v>-1.4205819999999999E-2</v>
      </c>
      <c r="L142">
        <v>-1.2305979999999999E-2</v>
      </c>
      <c r="M142">
        <v>4.0178000000000002E-3</v>
      </c>
      <c r="N142">
        <v>9.0265190000000002E-3</v>
      </c>
      <c r="O142">
        <v>-1.412831E-2</v>
      </c>
      <c r="P142">
        <v>1.790328E-4</v>
      </c>
      <c r="Q142">
        <v>1.7777319999999999E-2</v>
      </c>
      <c r="R142">
        <v>-1.025879E-2</v>
      </c>
      <c r="S142">
        <v>-1.8816019999999999E-2</v>
      </c>
      <c r="T142">
        <v>-1.484361E-2</v>
      </c>
      <c r="U142">
        <v>-8.8124139999999993E-3</v>
      </c>
    </row>
    <row r="143" spans="1:21" x14ac:dyDescent="0.25">
      <c r="A143" s="20">
        <f>-0.000000042942*10^9</f>
        <v>-42.942</v>
      </c>
      <c r="B143">
        <v>-1.1443160000000001E-2</v>
      </c>
      <c r="C143">
        <v>-1.7952240000000001E-2</v>
      </c>
      <c r="D143">
        <v>-1.082786E-2</v>
      </c>
      <c r="E143">
        <v>-4.0572270000000001E-3</v>
      </c>
      <c r="F143">
        <v>1.6303789999999999E-3</v>
      </c>
      <c r="G143">
        <v>1.4146270000000001E-2</v>
      </c>
      <c r="H143">
        <v>-1.67571E-2</v>
      </c>
      <c r="I143">
        <v>2.195429E-3</v>
      </c>
      <c r="J143">
        <v>-1.8426100000000001E-2</v>
      </c>
      <c r="K143">
        <v>-3.3883490000000001E-3</v>
      </c>
      <c r="L143">
        <v>-1.080094E-2</v>
      </c>
      <c r="M143">
        <v>1.2555999999999999E-3</v>
      </c>
      <c r="N143">
        <v>-3.8633259999999998E-3</v>
      </c>
      <c r="O143">
        <v>-5.1500340000000004E-3</v>
      </c>
      <c r="P143">
        <v>3.9923759999999997E-3</v>
      </c>
      <c r="Q143">
        <v>7.5783120000000002E-3</v>
      </c>
      <c r="R143">
        <v>1.2903140000000001E-3</v>
      </c>
      <c r="S143">
        <v>-8.8536369999999993E-3</v>
      </c>
      <c r="T143">
        <v>-1.8457100000000001E-2</v>
      </c>
      <c r="U143">
        <v>-6.9742780000000004E-3</v>
      </c>
    </row>
    <row r="144" spans="1:21" x14ac:dyDescent="0.25">
      <c r="A144" s="20">
        <f>-0.000000041942*10^9</f>
        <v>-41.942</v>
      </c>
      <c r="B144">
        <v>-1.4557469999999999E-2</v>
      </c>
      <c r="C144">
        <v>-1.435818E-2</v>
      </c>
      <c r="D144">
        <v>-2.0892850000000001E-2</v>
      </c>
      <c r="E144">
        <v>-6.6367420000000002E-3</v>
      </c>
      <c r="F144">
        <v>-6.206601E-3</v>
      </c>
      <c r="G144">
        <v>7.0116370000000003E-3</v>
      </c>
      <c r="H144">
        <v>-1.1251590000000001E-2</v>
      </c>
      <c r="I144">
        <v>6.3539820000000002E-3</v>
      </c>
      <c r="J144">
        <v>-1.4097220000000001E-2</v>
      </c>
      <c r="K144">
        <v>5.9837309999999999E-3</v>
      </c>
      <c r="L144">
        <v>4.9163649999999998E-3</v>
      </c>
      <c r="M144">
        <v>-7.4983439999999997E-3</v>
      </c>
      <c r="N144">
        <v>-5.2967409999999998E-3</v>
      </c>
      <c r="O144">
        <v>1.1458350000000001E-2</v>
      </c>
      <c r="P144">
        <v>8.6786380000000007E-3</v>
      </c>
      <c r="Q144">
        <v>-4.4214500000000004E-3</v>
      </c>
      <c r="R144">
        <v>5.0371390000000004E-3</v>
      </c>
      <c r="S144">
        <v>-4.8512570000000003E-3</v>
      </c>
      <c r="T144">
        <v>-1.246659E-2</v>
      </c>
      <c r="U144">
        <v>-4.6930050000000001E-3</v>
      </c>
    </row>
    <row r="145" spans="1:21" x14ac:dyDescent="0.25">
      <c r="A145" s="20">
        <f>-0.000000040942*10^9</f>
        <v>-40.942</v>
      </c>
      <c r="B145">
        <v>-1.1044129999999999E-2</v>
      </c>
      <c r="C145">
        <v>-8.8574190000000001E-3</v>
      </c>
      <c r="D145">
        <v>-2.4658030000000001E-2</v>
      </c>
      <c r="E145">
        <v>2.875323E-4</v>
      </c>
      <c r="F145">
        <v>-1.131012E-2</v>
      </c>
      <c r="G145">
        <v>-6.4650209999999996E-3</v>
      </c>
      <c r="H145">
        <v>-1.780588E-3</v>
      </c>
      <c r="I145">
        <v>5.5544640000000003E-3</v>
      </c>
      <c r="J145">
        <v>-3.9664269999999998E-3</v>
      </c>
      <c r="K145">
        <v>8.039816E-3</v>
      </c>
      <c r="L145">
        <v>1.485088E-2</v>
      </c>
      <c r="M145">
        <v>-9.6913910000000006E-3</v>
      </c>
      <c r="N145">
        <v>-7.1887700000000006E-5</v>
      </c>
      <c r="O145">
        <v>1.8267740000000001E-2</v>
      </c>
      <c r="P145">
        <v>-4.1532450000000002E-4</v>
      </c>
      <c r="Q145">
        <v>-9.2252589999999995E-3</v>
      </c>
      <c r="R145">
        <v>-7.5548159999999998E-3</v>
      </c>
      <c r="S145">
        <v>-1.279608E-3</v>
      </c>
      <c r="T145">
        <v>-6.2125059999999996E-3</v>
      </c>
      <c r="U145">
        <v>-7.0408390000000001E-3</v>
      </c>
    </row>
    <row r="146" spans="1:21" x14ac:dyDescent="0.25">
      <c r="A146" s="20">
        <f>-0.000000039942*10^9</f>
        <v>-39.942</v>
      </c>
      <c r="B146">
        <v>5.452727E-5</v>
      </c>
      <c r="C146">
        <v>1.255382E-3</v>
      </c>
      <c r="D146">
        <v>-1.0574450000000001E-2</v>
      </c>
      <c r="E146">
        <v>3.1394109999999999E-3</v>
      </c>
      <c r="F146">
        <v>5.6024480000000003E-3</v>
      </c>
      <c r="G146">
        <v>-1.195566E-2</v>
      </c>
      <c r="H146">
        <v>5.5881020000000002E-3</v>
      </c>
      <c r="I146">
        <v>1.1966060000000001E-2</v>
      </c>
      <c r="J146">
        <v>3.2834299999999999E-3</v>
      </c>
      <c r="K146">
        <v>-4.1194909999999998E-4</v>
      </c>
      <c r="L146">
        <v>1.0480150000000001E-2</v>
      </c>
      <c r="M146">
        <v>-1.3551500000000001E-3</v>
      </c>
      <c r="N146">
        <v>4.4322780000000004E-3</v>
      </c>
      <c r="O146">
        <v>1.6116519999999999E-2</v>
      </c>
      <c r="P146">
        <v>-1.4767850000000001E-2</v>
      </c>
      <c r="Q146">
        <v>-5.2655150000000001E-3</v>
      </c>
      <c r="R146">
        <v>-2.7952860000000001E-3</v>
      </c>
      <c r="S146">
        <v>5.719989E-3</v>
      </c>
      <c r="T146">
        <v>-3.8046120000000002E-3</v>
      </c>
      <c r="U146">
        <v>-4.458142E-3</v>
      </c>
    </row>
    <row r="147" spans="1:21" x14ac:dyDescent="0.25">
      <c r="A147" s="20">
        <f>-0.000000038942*10^9</f>
        <v>-38.942</v>
      </c>
      <c r="B147">
        <v>1.053209E-3</v>
      </c>
      <c r="C147">
        <v>1.449869E-2</v>
      </c>
      <c r="D147">
        <v>1.1103740000000001E-2</v>
      </c>
      <c r="E147">
        <v>1.785565E-3</v>
      </c>
      <c r="F147">
        <v>2.101254E-2</v>
      </c>
      <c r="G147">
        <v>-5.7960620000000003E-3</v>
      </c>
      <c r="H147">
        <v>1.5236990000000001E-2</v>
      </c>
      <c r="I147">
        <v>6.3312409999999996E-3</v>
      </c>
      <c r="J147">
        <v>4.3261610000000002E-3</v>
      </c>
      <c r="K147">
        <v>-7.0896259999999999E-3</v>
      </c>
      <c r="L147">
        <v>-1.3266040000000001E-3</v>
      </c>
      <c r="M147">
        <v>9.5074909999999999E-3</v>
      </c>
      <c r="N147">
        <v>1.0112049999999999E-2</v>
      </c>
      <c r="O147">
        <v>1.1067459999999999E-2</v>
      </c>
      <c r="P147">
        <v>-1.659039E-2</v>
      </c>
      <c r="Q147">
        <v>1.795421E-3</v>
      </c>
      <c r="R147">
        <v>1.164112E-2</v>
      </c>
      <c r="S147">
        <v>2.5336949999999999E-3</v>
      </c>
      <c r="T147">
        <v>-4.5465230000000002E-3</v>
      </c>
      <c r="U147">
        <v>1.352918E-3</v>
      </c>
    </row>
    <row r="148" spans="1:21" x14ac:dyDescent="0.25">
      <c r="A148" s="20">
        <f>-0.000000037942*10^9</f>
        <v>-37.942</v>
      </c>
      <c r="B148">
        <v>-9.3305160000000005E-3</v>
      </c>
      <c r="C148">
        <v>2.2730279999999999E-2</v>
      </c>
      <c r="D148">
        <v>1.718254E-2</v>
      </c>
      <c r="E148">
        <v>-9.864164999999999E-4</v>
      </c>
      <c r="F148">
        <v>1.8279879999999998E-2</v>
      </c>
      <c r="G148">
        <v>5.5610939999999999E-3</v>
      </c>
      <c r="H148">
        <v>1.826467E-2</v>
      </c>
      <c r="I148">
        <v>-1.176545E-2</v>
      </c>
      <c r="J148">
        <v>-1.6725780000000001E-3</v>
      </c>
      <c r="K148">
        <v>-6.0237820000000001E-3</v>
      </c>
      <c r="L148">
        <v>-2.9428480000000001E-3</v>
      </c>
      <c r="M148">
        <v>1.32435E-2</v>
      </c>
      <c r="N148">
        <v>1.2072960000000001E-2</v>
      </c>
      <c r="O148">
        <v>8.9986140000000003E-3</v>
      </c>
      <c r="P148">
        <v>-1.09677E-2</v>
      </c>
      <c r="Q148">
        <v>3.8056660000000001E-3</v>
      </c>
      <c r="R148">
        <v>-3.798399E-3</v>
      </c>
      <c r="S148">
        <v>-4.9321549999999997E-3</v>
      </c>
      <c r="T148">
        <v>-1.1325110000000001E-3</v>
      </c>
      <c r="U148">
        <v>-5.1937470000000003E-3</v>
      </c>
    </row>
    <row r="149" spans="1:21" x14ac:dyDescent="0.25">
      <c r="A149" s="20">
        <f>-0.000000036942*10^9</f>
        <v>-36.942</v>
      </c>
      <c r="B149">
        <v>-1.6042859999999999E-2</v>
      </c>
      <c r="C149">
        <v>1.513105E-2</v>
      </c>
      <c r="D149">
        <v>6.4871089999999996E-3</v>
      </c>
      <c r="E149">
        <v>1.396172E-3</v>
      </c>
      <c r="F149">
        <v>1.002667E-2</v>
      </c>
      <c r="G149">
        <v>1.6228329999999999E-2</v>
      </c>
      <c r="H149">
        <v>5.6859550000000003E-3</v>
      </c>
      <c r="I149">
        <v>-9.6548450000000004E-3</v>
      </c>
      <c r="J149">
        <v>-9.1594180000000008E-3</v>
      </c>
      <c r="K149">
        <v>-1.176601E-2</v>
      </c>
      <c r="L149">
        <v>8.7077249999999995E-3</v>
      </c>
      <c r="M149">
        <v>5.0005470000000002E-3</v>
      </c>
      <c r="N149">
        <v>9.1374119999999993E-3</v>
      </c>
      <c r="O149">
        <v>6.3855489999999999E-3</v>
      </c>
      <c r="P149">
        <v>-1.0861900000000001E-2</v>
      </c>
      <c r="Q149">
        <v>1.105871E-3</v>
      </c>
      <c r="R149">
        <v>-2.6298410000000001E-2</v>
      </c>
      <c r="S149">
        <v>-4.6318599999999998E-3</v>
      </c>
      <c r="T149">
        <v>-3.8454420000000001E-3</v>
      </c>
      <c r="U149">
        <v>-1.2946549999999999E-2</v>
      </c>
    </row>
    <row r="150" spans="1:21" x14ac:dyDescent="0.25">
      <c r="A150" s="20">
        <f>-0.000000035942*10^9</f>
        <v>-35.942</v>
      </c>
      <c r="B150">
        <v>-8.7625010000000007E-3</v>
      </c>
      <c r="C150">
        <v>-2.8547830000000001E-3</v>
      </c>
      <c r="D150">
        <v>1.181051E-3</v>
      </c>
      <c r="E150">
        <v>1.120961E-2</v>
      </c>
      <c r="F150">
        <v>5.5426049999999999E-3</v>
      </c>
      <c r="G150">
        <v>1.9907190000000002E-2</v>
      </c>
      <c r="H150">
        <v>-2.07142E-3</v>
      </c>
      <c r="I150">
        <v>7.2159859999999998E-3</v>
      </c>
      <c r="J150">
        <v>-9.5812650000000003E-3</v>
      </c>
      <c r="K150">
        <v>-1.6006099999999999E-2</v>
      </c>
      <c r="L150">
        <v>1.1409559999999999E-2</v>
      </c>
      <c r="M150">
        <v>-6.7299690000000001E-4</v>
      </c>
      <c r="N150">
        <v>1.4939630000000001E-3</v>
      </c>
      <c r="O150">
        <v>-4.1089669999999998E-3</v>
      </c>
      <c r="P150">
        <v>-9.1888219999999993E-3</v>
      </c>
      <c r="Q150">
        <v>-3.8099449999999999E-3</v>
      </c>
      <c r="R150">
        <v>-2.4334089999999999E-2</v>
      </c>
      <c r="S150">
        <v>7.8906029999999995E-4</v>
      </c>
      <c r="T150">
        <v>-1.8115289999999999E-2</v>
      </c>
      <c r="U150">
        <v>-3.8662409999999999E-3</v>
      </c>
    </row>
    <row r="151" spans="1:21" x14ac:dyDescent="0.25">
      <c r="A151" s="20">
        <f>-0.000000034942*10^9</f>
        <v>-34.942</v>
      </c>
      <c r="B151">
        <v>-9.9366709999999998E-4</v>
      </c>
      <c r="C151">
        <v>-1.2115570000000001E-2</v>
      </c>
      <c r="D151">
        <v>2.4250069999999999E-3</v>
      </c>
      <c r="E151">
        <v>1.5293559999999999E-2</v>
      </c>
      <c r="F151">
        <v>6.6319949999999999E-3</v>
      </c>
      <c r="G151">
        <v>1.2143640000000001E-2</v>
      </c>
      <c r="H151">
        <v>6.8318789999999999E-3</v>
      </c>
      <c r="I151">
        <v>9.8382969999999993E-3</v>
      </c>
      <c r="J151">
        <v>-8.6712400000000002E-3</v>
      </c>
      <c r="K151">
        <v>-4.8266819999999997E-3</v>
      </c>
      <c r="L151">
        <v>-1.457524E-3</v>
      </c>
      <c r="M151">
        <v>-2.4470090000000002E-4</v>
      </c>
      <c r="N151">
        <v>-6.2366679999999999E-3</v>
      </c>
      <c r="O151">
        <v>-1.132176E-2</v>
      </c>
      <c r="P151">
        <v>-5.7753739999999996E-4</v>
      </c>
      <c r="Q151">
        <v>-9.2450999999999992E-3</v>
      </c>
      <c r="R151">
        <v>-1.41242E-2</v>
      </c>
      <c r="S151">
        <v>3.8217559999999999E-4</v>
      </c>
      <c r="T151">
        <v>-2.318541E-2</v>
      </c>
      <c r="U151">
        <v>6.8415180000000004E-3</v>
      </c>
    </row>
    <row r="152" spans="1:21" x14ac:dyDescent="0.25">
      <c r="A152" s="20">
        <f>-0.000000033942*10^9</f>
        <v>-33.942</v>
      </c>
      <c r="B152">
        <v>-7.3768729999999999E-3</v>
      </c>
      <c r="C152">
        <v>-8.7485549999999999E-3</v>
      </c>
      <c r="D152">
        <v>-6.0218219999999996E-3</v>
      </c>
      <c r="E152">
        <v>7.4637210000000004E-3</v>
      </c>
      <c r="F152">
        <v>8.5532560000000004E-3</v>
      </c>
      <c r="G152">
        <v>9.1315619999999993E-3</v>
      </c>
      <c r="H152">
        <v>9.7823920000000009E-3</v>
      </c>
      <c r="I152">
        <v>4.6861100000000003E-3</v>
      </c>
      <c r="J152">
        <v>-6.4875239999999997E-3</v>
      </c>
      <c r="K152">
        <v>8.2830309999999997E-3</v>
      </c>
      <c r="L152">
        <v>-1.1027840000000001E-2</v>
      </c>
      <c r="M152">
        <v>-5.0523599999999997E-3</v>
      </c>
      <c r="N152">
        <v>1.8575530000000001E-3</v>
      </c>
      <c r="O152">
        <v>-8.8060540000000007E-3</v>
      </c>
      <c r="P152">
        <v>5.5311980000000002E-3</v>
      </c>
      <c r="Q152">
        <v>-8.0726459999999993E-3</v>
      </c>
      <c r="R152">
        <v>-1.044935E-2</v>
      </c>
      <c r="S152">
        <v>-6.8924069999999997E-3</v>
      </c>
      <c r="T152">
        <v>-1.5995659999999998E-2</v>
      </c>
      <c r="U152">
        <v>8.0582429999999998E-5</v>
      </c>
    </row>
    <row r="153" spans="1:21" x14ac:dyDescent="0.25">
      <c r="A153" s="20">
        <f>-0.000000032942*10^9</f>
        <v>-32.942</v>
      </c>
      <c r="B153">
        <v>-1.387704E-2</v>
      </c>
      <c r="C153">
        <v>-7.0434959999999998E-3</v>
      </c>
      <c r="D153">
        <v>-1.348647E-2</v>
      </c>
      <c r="E153">
        <v>2.3894320000000001E-5</v>
      </c>
      <c r="F153">
        <v>5.5981140000000004E-3</v>
      </c>
      <c r="G153">
        <v>1.643242E-2</v>
      </c>
      <c r="H153">
        <v>4.7120959999999998E-3</v>
      </c>
      <c r="I153">
        <v>2.535856E-3</v>
      </c>
      <c r="J153">
        <v>4.6036740000000003E-3</v>
      </c>
      <c r="K153">
        <v>1.041631E-2</v>
      </c>
      <c r="L153">
        <v>-7.4002019999999998E-3</v>
      </c>
      <c r="M153">
        <v>-5.8825850000000001E-3</v>
      </c>
      <c r="N153">
        <v>1.5713080000000001E-2</v>
      </c>
      <c r="O153">
        <v>-7.909368E-3</v>
      </c>
      <c r="P153">
        <v>4.3064440000000004E-3</v>
      </c>
      <c r="Q153">
        <v>-4.025608E-3</v>
      </c>
      <c r="R153">
        <v>-8.8344930000000006E-3</v>
      </c>
      <c r="S153">
        <v>-4.5776050000000002E-3</v>
      </c>
      <c r="T153">
        <v>-1.1414809999999999E-2</v>
      </c>
      <c r="U153">
        <v>-1.625805E-2</v>
      </c>
    </row>
    <row r="154" spans="1:21" x14ac:dyDescent="0.25">
      <c r="A154" s="20">
        <f>-0.000000031942*10^9</f>
        <v>-31.942000000000004</v>
      </c>
      <c r="B154">
        <v>-8.3612129999999993E-3</v>
      </c>
      <c r="C154">
        <v>-1.219549E-2</v>
      </c>
      <c r="D154">
        <v>-3.8263580000000002E-3</v>
      </c>
      <c r="E154">
        <v>1.9645679999999999E-3</v>
      </c>
      <c r="F154">
        <v>1.8227829999999999E-3</v>
      </c>
      <c r="G154">
        <v>1.2226219999999999E-2</v>
      </c>
      <c r="H154">
        <v>4.1809860000000003E-3</v>
      </c>
      <c r="I154">
        <v>6.3006689999999996E-4</v>
      </c>
      <c r="J154">
        <v>1.017596E-2</v>
      </c>
      <c r="K154">
        <v>1.4008430000000001E-2</v>
      </c>
      <c r="L154">
        <v>-1.688894E-3</v>
      </c>
      <c r="M154">
        <v>3.9737380000000001E-3</v>
      </c>
      <c r="N154">
        <v>1.28789E-2</v>
      </c>
      <c r="O154">
        <v>-1.117523E-2</v>
      </c>
      <c r="P154">
        <v>-2.5447320000000001E-3</v>
      </c>
      <c r="Q154">
        <v>-7.2854E-3</v>
      </c>
      <c r="R154">
        <v>-5.2173080000000004E-3</v>
      </c>
      <c r="S154">
        <v>2.2289580000000001E-3</v>
      </c>
      <c r="T154">
        <v>-8.8039580000000006E-3</v>
      </c>
      <c r="U154">
        <v>-2.046421E-2</v>
      </c>
    </row>
    <row r="155" spans="1:21" x14ac:dyDescent="0.25">
      <c r="A155" s="20">
        <f>-0.000000030942*10^9</f>
        <v>-30.942</v>
      </c>
      <c r="B155">
        <v>7.1643280000000002E-3</v>
      </c>
      <c r="C155">
        <v>-1.871577E-2</v>
      </c>
      <c r="D155">
        <v>1.2146809999999999E-2</v>
      </c>
      <c r="E155">
        <v>3.0657610000000002E-3</v>
      </c>
      <c r="F155">
        <v>-4.1849949999999997E-4</v>
      </c>
      <c r="G155">
        <v>-3.131507E-3</v>
      </c>
      <c r="H155">
        <v>-1.1701249999999999E-3</v>
      </c>
      <c r="I155">
        <v>-2.1216519999999999E-3</v>
      </c>
      <c r="J155">
        <v>-6.0269990000000003E-4</v>
      </c>
      <c r="K155">
        <v>2.355728E-2</v>
      </c>
      <c r="L155">
        <v>-4.5969560000000001E-3</v>
      </c>
      <c r="M155">
        <v>7.6008960000000002E-3</v>
      </c>
      <c r="N155">
        <v>5.5072760000000002E-3</v>
      </c>
      <c r="O155">
        <v>-1.455803E-2</v>
      </c>
      <c r="P155">
        <v>-7.4225519999999998E-3</v>
      </c>
      <c r="Q155">
        <v>-9.42226E-3</v>
      </c>
      <c r="R155">
        <v>-3.3174459999999999E-3</v>
      </c>
      <c r="S155">
        <v>1.877419E-3</v>
      </c>
      <c r="T155">
        <v>-6.8226789999999995E-4</v>
      </c>
      <c r="U155">
        <v>-1.1173260000000001E-2</v>
      </c>
    </row>
    <row r="156" spans="1:21" x14ac:dyDescent="0.25">
      <c r="A156" s="20">
        <f>-0.000000029942*10^9</f>
        <v>-29.941999999999997</v>
      </c>
      <c r="B156">
        <v>1.3595629999999999E-2</v>
      </c>
      <c r="C156">
        <v>-2.2813389999999999E-2</v>
      </c>
      <c r="D156">
        <v>1.0072050000000001E-2</v>
      </c>
      <c r="E156">
        <v>5.4323389999999996E-3</v>
      </c>
      <c r="F156">
        <v>-9.7199280000000003E-4</v>
      </c>
      <c r="G156">
        <v>-6.0109070000000002E-3</v>
      </c>
      <c r="H156">
        <v>-5.9328649999999998E-3</v>
      </c>
      <c r="I156">
        <v>-7.9719279999999997E-3</v>
      </c>
      <c r="J156">
        <v>-6.0616919999999996E-3</v>
      </c>
      <c r="K156">
        <v>1.6934339999999999E-2</v>
      </c>
      <c r="L156">
        <v>-4.3131910000000001E-3</v>
      </c>
      <c r="M156">
        <v>-3.6081310000000001E-3</v>
      </c>
      <c r="N156">
        <v>1.1202210000000001E-2</v>
      </c>
      <c r="O156">
        <v>-1.7524109999999999E-2</v>
      </c>
      <c r="P156">
        <v>-1.0619160000000001E-2</v>
      </c>
      <c r="Q156">
        <v>3.2249819999999999E-3</v>
      </c>
      <c r="R156">
        <v>-1.316343E-3</v>
      </c>
      <c r="S156">
        <v>4.1332490000000003E-3</v>
      </c>
      <c r="T156">
        <v>8.6357110000000008E-3</v>
      </c>
      <c r="U156">
        <v>-9.3672930000000005E-3</v>
      </c>
    </row>
    <row r="157" spans="1:21" x14ac:dyDescent="0.25">
      <c r="A157" s="20">
        <f>-0.000000028942*10^9</f>
        <v>-28.942</v>
      </c>
      <c r="B157">
        <v>1.59253E-3</v>
      </c>
      <c r="C157">
        <v>-1.674351E-2</v>
      </c>
      <c r="D157">
        <v>-6.9468469999999999E-3</v>
      </c>
      <c r="E157">
        <v>1.3899699999999999E-2</v>
      </c>
      <c r="F157">
        <v>-7.0302910000000001E-4</v>
      </c>
      <c r="G157">
        <v>5.3601789999999996E-3</v>
      </c>
      <c r="H157">
        <v>-5.8065390000000003E-3</v>
      </c>
      <c r="I157">
        <v>-7.5959900000000004E-3</v>
      </c>
      <c r="J157">
        <v>6.9406049999999999E-3</v>
      </c>
      <c r="K157">
        <v>-3.443397E-3</v>
      </c>
      <c r="L157">
        <v>7.4365940000000004E-3</v>
      </c>
      <c r="M157">
        <v>-1.1056399999999999E-2</v>
      </c>
      <c r="N157">
        <v>2.049463E-2</v>
      </c>
      <c r="O157">
        <v>-1.2785329999999999E-2</v>
      </c>
      <c r="P157">
        <v>-1.7656649999999999E-2</v>
      </c>
      <c r="Q157">
        <v>2.016312E-2</v>
      </c>
      <c r="R157">
        <v>6.0955690000000003E-3</v>
      </c>
      <c r="S157">
        <v>7.8653549999999992E-3</v>
      </c>
      <c r="T157">
        <v>1.0230950000000001E-2</v>
      </c>
      <c r="U157">
        <v>-1.2337259999999999E-2</v>
      </c>
    </row>
    <row r="158" spans="1:21" x14ac:dyDescent="0.25">
      <c r="A158" s="20">
        <f>-0.000000027942*10^9</f>
        <v>-27.942</v>
      </c>
      <c r="B158">
        <v>-4.6396589999999998E-4</v>
      </c>
      <c r="C158">
        <v>-3.5423189999999999E-3</v>
      </c>
      <c r="D158">
        <v>-1.2202620000000001E-2</v>
      </c>
      <c r="E158">
        <v>1.0600979999999999E-2</v>
      </c>
      <c r="F158">
        <v>-3.372328E-3</v>
      </c>
      <c r="G158">
        <v>8.9984660000000001E-3</v>
      </c>
      <c r="H158">
        <v>-1.4958239999999999E-2</v>
      </c>
      <c r="I158">
        <v>5.4570510000000001E-3</v>
      </c>
      <c r="J158">
        <v>1.141504E-2</v>
      </c>
      <c r="K158">
        <v>-1.0901950000000001E-2</v>
      </c>
      <c r="L158">
        <v>6.9757370000000001E-3</v>
      </c>
      <c r="M158">
        <v>-1.8770639999999999E-3</v>
      </c>
      <c r="N158">
        <v>1.690065E-2</v>
      </c>
      <c r="O158">
        <v>5.7111219999999999E-3</v>
      </c>
      <c r="P158">
        <v>-1.56104E-2</v>
      </c>
      <c r="Q158">
        <v>1.7193190000000001E-2</v>
      </c>
      <c r="R158">
        <v>1.335741E-2</v>
      </c>
      <c r="S158">
        <v>2.0559650000000001E-4</v>
      </c>
      <c r="T158">
        <v>6.8799799999999999E-3</v>
      </c>
      <c r="U158">
        <v>-8.6020919999999998E-4</v>
      </c>
    </row>
    <row r="159" spans="1:21" x14ac:dyDescent="0.25">
      <c r="A159" s="20">
        <f>-0.000000026942*10^9</f>
        <v>-26.942</v>
      </c>
      <c r="B159">
        <v>9.0224669999999993E-3</v>
      </c>
      <c r="C159">
        <v>-1.620287E-3</v>
      </c>
      <c r="D159">
        <v>-7.1938410000000003E-3</v>
      </c>
      <c r="E159">
        <v>-2.8663019999999998E-3</v>
      </c>
      <c r="F159">
        <v>-2.779068E-3</v>
      </c>
      <c r="G159">
        <v>-4.7636279999999998E-3</v>
      </c>
      <c r="H159">
        <v>-1.7541660000000001E-2</v>
      </c>
      <c r="I159">
        <v>1.6178330000000001E-2</v>
      </c>
      <c r="J159">
        <v>-7.9823719999999997E-3</v>
      </c>
      <c r="K159">
        <v>-3.07301E-4</v>
      </c>
      <c r="L159">
        <v>-8.5370540000000005E-3</v>
      </c>
      <c r="M159">
        <v>6.7790639999999996E-3</v>
      </c>
      <c r="N159">
        <v>1.073418E-3</v>
      </c>
      <c r="O159">
        <v>2.2400840000000002E-2</v>
      </c>
      <c r="P159">
        <v>-1.441447E-3</v>
      </c>
      <c r="Q159">
        <v>-2.173983E-3</v>
      </c>
      <c r="R159">
        <v>1.8732470000000001E-2</v>
      </c>
      <c r="S159">
        <v>-1.56296E-2</v>
      </c>
      <c r="T159">
        <v>1.035822E-2</v>
      </c>
      <c r="U159">
        <v>1.254623E-2</v>
      </c>
    </row>
    <row r="160" spans="1:21" x14ac:dyDescent="0.25">
      <c r="A160" s="20">
        <f>-0.000000025942*10^9</f>
        <v>-25.942</v>
      </c>
      <c r="B160">
        <v>2.2406320000000002E-3</v>
      </c>
      <c r="C160">
        <v>-1.260068E-2</v>
      </c>
      <c r="D160">
        <v>-5.421375E-3</v>
      </c>
      <c r="E160">
        <v>-3.0495420000000001E-3</v>
      </c>
      <c r="F160">
        <v>-1.7140230000000001E-3</v>
      </c>
      <c r="G160">
        <v>-1.502967E-2</v>
      </c>
      <c r="H160">
        <v>-5.9798580000000002E-3</v>
      </c>
      <c r="I160">
        <v>1.246544E-2</v>
      </c>
      <c r="J160">
        <v>-1.9808619999999999E-2</v>
      </c>
      <c r="K160">
        <v>1.449687E-2</v>
      </c>
      <c r="L160">
        <v>-2.8061269999999998E-3</v>
      </c>
      <c r="M160">
        <v>3.4734229999999999E-5</v>
      </c>
      <c r="N160">
        <v>-1.014776E-2</v>
      </c>
      <c r="O160">
        <v>1.36537E-2</v>
      </c>
      <c r="P160">
        <v>7.1430840000000001E-3</v>
      </c>
      <c r="Q160">
        <v>-6.2485550000000003E-3</v>
      </c>
      <c r="R160">
        <v>1.7620759999999999E-2</v>
      </c>
      <c r="S160">
        <v>-1.9121300000000001E-2</v>
      </c>
      <c r="T160">
        <v>2.04913E-2</v>
      </c>
      <c r="U160">
        <v>9.7746380000000004E-3</v>
      </c>
    </row>
    <row r="161" spans="1:21" x14ac:dyDescent="0.25">
      <c r="A161" s="20">
        <f>-0.000000024942*10^9</f>
        <v>-24.942</v>
      </c>
      <c r="B161">
        <v>-1.2912669999999999E-2</v>
      </c>
      <c r="C161">
        <v>-1.45182E-2</v>
      </c>
      <c r="D161">
        <v>-5.9278849999999999E-3</v>
      </c>
      <c r="E161">
        <v>1.1802770000000001E-2</v>
      </c>
      <c r="F161">
        <v>-1.018676E-2</v>
      </c>
      <c r="G161">
        <v>-7.2278409999999996E-3</v>
      </c>
      <c r="H161">
        <v>-1.9281369999999999E-3</v>
      </c>
      <c r="I161">
        <v>7.4585490000000001E-3</v>
      </c>
      <c r="J161">
        <v>-1.3911679999999999E-2</v>
      </c>
      <c r="K161">
        <v>1.7305250000000001E-2</v>
      </c>
      <c r="L161">
        <v>1.9194030000000001E-2</v>
      </c>
      <c r="M161">
        <v>-6.1658959999999997E-3</v>
      </c>
      <c r="N161">
        <v>-6.6009509999999999E-3</v>
      </c>
      <c r="O161">
        <v>-6.1997780000000004E-3</v>
      </c>
      <c r="P161">
        <v>5.7691469999999996E-3</v>
      </c>
      <c r="Q161">
        <v>5.1054020000000002E-3</v>
      </c>
      <c r="R161">
        <v>2.2302400000000001E-3</v>
      </c>
      <c r="S161">
        <v>-2.0762900000000002E-3</v>
      </c>
      <c r="T161">
        <v>2.2174610000000001E-2</v>
      </c>
      <c r="U161">
        <v>6.1677140000000004E-3</v>
      </c>
    </row>
    <row r="162" spans="1:21" x14ac:dyDescent="0.25">
      <c r="A162" s="20">
        <f>-0.000000023942*10^9</f>
        <v>-23.942</v>
      </c>
      <c r="B162">
        <v>-1.4224789999999999E-2</v>
      </c>
      <c r="C162">
        <v>-4.9550920000000004E-3</v>
      </c>
      <c r="D162">
        <v>-4.2093529999999999E-3</v>
      </c>
      <c r="E162">
        <v>1.505194E-2</v>
      </c>
      <c r="F162">
        <v>-9.0954139999999996E-3</v>
      </c>
      <c r="G162">
        <v>2.177773E-3</v>
      </c>
      <c r="H162">
        <v>-7.2587110000000004E-4</v>
      </c>
      <c r="I162">
        <v>1.1130660000000001E-2</v>
      </c>
      <c r="J162">
        <v>-1.8694019999999999E-2</v>
      </c>
      <c r="K162">
        <v>6.2849239999999999E-3</v>
      </c>
      <c r="L162">
        <v>1.9962959999999998E-2</v>
      </c>
      <c r="M162">
        <v>-3.1978419999999998E-3</v>
      </c>
      <c r="N162">
        <v>2.9866430000000002E-3</v>
      </c>
      <c r="O162">
        <v>-6.3565499999999999E-3</v>
      </c>
      <c r="P162">
        <v>-1.693291E-3</v>
      </c>
      <c r="Q162">
        <v>-6.4574719999999997E-4</v>
      </c>
      <c r="R162">
        <v>-1.2961210000000001E-2</v>
      </c>
      <c r="S162">
        <v>1.263601E-2</v>
      </c>
      <c r="T162">
        <v>9.1814600000000007E-3</v>
      </c>
      <c r="U162">
        <v>8.8071590000000002E-3</v>
      </c>
    </row>
    <row r="163" spans="1:21" x14ac:dyDescent="0.25">
      <c r="A163" s="20">
        <f>-0.000000022942*10^9</f>
        <v>-22.942</v>
      </c>
      <c r="B163">
        <v>-4.1355419999999999E-3</v>
      </c>
      <c r="C163">
        <v>-2.9943550000000002E-3</v>
      </c>
      <c r="D163">
        <v>-4.3175990000000001E-3</v>
      </c>
      <c r="E163">
        <v>-3.8239379999999998E-3</v>
      </c>
      <c r="F163">
        <v>4.250869E-3</v>
      </c>
      <c r="G163">
        <v>-1.2312590000000001E-4</v>
      </c>
      <c r="H163">
        <v>7.4143680000000002E-3</v>
      </c>
      <c r="I163">
        <v>6.9453049999999997E-3</v>
      </c>
      <c r="J163">
        <v>-2.747136E-2</v>
      </c>
      <c r="K163">
        <v>1.4443839999999999E-3</v>
      </c>
      <c r="L163">
        <v>7.7479480000000002E-3</v>
      </c>
      <c r="M163">
        <v>-4.4018030000000001E-3</v>
      </c>
      <c r="N163">
        <v>9.2776439999999998E-3</v>
      </c>
      <c r="O163">
        <v>6.223068E-3</v>
      </c>
      <c r="P163">
        <v>-9.7728810000000006E-3</v>
      </c>
      <c r="Q163">
        <v>-1.753938E-2</v>
      </c>
      <c r="R163">
        <v>-1.7695869999999999E-2</v>
      </c>
      <c r="S163">
        <v>5.4469000000000002E-3</v>
      </c>
      <c r="T163">
        <v>-3.2889630000000002E-3</v>
      </c>
      <c r="U163">
        <v>3.9359130000000001E-3</v>
      </c>
    </row>
    <row r="164" spans="1:21" x14ac:dyDescent="0.25">
      <c r="A164" s="20">
        <f>-0.000000021942*10^9</f>
        <v>-21.942</v>
      </c>
      <c r="B164">
        <v>5.1652900000000003E-3</v>
      </c>
      <c r="C164">
        <v>-1.3269040000000001E-3</v>
      </c>
      <c r="D164">
        <v>-1.2335250000000001E-2</v>
      </c>
      <c r="E164">
        <v>-1.4509319999999999E-2</v>
      </c>
      <c r="F164">
        <v>-1.032425E-3</v>
      </c>
      <c r="G164">
        <v>-9.7752359999999996E-3</v>
      </c>
      <c r="H164">
        <v>9.2783469999999993E-3</v>
      </c>
      <c r="I164">
        <v>-7.098455E-3</v>
      </c>
      <c r="J164">
        <v>-1.6613180000000002E-2</v>
      </c>
      <c r="K164">
        <v>9.3845260000000007E-3</v>
      </c>
      <c r="L164">
        <v>5.4930170000000002E-3</v>
      </c>
      <c r="M164">
        <v>-3.9023489999999998E-3</v>
      </c>
      <c r="N164">
        <v>1.314012E-2</v>
      </c>
      <c r="O164">
        <v>8.2623660000000002E-3</v>
      </c>
      <c r="P164">
        <v>-2.8545179999999999E-3</v>
      </c>
      <c r="Q164">
        <v>-1.8515719999999999E-2</v>
      </c>
      <c r="R164">
        <v>-1.5782230000000001E-2</v>
      </c>
      <c r="S164">
        <v>-4.5810369999999996E-3</v>
      </c>
      <c r="T164">
        <v>5.811713E-4</v>
      </c>
      <c r="U164">
        <v>1.111796E-3</v>
      </c>
    </row>
    <row r="165" spans="1:21" x14ac:dyDescent="0.25">
      <c r="A165" s="20">
        <f>-0.000000020942*10^9</f>
        <v>-20.942</v>
      </c>
      <c r="B165">
        <v>6.0545900000000003E-3</v>
      </c>
      <c r="C165">
        <v>8.0465789999999999E-3</v>
      </c>
      <c r="D165">
        <v>-1.267799E-2</v>
      </c>
      <c r="E165">
        <v>-2.1278170000000002E-3</v>
      </c>
      <c r="F165">
        <v>-1.7756000000000001E-2</v>
      </c>
      <c r="G165">
        <v>-1.5662120000000002E-2</v>
      </c>
      <c r="H165">
        <v>-5.1192689999999999E-4</v>
      </c>
      <c r="I165">
        <v>-1.2461059999999999E-2</v>
      </c>
      <c r="J165">
        <v>5.1561389999999997E-3</v>
      </c>
      <c r="K165">
        <v>1.144182E-2</v>
      </c>
      <c r="L165">
        <v>3.1097009999999999E-3</v>
      </c>
      <c r="M165">
        <v>2.1850649999999999E-3</v>
      </c>
      <c r="N165">
        <v>1.221914E-2</v>
      </c>
      <c r="O165">
        <v>-9.1296650000000003E-4</v>
      </c>
      <c r="P165">
        <v>1.143748E-2</v>
      </c>
      <c r="Q165">
        <v>-1.0443930000000001E-2</v>
      </c>
      <c r="R165">
        <v>-3.4520419999999998E-3</v>
      </c>
      <c r="S165">
        <v>-6.0064579999999997E-4</v>
      </c>
      <c r="T165">
        <v>7.0600740000000004E-3</v>
      </c>
      <c r="U165">
        <v>8.9377780000000004E-3</v>
      </c>
    </row>
    <row r="166" spans="1:21" x14ac:dyDescent="0.25">
      <c r="A166" s="20">
        <f>-0.000000019942*10^9</f>
        <v>-19.942</v>
      </c>
      <c r="B166">
        <v>2.6568760000000001E-4</v>
      </c>
      <c r="C166">
        <v>1.285673E-2</v>
      </c>
      <c r="D166">
        <v>-5.4458040000000003E-3</v>
      </c>
      <c r="E166">
        <v>6.7391209999999998E-3</v>
      </c>
      <c r="F166">
        <v>-1.6267319999999998E-2</v>
      </c>
      <c r="G166">
        <v>-8.7025420000000006E-3</v>
      </c>
      <c r="H166">
        <v>-8.7815440000000005E-3</v>
      </c>
      <c r="I166">
        <v>-6.7210359999999995E-4</v>
      </c>
      <c r="J166">
        <v>1.605792E-2</v>
      </c>
      <c r="K166">
        <v>8.2098840000000006E-3</v>
      </c>
      <c r="L166">
        <v>3.555958E-4</v>
      </c>
      <c r="M166">
        <v>7.1569199999999998E-4</v>
      </c>
      <c r="N166">
        <v>8.062596E-3</v>
      </c>
      <c r="O166">
        <v>-2.2635490000000001E-3</v>
      </c>
      <c r="P166">
        <v>9.8938749999999999E-3</v>
      </c>
      <c r="Q166">
        <v>-5.7860389999999998E-3</v>
      </c>
      <c r="R166">
        <v>6.4901560000000004E-3</v>
      </c>
      <c r="S166">
        <v>-1.663629E-3</v>
      </c>
      <c r="T166">
        <v>-1.373244E-3</v>
      </c>
      <c r="U166">
        <v>1.2295540000000001E-2</v>
      </c>
    </row>
    <row r="167" spans="1:21" x14ac:dyDescent="0.25">
      <c r="A167" s="20">
        <f>-0.000000018942*10^9</f>
        <v>-18.942</v>
      </c>
      <c r="B167">
        <v>-6.8664670000000002E-3</v>
      </c>
      <c r="C167">
        <v>1.496986E-2</v>
      </c>
      <c r="D167">
        <v>-1.1158619999999999E-2</v>
      </c>
      <c r="E167">
        <v>-3.5836090000000002E-3</v>
      </c>
      <c r="F167">
        <v>-4.521415E-3</v>
      </c>
      <c r="G167">
        <v>7.5396420000000005E-4</v>
      </c>
      <c r="H167">
        <v>-4.8649820000000003E-3</v>
      </c>
      <c r="I167">
        <v>1.089947E-2</v>
      </c>
      <c r="J167">
        <v>6.379399E-3</v>
      </c>
      <c r="K167">
        <v>8.410832E-3</v>
      </c>
      <c r="L167">
        <v>9.2237329999999996E-3</v>
      </c>
      <c r="M167">
        <v>-6.3249209999999998E-3</v>
      </c>
      <c r="N167">
        <v>4.477183E-3</v>
      </c>
      <c r="O167">
        <v>5.0531009999999999E-3</v>
      </c>
      <c r="P167">
        <v>-7.2086209999999999E-4</v>
      </c>
      <c r="Q167">
        <v>-4.09494E-3</v>
      </c>
      <c r="R167">
        <v>5.1391370000000002E-3</v>
      </c>
      <c r="S167">
        <v>-8.5782150000000001E-3</v>
      </c>
      <c r="T167">
        <v>-6.9982860000000003E-3</v>
      </c>
      <c r="U167">
        <v>1.2029390000000001E-3</v>
      </c>
    </row>
    <row r="168" spans="1:21" x14ac:dyDescent="0.25">
      <c r="A168" s="20">
        <f>-0.000000017942*10^9</f>
        <v>-17.942</v>
      </c>
      <c r="B168">
        <v>-1.5897330000000001E-2</v>
      </c>
      <c r="C168">
        <v>1.38475E-2</v>
      </c>
      <c r="D168">
        <v>-1.678961E-2</v>
      </c>
      <c r="E168">
        <v>-1.362882E-2</v>
      </c>
      <c r="F168">
        <v>-1.884139E-3</v>
      </c>
      <c r="G168">
        <v>1.0501180000000001E-3</v>
      </c>
      <c r="H168">
        <v>5.3435540000000004E-3</v>
      </c>
      <c r="I168">
        <v>-2.4550119999999999E-3</v>
      </c>
      <c r="J168">
        <v>-5.5786350000000002E-3</v>
      </c>
      <c r="K168">
        <v>2.6241340000000002E-3</v>
      </c>
      <c r="L168">
        <v>1.233481E-2</v>
      </c>
      <c r="M168">
        <v>-8.7448839999999996E-3</v>
      </c>
      <c r="N168">
        <v>-3.2870429999999999E-3</v>
      </c>
      <c r="O168">
        <v>3.8721749999999998E-3</v>
      </c>
      <c r="P168">
        <v>-6.571365E-3</v>
      </c>
      <c r="Q168">
        <v>-9.5585830000000007E-3</v>
      </c>
      <c r="R168">
        <v>7.0959020000000003E-3</v>
      </c>
      <c r="S168">
        <v>-8.4058410000000002E-5</v>
      </c>
      <c r="T168">
        <v>5.751964E-3</v>
      </c>
      <c r="U168">
        <v>-1.530047E-2</v>
      </c>
    </row>
    <row r="169" spans="1:21" x14ac:dyDescent="0.25">
      <c r="A169" s="20">
        <f>-0.000000016942*10^9</f>
        <v>-16.942</v>
      </c>
      <c r="B169">
        <v>-2.1242960000000002E-2</v>
      </c>
      <c r="C169">
        <v>9.235544E-3</v>
      </c>
      <c r="D169">
        <v>-8.7079759999999997E-4</v>
      </c>
      <c r="E169">
        <v>-3.0396889999999999E-3</v>
      </c>
      <c r="F169">
        <v>-3.6079279999999998E-3</v>
      </c>
      <c r="G169">
        <v>2.6510629999999999E-3</v>
      </c>
      <c r="H169">
        <v>7.8136739999999996E-3</v>
      </c>
      <c r="I169">
        <v>-1.9579699999999998E-2</v>
      </c>
      <c r="J169">
        <v>-2.3212649999999999E-3</v>
      </c>
      <c r="K169">
        <v>-1.045652E-2</v>
      </c>
      <c r="L169">
        <v>2.4268529999999999E-4</v>
      </c>
      <c r="M169">
        <v>-3.0123929999999999E-3</v>
      </c>
      <c r="N169">
        <v>-7.2920479999999998E-3</v>
      </c>
      <c r="O169">
        <v>-2.8411439999999999E-3</v>
      </c>
      <c r="P169">
        <v>-9.2851689999999994E-3</v>
      </c>
      <c r="Q169">
        <v>-1.3708720000000001E-2</v>
      </c>
      <c r="R169">
        <v>4.0886469999999999E-3</v>
      </c>
      <c r="S169">
        <v>9.7320659999999993E-3</v>
      </c>
      <c r="T169">
        <v>1.397261E-2</v>
      </c>
      <c r="U169">
        <v>-1.552041E-2</v>
      </c>
    </row>
    <row r="170" spans="1:21" x14ac:dyDescent="0.25">
      <c r="A170" s="20">
        <f>-0.000000015942*10^9</f>
        <v>-15.942000000000002</v>
      </c>
      <c r="B170">
        <v>-1.7410309999999998E-2</v>
      </c>
      <c r="C170">
        <v>1.2937779999999999E-2</v>
      </c>
      <c r="D170">
        <v>1.891808E-2</v>
      </c>
      <c r="E170">
        <v>1.4642820000000001E-2</v>
      </c>
      <c r="F170">
        <v>-1.421142E-3</v>
      </c>
      <c r="G170">
        <v>1.0254900000000001E-2</v>
      </c>
      <c r="H170">
        <v>-7.4716029999999996E-4</v>
      </c>
      <c r="I170">
        <v>-7.7724930000000001E-3</v>
      </c>
      <c r="J170">
        <v>6.6769129999999996E-3</v>
      </c>
      <c r="K170">
        <v>-1.8632570000000001E-2</v>
      </c>
      <c r="L170">
        <v>-6.4317280000000003E-3</v>
      </c>
      <c r="M170">
        <v>-6.314119E-4</v>
      </c>
      <c r="N170">
        <v>-2.8028509999999999E-3</v>
      </c>
      <c r="O170">
        <v>-3.3753579999999997E-4</v>
      </c>
      <c r="P170">
        <v>-7.4453599999999998E-3</v>
      </c>
      <c r="Q170">
        <v>-1.060271E-3</v>
      </c>
      <c r="R170">
        <v>-5.3279879999999996E-3</v>
      </c>
      <c r="S170">
        <v>3.0631209999999998E-3</v>
      </c>
      <c r="T170">
        <v>-2.1799829999999999E-3</v>
      </c>
      <c r="U170">
        <v>1.3864249999999999E-3</v>
      </c>
    </row>
    <row r="171" spans="1:21" x14ac:dyDescent="0.25">
      <c r="A171" s="20">
        <f>-0.000000014942*10^9</f>
        <v>-14.941999999999998</v>
      </c>
      <c r="B171">
        <v>-1.478148E-2</v>
      </c>
      <c r="C171">
        <v>1.3450699999999999E-2</v>
      </c>
      <c r="D171">
        <v>1.398601E-2</v>
      </c>
      <c r="E171">
        <v>1.045368E-2</v>
      </c>
      <c r="F171">
        <v>-2.0852230000000002E-3</v>
      </c>
      <c r="G171">
        <v>9.4849979999999997E-3</v>
      </c>
      <c r="H171">
        <v>-2.840422E-3</v>
      </c>
      <c r="I171">
        <v>1.2135409999999999E-2</v>
      </c>
      <c r="J171">
        <v>8.2444649999999994E-3</v>
      </c>
      <c r="K171">
        <v>-7.7426539999999999E-3</v>
      </c>
      <c r="L171">
        <v>-2.4754840000000002E-4</v>
      </c>
      <c r="M171">
        <v>-4.5610659999999999E-3</v>
      </c>
      <c r="N171">
        <v>-1.6975650000000001E-3</v>
      </c>
      <c r="O171">
        <v>6.2380480000000004E-3</v>
      </c>
      <c r="P171">
        <v>1.43301E-3</v>
      </c>
      <c r="Q171">
        <v>1.1420400000000001E-2</v>
      </c>
      <c r="R171">
        <v>-3.1443949999999999E-3</v>
      </c>
      <c r="S171">
        <v>-6.08021E-3</v>
      </c>
      <c r="T171">
        <v>-1.889089E-2</v>
      </c>
      <c r="U171">
        <v>1.3609670000000001E-2</v>
      </c>
    </row>
    <row r="172" spans="1:21" x14ac:dyDescent="0.25">
      <c r="A172" s="20">
        <f>-0.000000013942*10^9</f>
        <v>-13.942</v>
      </c>
      <c r="B172">
        <v>-1.9699359999999999E-2</v>
      </c>
      <c r="C172">
        <v>1.8186280000000001E-3</v>
      </c>
      <c r="D172">
        <v>-2.302162E-3</v>
      </c>
      <c r="E172">
        <v>-6.0515539999999998E-3</v>
      </c>
      <c r="F172">
        <v>-7.1211219999999997E-3</v>
      </c>
      <c r="G172">
        <v>-3.9593450000000004E-3</v>
      </c>
      <c r="H172">
        <v>1.0190289999999999E-2</v>
      </c>
      <c r="I172">
        <v>6.5760920000000004E-3</v>
      </c>
      <c r="J172">
        <v>2.2227660000000002E-3</v>
      </c>
      <c r="K172">
        <v>1.174822E-2</v>
      </c>
      <c r="L172">
        <v>1.1543040000000001E-3</v>
      </c>
      <c r="M172">
        <v>1.9012320000000001E-3</v>
      </c>
      <c r="N172">
        <v>-3.6690149999999999E-3</v>
      </c>
      <c r="O172">
        <v>9.0061359999999997E-4</v>
      </c>
      <c r="P172">
        <v>4.6449680000000002E-3</v>
      </c>
      <c r="Q172">
        <v>6.7065739999999999E-3</v>
      </c>
      <c r="R172">
        <v>-2.5369149999999998E-3</v>
      </c>
      <c r="S172">
        <v>-6.6464519999999997E-3</v>
      </c>
      <c r="T172">
        <v>-8.348467E-3</v>
      </c>
      <c r="U172">
        <v>8.9876920000000003E-3</v>
      </c>
    </row>
    <row r="173" spans="1:21" x14ac:dyDescent="0.25">
      <c r="A173" s="20">
        <f>-0.000000012942*10^9</f>
        <v>-12.942</v>
      </c>
      <c r="B173">
        <v>-1.9409309999999999E-2</v>
      </c>
      <c r="C173">
        <v>-2.9806630000000001E-3</v>
      </c>
      <c r="D173">
        <v>-3.734509E-3</v>
      </c>
      <c r="E173">
        <v>-5.679595E-3</v>
      </c>
      <c r="F173">
        <v>-5.6688880000000004E-3</v>
      </c>
      <c r="G173">
        <v>-4.8194290000000001E-3</v>
      </c>
      <c r="H173">
        <v>1.222621E-2</v>
      </c>
      <c r="I173">
        <v>-1.240049E-2</v>
      </c>
      <c r="J173">
        <v>-3.5306140000000001E-3</v>
      </c>
      <c r="K173">
        <v>1.5231450000000001E-2</v>
      </c>
      <c r="L173">
        <v>-5.4081729999999996E-3</v>
      </c>
      <c r="M173">
        <v>9.1035040000000001E-3</v>
      </c>
      <c r="N173">
        <v>-1.8038329999999999E-3</v>
      </c>
      <c r="O173">
        <v>-7.3351459999999999E-3</v>
      </c>
      <c r="P173">
        <v>-3.9746160000000003E-3</v>
      </c>
      <c r="Q173">
        <v>1.5633839999999999E-3</v>
      </c>
      <c r="R173">
        <v>-6.9528130000000004E-3</v>
      </c>
      <c r="S173">
        <v>3.209623E-3</v>
      </c>
      <c r="T173">
        <v>1.274044E-2</v>
      </c>
      <c r="U173">
        <v>-2.0986379999999999E-3</v>
      </c>
    </row>
    <row r="174" spans="1:21" x14ac:dyDescent="0.25">
      <c r="A174" s="20">
        <f>-0.000000011942*10^9</f>
        <v>-11.942</v>
      </c>
      <c r="B174">
        <v>-6.4996969999999996E-3</v>
      </c>
      <c r="C174">
        <v>4.6568640000000001E-3</v>
      </c>
      <c r="D174">
        <v>2.0404799999999999E-3</v>
      </c>
      <c r="E174">
        <v>2.9464000000000001E-3</v>
      </c>
      <c r="F174">
        <v>-2.3357059999999999E-4</v>
      </c>
      <c r="G174">
        <v>2.0519289999999999E-2</v>
      </c>
      <c r="H174">
        <v>-4.3693819999999998E-3</v>
      </c>
      <c r="I174">
        <v>-1.224476E-2</v>
      </c>
      <c r="J174">
        <v>-7.9944070000000002E-3</v>
      </c>
      <c r="K174">
        <v>9.4789899999999996E-3</v>
      </c>
      <c r="L174">
        <v>-4.5401189999999996E-3</v>
      </c>
      <c r="M174">
        <v>2.834067E-3</v>
      </c>
      <c r="N174">
        <v>1.5744559999999999E-3</v>
      </c>
      <c r="O174">
        <v>1.7492759999999999E-3</v>
      </c>
      <c r="P174">
        <v>-4.5479209999999999E-3</v>
      </c>
      <c r="Q174">
        <v>4.7161240000000004E-3</v>
      </c>
      <c r="R174">
        <v>2.2447809999999999E-3</v>
      </c>
      <c r="S174">
        <v>1.56139E-2</v>
      </c>
      <c r="T174">
        <v>1.4280650000000001E-2</v>
      </c>
      <c r="U174">
        <v>-1.3464729999999999E-3</v>
      </c>
    </row>
    <row r="175" spans="1:21" x14ac:dyDescent="0.25">
      <c r="A175" s="20">
        <f>-0.000000010942*10^9</f>
        <v>-10.942</v>
      </c>
      <c r="B175">
        <v>6.9691090000000002E-3</v>
      </c>
      <c r="C175">
        <v>1.04466E-2</v>
      </c>
      <c r="D175">
        <v>1.725189E-3</v>
      </c>
      <c r="E175">
        <v>1.855307E-3</v>
      </c>
      <c r="F175">
        <v>-1.2387120000000001E-3</v>
      </c>
      <c r="G175">
        <v>2.9253769999999998E-2</v>
      </c>
      <c r="H175">
        <v>-1.317378E-2</v>
      </c>
      <c r="I175">
        <v>4.2299169999999997E-3</v>
      </c>
      <c r="J175">
        <v>-3.7091619999999998E-3</v>
      </c>
      <c r="K175">
        <v>1.77217E-3</v>
      </c>
      <c r="L175">
        <v>-5.405679E-3</v>
      </c>
      <c r="M175">
        <v>5.5913649999999996E-4</v>
      </c>
      <c r="N175">
        <v>6.9419939999999997E-4</v>
      </c>
      <c r="O175">
        <v>2.0035420000000002E-2</v>
      </c>
      <c r="P175">
        <v>7.7246370000000003E-3</v>
      </c>
      <c r="Q175">
        <v>7.9563180000000004E-3</v>
      </c>
      <c r="R175">
        <v>1.0279999999999999E-2</v>
      </c>
      <c r="S175">
        <v>1.1304120000000001E-2</v>
      </c>
      <c r="T175">
        <v>2.8065210000000002E-3</v>
      </c>
      <c r="U175">
        <v>9.5139140000000001E-3</v>
      </c>
    </row>
    <row r="176" spans="1:21" x14ac:dyDescent="0.25">
      <c r="A176" s="20">
        <f>-0.000000009942*10^9</f>
        <v>-9.9420000000000002</v>
      </c>
      <c r="B176">
        <v>5.8979760000000001E-3</v>
      </c>
      <c r="C176">
        <v>7.9646319999999993E-3</v>
      </c>
      <c r="D176">
        <v>-4.7305689999999996E-3</v>
      </c>
      <c r="E176">
        <v>-4.3451089999999998E-3</v>
      </c>
      <c r="F176">
        <v>-9.6990219999999999E-3</v>
      </c>
      <c r="G176">
        <v>2.0806930000000002E-3</v>
      </c>
      <c r="H176">
        <v>-6.5643580000000002E-3</v>
      </c>
      <c r="I176">
        <v>1.040749E-2</v>
      </c>
      <c r="J176">
        <v>8.7075739999999992E-3</v>
      </c>
      <c r="K176">
        <v>-1.2556039999999999E-2</v>
      </c>
      <c r="L176">
        <v>-1.2333240000000001E-2</v>
      </c>
      <c r="M176">
        <v>1.0350140000000001E-2</v>
      </c>
      <c r="N176">
        <v>2.6624190000000001E-3</v>
      </c>
      <c r="O176">
        <v>2.33277E-2</v>
      </c>
      <c r="P176">
        <v>1.182969E-2</v>
      </c>
      <c r="Q176">
        <v>6.0675520000000004E-3</v>
      </c>
      <c r="R176">
        <v>5.9958870000000001E-3</v>
      </c>
      <c r="S176">
        <v>-4.166782E-3</v>
      </c>
      <c r="T176">
        <v>-6.6108240000000004E-4</v>
      </c>
      <c r="U176">
        <v>1.32356E-2</v>
      </c>
    </row>
    <row r="177" spans="1:21" x14ac:dyDescent="0.25">
      <c r="A177" s="20">
        <f>-0.000000008942*10^9</f>
        <v>-8.9420000000000002</v>
      </c>
      <c r="B177">
        <v>-5.6505900000000003E-4</v>
      </c>
      <c r="C177">
        <v>1.8971979999999999E-3</v>
      </c>
      <c r="D177">
        <v>-7.9652300000000002E-3</v>
      </c>
      <c r="E177">
        <v>-6.5480620000000003E-3</v>
      </c>
      <c r="F177">
        <v>-1.7307079999999999E-2</v>
      </c>
      <c r="G177">
        <v>-9.0945000000000002E-3</v>
      </c>
      <c r="H177">
        <v>6.0451979999999999E-3</v>
      </c>
      <c r="I177">
        <v>8.6353690000000004E-3</v>
      </c>
      <c r="J177">
        <v>7.3222970000000002E-3</v>
      </c>
      <c r="K177">
        <v>-1.6866920000000001E-2</v>
      </c>
      <c r="L177">
        <v>-4.2715670000000004E-3</v>
      </c>
      <c r="M177">
        <v>1.282254E-2</v>
      </c>
      <c r="N177">
        <v>1.44697E-2</v>
      </c>
      <c r="O177">
        <v>1.069927E-2</v>
      </c>
      <c r="P177">
        <v>1.427003E-3</v>
      </c>
      <c r="Q177">
        <v>-4.5093859999999998E-3</v>
      </c>
      <c r="R177">
        <v>4.6852689999999997E-3</v>
      </c>
      <c r="S177">
        <v>-6.7011129999999999E-3</v>
      </c>
      <c r="T177">
        <v>1.282177E-3</v>
      </c>
      <c r="U177">
        <v>1.2937459999999999E-3</v>
      </c>
    </row>
    <row r="178" spans="1:21" x14ac:dyDescent="0.25">
      <c r="A178" s="20">
        <f>-0.000000007942*10^9</f>
        <v>-7.9419999999999993</v>
      </c>
      <c r="B178">
        <v>6.5747460000000002E-3</v>
      </c>
      <c r="C178">
        <v>-5.3628970000000002E-3</v>
      </c>
      <c r="D178">
        <v>4.0111180000000001E-3</v>
      </c>
      <c r="E178">
        <v>-1.71009E-3</v>
      </c>
      <c r="F178">
        <v>-1.171346E-2</v>
      </c>
      <c r="G178">
        <v>5.5971399999999996E-3</v>
      </c>
      <c r="H178">
        <v>1.3258610000000001E-2</v>
      </c>
      <c r="I178">
        <v>1.332421E-2</v>
      </c>
      <c r="J178">
        <v>9.4620689999999998E-4</v>
      </c>
      <c r="K178">
        <v>-6.5605949999999998E-3</v>
      </c>
      <c r="L178">
        <v>1.111909E-2</v>
      </c>
      <c r="M178">
        <v>2.8592330000000001E-3</v>
      </c>
      <c r="N178">
        <v>1.6191199999999999E-2</v>
      </c>
      <c r="O178">
        <v>9.8983009999999995E-4</v>
      </c>
      <c r="P178">
        <v>-1.16493E-2</v>
      </c>
      <c r="Q178">
        <v>-1.145619E-2</v>
      </c>
      <c r="R178">
        <v>1.3526269999999999E-3</v>
      </c>
      <c r="S178">
        <v>1.506879E-3</v>
      </c>
      <c r="T178">
        <v>-4.1621590000000003E-3</v>
      </c>
      <c r="U178">
        <v>-6.5415100000000004E-3</v>
      </c>
    </row>
    <row r="179" spans="1:21" x14ac:dyDescent="0.25">
      <c r="A179" s="20">
        <f>-0.000000006942*10^9</f>
        <v>-6.9420000000000002</v>
      </c>
      <c r="B179">
        <v>1.0821849999999999E-2</v>
      </c>
      <c r="C179">
        <v>-1.196152E-2</v>
      </c>
      <c r="D179">
        <v>1.6640160000000001E-2</v>
      </c>
      <c r="E179">
        <v>2.6247689999999999E-3</v>
      </c>
      <c r="F179">
        <v>4.0930799999999998E-3</v>
      </c>
      <c r="G179">
        <v>9.0447340000000005E-3</v>
      </c>
      <c r="H179">
        <v>6.4342690000000003E-3</v>
      </c>
      <c r="I179">
        <v>1.455177E-2</v>
      </c>
      <c r="J179">
        <v>4.5376490000000004E-3</v>
      </c>
      <c r="K179">
        <v>2.8194219999999998E-3</v>
      </c>
      <c r="L179">
        <v>6.8946459999999999E-3</v>
      </c>
      <c r="M179">
        <v>-5.9349379999999998E-3</v>
      </c>
      <c r="N179">
        <v>5.3057199999999999E-3</v>
      </c>
      <c r="O179">
        <v>-1.455614E-3</v>
      </c>
      <c r="P179">
        <v>-1.7658690000000001E-2</v>
      </c>
      <c r="Q179">
        <v>-6.6672019999999997E-3</v>
      </c>
      <c r="R179">
        <v>-9.0625140000000007E-3</v>
      </c>
      <c r="S179">
        <v>3.971741E-3</v>
      </c>
      <c r="T179">
        <v>-1.0507000000000001E-2</v>
      </c>
      <c r="U179">
        <v>4.8918690000000001E-3</v>
      </c>
    </row>
    <row r="180" spans="1:21" x14ac:dyDescent="0.25">
      <c r="A180" s="20">
        <f>-0.000000005942*10^9</f>
        <v>-5.9420000000000002</v>
      </c>
      <c r="B180">
        <v>-1.450191E-3</v>
      </c>
      <c r="C180">
        <v>-8.814321E-3</v>
      </c>
      <c r="D180">
        <v>9.5328170000000007E-3</v>
      </c>
      <c r="E180">
        <v>-1.1291129999999999E-3</v>
      </c>
      <c r="F180">
        <v>1.571498E-2</v>
      </c>
      <c r="G180">
        <v>8.4515719999999992E-3</v>
      </c>
      <c r="H180">
        <v>-1.927174E-3</v>
      </c>
      <c r="I180">
        <v>1.120314E-2</v>
      </c>
      <c r="J180">
        <v>3.1785149999999998E-3</v>
      </c>
      <c r="K180">
        <v>5.4273960000000001E-3</v>
      </c>
      <c r="L180">
        <v>-1.202403E-2</v>
      </c>
      <c r="M180">
        <v>-1.249603E-2</v>
      </c>
      <c r="N180">
        <v>9.0001179999999997E-3</v>
      </c>
      <c r="O180">
        <v>-4.074818E-3</v>
      </c>
      <c r="P180">
        <v>-1.4413250000000001E-2</v>
      </c>
      <c r="Q180">
        <v>-7.0844740000000003E-3</v>
      </c>
      <c r="R180">
        <v>-1.5784400000000001E-2</v>
      </c>
      <c r="S180">
        <v>1.4416660000000001E-3</v>
      </c>
      <c r="T180">
        <v>-2.787295E-3</v>
      </c>
      <c r="U180">
        <v>1.097445E-2</v>
      </c>
    </row>
    <row r="181" spans="1:21" x14ac:dyDescent="0.25">
      <c r="A181" s="20">
        <f>-0.000000004942*10^9</f>
        <v>-4.9419999999999993</v>
      </c>
      <c r="B181">
        <v>-6.89136E-3</v>
      </c>
      <c r="C181">
        <v>5.1482380000000003E-3</v>
      </c>
      <c r="D181">
        <v>-2.6617239999999999E-3</v>
      </c>
      <c r="E181">
        <v>-1.129623E-3</v>
      </c>
      <c r="F181">
        <v>1.260466E-2</v>
      </c>
      <c r="G181">
        <v>1.7858490000000001E-2</v>
      </c>
      <c r="H181">
        <v>3.3826730000000001E-3</v>
      </c>
      <c r="I181">
        <v>1.414253E-2</v>
      </c>
      <c r="J181">
        <v>-3.3680649999999999E-4</v>
      </c>
      <c r="K181">
        <v>4.0364909999999997E-3</v>
      </c>
      <c r="L181">
        <v>-1.439037E-2</v>
      </c>
      <c r="M181">
        <v>-1.0713240000000001E-2</v>
      </c>
      <c r="N181">
        <v>1.5859310000000001E-2</v>
      </c>
      <c r="O181">
        <v>-6.4346919999999997E-3</v>
      </c>
      <c r="P181">
        <v>-5.5576569999999997E-3</v>
      </c>
      <c r="Q181">
        <v>-9.2456910000000003E-3</v>
      </c>
      <c r="R181">
        <v>-1.507766E-2</v>
      </c>
      <c r="S181">
        <v>5.6898970000000002E-3</v>
      </c>
      <c r="T181">
        <v>6.3470260000000004E-3</v>
      </c>
      <c r="U181">
        <v>3.7080139999999999E-3</v>
      </c>
    </row>
    <row r="182" spans="1:21" x14ac:dyDescent="0.25">
      <c r="A182" s="20">
        <f>-0.000000003942*10^9</f>
        <v>-3.9419999999999997</v>
      </c>
      <c r="B182">
        <v>7.1186820000000003E-3</v>
      </c>
      <c r="C182">
        <v>1.7797489999999999E-2</v>
      </c>
      <c r="D182">
        <v>7.9149019999999997E-3</v>
      </c>
      <c r="E182">
        <v>1.7590049999999999E-2</v>
      </c>
      <c r="F182">
        <v>3.0466439999999998E-3</v>
      </c>
      <c r="G182">
        <v>2.3613209999999999E-2</v>
      </c>
      <c r="H182">
        <v>1.7012960000000001E-2</v>
      </c>
      <c r="I182">
        <v>2.2487E-2</v>
      </c>
      <c r="J182">
        <v>9.3839379999999997E-3</v>
      </c>
      <c r="K182">
        <v>1.493016E-2</v>
      </c>
      <c r="L182">
        <v>9.1692260000000008E-3</v>
      </c>
      <c r="M182">
        <v>1.1398180000000001E-2</v>
      </c>
      <c r="N182">
        <v>8.4604659999999998E-3</v>
      </c>
      <c r="O182">
        <v>-5.5981170000000003E-4</v>
      </c>
      <c r="P182">
        <v>9.0411420000000003E-3</v>
      </c>
      <c r="Q182">
        <v>2.0988259999999998E-3</v>
      </c>
      <c r="R182">
        <v>2.7898129999999999E-3</v>
      </c>
      <c r="S182">
        <v>2.3365449999999999E-2</v>
      </c>
      <c r="T182">
        <v>7.8713759999999994E-3</v>
      </c>
      <c r="U182">
        <v>1.0341349999999999E-2</v>
      </c>
    </row>
    <row r="183" spans="1:21" x14ac:dyDescent="0.25">
      <c r="A183" s="20">
        <f>-0.000000002942*10^9</f>
        <v>-2.9420000000000002</v>
      </c>
      <c r="B183">
        <v>2.683731E-2</v>
      </c>
      <c r="C183">
        <v>3.5323090000000001E-2</v>
      </c>
      <c r="D183">
        <v>4.9289850000000003E-2</v>
      </c>
      <c r="E183">
        <v>5.1147720000000001E-2</v>
      </c>
      <c r="F183">
        <v>1.6214079999999999E-2</v>
      </c>
      <c r="G183">
        <v>2.3710999999999999E-2</v>
      </c>
      <c r="H183">
        <v>4.2349379999999999E-2</v>
      </c>
      <c r="I183">
        <v>4.558682E-2</v>
      </c>
      <c r="J183">
        <v>2.8840020000000001E-2</v>
      </c>
      <c r="K183">
        <v>4.2336239999999997E-2</v>
      </c>
      <c r="L183">
        <v>4.0804640000000003E-2</v>
      </c>
      <c r="M183">
        <v>5.2891800000000003E-2</v>
      </c>
      <c r="N183">
        <v>2.1198359999999999E-2</v>
      </c>
      <c r="O183">
        <v>2.206847E-2</v>
      </c>
      <c r="P183">
        <v>3.6326600000000001E-2</v>
      </c>
      <c r="Q183">
        <v>1.88224E-2</v>
      </c>
      <c r="R183">
        <v>4.1313929999999999E-2</v>
      </c>
      <c r="S183">
        <v>4.6196950000000001E-2</v>
      </c>
      <c r="T183">
        <v>1.807893E-2</v>
      </c>
      <c r="U183">
        <v>3.7732880000000003E-2</v>
      </c>
    </row>
    <row r="184" spans="1:21" x14ac:dyDescent="0.25">
      <c r="A184" s="20">
        <f>-0.000000001942*10^9</f>
        <v>-1.9420000000000002</v>
      </c>
      <c r="B184">
        <v>4.8557929999999999E-2</v>
      </c>
      <c r="C184">
        <v>7.3532630000000002E-2</v>
      </c>
      <c r="D184">
        <v>0.1023642</v>
      </c>
      <c r="E184">
        <v>9.5217140000000006E-2</v>
      </c>
      <c r="F184">
        <v>5.7686880000000003E-2</v>
      </c>
      <c r="G184">
        <v>4.2088510000000003E-2</v>
      </c>
      <c r="H184">
        <v>8.7767250000000005E-2</v>
      </c>
      <c r="I184">
        <v>9.5837099999999995E-2</v>
      </c>
      <c r="J184">
        <v>6.3774330000000004E-2</v>
      </c>
      <c r="K184">
        <v>7.8228989999999998E-2</v>
      </c>
      <c r="L184">
        <v>7.9329109999999994E-2</v>
      </c>
      <c r="M184">
        <v>0.1028864</v>
      </c>
      <c r="N184">
        <v>6.661483E-2</v>
      </c>
      <c r="O184">
        <v>6.3436320000000004E-2</v>
      </c>
      <c r="P184">
        <v>7.5104000000000004E-2</v>
      </c>
      <c r="Q184">
        <v>4.9832920000000003E-2</v>
      </c>
      <c r="R184">
        <v>8.5545099999999999E-2</v>
      </c>
      <c r="S184">
        <v>7.6108449999999994E-2</v>
      </c>
      <c r="T184">
        <v>4.5717840000000003E-2</v>
      </c>
      <c r="U184">
        <v>7.3980619999999997E-2</v>
      </c>
    </row>
    <row r="185" spans="1:21" x14ac:dyDescent="0.25">
      <c r="A185" s="20">
        <f>-0.000000000942*10^9</f>
        <v>-0.94200000000000006</v>
      </c>
      <c r="B185">
        <v>9.5802750000000006E-2</v>
      </c>
      <c r="C185">
        <v>0.1273804</v>
      </c>
      <c r="D185">
        <v>0.15343809999999999</v>
      </c>
      <c r="E185">
        <v>0.1565686</v>
      </c>
      <c r="F185">
        <v>0.11568870000000001</v>
      </c>
      <c r="G185">
        <v>9.8330909999999994E-2</v>
      </c>
      <c r="H185">
        <v>0.1413162</v>
      </c>
      <c r="I185">
        <v>0.16743350000000001</v>
      </c>
      <c r="J185">
        <v>0.1292999</v>
      </c>
      <c r="K185">
        <v>0.1307575</v>
      </c>
      <c r="L185">
        <v>0.13359470000000001</v>
      </c>
      <c r="M185">
        <v>0.15243590000000001</v>
      </c>
      <c r="N185">
        <v>0.11967800000000001</v>
      </c>
      <c r="O185">
        <v>0.1228749</v>
      </c>
      <c r="P185">
        <v>0.1210169</v>
      </c>
      <c r="Q185">
        <v>0.1163526</v>
      </c>
      <c r="R185">
        <v>0.1375354</v>
      </c>
      <c r="S185">
        <v>0.13666130000000001</v>
      </c>
      <c r="T185">
        <v>9.3252189999999999E-2</v>
      </c>
      <c r="U185">
        <v>0.1234301</v>
      </c>
    </row>
    <row r="186" spans="1:21" x14ac:dyDescent="0.25">
      <c r="A186" s="20">
        <f>0.000000000058*10^9</f>
        <v>5.8000000000000003E-2</v>
      </c>
      <c r="B186">
        <v>0.17472579999999999</v>
      </c>
      <c r="C186">
        <v>0.19962830000000001</v>
      </c>
      <c r="D186">
        <v>0.2263889</v>
      </c>
      <c r="E186">
        <v>0.24144080000000001</v>
      </c>
      <c r="F186">
        <v>0.19620209999999999</v>
      </c>
      <c r="G186">
        <v>0.1839788</v>
      </c>
      <c r="H186">
        <v>0.20706060000000001</v>
      </c>
      <c r="I186">
        <v>0.24992010000000001</v>
      </c>
      <c r="J186">
        <v>0.20518529999999999</v>
      </c>
      <c r="K186">
        <v>0.20732210000000001</v>
      </c>
      <c r="L186">
        <v>0.19911570000000001</v>
      </c>
      <c r="M186">
        <v>0.21908030000000001</v>
      </c>
      <c r="N186">
        <v>0.18458820000000001</v>
      </c>
      <c r="O186">
        <v>0.19916049999999999</v>
      </c>
      <c r="P186">
        <v>0.1791056</v>
      </c>
      <c r="Q186">
        <v>0.20189029999999999</v>
      </c>
      <c r="R186">
        <v>0.21377969999999999</v>
      </c>
      <c r="S186">
        <v>0.21876709999999999</v>
      </c>
      <c r="T186">
        <v>0.1613233</v>
      </c>
      <c r="U186">
        <v>0.19145380000000001</v>
      </c>
    </row>
    <row r="187" spans="1:21" x14ac:dyDescent="0.25">
      <c r="A187" s="20">
        <f>0.000000001058*10^9</f>
        <v>1.0580000000000001</v>
      </c>
      <c r="B187">
        <v>0.26316659999999997</v>
      </c>
      <c r="C187">
        <v>0.29559570000000002</v>
      </c>
      <c r="D187">
        <v>0.33327309999999999</v>
      </c>
      <c r="E187">
        <v>0.34350320000000001</v>
      </c>
      <c r="F187">
        <v>0.2903271</v>
      </c>
      <c r="G187">
        <v>0.28259200000000001</v>
      </c>
      <c r="H187">
        <v>0.2933366</v>
      </c>
      <c r="I187">
        <v>0.33146049999999999</v>
      </c>
      <c r="J187">
        <v>0.26913910000000002</v>
      </c>
      <c r="K187">
        <v>0.3033592</v>
      </c>
      <c r="L187">
        <v>0.2833214</v>
      </c>
      <c r="M187">
        <v>0.31973639999999998</v>
      </c>
      <c r="N187">
        <v>0.27349319999999999</v>
      </c>
      <c r="O187">
        <v>0.27972989999999998</v>
      </c>
      <c r="P187">
        <v>0.25780760000000003</v>
      </c>
      <c r="Q187">
        <v>0.28809990000000002</v>
      </c>
      <c r="R187">
        <v>0.31169000000000002</v>
      </c>
      <c r="S187">
        <v>0.29876829999999999</v>
      </c>
      <c r="T187">
        <v>0.25197599999999998</v>
      </c>
      <c r="U187">
        <v>0.26883089999999998</v>
      </c>
    </row>
    <row r="188" spans="1:21" x14ac:dyDescent="0.25">
      <c r="A188" s="20">
        <f>0.000000002058*10^9</f>
        <v>2.0580000000000003</v>
      </c>
      <c r="B188">
        <v>0.3556435</v>
      </c>
      <c r="C188">
        <v>0.39098270000000002</v>
      </c>
      <c r="D188">
        <v>0.43841449999999998</v>
      </c>
      <c r="E188">
        <v>0.44660850000000002</v>
      </c>
      <c r="F188">
        <v>0.38129479999999999</v>
      </c>
      <c r="G188">
        <v>0.37785800000000003</v>
      </c>
      <c r="H188">
        <v>0.38452190000000003</v>
      </c>
      <c r="I188">
        <v>0.4116668</v>
      </c>
      <c r="J188">
        <v>0.34517690000000001</v>
      </c>
      <c r="K188">
        <v>0.39853919999999998</v>
      </c>
      <c r="L188">
        <v>0.39554220000000001</v>
      </c>
      <c r="M188">
        <v>0.42895450000000002</v>
      </c>
      <c r="N188">
        <v>0.37385269999999998</v>
      </c>
      <c r="O188">
        <v>0.35521560000000002</v>
      </c>
      <c r="P188">
        <v>0.34755340000000001</v>
      </c>
      <c r="Q188">
        <v>0.3813706</v>
      </c>
      <c r="R188">
        <v>0.41034340000000002</v>
      </c>
      <c r="S188">
        <v>0.39025650000000001</v>
      </c>
      <c r="T188">
        <v>0.36032409999999998</v>
      </c>
      <c r="U188">
        <v>0.35581990000000002</v>
      </c>
    </row>
    <row r="189" spans="1:21" x14ac:dyDescent="0.25">
      <c r="A189" s="20">
        <f>0.000000003058*10^9</f>
        <v>3.0579999999999998</v>
      </c>
      <c r="B189">
        <v>0.45657599999999998</v>
      </c>
      <c r="C189">
        <v>0.4754159</v>
      </c>
      <c r="D189">
        <v>0.51910829999999997</v>
      </c>
      <c r="E189">
        <v>0.53674820000000001</v>
      </c>
      <c r="F189">
        <v>0.46924379999999999</v>
      </c>
      <c r="G189">
        <v>0.45941470000000001</v>
      </c>
      <c r="H189">
        <v>0.47951490000000002</v>
      </c>
      <c r="I189">
        <v>0.50034940000000006</v>
      </c>
      <c r="J189">
        <v>0.44750570000000001</v>
      </c>
      <c r="K189">
        <v>0.48117219999999999</v>
      </c>
      <c r="L189">
        <v>0.50704079999999996</v>
      </c>
      <c r="M189">
        <v>0.51277609999999996</v>
      </c>
      <c r="N189">
        <v>0.46571950000000001</v>
      </c>
      <c r="O189">
        <v>0.44095869999999998</v>
      </c>
      <c r="P189">
        <v>0.43563039999999997</v>
      </c>
      <c r="Q189">
        <v>0.47498249999999997</v>
      </c>
      <c r="R189">
        <v>0.4979923</v>
      </c>
      <c r="S189">
        <v>0.4898612</v>
      </c>
      <c r="T189">
        <v>0.46127390000000001</v>
      </c>
      <c r="U189">
        <v>0.45711429999999997</v>
      </c>
    </row>
    <row r="190" spans="1:21" x14ac:dyDescent="0.25">
      <c r="A190" s="20">
        <f>0.000000004058*10^9</f>
        <v>4.0579999999999998</v>
      </c>
      <c r="B190">
        <v>0.55046209999999995</v>
      </c>
      <c r="C190">
        <v>0.56171709999999997</v>
      </c>
      <c r="D190">
        <v>0.58968609999999999</v>
      </c>
      <c r="E190">
        <v>0.60912679999999997</v>
      </c>
      <c r="F190">
        <v>0.54315270000000004</v>
      </c>
      <c r="G190">
        <v>0.53415590000000002</v>
      </c>
      <c r="H190">
        <v>0.57714989999999999</v>
      </c>
      <c r="I190">
        <v>0.58685580000000004</v>
      </c>
      <c r="J190">
        <v>0.54894030000000005</v>
      </c>
      <c r="K190">
        <v>0.56044039999999995</v>
      </c>
      <c r="L190">
        <v>0.58832439999999997</v>
      </c>
      <c r="M190">
        <v>0.57881119999999997</v>
      </c>
      <c r="N190">
        <v>0.54304189999999997</v>
      </c>
      <c r="O190">
        <v>0.54734729999999998</v>
      </c>
      <c r="P190">
        <v>0.53425549999999999</v>
      </c>
      <c r="Q190">
        <v>0.55293769999999998</v>
      </c>
      <c r="R190">
        <v>0.5777156</v>
      </c>
      <c r="S190">
        <v>0.570886</v>
      </c>
      <c r="T190">
        <v>0.54197629999999997</v>
      </c>
      <c r="U190">
        <v>0.55382739999999997</v>
      </c>
    </row>
    <row r="191" spans="1:21" x14ac:dyDescent="0.25">
      <c r="A191" s="20">
        <f>0.000000005058*10^9</f>
        <v>5.0579999999999998</v>
      </c>
      <c r="B191">
        <v>0.61668940000000005</v>
      </c>
      <c r="C191">
        <v>0.63996560000000002</v>
      </c>
      <c r="D191">
        <v>0.65153459999999996</v>
      </c>
      <c r="E191">
        <v>0.66734819999999995</v>
      </c>
      <c r="F191">
        <v>0.60170109999999999</v>
      </c>
      <c r="G191">
        <v>0.6055471</v>
      </c>
      <c r="H191">
        <v>0.65073689999999995</v>
      </c>
      <c r="I191">
        <v>0.65689189999999997</v>
      </c>
      <c r="J191">
        <v>0.62339750000000005</v>
      </c>
      <c r="K191">
        <v>0.63749960000000006</v>
      </c>
      <c r="L191">
        <v>0.64573910000000001</v>
      </c>
      <c r="M191">
        <v>0.64320200000000005</v>
      </c>
      <c r="N191">
        <v>0.61203819999999998</v>
      </c>
      <c r="O191">
        <v>0.64480970000000004</v>
      </c>
      <c r="P191">
        <v>0.63160970000000005</v>
      </c>
      <c r="Q191">
        <v>0.61756180000000005</v>
      </c>
      <c r="R191">
        <v>0.64212130000000001</v>
      </c>
      <c r="S191">
        <v>0.63499550000000005</v>
      </c>
      <c r="T191">
        <v>0.61228119999999997</v>
      </c>
      <c r="U191">
        <v>0.62576889999999996</v>
      </c>
    </row>
    <row r="192" spans="1:21" x14ac:dyDescent="0.25">
      <c r="A192" s="20">
        <f>0.000000006058*10^9</f>
        <v>6.0580000000000007</v>
      </c>
      <c r="B192">
        <v>0.6605877</v>
      </c>
      <c r="C192">
        <v>0.69822419999999996</v>
      </c>
      <c r="D192">
        <v>0.69419220000000004</v>
      </c>
      <c r="E192">
        <v>0.70668200000000003</v>
      </c>
      <c r="F192">
        <v>0.65827259999999999</v>
      </c>
      <c r="G192">
        <v>0.66686860000000003</v>
      </c>
      <c r="H192">
        <v>0.69079800000000002</v>
      </c>
      <c r="I192">
        <v>0.70259919999999998</v>
      </c>
      <c r="J192">
        <v>0.66650169999999997</v>
      </c>
      <c r="K192">
        <v>0.69826440000000001</v>
      </c>
      <c r="L192">
        <v>0.68461249999999996</v>
      </c>
      <c r="M192">
        <v>0.69237539999999997</v>
      </c>
      <c r="N192">
        <v>0.67088519999999996</v>
      </c>
      <c r="O192">
        <v>0.69811190000000001</v>
      </c>
      <c r="P192">
        <v>0.69200969999999995</v>
      </c>
      <c r="Q192">
        <v>0.67928509999999998</v>
      </c>
      <c r="R192">
        <v>0.68255900000000003</v>
      </c>
      <c r="S192">
        <v>0.68718599999999996</v>
      </c>
      <c r="T192">
        <v>0.67044400000000004</v>
      </c>
      <c r="U192">
        <v>0.67595519999999998</v>
      </c>
    </row>
    <row r="193" spans="1:21" x14ac:dyDescent="0.25">
      <c r="A193" s="20">
        <f>0.000000007058*10^9</f>
        <v>7.0579999999999998</v>
      </c>
      <c r="B193">
        <v>0.69544890000000004</v>
      </c>
      <c r="C193">
        <v>0.73497420000000002</v>
      </c>
      <c r="D193">
        <v>0.7247363</v>
      </c>
      <c r="E193">
        <v>0.73121659999999999</v>
      </c>
      <c r="F193">
        <v>0.70221650000000002</v>
      </c>
      <c r="G193">
        <v>0.71019829999999995</v>
      </c>
      <c r="H193">
        <v>0.71429480000000001</v>
      </c>
      <c r="I193">
        <v>0.72524440000000001</v>
      </c>
      <c r="J193">
        <v>0.6962623</v>
      </c>
      <c r="K193">
        <v>0.72721720000000001</v>
      </c>
      <c r="L193">
        <v>0.70727839999999997</v>
      </c>
      <c r="M193">
        <v>0.71945879999999995</v>
      </c>
      <c r="N193">
        <v>0.71249929999999995</v>
      </c>
      <c r="O193">
        <v>0.71312200000000003</v>
      </c>
      <c r="P193">
        <v>0.71502719999999997</v>
      </c>
      <c r="Q193">
        <v>0.72446829999999995</v>
      </c>
      <c r="R193">
        <v>0.70529699999999995</v>
      </c>
      <c r="S193">
        <v>0.71920930000000005</v>
      </c>
      <c r="T193">
        <v>0.70543460000000002</v>
      </c>
      <c r="U193">
        <v>0.70472650000000003</v>
      </c>
    </row>
    <row r="194" spans="1:21" x14ac:dyDescent="0.25">
      <c r="A194" s="20">
        <f>0.000000008058*10^9</f>
        <v>8.0579999999999998</v>
      </c>
      <c r="B194">
        <v>0.72525910000000005</v>
      </c>
      <c r="C194">
        <v>0.74094510000000002</v>
      </c>
      <c r="D194">
        <v>0.74699669999999996</v>
      </c>
      <c r="E194">
        <v>0.74956429999999996</v>
      </c>
      <c r="F194">
        <v>0.72353529999999999</v>
      </c>
      <c r="G194">
        <v>0.73256770000000004</v>
      </c>
      <c r="H194">
        <v>0.73041029999999996</v>
      </c>
      <c r="I194">
        <v>0.74208649999999998</v>
      </c>
      <c r="J194">
        <v>0.72056600000000004</v>
      </c>
      <c r="K194">
        <v>0.73574740000000005</v>
      </c>
      <c r="L194">
        <v>0.72264969999999995</v>
      </c>
      <c r="M194">
        <v>0.7304832</v>
      </c>
      <c r="N194">
        <v>0.73664669999999999</v>
      </c>
      <c r="O194">
        <v>0.72047289999999997</v>
      </c>
      <c r="P194">
        <v>0.72687139999999995</v>
      </c>
      <c r="Q194">
        <v>0.73766169999999998</v>
      </c>
      <c r="R194">
        <v>0.72137309999999999</v>
      </c>
      <c r="S194">
        <v>0.73405089999999995</v>
      </c>
      <c r="T194">
        <v>0.72286340000000004</v>
      </c>
      <c r="U194">
        <v>0.71687469999999998</v>
      </c>
    </row>
    <row r="195" spans="1:21" x14ac:dyDescent="0.25">
      <c r="A195" s="20">
        <f>0.000000009058*10^9</f>
        <v>9.0580000000000016</v>
      </c>
      <c r="B195">
        <v>0.74992899999999996</v>
      </c>
      <c r="C195">
        <v>0.72945329999999997</v>
      </c>
      <c r="D195">
        <v>0.75284150000000005</v>
      </c>
      <c r="E195">
        <v>0.75047410000000003</v>
      </c>
      <c r="F195">
        <v>0.73097060000000003</v>
      </c>
      <c r="G195">
        <v>0.74325529999999995</v>
      </c>
      <c r="H195">
        <v>0.73529180000000005</v>
      </c>
      <c r="I195">
        <v>0.74923680000000004</v>
      </c>
      <c r="J195">
        <v>0.72533789999999998</v>
      </c>
      <c r="K195">
        <v>0.74283849999999996</v>
      </c>
      <c r="L195">
        <v>0.72996899999999998</v>
      </c>
      <c r="M195">
        <v>0.72887360000000001</v>
      </c>
      <c r="N195">
        <v>0.74832080000000001</v>
      </c>
      <c r="O195">
        <v>0.73646330000000004</v>
      </c>
      <c r="P195">
        <v>0.73969470000000004</v>
      </c>
      <c r="Q195">
        <v>0.73784249999999996</v>
      </c>
      <c r="R195">
        <v>0.73549580000000003</v>
      </c>
      <c r="S195">
        <v>0.74094459999999995</v>
      </c>
      <c r="T195">
        <v>0.73631990000000003</v>
      </c>
      <c r="U195">
        <v>0.7345758</v>
      </c>
    </row>
    <row r="196" spans="1:21" x14ac:dyDescent="0.25">
      <c r="A196" s="20">
        <f>0.000000010058*10^9</f>
        <v>10.058</v>
      </c>
      <c r="B196">
        <v>0.75285650000000004</v>
      </c>
      <c r="C196">
        <v>0.73140629999999995</v>
      </c>
      <c r="D196">
        <v>0.74299930000000003</v>
      </c>
      <c r="E196">
        <v>0.74372369999999999</v>
      </c>
      <c r="F196">
        <v>0.73426809999999998</v>
      </c>
      <c r="G196">
        <v>0.75090089999999998</v>
      </c>
      <c r="H196">
        <v>0.7296918</v>
      </c>
      <c r="I196">
        <v>0.73725350000000001</v>
      </c>
      <c r="J196">
        <v>0.72306400000000004</v>
      </c>
      <c r="K196">
        <v>0.74123090000000003</v>
      </c>
      <c r="L196">
        <v>0.73582110000000001</v>
      </c>
      <c r="M196">
        <v>0.72669240000000002</v>
      </c>
      <c r="N196">
        <v>0.74898089999999995</v>
      </c>
      <c r="O196">
        <v>0.74854200000000004</v>
      </c>
      <c r="P196">
        <v>0.74244770000000004</v>
      </c>
      <c r="Q196">
        <v>0.73690809999999995</v>
      </c>
      <c r="R196">
        <v>0.73270109999999999</v>
      </c>
      <c r="S196">
        <v>0.74191649999999998</v>
      </c>
      <c r="T196">
        <v>0.74496830000000003</v>
      </c>
      <c r="U196">
        <v>0.74591039999999997</v>
      </c>
    </row>
    <row r="197" spans="1:21" x14ac:dyDescent="0.25">
      <c r="A197" s="20">
        <f>0.000000011058*10^9</f>
        <v>11.058</v>
      </c>
      <c r="B197">
        <v>0.7312438</v>
      </c>
      <c r="C197">
        <v>0.73942350000000001</v>
      </c>
      <c r="D197">
        <v>0.73157070000000002</v>
      </c>
      <c r="E197">
        <v>0.74290579999999995</v>
      </c>
      <c r="F197">
        <v>0.73681549999999996</v>
      </c>
      <c r="G197">
        <v>0.75035229999999997</v>
      </c>
      <c r="H197">
        <v>0.71899559999999996</v>
      </c>
      <c r="I197">
        <v>0.72513179999999999</v>
      </c>
      <c r="J197">
        <v>0.72821329999999995</v>
      </c>
      <c r="K197">
        <v>0.72913629999999996</v>
      </c>
      <c r="L197">
        <v>0.7414039</v>
      </c>
      <c r="M197">
        <v>0.72614000000000001</v>
      </c>
      <c r="N197">
        <v>0.73595770000000005</v>
      </c>
      <c r="O197">
        <v>0.74494210000000005</v>
      </c>
      <c r="P197">
        <v>0.73314860000000004</v>
      </c>
      <c r="Q197">
        <v>0.72713229999999995</v>
      </c>
      <c r="R197">
        <v>0.71429019999999999</v>
      </c>
      <c r="S197">
        <v>0.73750459999999995</v>
      </c>
      <c r="T197">
        <v>0.74060539999999997</v>
      </c>
      <c r="U197">
        <v>0.73019389999999995</v>
      </c>
    </row>
    <row r="198" spans="1:21" x14ac:dyDescent="0.25">
      <c r="A198" s="20">
        <f>0.000000012058*10^9</f>
        <v>12.058</v>
      </c>
      <c r="B198">
        <v>0.71482429999999997</v>
      </c>
      <c r="C198">
        <v>0.72886470000000003</v>
      </c>
      <c r="D198">
        <v>0.72845260000000001</v>
      </c>
      <c r="E198">
        <v>0.7318962</v>
      </c>
      <c r="F198">
        <v>0.73236789999999996</v>
      </c>
      <c r="G198">
        <v>0.73549940000000003</v>
      </c>
      <c r="H198">
        <v>0.70915870000000003</v>
      </c>
      <c r="I198">
        <v>0.72195069999999995</v>
      </c>
      <c r="J198">
        <v>0.72596970000000005</v>
      </c>
      <c r="K198">
        <v>0.71797820000000001</v>
      </c>
      <c r="L198">
        <v>0.72894179999999997</v>
      </c>
      <c r="M198">
        <v>0.71951240000000005</v>
      </c>
      <c r="N198">
        <v>0.72034600000000004</v>
      </c>
      <c r="O198">
        <v>0.73876399999999998</v>
      </c>
      <c r="P198">
        <v>0.72393209999999997</v>
      </c>
      <c r="Q198">
        <v>0.71435930000000003</v>
      </c>
      <c r="R198">
        <v>0.70900620000000003</v>
      </c>
      <c r="S198">
        <v>0.72740570000000004</v>
      </c>
      <c r="T198">
        <v>0.73023979999999999</v>
      </c>
      <c r="U198">
        <v>0.71605620000000003</v>
      </c>
    </row>
    <row r="199" spans="1:21" x14ac:dyDescent="0.25">
      <c r="A199" s="20">
        <f>0.000000013058*10^9</f>
        <v>13.058</v>
      </c>
      <c r="B199">
        <v>0.71263880000000002</v>
      </c>
      <c r="C199">
        <v>0.71480429999999995</v>
      </c>
      <c r="D199">
        <v>0.72036990000000001</v>
      </c>
      <c r="E199">
        <v>0.71060760000000001</v>
      </c>
      <c r="F199">
        <v>0.71836440000000001</v>
      </c>
      <c r="G199">
        <v>0.71211230000000003</v>
      </c>
      <c r="H199">
        <v>0.7109647</v>
      </c>
      <c r="I199">
        <v>0.71251310000000001</v>
      </c>
      <c r="J199">
        <v>0.71669150000000004</v>
      </c>
      <c r="K199">
        <v>0.70876119999999998</v>
      </c>
      <c r="L199">
        <v>0.70750049999999998</v>
      </c>
      <c r="M199">
        <v>0.71607270000000001</v>
      </c>
      <c r="N199">
        <v>0.71844920000000001</v>
      </c>
      <c r="O199">
        <v>0.73045800000000005</v>
      </c>
      <c r="P199">
        <v>0.72049739999999995</v>
      </c>
      <c r="Q199">
        <v>0.71008649999999995</v>
      </c>
      <c r="R199">
        <v>0.71472329999999995</v>
      </c>
      <c r="S199">
        <v>0.71773469999999995</v>
      </c>
      <c r="T199">
        <v>0.72449850000000005</v>
      </c>
      <c r="U199">
        <v>0.71776759999999995</v>
      </c>
    </row>
    <row r="200" spans="1:21" x14ac:dyDescent="0.25">
      <c r="A200" s="20">
        <f>0.000000014058*10^9</f>
        <v>14.058</v>
      </c>
      <c r="B200">
        <v>0.70824149999999997</v>
      </c>
      <c r="C200">
        <v>0.71214849999999996</v>
      </c>
      <c r="D200">
        <v>0.7038721</v>
      </c>
      <c r="E200">
        <v>0.69854519999999998</v>
      </c>
      <c r="F200">
        <v>0.70511080000000004</v>
      </c>
      <c r="G200">
        <v>0.69413630000000004</v>
      </c>
      <c r="H200">
        <v>0.71632379999999996</v>
      </c>
      <c r="I200">
        <v>0.69987049999999995</v>
      </c>
      <c r="J200">
        <v>0.716194</v>
      </c>
      <c r="K200">
        <v>0.70441969999999998</v>
      </c>
      <c r="L200">
        <v>0.70022980000000001</v>
      </c>
      <c r="M200">
        <v>0.71700030000000003</v>
      </c>
      <c r="N200">
        <v>0.71754300000000004</v>
      </c>
      <c r="O200">
        <v>0.71139620000000003</v>
      </c>
      <c r="P200">
        <v>0.71726849999999998</v>
      </c>
      <c r="Q200">
        <v>0.71457499999999996</v>
      </c>
      <c r="R200">
        <v>0.71059360000000005</v>
      </c>
      <c r="S200">
        <v>0.71943970000000002</v>
      </c>
      <c r="T200">
        <v>0.72387420000000002</v>
      </c>
      <c r="U200">
        <v>0.70933279999999999</v>
      </c>
    </row>
    <row r="201" spans="1:21" x14ac:dyDescent="0.25">
      <c r="A201" s="20">
        <f>0.000000015058*10^9</f>
        <v>15.058000000000002</v>
      </c>
      <c r="B201">
        <v>0.70165889999999997</v>
      </c>
      <c r="C201">
        <v>0.70676720000000004</v>
      </c>
      <c r="D201">
        <v>0.69983910000000005</v>
      </c>
      <c r="E201">
        <v>0.6993222</v>
      </c>
      <c r="F201">
        <v>0.70141050000000005</v>
      </c>
      <c r="G201">
        <v>0.69035199999999997</v>
      </c>
      <c r="H201">
        <v>0.70775220000000005</v>
      </c>
      <c r="I201">
        <v>0.6994011</v>
      </c>
      <c r="J201">
        <v>0.72173229999999999</v>
      </c>
      <c r="K201">
        <v>0.70877730000000005</v>
      </c>
      <c r="L201">
        <v>0.70139419999999997</v>
      </c>
      <c r="M201">
        <v>0.71045579999999997</v>
      </c>
      <c r="N201">
        <v>0.70342190000000004</v>
      </c>
      <c r="O201">
        <v>0.70019390000000004</v>
      </c>
      <c r="P201">
        <v>0.70978189999999997</v>
      </c>
      <c r="Q201">
        <v>0.71545009999999998</v>
      </c>
      <c r="R201">
        <v>0.70053489999999996</v>
      </c>
      <c r="S201">
        <v>0.72287159999999995</v>
      </c>
      <c r="T201">
        <v>0.72057850000000001</v>
      </c>
      <c r="U201">
        <v>0.69515170000000004</v>
      </c>
    </row>
    <row r="202" spans="1:21" x14ac:dyDescent="0.25">
      <c r="A202" s="20">
        <f>0.000000016058*10^9</f>
        <v>16.058</v>
      </c>
      <c r="B202">
        <v>0.69791769999999997</v>
      </c>
      <c r="C202">
        <v>0.70008130000000002</v>
      </c>
      <c r="D202">
        <v>0.70567519999999995</v>
      </c>
      <c r="E202">
        <v>0.69899169999999999</v>
      </c>
      <c r="F202">
        <v>0.70624200000000004</v>
      </c>
      <c r="G202">
        <v>0.69340749999999995</v>
      </c>
      <c r="H202">
        <v>0.69750279999999998</v>
      </c>
      <c r="I202">
        <v>0.70076459999999996</v>
      </c>
      <c r="J202">
        <v>0.71452789999999999</v>
      </c>
      <c r="K202">
        <v>0.71350769999999997</v>
      </c>
      <c r="L202">
        <v>0.70122960000000001</v>
      </c>
      <c r="M202">
        <v>0.70051790000000003</v>
      </c>
      <c r="N202">
        <v>0.69567950000000001</v>
      </c>
      <c r="O202">
        <v>0.70320199999999999</v>
      </c>
      <c r="P202">
        <v>0.70696950000000003</v>
      </c>
      <c r="Q202">
        <v>0.70800940000000001</v>
      </c>
      <c r="R202">
        <v>0.6935308</v>
      </c>
      <c r="S202">
        <v>0.71431049999999996</v>
      </c>
      <c r="T202">
        <v>0.70524540000000002</v>
      </c>
      <c r="U202">
        <v>0.69979069999999999</v>
      </c>
    </row>
    <row r="203" spans="1:21" x14ac:dyDescent="0.25">
      <c r="A203" s="20">
        <f>0.000000017058*10^9</f>
        <v>17.058</v>
      </c>
      <c r="B203">
        <v>0.69538009999999995</v>
      </c>
      <c r="C203">
        <v>0.70139459999999998</v>
      </c>
      <c r="D203">
        <v>0.70070460000000001</v>
      </c>
      <c r="E203">
        <v>0.6907645</v>
      </c>
      <c r="F203">
        <v>0.71246129999999996</v>
      </c>
      <c r="G203">
        <v>0.694276</v>
      </c>
      <c r="H203">
        <v>0.69621440000000001</v>
      </c>
      <c r="I203">
        <v>0.69356870000000004</v>
      </c>
      <c r="J203">
        <v>0.69515320000000003</v>
      </c>
      <c r="K203">
        <v>0.71167309999999995</v>
      </c>
      <c r="L203">
        <v>0.69859709999999997</v>
      </c>
      <c r="M203">
        <v>0.69395150000000005</v>
      </c>
      <c r="N203">
        <v>0.69993039999999995</v>
      </c>
      <c r="O203">
        <v>0.702156</v>
      </c>
      <c r="P203">
        <v>0.70941509999999997</v>
      </c>
      <c r="Q203">
        <v>0.70236229999999999</v>
      </c>
      <c r="R203">
        <v>0.68549320000000002</v>
      </c>
      <c r="S203">
        <v>0.70057340000000001</v>
      </c>
      <c r="T203">
        <v>0.69323250000000003</v>
      </c>
      <c r="U203">
        <v>0.7079145</v>
      </c>
    </row>
    <row r="204" spans="1:21" x14ac:dyDescent="0.25">
      <c r="A204" s="20">
        <f>0.000000018058*10^9</f>
        <v>18.058</v>
      </c>
      <c r="B204">
        <v>0.69759700000000002</v>
      </c>
      <c r="C204">
        <v>0.70130769999999998</v>
      </c>
      <c r="D204">
        <v>0.68204830000000005</v>
      </c>
      <c r="E204">
        <v>0.68698099999999995</v>
      </c>
      <c r="F204">
        <v>0.70828720000000001</v>
      </c>
      <c r="G204">
        <v>0.69361340000000005</v>
      </c>
      <c r="H204">
        <v>0.68951110000000004</v>
      </c>
      <c r="I204">
        <v>0.68802430000000003</v>
      </c>
      <c r="J204">
        <v>0.68336129999999995</v>
      </c>
      <c r="K204">
        <v>0.70214169999999998</v>
      </c>
      <c r="L204">
        <v>0.69515190000000004</v>
      </c>
      <c r="M204">
        <v>0.69429379999999996</v>
      </c>
      <c r="N204">
        <v>0.69620139999999997</v>
      </c>
      <c r="O204">
        <v>0.69835970000000003</v>
      </c>
      <c r="P204">
        <v>0.70577780000000001</v>
      </c>
      <c r="Q204">
        <v>0.70038409999999995</v>
      </c>
      <c r="R204">
        <v>0.67477690000000001</v>
      </c>
      <c r="S204">
        <v>0.68970010000000004</v>
      </c>
      <c r="T204">
        <v>0.7032581</v>
      </c>
      <c r="U204">
        <v>0.69831209999999999</v>
      </c>
    </row>
    <row r="205" spans="1:21" x14ac:dyDescent="0.25">
      <c r="A205" s="20">
        <f>0.000000019058*10^9</f>
        <v>19.058</v>
      </c>
      <c r="B205">
        <v>0.70119810000000005</v>
      </c>
      <c r="C205">
        <v>0.69103320000000001</v>
      </c>
      <c r="D205">
        <v>0.66961539999999997</v>
      </c>
      <c r="E205">
        <v>0.69011180000000005</v>
      </c>
      <c r="F205">
        <v>0.69199080000000002</v>
      </c>
      <c r="G205">
        <v>0.69092810000000005</v>
      </c>
      <c r="H205">
        <v>0.67268620000000001</v>
      </c>
      <c r="I205">
        <v>0.68520080000000005</v>
      </c>
      <c r="J205">
        <v>0.68131790000000003</v>
      </c>
      <c r="K205">
        <v>0.69077279999999996</v>
      </c>
      <c r="L205">
        <v>0.69923440000000003</v>
      </c>
      <c r="M205">
        <v>0.69843299999999997</v>
      </c>
      <c r="N205">
        <v>0.68698119999999996</v>
      </c>
      <c r="O205">
        <v>0.69822300000000004</v>
      </c>
      <c r="P205">
        <v>0.69085810000000003</v>
      </c>
      <c r="Q205">
        <v>0.69366559999999999</v>
      </c>
      <c r="R205">
        <v>0.67191730000000005</v>
      </c>
      <c r="S205">
        <v>0.68561000000000005</v>
      </c>
      <c r="T205">
        <v>0.7129626</v>
      </c>
      <c r="U205">
        <v>0.68366839999999995</v>
      </c>
    </row>
    <row r="206" spans="1:21" x14ac:dyDescent="0.25">
      <c r="A206" s="20">
        <f>0.000000020058*10^9</f>
        <v>20.058</v>
      </c>
      <c r="B206">
        <v>0.69668319999999995</v>
      </c>
      <c r="C206">
        <v>0.67697629999999998</v>
      </c>
      <c r="D206">
        <v>0.6793614</v>
      </c>
      <c r="E206">
        <v>0.68345730000000005</v>
      </c>
      <c r="F206">
        <v>0.67744910000000003</v>
      </c>
      <c r="G206">
        <v>0.68402560000000001</v>
      </c>
      <c r="H206">
        <v>0.66174560000000004</v>
      </c>
      <c r="I206">
        <v>0.6794287</v>
      </c>
      <c r="J206">
        <v>0.68065299999999995</v>
      </c>
      <c r="K206">
        <v>0.68608409999999997</v>
      </c>
      <c r="L206">
        <v>0.70443900000000004</v>
      </c>
      <c r="M206">
        <v>0.69123480000000004</v>
      </c>
      <c r="N206">
        <v>0.67807709999999999</v>
      </c>
      <c r="O206">
        <v>0.68985220000000003</v>
      </c>
      <c r="P206">
        <v>0.67709470000000005</v>
      </c>
      <c r="Q206">
        <v>0.68023840000000002</v>
      </c>
      <c r="R206">
        <v>0.67858589999999996</v>
      </c>
      <c r="S206">
        <v>0.68471899999999997</v>
      </c>
      <c r="T206">
        <v>0.69748149999999998</v>
      </c>
      <c r="U206">
        <v>0.67924799999999996</v>
      </c>
    </row>
    <row r="207" spans="1:21" x14ac:dyDescent="0.25">
      <c r="A207" s="20">
        <f>0.000000021058*10^9</f>
        <v>21.058</v>
      </c>
      <c r="B207">
        <v>0.68560019999999999</v>
      </c>
      <c r="C207">
        <v>0.66643770000000002</v>
      </c>
      <c r="D207">
        <v>0.68780640000000004</v>
      </c>
      <c r="E207">
        <v>0.67013429999999996</v>
      </c>
      <c r="F207">
        <v>0.66868260000000002</v>
      </c>
      <c r="G207">
        <v>0.67492700000000005</v>
      </c>
      <c r="H207">
        <v>0.66391900000000004</v>
      </c>
      <c r="I207">
        <v>0.67994489999999996</v>
      </c>
      <c r="J207">
        <v>0.68320270000000005</v>
      </c>
      <c r="K207">
        <v>0.68394630000000001</v>
      </c>
      <c r="L207">
        <v>0.69354579999999999</v>
      </c>
      <c r="M207">
        <v>0.67381040000000003</v>
      </c>
      <c r="N207">
        <v>0.66443989999999997</v>
      </c>
      <c r="O207">
        <v>0.67481679999999999</v>
      </c>
      <c r="P207">
        <v>0.68034349999999999</v>
      </c>
      <c r="Q207">
        <v>0.67050549999999998</v>
      </c>
      <c r="R207">
        <v>0.6758554</v>
      </c>
      <c r="S207">
        <v>0.67411580000000004</v>
      </c>
      <c r="T207">
        <v>0.67959930000000002</v>
      </c>
      <c r="U207">
        <v>0.68204869999999995</v>
      </c>
    </row>
    <row r="208" spans="1:21" x14ac:dyDescent="0.25">
      <c r="A208" s="20">
        <f>0.000000022058*10^9</f>
        <v>22.058</v>
      </c>
      <c r="B208">
        <v>0.67383760000000004</v>
      </c>
      <c r="C208">
        <v>0.65894989999999998</v>
      </c>
      <c r="D208">
        <v>0.67054069999999999</v>
      </c>
      <c r="E208">
        <v>0.66524740000000004</v>
      </c>
      <c r="F208">
        <v>0.65660359999999995</v>
      </c>
      <c r="G208">
        <v>0.66676919999999995</v>
      </c>
      <c r="H208">
        <v>0.66147800000000001</v>
      </c>
      <c r="I208">
        <v>0.68447820000000004</v>
      </c>
      <c r="J208">
        <v>0.68679279999999998</v>
      </c>
      <c r="K208">
        <v>0.67607010000000001</v>
      </c>
      <c r="L208">
        <v>0.67433390000000004</v>
      </c>
      <c r="M208">
        <v>0.66108</v>
      </c>
      <c r="N208">
        <v>0.65912020000000004</v>
      </c>
      <c r="O208">
        <v>0.66928880000000002</v>
      </c>
      <c r="P208">
        <v>0.68167710000000004</v>
      </c>
      <c r="Q208">
        <v>0.66981500000000005</v>
      </c>
      <c r="R208">
        <v>0.65880609999999995</v>
      </c>
      <c r="S208">
        <v>0.66058019999999995</v>
      </c>
      <c r="T208">
        <v>0.67862149999999999</v>
      </c>
      <c r="U208">
        <v>0.6787723</v>
      </c>
    </row>
    <row r="209" spans="1:21" x14ac:dyDescent="0.25">
      <c r="A209" s="20">
        <f>0.000000023058*10^9</f>
        <v>23.058</v>
      </c>
      <c r="B209">
        <v>0.66403670000000004</v>
      </c>
      <c r="C209">
        <v>0.65292720000000004</v>
      </c>
      <c r="D209">
        <v>0.64773429999999999</v>
      </c>
      <c r="E209">
        <v>0.66009499999999999</v>
      </c>
      <c r="F209">
        <v>0.64399790000000001</v>
      </c>
      <c r="G209">
        <v>0.65942959999999995</v>
      </c>
      <c r="H209">
        <v>0.64689419999999997</v>
      </c>
      <c r="I209">
        <v>0.67604719999999996</v>
      </c>
      <c r="J209">
        <v>0.68147519999999995</v>
      </c>
      <c r="K209">
        <v>0.66109669999999998</v>
      </c>
      <c r="L209">
        <v>0.6640954</v>
      </c>
      <c r="M209">
        <v>0.65627199999999997</v>
      </c>
      <c r="N209">
        <v>0.66182390000000002</v>
      </c>
      <c r="O209">
        <v>0.66304589999999997</v>
      </c>
      <c r="P209">
        <v>0.66476729999999995</v>
      </c>
      <c r="Q209">
        <v>0.66904169999999996</v>
      </c>
      <c r="R209">
        <v>0.64332610000000001</v>
      </c>
      <c r="S209">
        <v>0.65416540000000001</v>
      </c>
      <c r="T209">
        <v>0.67253949999999996</v>
      </c>
      <c r="U209">
        <v>0.66597609999999996</v>
      </c>
    </row>
    <row r="210" spans="1:21" x14ac:dyDescent="0.25">
      <c r="A210" s="20">
        <f>0.000000024058*10^9</f>
        <v>24.058</v>
      </c>
      <c r="B210">
        <v>0.6561032</v>
      </c>
      <c r="C210">
        <v>0.64778789999999997</v>
      </c>
      <c r="D210">
        <v>0.64386330000000003</v>
      </c>
      <c r="E210">
        <v>0.64571190000000001</v>
      </c>
      <c r="F210">
        <v>0.64203699999999997</v>
      </c>
      <c r="G210">
        <v>0.654671</v>
      </c>
      <c r="H210">
        <v>0.64318419999999998</v>
      </c>
      <c r="I210">
        <v>0.66195190000000004</v>
      </c>
      <c r="J210">
        <v>0.66773360000000004</v>
      </c>
      <c r="K210">
        <v>0.64769639999999995</v>
      </c>
      <c r="L210">
        <v>0.65349449999999998</v>
      </c>
      <c r="M210">
        <v>0.65200040000000004</v>
      </c>
      <c r="N210">
        <v>0.65430549999999998</v>
      </c>
      <c r="O210">
        <v>0.6464413</v>
      </c>
      <c r="P210">
        <v>0.64723770000000003</v>
      </c>
      <c r="Q210">
        <v>0.66094209999999998</v>
      </c>
      <c r="R210">
        <v>0.63542909999999997</v>
      </c>
      <c r="S210">
        <v>0.64476639999999996</v>
      </c>
      <c r="T210">
        <v>0.65775899999999998</v>
      </c>
      <c r="U210">
        <v>0.6523101</v>
      </c>
    </row>
    <row r="211" spans="1:21" x14ac:dyDescent="0.25">
      <c r="A211" s="20">
        <f>0.000000025058*10^9</f>
        <v>25.058</v>
      </c>
      <c r="B211">
        <v>0.65129300000000001</v>
      </c>
      <c r="C211">
        <v>0.6390671</v>
      </c>
      <c r="D211">
        <v>0.6504721</v>
      </c>
      <c r="E211">
        <v>0.63050890000000004</v>
      </c>
      <c r="F211">
        <v>0.64379030000000004</v>
      </c>
      <c r="G211">
        <v>0.6563158</v>
      </c>
      <c r="H211">
        <v>0.65147809999999995</v>
      </c>
      <c r="I211">
        <v>0.65562319999999996</v>
      </c>
      <c r="J211">
        <v>0.64741360000000003</v>
      </c>
      <c r="K211">
        <v>0.64399649999999997</v>
      </c>
      <c r="L211">
        <v>0.63880490000000001</v>
      </c>
      <c r="M211">
        <v>0.64554520000000004</v>
      </c>
      <c r="N211">
        <v>0.64520299999999997</v>
      </c>
      <c r="O211">
        <v>0.64064929999999998</v>
      </c>
      <c r="P211">
        <v>0.63801209999999997</v>
      </c>
      <c r="Q211">
        <v>0.65023929999999996</v>
      </c>
      <c r="R211">
        <v>0.63287700000000002</v>
      </c>
      <c r="S211">
        <v>0.63611899999999999</v>
      </c>
      <c r="T211">
        <v>0.65001180000000003</v>
      </c>
      <c r="U211">
        <v>0.64449809999999996</v>
      </c>
    </row>
    <row r="212" spans="1:21" x14ac:dyDescent="0.25">
      <c r="A212" s="20">
        <f>0.000000026058*10^9</f>
        <v>26.058</v>
      </c>
      <c r="B212">
        <v>0.64821240000000002</v>
      </c>
      <c r="C212">
        <v>0.62443139999999997</v>
      </c>
      <c r="D212">
        <v>0.64791469999999995</v>
      </c>
      <c r="E212">
        <v>0.62295310000000004</v>
      </c>
      <c r="F212">
        <v>0.63305579999999995</v>
      </c>
      <c r="G212">
        <v>0.65565070000000003</v>
      </c>
      <c r="H212">
        <v>0.64494459999999998</v>
      </c>
      <c r="I212">
        <v>0.64776670000000003</v>
      </c>
      <c r="J212">
        <v>0.62951460000000004</v>
      </c>
      <c r="K212">
        <v>0.64168550000000002</v>
      </c>
      <c r="L212">
        <v>0.63612469999999999</v>
      </c>
      <c r="M212">
        <v>0.64098460000000002</v>
      </c>
      <c r="N212">
        <v>0.63879859999999999</v>
      </c>
      <c r="O212">
        <v>0.64385409999999998</v>
      </c>
      <c r="P212">
        <v>0.63126450000000001</v>
      </c>
      <c r="Q212">
        <v>0.64312689999999995</v>
      </c>
      <c r="R212">
        <v>0.63083560000000005</v>
      </c>
      <c r="S212">
        <v>0.64510089999999998</v>
      </c>
      <c r="T212">
        <v>0.64212089999999999</v>
      </c>
      <c r="U212">
        <v>0.64324409999999999</v>
      </c>
    </row>
    <row r="213" spans="1:21" x14ac:dyDescent="0.25">
      <c r="A213" s="20">
        <f>0.000000027058*10^9</f>
        <v>27.058</v>
      </c>
      <c r="B213">
        <v>0.63805440000000002</v>
      </c>
      <c r="C213">
        <v>0.61877249999999995</v>
      </c>
      <c r="D213">
        <v>0.63143269999999996</v>
      </c>
      <c r="E213">
        <v>0.62276359999999997</v>
      </c>
      <c r="F213">
        <v>0.61382020000000004</v>
      </c>
      <c r="G213">
        <v>0.64218719999999996</v>
      </c>
      <c r="H213">
        <v>0.62833249999999996</v>
      </c>
      <c r="I213">
        <v>0.62852260000000004</v>
      </c>
      <c r="J213">
        <v>0.63092130000000002</v>
      </c>
      <c r="K213">
        <v>0.63387260000000001</v>
      </c>
      <c r="L213">
        <v>0.64154869999999997</v>
      </c>
      <c r="M213">
        <v>0.63227310000000003</v>
      </c>
      <c r="N213">
        <v>0.62425989999999998</v>
      </c>
      <c r="O213">
        <v>0.63651089999999999</v>
      </c>
      <c r="P213">
        <v>0.61946990000000002</v>
      </c>
      <c r="Q213">
        <v>0.63600250000000003</v>
      </c>
      <c r="R213">
        <v>0.62244900000000003</v>
      </c>
      <c r="S213">
        <v>0.65847730000000004</v>
      </c>
      <c r="T213">
        <v>0.63083029999999995</v>
      </c>
      <c r="U213">
        <v>0.64166480000000004</v>
      </c>
    </row>
    <row r="214" spans="1:21" x14ac:dyDescent="0.25">
      <c r="A214" s="20">
        <f>0.000000028058*10^9</f>
        <v>28.058</v>
      </c>
      <c r="B214">
        <v>0.62884759999999995</v>
      </c>
      <c r="C214">
        <v>0.62487369999999998</v>
      </c>
      <c r="D214">
        <v>0.61109789999999997</v>
      </c>
      <c r="E214">
        <v>0.62087610000000004</v>
      </c>
      <c r="F214">
        <v>0.60389590000000004</v>
      </c>
      <c r="G214">
        <v>0.62318340000000005</v>
      </c>
      <c r="H214">
        <v>0.61903969999999997</v>
      </c>
      <c r="I214">
        <v>0.61001450000000002</v>
      </c>
      <c r="J214">
        <v>0.63802289999999995</v>
      </c>
      <c r="K214">
        <v>0.62533729999999998</v>
      </c>
      <c r="L214">
        <v>0.63935379999999997</v>
      </c>
      <c r="M214">
        <v>0.61457879999999998</v>
      </c>
      <c r="N214">
        <v>0.61378569999999999</v>
      </c>
      <c r="O214">
        <v>0.62636369999999997</v>
      </c>
      <c r="P214">
        <v>0.61103879999999999</v>
      </c>
      <c r="Q214">
        <v>0.62472229999999995</v>
      </c>
      <c r="R214">
        <v>0.6167591</v>
      </c>
      <c r="S214">
        <v>0.64319040000000005</v>
      </c>
      <c r="T214">
        <v>0.62475760000000002</v>
      </c>
      <c r="U214">
        <v>0.63700650000000003</v>
      </c>
    </row>
    <row r="215" spans="1:21" x14ac:dyDescent="0.25">
      <c r="A215" s="20">
        <f>0.000000029058*10^9</f>
        <v>29.058</v>
      </c>
      <c r="B215">
        <v>0.62712979999999996</v>
      </c>
      <c r="C215">
        <v>0.62435719999999995</v>
      </c>
      <c r="D215">
        <v>0.59794939999999996</v>
      </c>
      <c r="E215">
        <v>0.61008989999999996</v>
      </c>
      <c r="F215">
        <v>0.6076665</v>
      </c>
      <c r="G215">
        <v>0.60614820000000003</v>
      </c>
      <c r="H215">
        <v>0.61510370000000003</v>
      </c>
      <c r="I215">
        <v>0.60618760000000005</v>
      </c>
      <c r="J215">
        <v>0.63075479999999995</v>
      </c>
      <c r="K215">
        <v>0.61958449999999998</v>
      </c>
      <c r="L215">
        <v>0.62098620000000004</v>
      </c>
      <c r="M215">
        <v>0.60079990000000005</v>
      </c>
      <c r="N215">
        <v>0.61300969999999999</v>
      </c>
      <c r="O215">
        <v>0.61899910000000002</v>
      </c>
      <c r="P215">
        <v>0.61840399999999995</v>
      </c>
      <c r="Q215">
        <v>0.61419880000000004</v>
      </c>
      <c r="R215">
        <v>0.61906910000000004</v>
      </c>
      <c r="S215">
        <v>0.60692440000000003</v>
      </c>
      <c r="T215">
        <v>0.6174366</v>
      </c>
      <c r="U215">
        <v>0.62773509999999999</v>
      </c>
    </row>
    <row r="216" spans="1:21" x14ac:dyDescent="0.25">
      <c r="A216" s="20">
        <f>0.000000030058*10^9</f>
        <v>30.057999999999996</v>
      </c>
      <c r="B216">
        <v>0.61957510000000005</v>
      </c>
      <c r="C216">
        <v>0.62061359999999999</v>
      </c>
      <c r="D216">
        <v>0.59334500000000001</v>
      </c>
      <c r="E216">
        <v>0.5978329</v>
      </c>
      <c r="F216">
        <v>0.60934449999999996</v>
      </c>
      <c r="G216">
        <v>0.59919</v>
      </c>
      <c r="H216">
        <v>0.61346080000000003</v>
      </c>
      <c r="I216">
        <v>0.60504599999999997</v>
      </c>
      <c r="J216">
        <v>0.61596770000000001</v>
      </c>
      <c r="K216">
        <v>0.61070230000000003</v>
      </c>
      <c r="L216">
        <v>0.597468</v>
      </c>
      <c r="M216">
        <v>0.60031999999999996</v>
      </c>
      <c r="N216">
        <v>0.60907650000000002</v>
      </c>
      <c r="O216">
        <v>0.60932679999999995</v>
      </c>
      <c r="P216">
        <v>0.61741239999999997</v>
      </c>
      <c r="Q216">
        <v>0.60982369999999997</v>
      </c>
      <c r="R216">
        <v>0.61616910000000003</v>
      </c>
      <c r="S216">
        <v>0.58735159999999997</v>
      </c>
      <c r="T216">
        <v>0.60906190000000004</v>
      </c>
      <c r="U216">
        <v>0.60955890000000001</v>
      </c>
    </row>
    <row r="217" spans="1:21" x14ac:dyDescent="0.25">
      <c r="A217" s="20">
        <f>0.000000031058*10^9</f>
        <v>31.058</v>
      </c>
      <c r="B217">
        <v>0.60746290000000003</v>
      </c>
      <c r="C217">
        <v>0.61502140000000005</v>
      </c>
      <c r="D217">
        <v>0.58976249999999997</v>
      </c>
      <c r="E217">
        <v>0.59509710000000005</v>
      </c>
      <c r="F217">
        <v>0.59741829999999996</v>
      </c>
      <c r="G217">
        <v>0.60631360000000001</v>
      </c>
      <c r="H217">
        <v>0.60551460000000001</v>
      </c>
      <c r="I217">
        <v>0.59424540000000003</v>
      </c>
      <c r="J217">
        <v>0.60544509999999996</v>
      </c>
      <c r="K217">
        <v>0.59455230000000003</v>
      </c>
      <c r="L217">
        <v>0.59067979999999998</v>
      </c>
      <c r="M217">
        <v>0.60660820000000004</v>
      </c>
      <c r="N217">
        <v>0.60294510000000001</v>
      </c>
      <c r="O217">
        <v>0.60047010000000001</v>
      </c>
      <c r="P217">
        <v>0.59941659999999997</v>
      </c>
      <c r="Q217">
        <v>0.60695030000000005</v>
      </c>
      <c r="R217">
        <v>0.60947490000000004</v>
      </c>
      <c r="S217">
        <v>0.58550720000000001</v>
      </c>
      <c r="T217">
        <v>0.60729109999999997</v>
      </c>
      <c r="U217">
        <v>0.59333880000000006</v>
      </c>
    </row>
    <row r="218" spans="1:21" x14ac:dyDescent="0.25">
      <c r="A218" s="20">
        <f>0.000000032058*10^9</f>
        <v>32.058</v>
      </c>
      <c r="B218">
        <v>0.59713539999999998</v>
      </c>
      <c r="C218">
        <v>0.59705030000000003</v>
      </c>
      <c r="D218">
        <v>0.582924</v>
      </c>
      <c r="E218">
        <v>0.59821530000000001</v>
      </c>
      <c r="F218">
        <v>0.58737039999999996</v>
      </c>
      <c r="G218">
        <v>0.60234489999999996</v>
      </c>
      <c r="H218">
        <v>0.58960349999999995</v>
      </c>
      <c r="I218">
        <v>0.58648389999999995</v>
      </c>
      <c r="J218">
        <v>0.60243089999999999</v>
      </c>
      <c r="K218">
        <v>0.58606210000000003</v>
      </c>
      <c r="L218">
        <v>0.59242550000000005</v>
      </c>
      <c r="M218">
        <v>0.60739290000000001</v>
      </c>
      <c r="N218">
        <v>0.60024929999999999</v>
      </c>
      <c r="O218">
        <v>0.59923320000000002</v>
      </c>
      <c r="P218">
        <v>0.59205850000000004</v>
      </c>
      <c r="Q218">
        <v>0.60100050000000005</v>
      </c>
      <c r="R218">
        <v>0.60450300000000001</v>
      </c>
      <c r="S218">
        <v>0.5841655</v>
      </c>
      <c r="T218">
        <v>0.60068129999999997</v>
      </c>
      <c r="U218">
        <v>0.59126840000000003</v>
      </c>
    </row>
    <row r="219" spans="1:21" x14ac:dyDescent="0.25">
      <c r="A219" s="20">
        <f>0.000000033058*10^9</f>
        <v>33.058</v>
      </c>
      <c r="B219">
        <v>0.58569159999999998</v>
      </c>
      <c r="C219">
        <v>0.58552919999999997</v>
      </c>
      <c r="D219">
        <v>0.58366850000000003</v>
      </c>
      <c r="E219">
        <v>0.59624279999999996</v>
      </c>
      <c r="F219">
        <v>0.59077009999999996</v>
      </c>
      <c r="G219">
        <v>0.58523060000000005</v>
      </c>
      <c r="H219">
        <v>0.58828590000000003</v>
      </c>
      <c r="I219">
        <v>0.58858140000000003</v>
      </c>
      <c r="J219">
        <v>0.59857320000000003</v>
      </c>
      <c r="K219">
        <v>0.59119659999999996</v>
      </c>
      <c r="L219">
        <v>0.58483640000000003</v>
      </c>
      <c r="M219">
        <v>0.59497370000000005</v>
      </c>
      <c r="N219">
        <v>0.59420300000000004</v>
      </c>
      <c r="O219">
        <v>0.60293379999999996</v>
      </c>
      <c r="P219">
        <v>0.5928348</v>
      </c>
      <c r="Q219">
        <v>0.59915059999999998</v>
      </c>
      <c r="R219">
        <v>0.5938987</v>
      </c>
      <c r="S219">
        <v>0.58441960000000004</v>
      </c>
      <c r="T219">
        <v>0.59481910000000005</v>
      </c>
      <c r="U219">
        <v>0.59466889999999994</v>
      </c>
    </row>
    <row r="220" spans="1:21" x14ac:dyDescent="0.25">
      <c r="A220" s="20">
        <f>0.000000034058*10^9</f>
        <v>34.058</v>
      </c>
      <c r="B220">
        <v>0.57279279999999999</v>
      </c>
      <c r="C220">
        <v>0.58972869999999999</v>
      </c>
      <c r="D220">
        <v>0.59417319999999996</v>
      </c>
      <c r="E220">
        <v>0.58560699999999999</v>
      </c>
      <c r="F220">
        <v>0.59375169999999999</v>
      </c>
      <c r="G220">
        <v>0.58682999999999996</v>
      </c>
      <c r="H220">
        <v>0.60217730000000003</v>
      </c>
      <c r="I220">
        <v>0.58806890000000001</v>
      </c>
      <c r="J220">
        <v>0.58806610000000004</v>
      </c>
      <c r="K220">
        <v>0.59463149999999998</v>
      </c>
      <c r="L220">
        <v>0.57010879999999997</v>
      </c>
      <c r="M220">
        <v>0.57745769999999996</v>
      </c>
      <c r="N220">
        <v>0.5776268</v>
      </c>
      <c r="O220">
        <v>0.59932350000000001</v>
      </c>
      <c r="P220">
        <v>0.58945000000000003</v>
      </c>
      <c r="Q220">
        <v>0.60103059999999997</v>
      </c>
      <c r="R220">
        <v>0.57829980000000003</v>
      </c>
      <c r="S220">
        <v>0.58079040000000004</v>
      </c>
      <c r="T220">
        <v>0.60034580000000004</v>
      </c>
      <c r="U220">
        <v>0.59286519999999998</v>
      </c>
    </row>
    <row r="221" spans="1:21" x14ac:dyDescent="0.25">
      <c r="A221" s="20">
        <f>0.000000035058*10^9</f>
        <v>35.058</v>
      </c>
      <c r="B221">
        <v>0.56338560000000004</v>
      </c>
      <c r="C221">
        <v>0.58878070000000005</v>
      </c>
      <c r="D221">
        <v>0.5953446</v>
      </c>
      <c r="E221">
        <v>0.57627890000000004</v>
      </c>
      <c r="F221">
        <v>0.58857550000000003</v>
      </c>
      <c r="G221">
        <v>0.59476260000000003</v>
      </c>
      <c r="H221">
        <v>0.5945298</v>
      </c>
      <c r="I221">
        <v>0.58015640000000002</v>
      </c>
      <c r="J221">
        <v>0.5794899</v>
      </c>
      <c r="K221">
        <v>0.59092549999999999</v>
      </c>
      <c r="L221">
        <v>0.56536439999999999</v>
      </c>
      <c r="M221">
        <v>0.5739457</v>
      </c>
      <c r="N221">
        <v>0.55886930000000001</v>
      </c>
      <c r="O221">
        <v>0.59595399999999998</v>
      </c>
      <c r="P221">
        <v>0.58757740000000003</v>
      </c>
      <c r="Q221">
        <v>0.59165140000000005</v>
      </c>
      <c r="R221">
        <v>0.56870960000000004</v>
      </c>
      <c r="S221">
        <v>0.57170589999999999</v>
      </c>
      <c r="T221">
        <v>0.59567829999999999</v>
      </c>
      <c r="U221">
        <v>0.58719109999999997</v>
      </c>
    </row>
    <row r="222" spans="1:21" x14ac:dyDescent="0.25">
      <c r="A222" s="20">
        <f>0.000000036058*10^9</f>
        <v>36.058</v>
      </c>
      <c r="B222">
        <v>0.57090209999999997</v>
      </c>
      <c r="C222">
        <v>0.57895909999999995</v>
      </c>
      <c r="D222">
        <v>0.58563500000000002</v>
      </c>
      <c r="E222">
        <v>0.57069829999999999</v>
      </c>
      <c r="F222">
        <v>0.57509580000000005</v>
      </c>
      <c r="G222">
        <v>0.58488499999999999</v>
      </c>
      <c r="H222">
        <v>0.56301400000000001</v>
      </c>
      <c r="I222">
        <v>0.56861870000000003</v>
      </c>
      <c r="J222">
        <v>0.57687770000000005</v>
      </c>
      <c r="K222">
        <v>0.58080639999999994</v>
      </c>
      <c r="L222">
        <v>0.57765820000000001</v>
      </c>
      <c r="M222">
        <v>0.58540590000000003</v>
      </c>
      <c r="N222">
        <v>0.55420709999999995</v>
      </c>
      <c r="O222">
        <v>0.60207290000000002</v>
      </c>
      <c r="P222">
        <v>0.583206</v>
      </c>
      <c r="Q222">
        <v>0.57439050000000003</v>
      </c>
      <c r="R222">
        <v>0.57120510000000002</v>
      </c>
      <c r="S222">
        <v>0.57587120000000003</v>
      </c>
      <c r="T222">
        <v>0.57456470000000004</v>
      </c>
      <c r="U222">
        <v>0.58048109999999997</v>
      </c>
    </row>
    <row r="223" spans="1:21" x14ac:dyDescent="0.25">
      <c r="A223" s="20">
        <f>0.000000037058*10^9</f>
        <v>37.058</v>
      </c>
      <c r="B223">
        <v>0.58950449999999999</v>
      </c>
      <c r="C223">
        <v>0.5694901</v>
      </c>
      <c r="D223">
        <v>0.57632709999999998</v>
      </c>
      <c r="E223">
        <v>0.56007439999999997</v>
      </c>
      <c r="F223">
        <v>0.55640559999999994</v>
      </c>
      <c r="G223">
        <v>0.57664970000000004</v>
      </c>
      <c r="H223">
        <v>0.55100579999999999</v>
      </c>
      <c r="I223">
        <v>0.55744850000000001</v>
      </c>
      <c r="J223">
        <v>0.57869539999999997</v>
      </c>
      <c r="K223">
        <v>0.56877809999999995</v>
      </c>
      <c r="L223">
        <v>0.58203309999999997</v>
      </c>
      <c r="M223">
        <v>0.58595850000000005</v>
      </c>
      <c r="N223">
        <v>0.56454029999999999</v>
      </c>
      <c r="O223">
        <v>0.60170020000000002</v>
      </c>
      <c r="P223">
        <v>0.57374539999999996</v>
      </c>
      <c r="Q223">
        <v>0.56648350000000003</v>
      </c>
      <c r="R223">
        <v>0.57627320000000004</v>
      </c>
      <c r="S223">
        <v>0.58839549999999996</v>
      </c>
      <c r="T223">
        <v>0.56160659999999996</v>
      </c>
      <c r="U223">
        <v>0.57559340000000003</v>
      </c>
    </row>
    <row r="224" spans="1:21" x14ac:dyDescent="0.25">
      <c r="A224" s="20">
        <f>0.000000038058*10^9</f>
        <v>38.058</v>
      </c>
      <c r="B224">
        <v>0.58998349999999999</v>
      </c>
      <c r="C224">
        <v>0.56509089999999995</v>
      </c>
      <c r="D224">
        <v>0.56800790000000001</v>
      </c>
      <c r="E224">
        <v>0.556037</v>
      </c>
      <c r="F224">
        <v>0.54400809999999999</v>
      </c>
      <c r="G224">
        <v>0.58151870000000006</v>
      </c>
      <c r="H224">
        <v>0.56227150000000004</v>
      </c>
      <c r="I224">
        <v>0.55415300000000001</v>
      </c>
      <c r="J224">
        <v>0.58266689999999999</v>
      </c>
      <c r="K224">
        <v>0.56727470000000002</v>
      </c>
      <c r="L224">
        <v>0.56860299999999997</v>
      </c>
      <c r="M224">
        <v>0.56992670000000001</v>
      </c>
      <c r="N224">
        <v>0.57025579999999998</v>
      </c>
      <c r="O224">
        <v>0.5860803</v>
      </c>
      <c r="P224">
        <v>0.56777849999999996</v>
      </c>
      <c r="Q224">
        <v>0.56453989999999998</v>
      </c>
      <c r="R224">
        <v>0.57166439999999996</v>
      </c>
      <c r="S224">
        <v>0.5842195</v>
      </c>
      <c r="T224">
        <v>0.56417360000000005</v>
      </c>
      <c r="U224">
        <v>0.56800360000000005</v>
      </c>
    </row>
    <row r="225" spans="1:21" x14ac:dyDescent="0.25">
      <c r="A225" s="20">
        <f>0.000000039058*10^9</f>
        <v>39.058</v>
      </c>
      <c r="B225">
        <v>0.57612319999999995</v>
      </c>
      <c r="C225">
        <v>0.56710170000000004</v>
      </c>
      <c r="D225">
        <v>0.56937680000000002</v>
      </c>
      <c r="E225">
        <v>0.56443860000000001</v>
      </c>
      <c r="F225">
        <v>0.54670859999999999</v>
      </c>
      <c r="G225">
        <v>0.58543630000000002</v>
      </c>
      <c r="H225">
        <v>0.56045739999999999</v>
      </c>
      <c r="I225">
        <v>0.55489350000000004</v>
      </c>
      <c r="J225">
        <v>0.58137779999999994</v>
      </c>
      <c r="K225">
        <v>0.57036169999999997</v>
      </c>
      <c r="L225">
        <v>0.55586360000000001</v>
      </c>
      <c r="M225">
        <v>0.56260849999999996</v>
      </c>
      <c r="N225">
        <v>0.56084089999999998</v>
      </c>
      <c r="O225">
        <v>0.56804180000000004</v>
      </c>
      <c r="P225">
        <v>0.57249859999999997</v>
      </c>
      <c r="Q225">
        <v>0.56365120000000002</v>
      </c>
      <c r="R225">
        <v>0.56368929999999995</v>
      </c>
      <c r="S225">
        <v>0.57496930000000002</v>
      </c>
      <c r="T225">
        <v>0.56423749999999995</v>
      </c>
      <c r="U225">
        <v>0.55863070000000004</v>
      </c>
    </row>
    <row r="226" spans="1:21" x14ac:dyDescent="0.25">
      <c r="A226" s="20">
        <f>0.000000040058*10^9</f>
        <v>40.058</v>
      </c>
      <c r="B226">
        <v>0.57078490000000004</v>
      </c>
      <c r="C226">
        <v>0.56777460000000002</v>
      </c>
      <c r="D226">
        <v>0.57802580000000003</v>
      </c>
      <c r="E226">
        <v>0.57002050000000004</v>
      </c>
      <c r="F226">
        <v>0.56191049999999998</v>
      </c>
      <c r="G226">
        <v>0.57920300000000002</v>
      </c>
      <c r="H226">
        <v>0.54921249999999999</v>
      </c>
      <c r="I226">
        <v>0.55228699999999997</v>
      </c>
      <c r="J226">
        <v>0.57163370000000002</v>
      </c>
      <c r="K226">
        <v>0.56756649999999997</v>
      </c>
      <c r="L226">
        <v>0.54932499999999995</v>
      </c>
      <c r="M226">
        <v>0.5659459</v>
      </c>
      <c r="N226">
        <v>0.55462849999999997</v>
      </c>
      <c r="O226">
        <v>0.56317220000000001</v>
      </c>
      <c r="P226">
        <v>0.58128999999999997</v>
      </c>
      <c r="Q226">
        <v>0.5683009</v>
      </c>
      <c r="R226">
        <v>0.56446649999999998</v>
      </c>
      <c r="S226">
        <v>0.57689800000000002</v>
      </c>
      <c r="T226">
        <v>0.55821310000000002</v>
      </c>
      <c r="U226">
        <v>0.5615561</v>
      </c>
    </row>
    <row r="227" spans="1:21" x14ac:dyDescent="0.25">
      <c r="A227" s="20">
        <f>0.000000041058*10^9</f>
        <v>41.058</v>
      </c>
      <c r="B227">
        <v>0.56832559999999999</v>
      </c>
      <c r="C227">
        <v>0.56497470000000005</v>
      </c>
      <c r="D227">
        <v>0.57308630000000005</v>
      </c>
      <c r="E227">
        <v>0.56579230000000003</v>
      </c>
      <c r="F227">
        <v>0.56719869999999994</v>
      </c>
      <c r="G227">
        <v>0.56821600000000005</v>
      </c>
      <c r="H227">
        <v>0.54959950000000002</v>
      </c>
      <c r="I227">
        <v>0.55717139999999998</v>
      </c>
      <c r="J227">
        <v>0.56224529999999995</v>
      </c>
      <c r="K227">
        <v>0.56627970000000005</v>
      </c>
      <c r="L227">
        <v>0.54716339999999997</v>
      </c>
      <c r="M227">
        <v>0.56652910000000001</v>
      </c>
      <c r="N227">
        <v>0.56441229999999998</v>
      </c>
      <c r="O227">
        <v>0.57099299999999997</v>
      </c>
      <c r="P227">
        <v>0.57685679999999995</v>
      </c>
      <c r="Q227">
        <v>0.57300830000000003</v>
      </c>
      <c r="R227">
        <v>0.56649450000000001</v>
      </c>
      <c r="S227">
        <v>0.56939280000000003</v>
      </c>
      <c r="T227">
        <v>0.55578430000000001</v>
      </c>
      <c r="U227">
        <v>0.56618919999999995</v>
      </c>
    </row>
    <row r="228" spans="1:21" x14ac:dyDescent="0.25">
      <c r="A228" s="20">
        <f>0.000000042058*10^9</f>
        <v>42.058</v>
      </c>
      <c r="B228">
        <v>0.56200110000000003</v>
      </c>
      <c r="C228">
        <v>0.56493689999999996</v>
      </c>
      <c r="D228">
        <v>0.55969800000000003</v>
      </c>
      <c r="E228">
        <v>0.55609869999999995</v>
      </c>
      <c r="F228">
        <v>0.55415289999999995</v>
      </c>
      <c r="G228">
        <v>0.56363419999999997</v>
      </c>
      <c r="H228">
        <v>0.55166020000000004</v>
      </c>
      <c r="I228">
        <v>0.5655715</v>
      </c>
      <c r="J228">
        <v>0.56628619999999996</v>
      </c>
      <c r="K228">
        <v>0.56721049999999995</v>
      </c>
      <c r="L228">
        <v>0.54678420000000005</v>
      </c>
      <c r="M228">
        <v>0.56262970000000001</v>
      </c>
      <c r="N228">
        <v>0.57326270000000001</v>
      </c>
      <c r="O228">
        <v>0.5796441</v>
      </c>
      <c r="P228">
        <v>0.55889770000000005</v>
      </c>
      <c r="Q228">
        <v>0.57118089999999999</v>
      </c>
      <c r="R228">
        <v>0.56207379999999996</v>
      </c>
      <c r="S228">
        <v>0.5498556</v>
      </c>
      <c r="T228">
        <v>0.55694900000000003</v>
      </c>
      <c r="U228">
        <v>0.558033</v>
      </c>
    </row>
    <row r="229" spans="1:21" x14ac:dyDescent="0.25">
      <c r="A229" s="20">
        <f>0.000000043058*10^9</f>
        <v>43.058</v>
      </c>
      <c r="B229">
        <v>0.55802260000000004</v>
      </c>
      <c r="C229">
        <v>0.56327839999999996</v>
      </c>
      <c r="D229">
        <v>0.55283000000000004</v>
      </c>
      <c r="E229">
        <v>0.55231410000000003</v>
      </c>
      <c r="F229">
        <v>0.54291739999999999</v>
      </c>
      <c r="G229">
        <v>0.56092180000000003</v>
      </c>
      <c r="H229">
        <v>0.55056830000000001</v>
      </c>
      <c r="I229">
        <v>0.56447270000000005</v>
      </c>
      <c r="J229">
        <v>0.57199529999999998</v>
      </c>
      <c r="K229">
        <v>0.56253330000000001</v>
      </c>
      <c r="L229">
        <v>0.54598789999999997</v>
      </c>
      <c r="M229">
        <v>0.55777019999999999</v>
      </c>
      <c r="N229">
        <v>0.5652199</v>
      </c>
      <c r="O229">
        <v>0.57659470000000002</v>
      </c>
      <c r="P229">
        <v>0.5462629</v>
      </c>
      <c r="Q229">
        <v>0.56182710000000002</v>
      </c>
      <c r="R229">
        <v>0.56301069999999998</v>
      </c>
      <c r="S229">
        <v>0.5395259</v>
      </c>
      <c r="T229">
        <v>0.55870430000000004</v>
      </c>
      <c r="U229">
        <v>0.55450310000000003</v>
      </c>
    </row>
    <row r="230" spans="1:21" x14ac:dyDescent="0.25">
      <c r="A230" s="20">
        <f>0.000000044058*10^9</f>
        <v>44.058</v>
      </c>
      <c r="B230">
        <v>0.55533659999999996</v>
      </c>
      <c r="C230">
        <v>0.55476040000000004</v>
      </c>
      <c r="D230">
        <v>0.54831989999999997</v>
      </c>
      <c r="E230">
        <v>0.55306710000000003</v>
      </c>
      <c r="F230">
        <v>0.54132420000000003</v>
      </c>
      <c r="G230">
        <v>0.55100210000000005</v>
      </c>
      <c r="H230">
        <v>0.55354250000000005</v>
      </c>
      <c r="I230">
        <v>0.56405459999999996</v>
      </c>
      <c r="J230">
        <v>0.56323069999999997</v>
      </c>
      <c r="K230">
        <v>0.55668329999999999</v>
      </c>
      <c r="L230">
        <v>0.55074889999999999</v>
      </c>
      <c r="M230">
        <v>0.55771660000000001</v>
      </c>
      <c r="N230">
        <v>0.55108860000000004</v>
      </c>
      <c r="O230">
        <v>0.55823809999999996</v>
      </c>
      <c r="P230">
        <v>0.54787459999999999</v>
      </c>
      <c r="Q230">
        <v>0.55132270000000005</v>
      </c>
      <c r="R230">
        <v>0.56835230000000003</v>
      </c>
      <c r="S230">
        <v>0.53943819999999998</v>
      </c>
      <c r="T230">
        <v>0.55612669999999997</v>
      </c>
      <c r="U230">
        <v>0.56465390000000004</v>
      </c>
    </row>
    <row r="231" spans="1:21" x14ac:dyDescent="0.25">
      <c r="A231" s="20">
        <f>0.000000045058*10^9</f>
        <v>45.058</v>
      </c>
      <c r="B231">
        <v>0.5442496</v>
      </c>
      <c r="C231">
        <v>0.54452509999999998</v>
      </c>
      <c r="D231">
        <v>0.54395819999999995</v>
      </c>
      <c r="E231">
        <v>0.54924910000000005</v>
      </c>
      <c r="F231">
        <v>0.545184</v>
      </c>
      <c r="G231">
        <v>0.53915809999999997</v>
      </c>
      <c r="H231">
        <v>0.55631609999999998</v>
      </c>
      <c r="I231">
        <v>0.5632663</v>
      </c>
      <c r="J231">
        <v>0.55314620000000003</v>
      </c>
      <c r="K231">
        <v>0.55994299999999997</v>
      </c>
      <c r="L231">
        <v>0.55920749999999997</v>
      </c>
      <c r="M231">
        <v>0.55794809999999995</v>
      </c>
      <c r="N231">
        <v>0.54913869999999998</v>
      </c>
      <c r="O231">
        <v>0.54415979999999997</v>
      </c>
      <c r="P231">
        <v>0.55421799999999999</v>
      </c>
      <c r="Q231">
        <v>0.54717280000000001</v>
      </c>
      <c r="R231">
        <v>0.56100740000000004</v>
      </c>
      <c r="S231">
        <v>0.54099750000000002</v>
      </c>
      <c r="T231">
        <v>0.54664109999999999</v>
      </c>
      <c r="U231">
        <v>0.56935089999999999</v>
      </c>
    </row>
    <row r="232" spans="1:21" x14ac:dyDescent="0.25">
      <c r="A232" s="20">
        <f>0.000000046058*10^9</f>
        <v>46.058</v>
      </c>
      <c r="B232">
        <v>0.52910159999999995</v>
      </c>
      <c r="C232">
        <v>0.5408115</v>
      </c>
      <c r="D232">
        <v>0.54467030000000005</v>
      </c>
      <c r="E232">
        <v>0.54452179999999994</v>
      </c>
      <c r="F232">
        <v>0.55293930000000002</v>
      </c>
      <c r="G232">
        <v>0.53843470000000004</v>
      </c>
      <c r="H232">
        <v>0.55289410000000005</v>
      </c>
      <c r="I232">
        <v>0.55574009999999996</v>
      </c>
      <c r="J232">
        <v>0.54706630000000001</v>
      </c>
      <c r="K232">
        <v>0.55867840000000002</v>
      </c>
      <c r="L232">
        <v>0.56359440000000005</v>
      </c>
      <c r="M232">
        <v>0.55064389999999996</v>
      </c>
      <c r="N232">
        <v>0.55456700000000003</v>
      </c>
      <c r="O232">
        <v>0.54446689999999998</v>
      </c>
      <c r="P232">
        <v>0.55964530000000001</v>
      </c>
      <c r="Q232">
        <v>0.54686970000000001</v>
      </c>
      <c r="R232">
        <v>0.54606100000000002</v>
      </c>
      <c r="S232">
        <v>0.54156059999999995</v>
      </c>
      <c r="T232">
        <v>0.53752230000000001</v>
      </c>
      <c r="U232">
        <v>0.56208789999999997</v>
      </c>
    </row>
    <row r="233" spans="1:21" x14ac:dyDescent="0.25">
      <c r="A233" s="20">
        <f>0.000000047058*10^9</f>
        <v>47.058</v>
      </c>
      <c r="B233">
        <v>0.53024039999999995</v>
      </c>
      <c r="C233">
        <v>0.54534590000000005</v>
      </c>
      <c r="D233">
        <v>0.54892940000000001</v>
      </c>
      <c r="E233">
        <v>0.54523949999999999</v>
      </c>
      <c r="F233">
        <v>0.55521790000000004</v>
      </c>
      <c r="G233">
        <v>0.54891829999999997</v>
      </c>
      <c r="H233">
        <v>0.54613789999999995</v>
      </c>
      <c r="I233">
        <v>0.54596869999999997</v>
      </c>
      <c r="J233">
        <v>0.54167160000000003</v>
      </c>
      <c r="K233">
        <v>0.53798699999999999</v>
      </c>
      <c r="L233">
        <v>0.55878309999999998</v>
      </c>
      <c r="M233">
        <v>0.54029269999999996</v>
      </c>
      <c r="N233">
        <v>0.54958850000000004</v>
      </c>
      <c r="O233">
        <v>0.54636280000000004</v>
      </c>
      <c r="P233">
        <v>0.56189009999999995</v>
      </c>
      <c r="Q233">
        <v>0.546014</v>
      </c>
      <c r="R233">
        <v>0.54378070000000001</v>
      </c>
      <c r="S233">
        <v>0.53940069999999996</v>
      </c>
      <c r="T233">
        <v>0.53560560000000002</v>
      </c>
      <c r="U233">
        <v>0.55606219999999995</v>
      </c>
    </row>
    <row r="234" spans="1:21" x14ac:dyDescent="0.25">
      <c r="A234" s="20">
        <f>0.000000048058*10^9</f>
        <v>48.058</v>
      </c>
      <c r="B234">
        <v>0.5421089</v>
      </c>
      <c r="C234">
        <v>0.54812209999999995</v>
      </c>
      <c r="D234">
        <v>0.54455509999999996</v>
      </c>
      <c r="E234">
        <v>0.55192569999999996</v>
      </c>
      <c r="F234">
        <v>0.54642590000000002</v>
      </c>
      <c r="G234">
        <v>0.54723730000000004</v>
      </c>
      <c r="H234">
        <v>0.54169860000000003</v>
      </c>
      <c r="I234">
        <v>0.53343940000000001</v>
      </c>
      <c r="J234">
        <v>0.54039320000000002</v>
      </c>
      <c r="K234">
        <v>0.52295230000000004</v>
      </c>
      <c r="L234">
        <v>0.54530489999999998</v>
      </c>
      <c r="M234">
        <v>0.53601900000000002</v>
      </c>
      <c r="N234">
        <v>0.53337109999999999</v>
      </c>
      <c r="O234">
        <v>0.54984699999999997</v>
      </c>
      <c r="P234">
        <v>0.55717300000000003</v>
      </c>
      <c r="Q234">
        <v>0.54135789999999995</v>
      </c>
      <c r="R234">
        <v>0.55467630000000001</v>
      </c>
      <c r="S234">
        <v>0.5382517</v>
      </c>
      <c r="T234">
        <v>0.54060019999999998</v>
      </c>
      <c r="U234">
        <v>0.55161420000000005</v>
      </c>
    </row>
    <row r="235" spans="1:21" x14ac:dyDescent="0.25">
      <c r="A235" s="20">
        <f>0.000000049058*10^9</f>
        <v>49.058</v>
      </c>
      <c r="B235">
        <v>0.5423789</v>
      </c>
      <c r="C235">
        <v>0.54617550000000004</v>
      </c>
      <c r="D235">
        <v>0.53056859999999995</v>
      </c>
      <c r="E235">
        <v>0.54946070000000002</v>
      </c>
      <c r="F235">
        <v>0.53924550000000004</v>
      </c>
      <c r="G235">
        <v>0.53314220000000001</v>
      </c>
      <c r="H235">
        <v>0.53582419999999997</v>
      </c>
      <c r="I235">
        <v>0.52598279999999997</v>
      </c>
      <c r="J235">
        <v>0.53541059999999996</v>
      </c>
      <c r="K235">
        <v>0.52889870000000005</v>
      </c>
      <c r="L235">
        <v>0.53534930000000003</v>
      </c>
      <c r="M235">
        <v>0.53403529999999999</v>
      </c>
      <c r="N235">
        <v>0.52749270000000004</v>
      </c>
      <c r="O235">
        <v>0.55526719999999996</v>
      </c>
      <c r="P235">
        <v>0.54885589999999995</v>
      </c>
      <c r="Q235">
        <v>0.53532659999999999</v>
      </c>
      <c r="R235">
        <v>0.55613480000000004</v>
      </c>
      <c r="S235">
        <v>0.54267129999999997</v>
      </c>
      <c r="T235">
        <v>0.54945180000000005</v>
      </c>
      <c r="U235">
        <v>0.54482220000000003</v>
      </c>
    </row>
    <row r="236" spans="1:21" x14ac:dyDescent="0.25">
      <c r="A236" s="20">
        <f>0.000000050058*10^9</f>
        <v>50.058</v>
      </c>
      <c r="B236">
        <v>0.53521260000000004</v>
      </c>
      <c r="C236">
        <v>0.54358620000000002</v>
      </c>
      <c r="D236">
        <v>0.52612639999999999</v>
      </c>
      <c r="E236">
        <v>0.53244559999999996</v>
      </c>
      <c r="F236">
        <v>0.5378638</v>
      </c>
      <c r="G236">
        <v>0.53408469999999997</v>
      </c>
      <c r="H236">
        <v>0.5236537</v>
      </c>
      <c r="I236">
        <v>0.52732809999999997</v>
      </c>
      <c r="J236">
        <v>0.52506549999999996</v>
      </c>
      <c r="K236">
        <v>0.53714680000000004</v>
      </c>
      <c r="L236">
        <v>0.53480419999999995</v>
      </c>
      <c r="M236">
        <v>0.53014519999999998</v>
      </c>
      <c r="N236">
        <v>0.53961669999999995</v>
      </c>
      <c r="O236">
        <v>0.55032040000000004</v>
      </c>
      <c r="P236">
        <v>0.53370649999999997</v>
      </c>
      <c r="Q236">
        <v>0.53068029999999999</v>
      </c>
      <c r="R236">
        <v>0.54186250000000002</v>
      </c>
      <c r="S236">
        <v>0.54157160000000004</v>
      </c>
      <c r="T236">
        <v>0.55101259999999996</v>
      </c>
      <c r="U236">
        <v>0.53872419999999999</v>
      </c>
    </row>
    <row r="237" spans="1:21" x14ac:dyDescent="0.25">
      <c r="A237" s="20">
        <f>0.000000051058*10^9</f>
        <v>51.058</v>
      </c>
      <c r="B237">
        <v>0.53911799999999999</v>
      </c>
      <c r="C237">
        <v>0.53835560000000005</v>
      </c>
      <c r="D237">
        <v>0.5326765</v>
      </c>
      <c r="E237">
        <v>0.52099779999999996</v>
      </c>
      <c r="F237">
        <v>0.52861389999999997</v>
      </c>
      <c r="G237">
        <v>0.54481259999999998</v>
      </c>
      <c r="H237">
        <v>0.51594370000000001</v>
      </c>
      <c r="I237">
        <v>0.52838010000000002</v>
      </c>
      <c r="J237">
        <v>0.5243989</v>
      </c>
      <c r="K237">
        <v>0.53483729999999996</v>
      </c>
      <c r="L237">
        <v>0.53936770000000001</v>
      </c>
      <c r="M237">
        <v>0.53264290000000003</v>
      </c>
      <c r="N237">
        <v>0.54187370000000001</v>
      </c>
      <c r="O237">
        <v>0.539045</v>
      </c>
      <c r="P237">
        <v>0.51618869999999994</v>
      </c>
      <c r="Q237">
        <v>0.52858179999999999</v>
      </c>
      <c r="R237">
        <v>0.53321220000000003</v>
      </c>
      <c r="S237">
        <v>0.52878069999999999</v>
      </c>
      <c r="T237">
        <v>0.53692499999999999</v>
      </c>
      <c r="U237">
        <v>0.52855350000000001</v>
      </c>
    </row>
    <row r="238" spans="1:21" x14ac:dyDescent="0.25">
      <c r="A238" s="20">
        <f>0.000000052058*10^9</f>
        <v>52.058</v>
      </c>
      <c r="B238">
        <v>0.54941589999999996</v>
      </c>
      <c r="C238">
        <v>0.53245100000000001</v>
      </c>
      <c r="D238">
        <v>0.53114930000000005</v>
      </c>
      <c r="E238">
        <v>0.52082629999999996</v>
      </c>
      <c r="F238">
        <v>0.51717150000000001</v>
      </c>
      <c r="G238">
        <v>0.54073590000000005</v>
      </c>
      <c r="H238">
        <v>0.52273130000000001</v>
      </c>
      <c r="I238">
        <v>0.52696799999999999</v>
      </c>
      <c r="J238">
        <v>0.5316206</v>
      </c>
      <c r="K238">
        <v>0.52463550000000003</v>
      </c>
      <c r="L238">
        <v>0.53487189999999996</v>
      </c>
      <c r="M238">
        <v>0.53316189999999997</v>
      </c>
      <c r="N238">
        <v>0.52471210000000001</v>
      </c>
      <c r="O238">
        <v>0.53200250000000004</v>
      </c>
      <c r="P238">
        <v>0.51032889999999997</v>
      </c>
      <c r="Q238">
        <v>0.53245520000000002</v>
      </c>
      <c r="R238">
        <v>0.5305434</v>
      </c>
      <c r="S238">
        <v>0.51831879999999997</v>
      </c>
      <c r="T238">
        <v>0.52432109999999998</v>
      </c>
      <c r="U238">
        <v>0.51610290000000003</v>
      </c>
    </row>
    <row r="239" spans="1:21" x14ac:dyDescent="0.25">
      <c r="A239" s="20">
        <f>0.000000053058*10^9</f>
        <v>53.058</v>
      </c>
      <c r="B239">
        <v>0.54170700000000005</v>
      </c>
      <c r="C239">
        <v>0.52190669999999995</v>
      </c>
      <c r="D239">
        <v>0.52079690000000001</v>
      </c>
      <c r="E239">
        <v>0.51984129999999995</v>
      </c>
      <c r="F239">
        <v>0.51971829999999997</v>
      </c>
      <c r="G239">
        <v>0.52612599999999998</v>
      </c>
      <c r="H239">
        <v>0.53043390000000001</v>
      </c>
      <c r="I239">
        <v>0.52270209999999995</v>
      </c>
      <c r="J239">
        <v>0.52588970000000002</v>
      </c>
      <c r="K239">
        <v>0.51994490000000004</v>
      </c>
      <c r="L239">
        <v>0.51706030000000003</v>
      </c>
      <c r="M239">
        <v>0.51849710000000004</v>
      </c>
      <c r="N239">
        <v>0.51551190000000002</v>
      </c>
      <c r="O239">
        <v>0.52176160000000005</v>
      </c>
      <c r="P239">
        <v>0.51324729999999996</v>
      </c>
      <c r="Q239">
        <v>0.53513029999999995</v>
      </c>
      <c r="R239">
        <v>0.52469239999999995</v>
      </c>
      <c r="S239">
        <v>0.51824510000000001</v>
      </c>
      <c r="T239">
        <v>0.52577719999999994</v>
      </c>
      <c r="U239">
        <v>0.51142790000000005</v>
      </c>
    </row>
    <row r="240" spans="1:21" x14ac:dyDescent="0.25">
      <c r="A240" s="20">
        <f>0.000000054058*10^9</f>
        <v>54.058</v>
      </c>
      <c r="B240">
        <v>0.52084609999999998</v>
      </c>
      <c r="C240">
        <v>0.50619040000000004</v>
      </c>
      <c r="D240">
        <v>0.51549750000000005</v>
      </c>
      <c r="E240">
        <v>0.51482000000000006</v>
      </c>
      <c r="F240">
        <v>0.52360980000000001</v>
      </c>
      <c r="G240">
        <v>0.52372490000000005</v>
      </c>
      <c r="H240">
        <v>0.52301120000000001</v>
      </c>
      <c r="I240">
        <v>0.51874810000000005</v>
      </c>
      <c r="J240">
        <v>0.50913489999999995</v>
      </c>
      <c r="K240">
        <v>0.5242059</v>
      </c>
      <c r="L240">
        <v>0.51333309999999999</v>
      </c>
      <c r="M240">
        <v>0.50902009999999998</v>
      </c>
      <c r="N240">
        <v>0.52036610000000005</v>
      </c>
      <c r="O240">
        <v>0.51411799999999996</v>
      </c>
      <c r="P240">
        <v>0.52348189999999994</v>
      </c>
      <c r="Q240">
        <v>0.53327139999999995</v>
      </c>
      <c r="R240">
        <v>0.52262200000000003</v>
      </c>
      <c r="S240">
        <v>0.52650730000000001</v>
      </c>
      <c r="T240">
        <v>0.52626519999999999</v>
      </c>
      <c r="U240">
        <v>0.51115180000000005</v>
      </c>
    </row>
    <row r="241" spans="1:21" x14ac:dyDescent="0.25">
      <c r="A241" s="20">
        <f>0.000000055058*10^9</f>
        <v>55.058</v>
      </c>
      <c r="B241">
        <v>0.51569489999999996</v>
      </c>
      <c r="C241">
        <v>0.50369220000000003</v>
      </c>
      <c r="D241">
        <v>0.51346159999999996</v>
      </c>
      <c r="E241">
        <v>0.51263389999999998</v>
      </c>
      <c r="F241">
        <v>0.51607099999999995</v>
      </c>
      <c r="G241">
        <v>0.53176699999999999</v>
      </c>
      <c r="H241">
        <v>0.50640320000000005</v>
      </c>
      <c r="I241">
        <v>0.52247690000000002</v>
      </c>
      <c r="J241">
        <v>0.50155959999999999</v>
      </c>
      <c r="K241">
        <v>0.52364080000000002</v>
      </c>
      <c r="L241">
        <v>0.52317100000000005</v>
      </c>
      <c r="M241">
        <v>0.51994680000000004</v>
      </c>
      <c r="N241">
        <v>0.51528019999999997</v>
      </c>
      <c r="O241">
        <v>0.5176982</v>
      </c>
      <c r="P241">
        <v>0.53220529999999999</v>
      </c>
      <c r="Q241">
        <v>0.52806319999999995</v>
      </c>
      <c r="R241">
        <v>0.5165556</v>
      </c>
      <c r="S241">
        <v>0.53564199999999995</v>
      </c>
      <c r="T241">
        <v>0.51927060000000003</v>
      </c>
      <c r="U241">
        <v>0.51136490000000001</v>
      </c>
    </row>
    <row r="242" spans="1:21" x14ac:dyDescent="0.25">
      <c r="A242" s="20">
        <f>0.000000056058*10^9</f>
        <v>56.058</v>
      </c>
      <c r="B242">
        <v>0.52356979999999997</v>
      </c>
      <c r="C242">
        <v>0.50813790000000003</v>
      </c>
      <c r="D242">
        <v>0.51164390000000004</v>
      </c>
      <c r="E242">
        <v>0.51296810000000004</v>
      </c>
      <c r="F242">
        <v>0.50788929999999999</v>
      </c>
      <c r="G242">
        <v>0.52554489999999998</v>
      </c>
      <c r="H242">
        <v>0.4863555</v>
      </c>
      <c r="I242">
        <v>0.52442140000000004</v>
      </c>
      <c r="J242">
        <v>0.50528030000000002</v>
      </c>
      <c r="K242">
        <v>0.51243590000000006</v>
      </c>
      <c r="L242">
        <v>0.51754739999999999</v>
      </c>
      <c r="M242">
        <v>0.52994830000000004</v>
      </c>
      <c r="N242">
        <v>0.50226110000000002</v>
      </c>
      <c r="O242">
        <v>0.51622690000000004</v>
      </c>
      <c r="P242">
        <v>0.51940920000000002</v>
      </c>
      <c r="Q242">
        <v>0.51467790000000002</v>
      </c>
      <c r="R242">
        <v>0.50349379999999999</v>
      </c>
      <c r="S242">
        <v>0.52950960000000002</v>
      </c>
      <c r="T242">
        <v>0.51450709999999999</v>
      </c>
      <c r="U242">
        <v>0.50722920000000005</v>
      </c>
    </row>
    <row r="243" spans="1:21" x14ac:dyDescent="0.25">
      <c r="A243" s="20">
        <f>0.000000057058*10^9</f>
        <v>57.058</v>
      </c>
      <c r="B243">
        <v>0.52299720000000005</v>
      </c>
      <c r="C243">
        <v>0.49811030000000001</v>
      </c>
      <c r="D243">
        <v>0.51745220000000003</v>
      </c>
      <c r="E243">
        <v>0.51124460000000005</v>
      </c>
      <c r="F243">
        <v>0.50639900000000004</v>
      </c>
      <c r="G243">
        <v>0.50762339999999995</v>
      </c>
      <c r="H243">
        <v>0.47117140000000002</v>
      </c>
      <c r="I243">
        <v>0.51122290000000004</v>
      </c>
      <c r="J243">
        <v>0.50698410000000005</v>
      </c>
      <c r="K243">
        <v>0.4990716</v>
      </c>
      <c r="L243">
        <v>0.5042451</v>
      </c>
      <c r="M243">
        <v>0.52123459999999999</v>
      </c>
      <c r="N243">
        <v>0.50163840000000004</v>
      </c>
      <c r="O243">
        <v>0.50573310000000005</v>
      </c>
      <c r="P243">
        <v>0.49785439999999997</v>
      </c>
      <c r="Q243">
        <v>0.50063530000000001</v>
      </c>
      <c r="R243">
        <v>0.50199729999999998</v>
      </c>
      <c r="S243">
        <v>0.50981259999999995</v>
      </c>
      <c r="T243">
        <v>0.51321110000000003</v>
      </c>
      <c r="U243">
        <v>0.49343779999999998</v>
      </c>
    </row>
    <row r="244" spans="1:21" x14ac:dyDescent="0.25">
      <c r="A244" s="20">
        <f>0.000000058058*10^9</f>
        <v>58.058</v>
      </c>
      <c r="B244">
        <v>0.51588409999999996</v>
      </c>
      <c r="C244">
        <v>0.49012620000000001</v>
      </c>
      <c r="D244">
        <v>0.52029689999999995</v>
      </c>
      <c r="E244">
        <v>0.50984629999999997</v>
      </c>
      <c r="F244">
        <v>0.50777019999999995</v>
      </c>
      <c r="G244">
        <v>0.49887749999999997</v>
      </c>
      <c r="H244">
        <v>0.47663090000000002</v>
      </c>
      <c r="I244">
        <v>0.49581449999999999</v>
      </c>
      <c r="J244">
        <v>0.50189159999999999</v>
      </c>
      <c r="K244">
        <v>0.49294749999999998</v>
      </c>
      <c r="L244">
        <v>0.50449429999999995</v>
      </c>
      <c r="M244">
        <v>0.50258009999999997</v>
      </c>
      <c r="N244">
        <v>0.50597749999999997</v>
      </c>
      <c r="O244">
        <v>0.49539460000000002</v>
      </c>
      <c r="P244">
        <v>0.49454219999999999</v>
      </c>
      <c r="Q244">
        <v>0.49506539999999999</v>
      </c>
      <c r="R244">
        <v>0.50903640000000006</v>
      </c>
      <c r="S244">
        <v>0.49668990000000002</v>
      </c>
      <c r="T244">
        <v>0.50898900000000002</v>
      </c>
      <c r="U244">
        <v>0.48632520000000001</v>
      </c>
    </row>
    <row r="245" spans="1:21" x14ac:dyDescent="0.25">
      <c r="A245" s="20">
        <f>0.000000059058*10^9</f>
        <v>59.058</v>
      </c>
      <c r="B245">
        <v>0.5098838</v>
      </c>
      <c r="C245">
        <v>0.49838399999999999</v>
      </c>
      <c r="D245">
        <v>0.50919130000000001</v>
      </c>
      <c r="E245">
        <v>0.50814199999999998</v>
      </c>
      <c r="F245">
        <v>0.50829080000000004</v>
      </c>
      <c r="G245">
        <v>0.49615860000000001</v>
      </c>
      <c r="H245">
        <v>0.48890709999999998</v>
      </c>
      <c r="I245">
        <v>0.49629069999999997</v>
      </c>
      <c r="J245">
        <v>0.4976892</v>
      </c>
      <c r="K245">
        <v>0.49283729999999998</v>
      </c>
      <c r="L245">
        <v>0.50979050000000004</v>
      </c>
      <c r="M245">
        <v>0.49652619999999997</v>
      </c>
      <c r="N245">
        <v>0.50762770000000002</v>
      </c>
      <c r="O245">
        <v>0.49603249999999999</v>
      </c>
      <c r="P245">
        <v>0.4992104</v>
      </c>
      <c r="Q245">
        <v>0.48971910000000002</v>
      </c>
      <c r="R245">
        <v>0.50446150000000001</v>
      </c>
      <c r="S245">
        <v>0.49421510000000002</v>
      </c>
      <c r="T245">
        <v>0.500726</v>
      </c>
      <c r="U245">
        <v>0.49133139999999997</v>
      </c>
    </row>
    <row r="246" spans="1:21" x14ac:dyDescent="0.25">
      <c r="A246" s="20">
        <f>0.000000060058*10^9</f>
        <v>60.057999999999993</v>
      </c>
      <c r="B246">
        <v>0.49867050000000002</v>
      </c>
      <c r="C246">
        <v>0.50005319999999998</v>
      </c>
      <c r="D246">
        <v>0.49609880000000001</v>
      </c>
      <c r="E246">
        <v>0.50554220000000005</v>
      </c>
      <c r="F246">
        <v>0.50510330000000003</v>
      </c>
      <c r="G246">
        <v>0.49091370000000001</v>
      </c>
      <c r="H246">
        <v>0.49175770000000002</v>
      </c>
      <c r="I246">
        <v>0.50431400000000004</v>
      </c>
      <c r="J246">
        <v>0.50003969999999998</v>
      </c>
      <c r="K246">
        <v>0.49254949999999997</v>
      </c>
      <c r="L246">
        <v>0.50325500000000001</v>
      </c>
      <c r="M246">
        <v>0.50565190000000004</v>
      </c>
      <c r="N246">
        <v>0.50387409999999999</v>
      </c>
      <c r="O246">
        <v>0.506992</v>
      </c>
      <c r="P246">
        <v>0.48706840000000001</v>
      </c>
      <c r="Q246">
        <v>0.48223670000000002</v>
      </c>
      <c r="R246">
        <v>0.4960137</v>
      </c>
      <c r="S246">
        <v>0.490593</v>
      </c>
      <c r="T246">
        <v>0.4961758</v>
      </c>
      <c r="U246">
        <v>0.48931730000000001</v>
      </c>
    </row>
    <row r="247" spans="1:21" x14ac:dyDescent="0.25">
      <c r="A247" s="20">
        <f>0.000000061058*10^9</f>
        <v>61.058</v>
      </c>
      <c r="B247">
        <v>0.48865500000000001</v>
      </c>
      <c r="C247">
        <v>0.48993540000000002</v>
      </c>
      <c r="D247">
        <v>0.49396649999999998</v>
      </c>
      <c r="E247">
        <v>0.50071109999999996</v>
      </c>
      <c r="F247">
        <v>0.49636229999999998</v>
      </c>
      <c r="G247">
        <v>0.4896972</v>
      </c>
      <c r="H247">
        <v>0.49353950000000002</v>
      </c>
      <c r="I247">
        <v>0.49885230000000003</v>
      </c>
      <c r="J247">
        <v>0.50469529999999996</v>
      </c>
      <c r="K247">
        <v>0.49059239999999998</v>
      </c>
      <c r="L247">
        <v>0.49312329999999999</v>
      </c>
      <c r="M247">
        <v>0.51133810000000002</v>
      </c>
      <c r="N247">
        <v>0.49211820000000001</v>
      </c>
      <c r="O247">
        <v>0.50575510000000001</v>
      </c>
      <c r="P247">
        <v>0.47356670000000001</v>
      </c>
      <c r="Q247">
        <v>0.48534680000000002</v>
      </c>
      <c r="R247">
        <v>0.50095179999999995</v>
      </c>
      <c r="S247">
        <v>0.48223539999999998</v>
      </c>
      <c r="T247">
        <v>0.49629640000000003</v>
      </c>
      <c r="U247">
        <v>0.4795297</v>
      </c>
    </row>
    <row r="248" spans="1:21" x14ac:dyDescent="0.25">
      <c r="A248" s="20">
        <f>0.000000062058*10^9</f>
        <v>62.058</v>
      </c>
      <c r="B248">
        <v>0.49136809999999997</v>
      </c>
      <c r="C248">
        <v>0.48945240000000001</v>
      </c>
      <c r="D248">
        <v>0.50195420000000002</v>
      </c>
      <c r="E248">
        <v>0.48795349999999998</v>
      </c>
      <c r="F248">
        <v>0.4932279</v>
      </c>
      <c r="G248">
        <v>0.49790099999999998</v>
      </c>
      <c r="H248">
        <v>0.49341590000000002</v>
      </c>
      <c r="I248">
        <v>0.48434719999999998</v>
      </c>
      <c r="J248">
        <v>0.50156230000000002</v>
      </c>
      <c r="K248">
        <v>0.486572</v>
      </c>
      <c r="L248">
        <v>0.49251460000000002</v>
      </c>
      <c r="M248">
        <v>0.5052624</v>
      </c>
      <c r="N248">
        <v>0.49078709999999998</v>
      </c>
      <c r="O248">
        <v>0.491616</v>
      </c>
      <c r="P248">
        <v>0.47985139999999998</v>
      </c>
      <c r="Q248">
        <v>0.496201</v>
      </c>
      <c r="R248">
        <v>0.50981540000000003</v>
      </c>
      <c r="S248">
        <v>0.4795914</v>
      </c>
      <c r="T248">
        <v>0.49354720000000002</v>
      </c>
      <c r="U248">
        <v>0.47589799999999999</v>
      </c>
    </row>
    <row r="249" spans="1:21" x14ac:dyDescent="0.25">
      <c r="A249" s="20">
        <f>0.000000063058*10^9</f>
        <v>63.057999999999993</v>
      </c>
      <c r="B249">
        <v>0.4990021</v>
      </c>
      <c r="C249">
        <v>0.49733919999999998</v>
      </c>
      <c r="D249">
        <v>0.5049536</v>
      </c>
      <c r="E249">
        <v>0.47170230000000002</v>
      </c>
      <c r="F249">
        <v>0.4997414</v>
      </c>
      <c r="G249">
        <v>0.50344829999999996</v>
      </c>
      <c r="H249">
        <v>0.48798429999999998</v>
      </c>
      <c r="I249">
        <v>0.48492499999999999</v>
      </c>
      <c r="J249">
        <v>0.49199090000000001</v>
      </c>
      <c r="K249">
        <v>0.48515069999999999</v>
      </c>
      <c r="L249">
        <v>0.496118</v>
      </c>
      <c r="M249">
        <v>0.48852879999999999</v>
      </c>
      <c r="N249">
        <v>0.49985659999999998</v>
      </c>
      <c r="O249">
        <v>0.48208580000000001</v>
      </c>
      <c r="P249">
        <v>0.49097059999999998</v>
      </c>
      <c r="Q249">
        <v>0.50302389999999997</v>
      </c>
      <c r="R249">
        <v>0.50594910000000004</v>
      </c>
      <c r="S249">
        <v>0.48294540000000002</v>
      </c>
      <c r="T249">
        <v>0.490201</v>
      </c>
      <c r="U249">
        <v>0.47616510000000001</v>
      </c>
    </row>
    <row r="250" spans="1:21" x14ac:dyDescent="0.25">
      <c r="A250" s="20">
        <f>0.000000064058*10^9</f>
        <v>64.058000000000007</v>
      </c>
      <c r="B250">
        <v>0.50433430000000001</v>
      </c>
      <c r="C250">
        <v>0.49231900000000001</v>
      </c>
      <c r="D250">
        <v>0.49680960000000002</v>
      </c>
      <c r="E250">
        <v>0.46450200000000003</v>
      </c>
      <c r="F250">
        <v>0.50109230000000005</v>
      </c>
      <c r="G250">
        <v>0.49300179999999999</v>
      </c>
      <c r="H250">
        <v>0.48567359999999998</v>
      </c>
      <c r="I250">
        <v>0.49284270000000002</v>
      </c>
      <c r="J250">
        <v>0.48846879999999998</v>
      </c>
      <c r="K250">
        <v>0.49326179999999997</v>
      </c>
      <c r="L250">
        <v>0.4962916</v>
      </c>
      <c r="M250">
        <v>0.47796090000000002</v>
      </c>
      <c r="N250">
        <v>0.49886550000000002</v>
      </c>
      <c r="O250">
        <v>0.47440090000000001</v>
      </c>
      <c r="P250">
        <v>0.49626140000000002</v>
      </c>
      <c r="Q250">
        <v>0.50559810000000005</v>
      </c>
      <c r="R250">
        <v>0.49105919999999997</v>
      </c>
      <c r="S250">
        <v>0.48299049999999999</v>
      </c>
      <c r="T250">
        <v>0.49527349999999998</v>
      </c>
      <c r="U250">
        <v>0.4746899</v>
      </c>
    </row>
    <row r="251" spans="1:21" x14ac:dyDescent="0.25">
      <c r="A251" s="20">
        <f>0.000000065058*10^9</f>
        <v>65.057999999999993</v>
      </c>
      <c r="B251">
        <v>0.50252220000000003</v>
      </c>
      <c r="C251">
        <v>0.47256229999999999</v>
      </c>
      <c r="D251">
        <v>0.48649540000000002</v>
      </c>
      <c r="E251">
        <v>0.4688851</v>
      </c>
      <c r="F251">
        <v>0.494114</v>
      </c>
      <c r="G251">
        <v>0.48351749999999999</v>
      </c>
      <c r="H251">
        <v>0.48652319999999999</v>
      </c>
      <c r="I251">
        <v>0.48538750000000003</v>
      </c>
      <c r="J251">
        <v>0.4882842</v>
      </c>
      <c r="K251">
        <v>0.50180769999999997</v>
      </c>
      <c r="L251">
        <v>0.49060310000000001</v>
      </c>
      <c r="M251">
        <v>0.48821439999999999</v>
      </c>
      <c r="N251">
        <v>0.49088759999999998</v>
      </c>
      <c r="O251">
        <v>0.46885480000000002</v>
      </c>
      <c r="P251">
        <v>0.49553970000000003</v>
      </c>
      <c r="Q251">
        <v>0.50072539999999999</v>
      </c>
      <c r="R251">
        <v>0.47828409999999999</v>
      </c>
      <c r="S251">
        <v>0.48057949999999999</v>
      </c>
      <c r="T251">
        <v>0.50870700000000002</v>
      </c>
      <c r="U251">
        <v>0.478661</v>
      </c>
    </row>
    <row r="252" spans="1:21" x14ac:dyDescent="0.25">
      <c r="A252" s="20">
        <f>0.000000066058*10^9</f>
        <v>66.057999999999993</v>
      </c>
      <c r="B252">
        <v>0.48993690000000001</v>
      </c>
      <c r="C252">
        <v>0.4665395</v>
      </c>
      <c r="D252">
        <v>0.48043010000000003</v>
      </c>
      <c r="E252">
        <v>0.47352909999999998</v>
      </c>
      <c r="F252">
        <v>0.48468</v>
      </c>
      <c r="G252">
        <v>0.49127019999999999</v>
      </c>
      <c r="H252">
        <v>0.4813769</v>
      </c>
      <c r="I252">
        <v>0.46970070000000003</v>
      </c>
      <c r="J252">
        <v>0.48602070000000003</v>
      </c>
      <c r="K252">
        <v>0.49192279999999999</v>
      </c>
      <c r="L252">
        <v>0.48436699999999999</v>
      </c>
      <c r="M252">
        <v>0.4991179</v>
      </c>
      <c r="N252">
        <v>0.48685020000000001</v>
      </c>
      <c r="O252">
        <v>0.47412189999999999</v>
      </c>
      <c r="P252">
        <v>0.48960870000000001</v>
      </c>
      <c r="Q252">
        <v>0.48794660000000001</v>
      </c>
      <c r="R252">
        <v>0.47245880000000001</v>
      </c>
      <c r="S252">
        <v>0.47919400000000001</v>
      </c>
      <c r="T252">
        <v>0.51259569999999999</v>
      </c>
      <c r="U252">
        <v>0.48483720000000002</v>
      </c>
    </row>
    <row r="253" spans="1:21" x14ac:dyDescent="0.25">
      <c r="A253" s="20">
        <f>0.000000067058*10^9</f>
        <v>67.058000000000007</v>
      </c>
      <c r="B253">
        <v>0.47405560000000002</v>
      </c>
      <c r="C253">
        <v>0.48382160000000002</v>
      </c>
      <c r="D253">
        <v>0.48099920000000002</v>
      </c>
      <c r="E253">
        <v>0.47350439999999999</v>
      </c>
      <c r="F253">
        <v>0.47245140000000002</v>
      </c>
      <c r="G253">
        <v>0.49601529999999999</v>
      </c>
      <c r="H253">
        <v>0.47338219999999998</v>
      </c>
      <c r="I253">
        <v>0.46154319999999999</v>
      </c>
      <c r="J253">
        <v>0.48911460000000001</v>
      </c>
      <c r="K253">
        <v>0.47255710000000001</v>
      </c>
      <c r="L253">
        <v>0.48350379999999998</v>
      </c>
      <c r="M253">
        <v>0.49184499999999998</v>
      </c>
      <c r="N253">
        <v>0.48188350000000002</v>
      </c>
      <c r="O253">
        <v>0.47962719999999998</v>
      </c>
      <c r="P253">
        <v>0.49291659999999998</v>
      </c>
      <c r="Q253">
        <v>0.47738809999999998</v>
      </c>
      <c r="R253">
        <v>0.4733755</v>
      </c>
      <c r="S253">
        <v>0.47778039999999999</v>
      </c>
      <c r="T253">
        <v>0.4962995</v>
      </c>
      <c r="U253">
        <v>0.4833614</v>
      </c>
    </row>
    <row r="254" spans="1:21" x14ac:dyDescent="0.25">
      <c r="A254" s="20">
        <f>0.000000068058*10^9</f>
        <v>68.057999999999993</v>
      </c>
      <c r="B254">
        <v>0.46501219999999999</v>
      </c>
      <c r="C254">
        <v>0.4953398</v>
      </c>
      <c r="D254">
        <v>0.48476160000000001</v>
      </c>
      <c r="E254">
        <v>0.47292050000000002</v>
      </c>
      <c r="F254">
        <v>0.45908900000000002</v>
      </c>
      <c r="G254">
        <v>0.48036519999999999</v>
      </c>
      <c r="H254">
        <v>0.4708619</v>
      </c>
      <c r="I254">
        <v>0.46208009999999999</v>
      </c>
      <c r="J254">
        <v>0.4872108</v>
      </c>
      <c r="K254">
        <v>0.46912179999999998</v>
      </c>
      <c r="L254">
        <v>0.47856330000000002</v>
      </c>
      <c r="M254">
        <v>0.47738419999999998</v>
      </c>
      <c r="N254">
        <v>0.4784699</v>
      </c>
      <c r="O254">
        <v>0.47894920000000002</v>
      </c>
      <c r="P254">
        <v>0.50307279999999999</v>
      </c>
      <c r="Q254">
        <v>0.47009060000000003</v>
      </c>
      <c r="R254">
        <v>0.4742632</v>
      </c>
      <c r="S254">
        <v>0.46830719999999998</v>
      </c>
      <c r="T254">
        <v>0.4790278</v>
      </c>
      <c r="U254">
        <v>0.47958109999999998</v>
      </c>
    </row>
    <row r="255" spans="1:21" x14ac:dyDescent="0.25">
      <c r="A255" s="20">
        <f>0.000000069058*10^9</f>
        <v>69.057999999999993</v>
      </c>
      <c r="B255">
        <v>0.46909119999999999</v>
      </c>
      <c r="C255">
        <v>0.4914943</v>
      </c>
      <c r="D255">
        <v>0.48712939999999999</v>
      </c>
      <c r="E255">
        <v>0.47305750000000002</v>
      </c>
      <c r="F255">
        <v>0.45406530000000001</v>
      </c>
      <c r="G255">
        <v>0.46331080000000002</v>
      </c>
      <c r="H255">
        <v>0.46800140000000001</v>
      </c>
      <c r="I255">
        <v>0.4653003</v>
      </c>
      <c r="J255">
        <v>0.4708792</v>
      </c>
      <c r="K255">
        <v>0.47301480000000001</v>
      </c>
      <c r="L255">
        <v>0.46979989999999999</v>
      </c>
      <c r="M255">
        <v>0.47305049999999998</v>
      </c>
      <c r="N255">
        <v>0.48550270000000001</v>
      </c>
      <c r="O255">
        <v>0.47810029999999998</v>
      </c>
      <c r="P255">
        <v>0.50229100000000004</v>
      </c>
      <c r="Q255">
        <v>0.46383170000000001</v>
      </c>
      <c r="R255">
        <v>0.46604630000000002</v>
      </c>
      <c r="S255">
        <v>0.45410899999999998</v>
      </c>
      <c r="T255">
        <v>0.47571459999999999</v>
      </c>
      <c r="U255">
        <v>0.4738271</v>
      </c>
    </row>
    <row r="256" spans="1:21" x14ac:dyDescent="0.25">
      <c r="A256" s="20">
        <f>0.000000070058*10^9</f>
        <v>70.058000000000007</v>
      </c>
      <c r="B256">
        <v>0.48024630000000001</v>
      </c>
      <c r="C256">
        <v>0.48541640000000003</v>
      </c>
      <c r="D256">
        <v>0.47870479999999999</v>
      </c>
      <c r="E256">
        <v>0.47624719999999998</v>
      </c>
      <c r="F256">
        <v>0.46039940000000001</v>
      </c>
      <c r="G256">
        <v>0.46927180000000002</v>
      </c>
      <c r="H256">
        <v>0.4617329</v>
      </c>
      <c r="I256">
        <v>0.4658349</v>
      </c>
      <c r="J256">
        <v>0.46352910000000003</v>
      </c>
      <c r="K256">
        <v>0.4695087</v>
      </c>
      <c r="L256">
        <v>0.47163369999999999</v>
      </c>
      <c r="M256">
        <v>0.47484290000000001</v>
      </c>
      <c r="N256">
        <v>0.48628070000000001</v>
      </c>
      <c r="O256">
        <v>0.47876410000000003</v>
      </c>
      <c r="P256">
        <v>0.49070960000000002</v>
      </c>
      <c r="Q256">
        <v>0.4634761</v>
      </c>
      <c r="R256">
        <v>0.46354440000000002</v>
      </c>
      <c r="S256">
        <v>0.45702799999999999</v>
      </c>
      <c r="T256">
        <v>0.47671069999999999</v>
      </c>
      <c r="U256">
        <v>0.46737269999999997</v>
      </c>
    </row>
    <row r="257" spans="1:21" x14ac:dyDescent="0.25">
      <c r="A257" s="20">
        <f>0.000000071058*10^9</f>
        <v>71.058000000000007</v>
      </c>
      <c r="B257">
        <v>0.48506290000000002</v>
      </c>
      <c r="C257">
        <v>0.48162929999999998</v>
      </c>
      <c r="D257">
        <v>0.4634896</v>
      </c>
      <c r="E257">
        <v>0.47773779999999999</v>
      </c>
      <c r="F257">
        <v>0.4672559</v>
      </c>
      <c r="G257">
        <v>0.4824872</v>
      </c>
      <c r="H257">
        <v>0.4626902</v>
      </c>
      <c r="I257">
        <v>0.46221129999999999</v>
      </c>
      <c r="J257">
        <v>0.47588150000000001</v>
      </c>
      <c r="K257">
        <v>0.46748079999999997</v>
      </c>
      <c r="L257">
        <v>0.47887059999999998</v>
      </c>
      <c r="M257">
        <v>0.46921360000000001</v>
      </c>
      <c r="N257">
        <v>0.46865040000000002</v>
      </c>
      <c r="O257">
        <v>0.47923359999999998</v>
      </c>
      <c r="P257">
        <v>0.47298479999999998</v>
      </c>
      <c r="Q257">
        <v>0.46666930000000001</v>
      </c>
      <c r="R257">
        <v>0.47547600000000001</v>
      </c>
      <c r="S257">
        <v>0.47212349999999997</v>
      </c>
      <c r="T257">
        <v>0.47220099999999998</v>
      </c>
      <c r="U257">
        <v>0.46731650000000002</v>
      </c>
    </row>
    <row r="258" spans="1:21" x14ac:dyDescent="0.25">
      <c r="A258" s="20">
        <f>0.000000072058*10^9</f>
        <v>72.057999999999993</v>
      </c>
      <c r="B258">
        <v>0.47795189999999999</v>
      </c>
      <c r="C258">
        <v>0.48169800000000002</v>
      </c>
      <c r="D258">
        <v>0.46704250000000003</v>
      </c>
      <c r="E258">
        <v>0.47077590000000002</v>
      </c>
      <c r="F258">
        <v>0.46755210000000003</v>
      </c>
      <c r="G258">
        <v>0.47582029999999997</v>
      </c>
      <c r="H258">
        <v>0.47137669999999998</v>
      </c>
      <c r="I258">
        <v>0.45824209999999999</v>
      </c>
      <c r="J258">
        <v>0.4849656</v>
      </c>
      <c r="K258">
        <v>0.46913919999999998</v>
      </c>
      <c r="L258">
        <v>0.4777827</v>
      </c>
      <c r="M258">
        <v>0.46034530000000001</v>
      </c>
      <c r="N258">
        <v>0.45635340000000002</v>
      </c>
      <c r="O258">
        <v>0.47698200000000002</v>
      </c>
      <c r="P258">
        <v>0.45951959999999997</v>
      </c>
      <c r="Q258">
        <v>0.469051</v>
      </c>
      <c r="R258">
        <v>0.47981410000000002</v>
      </c>
      <c r="S258">
        <v>0.47581519999999999</v>
      </c>
      <c r="T258">
        <v>0.46505160000000001</v>
      </c>
      <c r="U258">
        <v>0.46438160000000001</v>
      </c>
    </row>
    <row r="259" spans="1:21" x14ac:dyDescent="0.25">
      <c r="A259" s="20">
        <f>0.000000073058*10^9</f>
        <v>73.058000000000007</v>
      </c>
      <c r="B259">
        <v>0.46458329999999998</v>
      </c>
      <c r="C259">
        <v>0.47724309999999998</v>
      </c>
      <c r="D259">
        <v>0.47915069999999998</v>
      </c>
      <c r="E259">
        <v>0.466723</v>
      </c>
      <c r="F259">
        <v>0.46506639999999999</v>
      </c>
      <c r="G259">
        <v>0.46022059999999998</v>
      </c>
      <c r="H259">
        <v>0.474412</v>
      </c>
      <c r="I259">
        <v>0.45836090000000002</v>
      </c>
      <c r="J259">
        <v>0.47814299999999998</v>
      </c>
      <c r="K259">
        <v>0.47143499999999999</v>
      </c>
      <c r="L259">
        <v>0.46969919999999998</v>
      </c>
      <c r="M259">
        <v>0.45625660000000001</v>
      </c>
      <c r="N259">
        <v>0.46237470000000003</v>
      </c>
      <c r="O259">
        <v>0.47239720000000002</v>
      </c>
      <c r="P259">
        <v>0.46688220000000002</v>
      </c>
      <c r="Q259">
        <v>0.47350350000000002</v>
      </c>
      <c r="R259">
        <v>0.46570050000000002</v>
      </c>
      <c r="S259">
        <v>0.47213929999999998</v>
      </c>
      <c r="T259">
        <v>0.46578000000000003</v>
      </c>
      <c r="U259">
        <v>0.46404410000000001</v>
      </c>
    </row>
    <row r="260" spans="1:21" x14ac:dyDescent="0.25">
      <c r="A260" s="20">
        <f>0.000000074058*10^9</f>
        <v>74.058000000000007</v>
      </c>
      <c r="B260">
        <v>0.45481009999999999</v>
      </c>
      <c r="C260">
        <v>0.46611750000000002</v>
      </c>
      <c r="D260">
        <v>0.47153089999999998</v>
      </c>
      <c r="E260">
        <v>0.47715020000000002</v>
      </c>
      <c r="F260">
        <v>0.4643661</v>
      </c>
      <c r="G260">
        <v>0.45621200000000001</v>
      </c>
      <c r="H260">
        <v>0.46912009999999998</v>
      </c>
      <c r="I260">
        <v>0.46131</v>
      </c>
      <c r="J260">
        <v>0.47244000000000003</v>
      </c>
      <c r="K260">
        <v>0.47024090000000002</v>
      </c>
      <c r="L260">
        <v>0.467582</v>
      </c>
      <c r="M260">
        <v>0.46027050000000003</v>
      </c>
      <c r="N260">
        <v>0.46886830000000002</v>
      </c>
      <c r="O260">
        <v>0.4647599</v>
      </c>
      <c r="P260">
        <v>0.4838558</v>
      </c>
      <c r="Q260">
        <v>0.47806480000000001</v>
      </c>
      <c r="R260">
        <v>0.45296239999999999</v>
      </c>
      <c r="S260">
        <v>0.4707654</v>
      </c>
      <c r="T260">
        <v>0.47094130000000001</v>
      </c>
      <c r="U260">
        <v>0.47052349999999998</v>
      </c>
    </row>
    <row r="261" spans="1:21" x14ac:dyDescent="0.25">
      <c r="A261" s="20">
        <f>0.000000075058*10^9</f>
        <v>75.057999999999993</v>
      </c>
      <c r="B261">
        <v>0.45486359999999998</v>
      </c>
      <c r="C261">
        <v>0.46592109999999998</v>
      </c>
      <c r="D261">
        <v>0.45585639999999999</v>
      </c>
      <c r="E261">
        <v>0.4870757</v>
      </c>
      <c r="F261">
        <v>0.4620184</v>
      </c>
      <c r="G261">
        <v>0.4591829</v>
      </c>
      <c r="H261">
        <v>0.4629027</v>
      </c>
      <c r="I261">
        <v>0.46184269999999999</v>
      </c>
      <c r="J261">
        <v>0.4770373</v>
      </c>
      <c r="K261">
        <v>0.45999250000000003</v>
      </c>
      <c r="L261">
        <v>0.47514410000000001</v>
      </c>
      <c r="M261">
        <v>0.47209590000000001</v>
      </c>
      <c r="N261">
        <v>0.46733160000000001</v>
      </c>
      <c r="O261">
        <v>0.45860000000000001</v>
      </c>
      <c r="P261">
        <v>0.4808772</v>
      </c>
      <c r="Q261">
        <v>0.47149790000000003</v>
      </c>
      <c r="R261">
        <v>0.45473249999999998</v>
      </c>
      <c r="S261">
        <v>0.46888390000000002</v>
      </c>
      <c r="T261">
        <v>0.46597369999999999</v>
      </c>
      <c r="U261">
        <v>0.46023839999999999</v>
      </c>
    </row>
    <row r="262" spans="1:21" x14ac:dyDescent="0.25">
      <c r="A262" s="20">
        <f>0.000000076058*10^9</f>
        <v>76.058000000000007</v>
      </c>
      <c r="B262">
        <v>0.45875670000000002</v>
      </c>
      <c r="C262">
        <v>0.4715686</v>
      </c>
      <c r="D262">
        <v>0.45150040000000002</v>
      </c>
      <c r="E262">
        <v>0.47789140000000002</v>
      </c>
      <c r="F262">
        <v>0.45476640000000002</v>
      </c>
      <c r="G262">
        <v>0.45665280000000003</v>
      </c>
      <c r="H262">
        <v>0.46023039999999998</v>
      </c>
      <c r="I262">
        <v>0.459839</v>
      </c>
      <c r="J262">
        <v>0.47280689999999997</v>
      </c>
      <c r="K262">
        <v>0.45482539999999999</v>
      </c>
      <c r="L262">
        <v>0.4779854</v>
      </c>
      <c r="M262">
        <v>0.477128</v>
      </c>
      <c r="N262">
        <v>0.46335110000000002</v>
      </c>
      <c r="O262">
        <v>0.45839469999999999</v>
      </c>
      <c r="P262">
        <v>0.45966190000000001</v>
      </c>
      <c r="Q262">
        <v>0.4575419</v>
      </c>
      <c r="R262">
        <v>0.46088950000000001</v>
      </c>
      <c r="S262">
        <v>0.46697709999999998</v>
      </c>
      <c r="T262">
        <v>0.45855970000000001</v>
      </c>
      <c r="U262">
        <v>0.4458202</v>
      </c>
    </row>
    <row r="263" spans="1:21" x14ac:dyDescent="0.25">
      <c r="A263" s="20">
        <f>0.000000077058*10^9</f>
        <v>77.058000000000007</v>
      </c>
      <c r="B263">
        <v>0.4564358</v>
      </c>
      <c r="C263">
        <v>0.46829520000000002</v>
      </c>
      <c r="D263">
        <v>0.4537735</v>
      </c>
      <c r="E263">
        <v>0.4619491</v>
      </c>
      <c r="F263">
        <v>0.45161259999999998</v>
      </c>
      <c r="G263">
        <v>0.45275460000000001</v>
      </c>
      <c r="H263">
        <v>0.46626509999999999</v>
      </c>
      <c r="I263">
        <v>0.4550536</v>
      </c>
      <c r="J263">
        <v>0.45820539999999998</v>
      </c>
      <c r="K263">
        <v>0.45878419999999998</v>
      </c>
      <c r="L263">
        <v>0.46705580000000002</v>
      </c>
      <c r="M263">
        <v>0.46353050000000001</v>
      </c>
      <c r="N263">
        <v>0.4581655</v>
      </c>
      <c r="O263">
        <v>0.45520919999999998</v>
      </c>
      <c r="P263">
        <v>0.44615169999999998</v>
      </c>
      <c r="Q263">
        <v>0.45409539999999998</v>
      </c>
      <c r="R263">
        <v>0.46484599999999998</v>
      </c>
      <c r="S263">
        <v>0.47016799999999997</v>
      </c>
      <c r="T263">
        <v>0.45711079999999998</v>
      </c>
      <c r="U263">
        <v>0.44893569999999999</v>
      </c>
    </row>
    <row r="264" spans="1:21" x14ac:dyDescent="0.25">
      <c r="A264" s="20">
        <f>0.000000078058*10^9</f>
        <v>78.057999999999993</v>
      </c>
      <c r="B264">
        <v>0.45408939999999998</v>
      </c>
      <c r="C264">
        <v>0.46518739999999997</v>
      </c>
      <c r="D264">
        <v>0.45116430000000002</v>
      </c>
      <c r="E264">
        <v>0.45238099999999998</v>
      </c>
      <c r="F264">
        <v>0.45543820000000002</v>
      </c>
      <c r="G264">
        <v>0.4559339</v>
      </c>
      <c r="H264">
        <v>0.46922419999999998</v>
      </c>
      <c r="I264">
        <v>0.45093470000000002</v>
      </c>
      <c r="J264">
        <v>0.45620339999999998</v>
      </c>
      <c r="K264">
        <v>0.45347179999999998</v>
      </c>
      <c r="L264">
        <v>0.4565594</v>
      </c>
      <c r="M264">
        <v>0.4459516</v>
      </c>
      <c r="N264">
        <v>0.44980239999999999</v>
      </c>
      <c r="O264">
        <v>0.4464494</v>
      </c>
      <c r="P264">
        <v>0.44800869999999998</v>
      </c>
      <c r="Q264">
        <v>0.4585362</v>
      </c>
      <c r="R264">
        <v>0.4604395</v>
      </c>
      <c r="S264">
        <v>0.47305380000000002</v>
      </c>
      <c r="T264">
        <v>0.45638469999999998</v>
      </c>
      <c r="U264">
        <v>0.45141589999999998</v>
      </c>
    </row>
    <row r="265" spans="1:21" x14ac:dyDescent="0.25">
      <c r="A265" s="20">
        <f>0.000000079058*10^9</f>
        <v>79.058000000000007</v>
      </c>
      <c r="B265">
        <v>0.45218789999999998</v>
      </c>
      <c r="C265">
        <v>0.46548129999999999</v>
      </c>
      <c r="D265">
        <v>0.44400590000000001</v>
      </c>
      <c r="E265">
        <v>0.44242340000000002</v>
      </c>
      <c r="F265">
        <v>0.45641680000000001</v>
      </c>
      <c r="G265">
        <v>0.46206190000000003</v>
      </c>
      <c r="H265">
        <v>0.45443860000000003</v>
      </c>
      <c r="I265">
        <v>0.45566839999999997</v>
      </c>
      <c r="J265">
        <v>0.46068409999999999</v>
      </c>
      <c r="K265">
        <v>0.44499529999999998</v>
      </c>
      <c r="L265">
        <v>0.46130009999999999</v>
      </c>
      <c r="M265">
        <v>0.44782549999999999</v>
      </c>
      <c r="N265">
        <v>0.4431813</v>
      </c>
      <c r="O265">
        <v>0.44550050000000002</v>
      </c>
      <c r="P265">
        <v>0.4552252</v>
      </c>
      <c r="Q265">
        <v>0.45992569999999999</v>
      </c>
      <c r="R265">
        <v>0.44623620000000003</v>
      </c>
      <c r="S265">
        <v>0.45995320000000001</v>
      </c>
      <c r="T265">
        <v>0.46127629999999997</v>
      </c>
      <c r="U265">
        <v>0.44763219999999998</v>
      </c>
    </row>
    <row r="266" spans="1:21" x14ac:dyDescent="0.25">
      <c r="A266" s="20">
        <f>0.000000080058*10^9</f>
        <v>80.058000000000007</v>
      </c>
      <c r="B266">
        <v>0.44302789999999997</v>
      </c>
      <c r="C266">
        <v>0.46111829999999998</v>
      </c>
      <c r="D266">
        <v>0.4395133</v>
      </c>
      <c r="E266">
        <v>0.43553409999999998</v>
      </c>
      <c r="F266">
        <v>0.4539494</v>
      </c>
      <c r="G266">
        <v>0.46076650000000002</v>
      </c>
      <c r="H266">
        <v>0.44464120000000001</v>
      </c>
      <c r="I266">
        <v>0.45795740000000001</v>
      </c>
      <c r="J266">
        <v>0.4532928</v>
      </c>
      <c r="K266">
        <v>0.44911020000000001</v>
      </c>
      <c r="L266">
        <v>0.4669643</v>
      </c>
      <c r="M266">
        <v>0.45826519999999998</v>
      </c>
      <c r="N266">
        <v>0.44539990000000002</v>
      </c>
      <c r="O266">
        <v>0.4525631</v>
      </c>
      <c r="P266">
        <v>0.45837139999999998</v>
      </c>
      <c r="Q266">
        <v>0.45875660000000001</v>
      </c>
      <c r="R266">
        <v>0.4428106</v>
      </c>
      <c r="S266">
        <v>0.4427005</v>
      </c>
      <c r="T266">
        <v>0.46765030000000002</v>
      </c>
      <c r="U266">
        <v>0.44697360000000003</v>
      </c>
    </row>
    <row r="267" spans="1:21" x14ac:dyDescent="0.25">
      <c r="A267" s="20">
        <f>0.000000081058*10^9</f>
        <v>81.057999999999993</v>
      </c>
      <c r="B267">
        <v>0.43322539999999998</v>
      </c>
      <c r="C267">
        <v>0.4521906</v>
      </c>
      <c r="D267">
        <v>0.4342876</v>
      </c>
      <c r="E267">
        <v>0.44000600000000001</v>
      </c>
      <c r="F267">
        <v>0.45127390000000001</v>
      </c>
      <c r="G267">
        <v>0.44534230000000002</v>
      </c>
      <c r="H267">
        <v>0.4502466</v>
      </c>
      <c r="I267">
        <v>0.44801180000000002</v>
      </c>
      <c r="J267">
        <v>0.44350250000000002</v>
      </c>
      <c r="K267">
        <v>0.46036850000000001</v>
      </c>
      <c r="L267">
        <v>0.45852520000000002</v>
      </c>
      <c r="M267">
        <v>0.45271879999999998</v>
      </c>
      <c r="N267">
        <v>0.44687769999999999</v>
      </c>
      <c r="O267">
        <v>0.45296370000000002</v>
      </c>
      <c r="P267">
        <v>0.45884730000000001</v>
      </c>
      <c r="Q267">
        <v>0.45684580000000002</v>
      </c>
      <c r="R267">
        <v>0.4521888</v>
      </c>
      <c r="S267">
        <v>0.44253910000000002</v>
      </c>
      <c r="T267">
        <v>0.460984</v>
      </c>
      <c r="U267">
        <v>0.44983210000000001</v>
      </c>
    </row>
    <row r="268" spans="1:21" x14ac:dyDescent="0.25">
      <c r="A268" s="20">
        <f>0.000000082058*10^9</f>
        <v>82.058000000000007</v>
      </c>
      <c r="B268">
        <v>0.43204130000000002</v>
      </c>
      <c r="C268">
        <v>0.44858720000000002</v>
      </c>
      <c r="D268">
        <v>0.4286973</v>
      </c>
      <c r="E268">
        <v>0.4479996</v>
      </c>
      <c r="F268">
        <v>0.45046599999999998</v>
      </c>
      <c r="G268">
        <v>0.4308592</v>
      </c>
      <c r="H268">
        <v>0.4511365</v>
      </c>
      <c r="I268">
        <v>0.43824689999999999</v>
      </c>
      <c r="J268">
        <v>0.44475999999999999</v>
      </c>
      <c r="K268">
        <v>0.46644720000000001</v>
      </c>
      <c r="L268">
        <v>0.44749030000000001</v>
      </c>
      <c r="M268">
        <v>0.4449053</v>
      </c>
      <c r="N268">
        <v>0.43877699999999997</v>
      </c>
      <c r="O268">
        <v>0.44898329999999997</v>
      </c>
      <c r="P268">
        <v>0.45488269999999997</v>
      </c>
      <c r="Q268">
        <v>0.45452910000000002</v>
      </c>
      <c r="R268">
        <v>0.45044000000000001</v>
      </c>
      <c r="S268">
        <v>0.44247340000000002</v>
      </c>
      <c r="T268">
        <v>0.44468160000000001</v>
      </c>
      <c r="U268">
        <v>0.45379209999999998</v>
      </c>
    </row>
    <row r="269" spans="1:21" x14ac:dyDescent="0.25">
      <c r="A269" s="20">
        <f>0.000000083058*10^9</f>
        <v>83.058000000000007</v>
      </c>
      <c r="B269">
        <v>0.44275969999999998</v>
      </c>
      <c r="C269">
        <v>0.450044</v>
      </c>
      <c r="D269">
        <v>0.43839709999999998</v>
      </c>
      <c r="E269">
        <v>0.44561509999999999</v>
      </c>
      <c r="F269">
        <v>0.45760469999999998</v>
      </c>
      <c r="G269">
        <v>0.43445109999999998</v>
      </c>
      <c r="H269">
        <v>0.44316420000000001</v>
      </c>
      <c r="I269">
        <v>0.43913370000000002</v>
      </c>
      <c r="J269">
        <v>0.45258179999999998</v>
      </c>
      <c r="K269">
        <v>0.4586286</v>
      </c>
      <c r="L269">
        <v>0.44879370000000002</v>
      </c>
      <c r="M269">
        <v>0.44508439999999999</v>
      </c>
      <c r="N269">
        <v>0.43108249999999998</v>
      </c>
      <c r="O269">
        <v>0.4449092</v>
      </c>
      <c r="P269">
        <v>0.44147809999999998</v>
      </c>
      <c r="Q269">
        <v>0.44990010000000002</v>
      </c>
      <c r="R269">
        <v>0.43768099999999999</v>
      </c>
      <c r="S269">
        <v>0.43169479999999999</v>
      </c>
      <c r="T269">
        <v>0.43008180000000001</v>
      </c>
      <c r="U269">
        <v>0.4516172</v>
      </c>
    </row>
    <row r="270" spans="1:21" x14ac:dyDescent="0.25">
      <c r="A270" s="20">
        <f>0.000000084058*10^9</f>
        <v>84.057999999999993</v>
      </c>
      <c r="B270">
        <v>0.45576220000000001</v>
      </c>
      <c r="C270">
        <v>0.4423803</v>
      </c>
      <c r="D270">
        <v>0.45549590000000001</v>
      </c>
      <c r="E270">
        <v>0.43528480000000003</v>
      </c>
      <c r="F270">
        <v>0.46278340000000001</v>
      </c>
      <c r="G270">
        <v>0.44244099999999997</v>
      </c>
      <c r="H270">
        <v>0.43042390000000003</v>
      </c>
      <c r="I270">
        <v>0.4451348</v>
      </c>
      <c r="J270">
        <v>0.45207710000000001</v>
      </c>
      <c r="K270">
        <v>0.44410280000000002</v>
      </c>
      <c r="L270">
        <v>0.45410210000000001</v>
      </c>
      <c r="M270">
        <v>0.443712</v>
      </c>
      <c r="N270">
        <v>0.43176510000000001</v>
      </c>
      <c r="O270">
        <v>0.43414269999999999</v>
      </c>
      <c r="P270">
        <v>0.43012850000000002</v>
      </c>
      <c r="Q270">
        <v>0.441108</v>
      </c>
      <c r="R270">
        <v>0.43057970000000001</v>
      </c>
      <c r="S270">
        <v>0.42698740000000002</v>
      </c>
      <c r="T270">
        <v>0.4251355</v>
      </c>
      <c r="U270">
        <v>0.44166440000000001</v>
      </c>
    </row>
    <row r="271" spans="1:21" x14ac:dyDescent="0.25">
      <c r="A271" s="20">
        <f>0.000000085058*10^9</f>
        <v>85.058000000000007</v>
      </c>
      <c r="B271">
        <v>0.45728679999999999</v>
      </c>
      <c r="C271">
        <v>0.43027880000000002</v>
      </c>
      <c r="D271">
        <v>0.44882319999999998</v>
      </c>
      <c r="E271">
        <v>0.43195210000000001</v>
      </c>
      <c r="F271">
        <v>0.44761299999999998</v>
      </c>
      <c r="G271">
        <v>0.44112030000000002</v>
      </c>
      <c r="H271">
        <v>0.4255237</v>
      </c>
      <c r="I271">
        <v>0.44479269999999999</v>
      </c>
      <c r="J271">
        <v>0.4411504</v>
      </c>
      <c r="K271">
        <v>0.4406562</v>
      </c>
      <c r="L271">
        <v>0.44190649999999998</v>
      </c>
      <c r="M271">
        <v>0.44905430000000002</v>
      </c>
      <c r="N271">
        <v>0.43560529999999997</v>
      </c>
      <c r="O271">
        <v>0.42613990000000002</v>
      </c>
      <c r="P271">
        <v>0.43036340000000001</v>
      </c>
      <c r="Q271">
        <v>0.4338013</v>
      </c>
      <c r="R271">
        <v>0.42976540000000002</v>
      </c>
      <c r="S271">
        <v>0.43054170000000003</v>
      </c>
      <c r="T271">
        <v>0.43434669999999997</v>
      </c>
      <c r="U271">
        <v>0.4310601</v>
      </c>
    </row>
    <row r="272" spans="1:21" x14ac:dyDescent="0.25">
      <c r="A272" s="20">
        <f>0.000000086058*10^9</f>
        <v>86.058000000000007</v>
      </c>
      <c r="B272">
        <v>0.44795220000000002</v>
      </c>
      <c r="C272">
        <v>0.42770900000000001</v>
      </c>
      <c r="D272">
        <v>0.425763</v>
      </c>
      <c r="E272">
        <v>0.43613010000000002</v>
      </c>
      <c r="F272">
        <v>0.421543</v>
      </c>
      <c r="G272">
        <v>0.4404883</v>
      </c>
      <c r="H272">
        <v>0.43659320000000001</v>
      </c>
      <c r="I272">
        <v>0.43762790000000001</v>
      </c>
      <c r="J272">
        <v>0.43602760000000002</v>
      </c>
      <c r="K272">
        <v>0.44176559999999998</v>
      </c>
      <c r="L272">
        <v>0.4238789</v>
      </c>
      <c r="M272">
        <v>0.45089659999999998</v>
      </c>
      <c r="N272">
        <v>0.43557709999999999</v>
      </c>
      <c r="O272">
        <v>0.43344939999999998</v>
      </c>
      <c r="P272">
        <v>0.43742979999999998</v>
      </c>
      <c r="Q272">
        <v>0.43312250000000002</v>
      </c>
      <c r="R272">
        <v>0.42746960000000001</v>
      </c>
      <c r="S272">
        <v>0.43305870000000002</v>
      </c>
      <c r="T272">
        <v>0.44619760000000003</v>
      </c>
      <c r="U272">
        <v>0.4251799</v>
      </c>
    </row>
    <row r="273" spans="1:21" x14ac:dyDescent="0.25">
      <c r="A273" s="20">
        <f>0.000000087058*10^9</f>
        <v>87.057999999999993</v>
      </c>
      <c r="B273">
        <v>0.43426930000000002</v>
      </c>
      <c r="C273">
        <v>0.42992140000000001</v>
      </c>
      <c r="D273">
        <v>0.41963250000000002</v>
      </c>
      <c r="E273">
        <v>0.43446620000000002</v>
      </c>
      <c r="F273">
        <v>0.41048119999999999</v>
      </c>
      <c r="G273">
        <v>0.4461193</v>
      </c>
      <c r="H273">
        <v>0.442245</v>
      </c>
      <c r="I273">
        <v>0.43035869999999998</v>
      </c>
      <c r="J273">
        <v>0.43895980000000001</v>
      </c>
      <c r="K273">
        <v>0.43247059999999998</v>
      </c>
      <c r="L273">
        <v>0.4231085</v>
      </c>
      <c r="M273">
        <v>0.43448799999999999</v>
      </c>
      <c r="N273">
        <v>0.42725089999999999</v>
      </c>
      <c r="O273">
        <v>0.44274289999999999</v>
      </c>
      <c r="P273">
        <v>0.44022939999999999</v>
      </c>
      <c r="Q273">
        <v>0.42910399999999999</v>
      </c>
      <c r="R273">
        <v>0.4218537</v>
      </c>
      <c r="S273">
        <v>0.43143389999999998</v>
      </c>
      <c r="T273">
        <v>0.44340570000000001</v>
      </c>
      <c r="U273">
        <v>0.42719289999999999</v>
      </c>
    </row>
    <row r="274" spans="1:21" x14ac:dyDescent="0.25">
      <c r="A274" s="20">
        <f>0.000000088058*10^9</f>
        <v>88.057999999999993</v>
      </c>
      <c r="B274">
        <v>0.42146159999999999</v>
      </c>
      <c r="C274">
        <v>0.42748269999999999</v>
      </c>
      <c r="D274">
        <v>0.42677959999999998</v>
      </c>
      <c r="E274">
        <v>0.42144779999999998</v>
      </c>
      <c r="F274">
        <v>0.41633930000000002</v>
      </c>
      <c r="G274">
        <v>0.44451629999999998</v>
      </c>
      <c r="H274">
        <v>0.434253</v>
      </c>
      <c r="I274">
        <v>0.43175390000000002</v>
      </c>
      <c r="J274">
        <v>0.43507630000000003</v>
      </c>
      <c r="K274">
        <v>0.4256877</v>
      </c>
      <c r="L274">
        <v>0.42374590000000001</v>
      </c>
      <c r="M274">
        <v>0.4218249</v>
      </c>
      <c r="N274">
        <v>0.41685270000000002</v>
      </c>
      <c r="O274">
        <v>0.4402006</v>
      </c>
      <c r="P274">
        <v>0.43077179999999998</v>
      </c>
      <c r="Q274">
        <v>0.42034080000000001</v>
      </c>
      <c r="R274">
        <v>0.4188133</v>
      </c>
      <c r="S274">
        <v>0.43057079999999998</v>
      </c>
      <c r="T274">
        <v>0.4276876</v>
      </c>
      <c r="U274">
        <v>0.4291835</v>
      </c>
    </row>
    <row r="275" spans="1:21" x14ac:dyDescent="0.25">
      <c r="A275" s="20">
        <f>0.000000089058*10^9</f>
        <v>89.058000000000007</v>
      </c>
      <c r="B275">
        <v>0.4147129</v>
      </c>
      <c r="C275">
        <v>0.42348269999999999</v>
      </c>
      <c r="D275">
        <v>0.4259483</v>
      </c>
      <c r="E275">
        <v>0.40930610000000001</v>
      </c>
      <c r="F275">
        <v>0.4153115</v>
      </c>
      <c r="G275">
        <v>0.43411369999999999</v>
      </c>
      <c r="H275">
        <v>0.42696719999999999</v>
      </c>
      <c r="I275">
        <v>0.43995410000000001</v>
      </c>
      <c r="J275">
        <v>0.42164380000000001</v>
      </c>
      <c r="K275">
        <v>0.42829089999999997</v>
      </c>
      <c r="L275">
        <v>0.4118965</v>
      </c>
      <c r="M275">
        <v>0.42034719999999998</v>
      </c>
      <c r="N275">
        <v>0.41720190000000001</v>
      </c>
      <c r="O275">
        <v>0.43498179999999997</v>
      </c>
      <c r="P275">
        <v>0.41910900000000001</v>
      </c>
      <c r="Q275">
        <v>0.42131069999999998</v>
      </c>
      <c r="R275">
        <v>0.42141089999999998</v>
      </c>
      <c r="S275">
        <v>0.42933300000000002</v>
      </c>
      <c r="T275">
        <v>0.41600749999999997</v>
      </c>
      <c r="U275">
        <v>0.42098760000000002</v>
      </c>
    </row>
    <row r="276" spans="1:21" x14ac:dyDescent="0.25">
      <c r="A276" s="20">
        <f>0.000000090058*10^9</f>
        <v>90.057999999999993</v>
      </c>
      <c r="B276">
        <v>0.4160837</v>
      </c>
      <c r="C276">
        <v>0.42573749999999999</v>
      </c>
      <c r="D276">
        <v>0.41533959999999998</v>
      </c>
      <c r="E276">
        <v>0.4109545</v>
      </c>
      <c r="F276">
        <v>0.40304200000000001</v>
      </c>
      <c r="G276">
        <v>0.42743589999999998</v>
      </c>
      <c r="H276">
        <v>0.42304910000000001</v>
      </c>
      <c r="I276">
        <v>0.43828519999999999</v>
      </c>
      <c r="J276">
        <v>0.41407339999999998</v>
      </c>
      <c r="K276">
        <v>0.42757139999999999</v>
      </c>
      <c r="L276">
        <v>0.4087537</v>
      </c>
      <c r="M276">
        <v>0.41782200000000003</v>
      </c>
      <c r="N276">
        <v>0.42069450000000003</v>
      </c>
      <c r="O276">
        <v>0.43605890000000003</v>
      </c>
      <c r="P276">
        <v>0.41982239999999998</v>
      </c>
      <c r="Q276">
        <v>0.42671019999999998</v>
      </c>
      <c r="R276">
        <v>0.4268496</v>
      </c>
      <c r="S276">
        <v>0.42129899999999998</v>
      </c>
      <c r="T276">
        <v>0.42061199999999999</v>
      </c>
      <c r="U276">
        <v>0.41416140000000001</v>
      </c>
    </row>
    <row r="277" spans="1:21" x14ac:dyDescent="0.25">
      <c r="A277" s="20">
        <f>0.000000091058*10^9</f>
        <v>91.057999999999993</v>
      </c>
      <c r="B277">
        <v>0.41993720000000001</v>
      </c>
      <c r="C277">
        <v>0.42891459999999998</v>
      </c>
      <c r="D277">
        <v>0.40278700000000001</v>
      </c>
      <c r="E277">
        <v>0.41180090000000003</v>
      </c>
      <c r="F277">
        <v>0.40672019999999998</v>
      </c>
      <c r="G277">
        <v>0.42050359999999998</v>
      </c>
      <c r="H277">
        <v>0.422182</v>
      </c>
      <c r="I277">
        <v>0.42840139999999999</v>
      </c>
      <c r="J277">
        <v>0.42122510000000002</v>
      </c>
      <c r="K277">
        <v>0.42298380000000002</v>
      </c>
      <c r="L277">
        <v>0.42428120000000002</v>
      </c>
      <c r="M277">
        <v>0.41362389999999999</v>
      </c>
      <c r="N277">
        <v>0.41611959999999998</v>
      </c>
      <c r="O277">
        <v>0.44189349999999999</v>
      </c>
      <c r="P277">
        <v>0.4270466</v>
      </c>
      <c r="Q277">
        <v>0.42285220000000001</v>
      </c>
      <c r="R277">
        <v>0.43246879999999999</v>
      </c>
      <c r="S277">
        <v>0.41914499999999999</v>
      </c>
      <c r="T277">
        <v>0.42777910000000002</v>
      </c>
      <c r="U277">
        <v>0.41843409999999998</v>
      </c>
    </row>
    <row r="278" spans="1:21" x14ac:dyDescent="0.25">
      <c r="A278" s="20">
        <f>0.000000092058*10^9</f>
        <v>92.058000000000007</v>
      </c>
      <c r="B278">
        <v>0.42030060000000002</v>
      </c>
      <c r="C278">
        <v>0.42324000000000001</v>
      </c>
      <c r="D278">
        <v>0.39809820000000001</v>
      </c>
      <c r="E278">
        <v>0.40379799999999999</v>
      </c>
      <c r="F278">
        <v>0.4236029</v>
      </c>
      <c r="G278">
        <v>0.41290670000000002</v>
      </c>
      <c r="H278">
        <v>0.4240138</v>
      </c>
      <c r="I278">
        <v>0.42168050000000001</v>
      </c>
      <c r="J278">
        <v>0.42450650000000001</v>
      </c>
      <c r="K278">
        <v>0.4200063</v>
      </c>
      <c r="L278">
        <v>0.43530669999999999</v>
      </c>
      <c r="M278">
        <v>0.40752430000000001</v>
      </c>
      <c r="N278">
        <v>0.41047990000000001</v>
      </c>
      <c r="O278">
        <v>0.44163459999999999</v>
      </c>
      <c r="P278">
        <v>0.42938910000000002</v>
      </c>
      <c r="Q278">
        <v>0.41483199999999998</v>
      </c>
      <c r="R278">
        <v>0.43238270000000001</v>
      </c>
      <c r="S278">
        <v>0.4279731</v>
      </c>
      <c r="T278">
        <v>0.41882789999999998</v>
      </c>
      <c r="U278">
        <v>0.42331429999999998</v>
      </c>
    </row>
    <row r="279" spans="1:21" x14ac:dyDescent="0.25">
      <c r="A279" s="20">
        <f>0.000000093058*10^9</f>
        <v>93.057999999999993</v>
      </c>
      <c r="B279">
        <v>0.42088520000000001</v>
      </c>
      <c r="C279">
        <v>0.41563749999999999</v>
      </c>
      <c r="D279">
        <v>0.40530509999999997</v>
      </c>
      <c r="E279">
        <v>0.41000150000000002</v>
      </c>
      <c r="F279">
        <v>0.42052729999999999</v>
      </c>
      <c r="G279">
        <v>0.41225200000000001</v>
      </c>
      <c r="H279">
        <v>0.42238369999999997</v>
      </c>
      <c r="I279">
        <v>0.41735909999999998</v>
      </c>
      <c r="J279">
        <v>0.41693989999999997</v>
      </c>
      <c r="K279">
        <v>0.41938819999999999</v>
      </c>
      <c r="L279">
        <v>0.42821389999999998</v>
      </c>
      <c r="M279">
        <v>0.4032115</v>
      </c>
      <c r="N279">
        <v>0.4111146</v>
      </c>
      <c r="O279">
        <v>0.42401109999999997</v>
      </c>
      <c r="P279">
        <v>0.4252206</v>
      </c>
      <c r="Q279">
        <v>0.41316120000000001</v>
      </c>
      <c r="R279">
        <v>0.42446489999999998</v>
      </c>
      <c r="S279">
        <v>0.42678519999999998</v>
      </c>
      <c r="T279">
        <v>0.40888079999999999</v>
      </c>
      <c r="U279">
        <v>0.42083110000000001</v>
      </c>
    </row>
    <row r="280" spans="1:21" x14ac:dyDescent="0.25">
      <c r="A280" s="20">
        <f>0.000000094058*10^9</f>
        <v>94.057999999999993</v>
      </c>
      <c r="B280">
        <v>0.42020429999999998</v>
      </c>
      <c r="C280">
        <v>0.41100350000000002</v>
      </c>
      <c r="D280">
        <v>0.4114196</v>
      </c>
      <c r="E280">
        <v>0.42758669999999999</v>
      </c>
      <c r="F280">
        <v>0.4028716</v>
      </c>
      <c r="G280">
        <v>0.41025719999999999</v>
      </c>
      <c r="H280">
        <v>0.41284880000000002</v>
      </c>
      <c r="I280">
        <v>0.4170567</v>
      </c>
      <c r="J280">
        <v>0.41512300000000002</v>
      </c>
      <c r="K280">
        <v>0.41920099999999999</v>
      </c>
      <c r="L280">
        <v>0.41353440000000002</v>
      </c>
      <c r="M280">
        <v>0.4002309</v>
      </c>
      <c r="N280">
        <v>0.41320810000000002</v>
      </c>
      <c r="O280">
        <v>0.4015456</v>
      </c>
      <c r="P280">
        <v>0.41464030000000002</v>
      </c>
      <c r="Q280">
        <v>0.41742390000000001</v>
      </c>
      <c r="R280">
        <v>0.41255389999999997</v>
      </c>
      <c r="S280">
        <v>0.41451189999999999</v>
      </c>
      <c r="T280">
        <v>0.41296919999999998</v>
      </c>
      <c r="U280">
        <v>0.41178759999999998</v>
      </c>
    </row>
    <row r="281" spans="1:21" x14ac:dyDescent="0.25">
      <c r="A281" s="20">
        <f>0.000000095058*10^9</f>
        <v>95.058000000000007</v>
      </c>
      <c r="B281">
        <v>0.41124230000000001</v>
      </c>
      <c r="C281">
        <v>0.40199859999999998</v>
      </c>
      <c r="D281">
        <v>0.40657080000000001</v>
      </c>
      <c r="E281">
        <v>0.42969990000000002</v>
      </c>
      <c r="F281">
        <v>0.39885219999999999</v>
      </c>
      <c r="G281">
        <v>0.40791640000000001</v>
      </c>
      <c r="H281">
        <v>0.39797769999999999</v>
      </c>
      <c r="I281">
        <v>0.41439680000000001</v>
      </c>
      <c r="J281">
        <v>0.41077750000000002</v>
      </c>
      <c r="K281">
        <v>0.41931839999999998</v>
      </c>
      <c r="L281">
        <v>0.40393639999999997</v>
      </c>
      <c r="M281">
        <v>0.3966382</v>
      </c>
      <c r="N281">
        <v>0.40666069999999999</v>
      </c>
      <c r="O281">
        <v>0.39614579999999999</v>
      </c>
      <c r="P281">
        <v>0.40048</v>
      </c>
      <c r="Q281">
        <v>0.4177188</v>
      </c>
      <c r="R281">
        <v>0.40195310000000001</v>
      </c>
      <c r="S281">
        <v>0.41107460000000001</v>
      </c>
      <c r="T281">
        <v>0.41803620000000002</v>
      </c>
      <c r="U281">
        <v>0.39889940000000002</v>
      </c>
    </row>
    <row r="282" spans="1:21" x14ac:dyDescent="0.25">
      <c r="A282" s="20">
        <f>0.000000096058*10^9</f>
        <v>96.057999999999993</v>
      </c>
      <c r="B282">
        <v>0.40486230000000001</v>
      </c>
      <c r="C282">
        <v>0.39414909999999997</v>
      </c>
      <c r="D282">
        <v>0.404501</v>
      </c>
      <c r="E282">
        <v>0.41254619999999997</v>
      </c>
      <c r="F282">
        <v>0.408669</v>
      </c>
      <c r="G282">
        <v>0.41346040000000001</v>
      </c>
      <c r="H282">
        <v>0.38971109999999998</v>
      </c>
      <c r="I282">
        <v>0.40209109999999998</v>
      </c>
      <c r="J282">
        <v>0.39316570000000001</v>
      </c>
      <c r="K282">
        <v>0.42217759999999999</v>
      </c>
      <c r="L282">
        <v>0.40588999999999997</v>
      </c>
      <c r="M282">
        <v>0.39988430000000003</v>
      </c>
      <c r="N282">
        <v>0.39519589999999999</v>
      </c>
      <c r="O282">
        <v>0.407808</v>
      </c>
      <c r="P282">
        <v>0.39114660000000001</v>
      </c>
      <c r="Q282">
        <v>0.40820230000000002</v>
      </c>
      <c r="R282">
        <v>0.4026188</v>
      </c>
      <c r="S282">
        <v>0.41085270000000002</v>
      </c>
      <c r="T282">
        <v>0.4159388</v>
      </c>
      <c r="U282">
        <v>0.38721470000000002</v>
      </c>
    </row>
    <row r="283" spans="1:21" x14ac:dyDescent="0.25">
      <c r="A283" s="20">
        <f>0.000000097058*10^9</f>
        <v>97.057999999999993</v>
      </c>
      <c r="B283">
        <v>0.40707110000000002</v>
      </c>
      <c r="C283">
        <v>0.39496559999999997</v>
      </c>
      <c r="D283">
        <v>0.41170469999999998</v>
      </c>
      <c r="E283">
        <v>0.39510279999999998</v>
      </c>
      <c r="F283">
        <v>0.41108099999999997</v>
      </c>
      <c r="G283">
        <v>0.41665000000000002</v>
      </c>
      <c r="H283">
        <v>0.3871658</v>
      </c>
      <c r="I283">
        <v>0.39684999999999998</v>
      </c>
      <c r="J283">
        <v>0.38648769999999999</v>
      </c>
      <c r="K283">
        <v>0.42295919999999998</v>
      </c>
      <c r="L283">
        <v>0.41214869999999998</v>
      </c>
      <c r="M283">
        <v>0.403775</v>
      </c>
      <c r="N283">
        <v>0.39250570000000001</v>
      </c>
      <c r="O283">
        <v>0.41246070000000001</v>
      </c>
      <c r="P283">
        <v>0.39772030000000003</v>
      </c>
      <c r="Q283">
        <v>0.39580070000000001</v>
      </c>
      <c r="R283">
        <v>0.41004069999999998</v>
      </c>
      <c r="S283">
        <v>0.40540690000000001</v>
      </c>
      <c r="T283">
        <v>0.40772849999999999</v>
      </c>
      <c r="U283">
        <v>0.3849881</v>
      </c>
    </row>
    <row r="284" spans="1:21" x14ac:dyDescent="0.25">
      <c r="A284" s="20">
        <f>0.000000098058*10^9</f>
        <v>98.058000000000007</v>
      </c>
      <c r="B284">
        <v>0.40155229999999997</v>
      </c>
      <c r="C284">
        <v>0.3999103</v>
      </c>
      <c r="D284">
        <v>0.41370800000000002</v>
      </c>
      <c r="E284">
        <v>0.39566000000000001</v>
      </c>
      <c r="F284">
        <v>0.39769179999999998</v>
      </c>
      <c r="G284">
        <v>0.41068749999999998</v>
      </c>
      <c r="H284">
        <v>0.3794208</v>
      </c>
      <c r="I284">
        <v>0.40820590000000001</v>
      </c>
      <c r="J284">
        <v>0.40124910000000003</v>
      </c>
      <c r="K284">
        <v>0.4161552</v>
      </c>
      <c r="L284">
        <v>0.41189550000000003</v>
      </c>
      <c r="M284">
        <v>0.40216790000000002</v>
      </c>
      <c r="N284">
        <v>0.40110010000000001</v>
      </c>
      <c r="O284">
        <v>0.39789950000000002</v>
      </c>
      <c r="P284">
        <v>0.41240480000000002</v>
      </c>
      <c r="Q284">
        <v>0.38978770000000001</v>
      </c>
      <c r="R284">
        <v>0.41002290000000002</v>
      </c>
      <c r="S284">
        <v>0.40809810000000002</v>
      </c>
      <c r="T284">
        <v>0.39564349999999998</v>
      </c>
      <c r="U284">
        <v>0.3903162</v>
      </c>
    </row>
    <row r="285" spans="1:21" x14ac:dyDescent="0.25">
      <c r="A285" s="20">
        <f>0.000000099058*10^9</f>
        <v>99.057999999999993</v>
      </c>
      <c r="B285">
        <v>0.39277990000000002</v>
      </c>
      <c r="C285">
        <v>0.40654099999999999</v>
      </c>
      <c r="D285">
        <v>0.40655269999999999</v>
      </c>
      <c r="E285">
        <v>0.4023254</v>
      </c>
      <c r="F285">
        <v>0.38924589999999998</v>
      </c>
      <c r="G285">
        <v>0.4018466</v>
      </c>
      <c r="H285">
        <v>0.37608130000000001</v>
      </c>
      <c r="I285">
        <v>0.41676819999999998</v>
      </c>
      <c r="J285">
        <v>0.40865240000000003</v>
      </c>
      <c r="K285">
        <v>0.40041090000000001</v>
      </c>
      <c r="L285">
        <v>0.40864600000000001</v>
      </c>
      <c r="M285">
        <v>0.40039029999999998</v>
      </c>
      <c r="N285">
        <v>0.4070183</v>
      </c>
      <c r="O285">
        <v>0.38843850000000002</v>
      </c>
      <c r="P285">
        <v>0.41576190000000002</v>
      </c>
      <c r="Q285">
        <v>0.39146700000000001</v>
      </c>
      <c r="R285">
        <v>0.40822969999999997</v>
      </c>
      <c r="S285">
        <v>0.41372579999999998</v>
      </c>
      <c r="T285">
        <v>0.39354040000000001</v>
      </c>
      <c r="U285">
        <v>0.39145380000000002</v>
      </c>
    </row>
    <row r="286" spans="1:21" x14ac:dyDescent="0.25">
      <c r="A286" s="20">
        <f>0.000000100058*10^9</f>
        <v>100.05799999999999</v>
      </c>
      <c r="B286">
        <v>0.39952140000000003</v>
      </c>
      <c r="C286">
        <v>0.41190979999999999</v>
      </c>
      <c r="D286">
        <v>0.39971580000000001</v>
      </c>
      <c r="E286">
        <v>0.3945688</v>
      </c>
      <c r="F286">
        <v>0.4018176</v>
      </c>
      <c r="G286">
        <v>0.4000647</v>
      </c>
      <c r="H286">
        <v>0.38589099999999998</v>
      </c>
      <c r="I286">
        <v>0.41314400000000001</v>
      </c>
      <c r="J286">
        <v>0.40273999999999999</v>
      </c>
      <c r="K286">
        <v>0.3851482</v>
      </c>
      <c r="L286">
        <v>0.40477109999999999</v>
      </c>
      <c r="M286">
        <v>0.3998468</v>
      </c>
      <c r="N286">
        <v>0.3979724</v>
      </c>
      <c r="O286">
        <v>0.39541379999999998</v>
      </c>
      <c r="P286">
        <v>0.41217330000000002</v>
      </c>
      <c r="Q286">
        <v>0.39504889999999998</v>
      </c>
      <c r="R286">
        <v>0.41053089999999998</v>
      </c>
      <c r="S286">
        <v>0.41167120000000001</v>
      </c>
      <c r="T286">
        <v>0.39933730000000001</v>
      </c>
      <c r="U286">
        <v>0.39165369999999999</v>
      </c>
    </row>
    <row r="287" spans="1:21" x14ac:dyDescent="0.25">
      <c r="A287" s="20">
        <f>0.000000101058*10^9</f>
        <v>101.05800000000001</v>
      </c>
      <c r="B287">
        <v>0.40891699999999997</v>
      </c>
      <c r="C287">
        <v>0.40828249999999999</v>
      </c>
      <c r="D287">
        <v>0.39519559999999998</v>
      </c>
      <c r="E287">
        <v>0.3862775</v>
      </c>
      <c r="F287">
        <v>0.4132383</v>
      </c>
      <c r="G287">
        <v>0.4042171</v>
      </c>
      <c r="H287">
        <v>0.39457029999999998</v>
      </c>
      <c r="I287">
        <v>0.41026629999999997</v>
      </c>
      <c r="J287">
        <v>0.39935799999999999</v>
      </c>
      <c r="K287">
        <v>0.38464409999999999</v>
      </c>
      <c r="L287">
        <v>0.39626260000000002</v>
      </c>
      <c r="M287">
        <v>0.4032964</v>
      </c>
      <c r="N287">
        <v>0.38935609999999998</v>
      </c>
      <c r="O287">
        <v>0.39775759999999999</v>
      </c>
      <c r="P287">
        <v>0.40921069999999998</v>
      </c>
      <c r="Q287">
        <v>0.39504709999999998</v>
      </c>
      <c r="R287">
        <v>0.40982619999999997</v>
      </c>
      <c r="S287">
        <v>0.41287659999999998</v>
      </c>
      <c r="T287">
        <v>0.39498820000000001</v>
      </c>
      <c r="U287">
        <v>0.39566770000000001</v>
      </c>
    </row>
    <row r="288" spans="1:21" x14ac:dyDescent="0.25">
      <c r="A288" s="20">
        <f>0.000000102058*10^9</f>
        <v>102.05799999999999</v>
      </c>
      <c r="B288">
        <v>0.4050726</v>
      </c>
      <c r="C288">
        <v>0.39488869999999998</v>
      </c>
      <c r="D288">
        <v>0.3851059</v>
      </c>
      <c r="E288">
        <v>0.39764260000000001</v>
      </c>
      <c r="F288">
        <v>0.39865200000000001</v>
      </c>
      <c r="G288">
        <v>0.4005032</v>
      </c>
      <c r="H288">
        <v>0.39272190000000001</v>
      </c>
      <c r="I288">
        <v>0.40625689999999998</v>
      </c>
      <c r="J288">
        <v>0.39163930000000002</v>
      </c>
      <c r="K288">
        <v>0.39801379999999997</v>
      </c>
      <c r="L288">
        <v>0.3880863</v>
      </c>
      <c r="M288">
        <v>0.40561999999999998</v>
      </c>
      <c r="N288">
        <v>0.39416020000000002</v>
      </c>
      <c r="O288">
        <v>0.3948661</v>
      </c>
      <c r="P288">
        <v>0.40622510000000001</v>
      </c>
      <c r="Q288">
        <v>0.38981830000000001</v>
      </c>
      <c r="R288">
        <v>0.40191959999999999</v>
      </c>
      <c r="S288">
        <v>0.41192139999999999</v>
      </c>
      <c r="T288">
        <v>0.38844659999999998</v>
      </c>
      <c r="U288">
        <v>0.39390950000000002</v>
      </c>
    </row>
    <row r="289" spans="1:21" x14ac:dyDescent="0.25">
      <c r="A289" s="20">
        <f>0.000000103058*10^9</f>
        <v>103.05799999999999</v>
      </c>
      <c r="B289">
        <v>0.39938990000000002</v>
      </c>
      <c r="C289">
        <v>0.38480039999999999</v>
      </c>
      <c r="D289">
        <v>0.37212190000000001</v>
      </c>
      <c r="E289">
        <v>0.41499609999999998</v>
      </c>
      <c r="F289">
        <v>0.37558619999999998</v>
      </c>
      <c r="G289">
        <v>0.39160420000000001</v>
      </c>
      <c r="H289">
        <v>0.38575660000000001</v>
      </c>
      <c r="I289">
        <v>0.39173089999999999</v>
      </c>
      <c r="J289">
        <v>0.38264890000000001</v>
      </c>
      <c r="K289">
        <v>0.4122191</v>
      </c>
      <c r="L289">
        <v>0.38938830000000002</v>
      </c>
      <c r="M289">
        <v>0.3969895</v>
      </c>
      <c r="N289">
        <v>0.39228390000000002</v>
      </c>
      <c r="O289">
        <v>0.39430880000000001</v>
      </c>
      <c r="P289">
        <v>0.40491100000000002</v>
      </c>
      <c r="Q289">
        <v>0.37833620000000001</v>
      </c>
      <c r="R289">
        <v>0.39000370000000001</v>
      </c>
      <c r="S289">
        <v>0.4025822</v>
      </c>
      <c r="T289">
        <v>0.39466050000000003</v>
      </c>
      <c r="U289">
        <v>0.38951150000000001</v>
      </c>
    </row>
    <row r="290" spans="1:21" x14ac:dyDescent="0.25">
      <c r="A290" s="20">
        <f>0.000000104058*10^9</f>
        <v>104.05800000000001</v>
      </c>
      <c r="B290">
        <v>0.40048719999999999</v>
      </c>
      <c r="C290">
        <v>0.38322279999999997</v>
      </c>
      <c r="D290">
        <v>0.3744073</v>
      </c>
      <c r="E290">
        <v>0.41119129999999998</v>
      </c>
      <c r="F290">
        <v>0.36726930000000002</v>
      </c>
      <c r="G290">
        <v>0.38698199999999999</v>
      </c>
      <c r="H290">
        <v>0.38309189999999999</v>
      </c>
      <c r="I290">
        <v>0.37768689999999999</v>
      </c>
      <c r="J290">
        <v>0.38203189999999998</v>
      </c>
      <c r="K290">
        <v>0.41214309999999998</v>
      </c>
      <c r="L290">
        <v>0.39310400000000001</v>
      </c>
      <c r="M290">
        <v>0.39056780000000002</v>
      </c>
      <c r="N290">
        <v>0.37920150000000002</v>
      </c>
      <c r="O290">
        <v>0.38924199999999998</v>
      </c>
      <c r="P290">
        <v>0.39938430000000003</v>
      </c>
      <c r="Q290">
        <v>0.37075259999999999</v>
      </c>
      <c r="R290">
        <v>0.38387270000000001</v>
      </c>
      <c r="S290">
        <v>0.39691399999999999</v>
      </c>
      <c r="T290">
        <v>0.40509220000000001</v>
      </c>
      <c r="U290">
        <v>0.38997530000000002</v>
      </c>
    </row>
    <row r="291" spans="1:21" x14ac:dyDescent="0.25">
      <c r="A291" s="20">
        <f>0.000000105058*10^9</f>
        <v>105.05800000000001</v>
      </c>
      <c r="B291">
        <v>0.40055800000000003</v>
      </c>
      <c r="C291">
        <v>0.38327870000000003</v>
      </c>
      <c r="D291">
        <v>0.39633849999999998</v>
      </c>
      <c r="E291">
        <v>0.38952969999999998</v>
      </c>
      <c r="F291">
        <v>0.3693456</v>
      </c>
      <c r="G291">
        <v>0.38293250000000001</v>
      </c>
      <c r="H291">
        <v>0.39045809999999997</v>
      </c>
      <c r="I291">
        <v>0.37657040000000003</v>
      </c>
      <c r="J291">
        <v>0.3794401</v>
      </c>
      <c r="K291">
        <v>0.40558810000000001</v>
      </c>
      <c r="L291">
        <v>0.38182509999999997</v>
      </c>
      <c r="M291">
        <v>0.3920476</v>
      </c>
      <c r="N291">
        <v>0.37915280000000001</v>
      </c>
      <c r="O291">
        <v>0.3898971</v>
      </c>
      <c r="P291">
        <v>0.39202599999999999</v>
      </c>
      <c r="Q291">
        <v>0.37519520000000001</v>
      </c>
      <c r="R291">
        <v>0.3868587</v>
      </c>
      <c r="S291">
        <v>0.38822980000000001</v>
      </c>
      <c r="T291">
        <v>0.40435310000000002</v>
      </c>
      <c r="U291">
        <v>0.38612170000000001</v>
      </c>
    </row>
    <row r="292" spans="1:21" x14ac:dyDescent="0.25">
      <c r="A292" s="20">
        <f>0.000000106058*10^9</f>
        <v>106.05799999999999</v>
      </c>
      <c r="B292">
        <v>0.38880619999999999</v>
      </c>
      <c r="C292">
        <v>0.38834629999999998</v>
      </c>
      <c r="D292">
        <v>0.4113193</v>
      </c>
      <c r="E292">
        <v>0.3778166</v>
      </c>
      <c r="F292">
        <v>0.37463279999999999</v>
      </c>
      <c r="G292">
        <v>0.37496610000000002</v>
      </c>
      <c r="H292">
        <v>0.39512530000000001</v>
      </c>
      <c r="I292">
        <v>0.38205119999999998</v>
      </c>
      <c r="J292">
        <v>0.37413259999999998</v>
      </c>
      <c r="K292">
        <v>0.40217269999999999</v>
      </c>
      <c r="L292">
        <v>0.36702279999999998</v>
      </c>
      <c r="M292">
        <v>0.38535439999999999</v>
      </c>
      <c r="N292">
        <v>0.39177050000000002</v>
      </c>
      <c r="O292">
        <v>0.39656970000000002</v>
      </c>
      <c r="P292">
        <v>0.3868007</v>
      </c>
      <c r="Q292">
        <v>0.38064249999999999</v>
      </c>
      <c r="R292">
        <v>0.38921519999999998</v>
      </c>
      <c r="S292">
        <v>0.37568970000000002</v>
      </c>
      <c r="T292">
        <v>0.39098729999999998</v>
      </c>
      <c r="U292">
        <v>0.37751050000000003</v>
      </c>
    </row>
    <row r="293" spans="1:21" x14ac:dyDescent="0.25">
      <c r="A293" s="20">
        <f>0.000000107058*10^9</f>
        <v>107.05800000000001</v>
      </c>
      <c r="B293">
        <v>0.37140970000000001</v>
      </c>
      <c r="C293">
        <v>0.39347650000000001</v>
      </c>
      <c r="D293">
        <v>0.39941870000000002</v>
      </c>
      <c r="E293">
        <v>0.38140299999999999</v>
      </c>
      <c r="F293">
        <v>0.38414330000000002</v>
      </c>
      <c r="G293">
        <v>0.3666818</v>
      </c>
      <c r="H293">
        <v>0.38421440000000001</v>
      </c>
      <c r="I293">
        <v>0.38170100000000001</v>
      </c>
      <c r="J293">
        <v>0.37424800000000003</v>
      </c>
      <c r="K293">
        <v>0.38627159999999999</v>
      </c>
      <c r="L293">
        <v>0.37153429999999998</v>
      </c>
      <c r="M293">
        <v>0.3780018</v>
      </c>
      <c r="N293">
        <v>0.39561160000000001</v>
      </c>
      <c r="O293">
        <v>0.39488210000000001</v>
      </c>
      <c r="P293">
        <v>0.37436760000000002</v>
      </c>
      <c r="Q293">
        <v>0.38061200000000001</v>
      </c>
      <c r="R293">
        <v>0.38289580000000001</v>
      </c>
      <c r="S293">
        <v>0.37039349999999999</v>
      </c>
      <c r="T293">
        <v>0.37661549999999999</v>
      </c>
      <c r="U293">
        <v>0.37457000000000001</v>
      </c>
    </row>
    <row r="294" spans="1:21" x14ac:dyDescent="0.25">
      <c r="A294" s="20">
        <f>0.000000108058*10^9</f>
        <v>108.05800000000001</v>
      </c>
      <c r="B294">
        <v>0.36919150000000001</v>
      </c>
      <c r="C294">
        <v>0.38508750000000003</v>
      </c>
      <c r="D294">
        <v>0.38308199999999998</v>
      </c>
      <c r="E294">
        <v>0.38246980000000003</v>
      </c>
      <c r="F294">
        <v>0.39953090000000002</v>
      </c>
      <c r="G294">
        <v>0.36609000000000003</v>
      </c>
      <c r="H294">
        <v>0.37007210000000001</v>
      </c>
      <c r="I294">
        <v>0.37758960000000003</v>
      </c>
      <c r="J294">
        <v>0.37993359999999998</v>
      </c>
      <c r="K294">
        <v>0.36786790000000003</v>
      </c>
      <c r="L294">
        <v>0.38019540000000002</v>
      </c>
      <c r="M294">
        <v>0.37954890000000002</v>
      </c>
      <c r="N294">
        <v>0.38969880000000001</v>
      </c>
      <c r="O294">
        <v>0.38950200000000001</v>
      </c>
      <c r="P294">
        <v>0.36835050000000003</v>
      </c>
      <c r="Q294">
        <v>0.37776939999999998</v>
      </c>
      <c r="R294">
        <v>0.37759120000000002</v>
      </c>
      <c r="S294">
        <v>0.369255</v>
      </c>
      <c r="T294">
        <v>0.37396509999999999</v>
      </c>
      <c r="U294">
        <v>0.38049729999999998</v>
      </c>
    </row>
    <row r="295" spans="1:21" x14ac:dyDescent="0.25">
      <c r="A295" s="20">
        <f>0.000000109058*10^9</f>
        <v>109.05799999999999</v>
      </c>
      <c r="B295">
        <v>0.37929980000000002</v>
      </c>
      <c r="C295">
        <v>0.37092760000000002</v>
      </c>
      <c r="D295">
        <v>0.37991429999999998</v>
      </c>
      <c r="E295">
        <v>0.37200739999999999</v>
      </c>
      <c r="F295">
        <v>0.4024413</v>
      </c>
      <c r="G295">
        <v>0.36934800000000001</v>
      </c>
      <c r="H295">
        <v>0.36960749999999998</v>
      </c>
      <c r="I295">
        <v>0.37891269999999999</v>
      </c>
      <c r="J295">
        <v>0.38714009999999999</v>
      </c>
      <c r="K295">
        <v>0.3724307</v>
      </c>
      <c r="L295">
        <v>0.37648340000000002</v>
      </c>
      <c r="M295">
        <v>0.37481599999999998</v>
      </c>
      <c r="N295">
        <v>0.38621899999999998</v>
      </c>
      <c r="O295">
        <v>0.37981419999999999</v>
      </c>
      <c r="P295">
        <v>0.38345990000000002</v>
      </c>
      <c r="Q295">
        <v>0.37311440000000001</v>
      </c>
      <c r="R295">
        <v>0.37813560000000002</v>
      </c>
      <c r="S295">
        <v>0.37046699999999999</v>
      </c>
      <c r="T295">
        <v>0.3810615</v>
      </c>
      <c r="U295">
        <v>0.38943040000000001</v>
      </c>
    </row>
    <row r="296" spans="1:21" x14ac:dyDescent="0.25">
      <c r="A296" s="20">
        <f>0.000000110058*10^9</f>
        <v>110.05800000000001</v>
      </c>
      <c r="B296">
        <v>0.38086360000000002</v>
      </c>
      <c r="C296">
        <v>0.36707089999999998</v>
      </c>
      <c r="D296">
        <v>0.37566539999999998</v>
      </c>
      <c r="E296">
        <v>0.36275600000000002</v>
      </c>
      <c r="F296">
        <v>0.37946299999999999</v>
      </c>
      <c r="G296">
        <v>0.37037789999999998</v>
      </c>
      <c r="H296">
        <v>0.378527</v>
      </c>
      <c r="I296">
        <v>0.38605889999999998</v>
      </c>
      <c r="J296">
        <v>0.38414219999999999</v>
      </c>
      <c r="K296">
        <v>0.3838203</v>
      </c>
      <c r="L296">
        <v>0.37360729999999998</v>
      </c>
      <c r="M296">
        <v>0.3621296</v>
      </c>
      <c r="N296">
        <v>0.38565850000000002</v>
      </c>
      <c r="O296">
        <v>0.36851349999999999</v>
      </c>
      <c r="P296">
        <v>0.39662960000000003</v>
      </c>
      <c r="Q296">
        <v>0.36587760000000003</v>
      </c>
      <c r="R296">
        <v>0.37231140000000001</v>
      </c>
      <c r="S296">
        <v>0.37196879999999999</v>
      </c>
      <c r="T296">
        <v>0.38327460000000002</v>
      </c>
      <c r="U296">
        <v>0.383909</v>
      </c>
    </row>
    <row r="297" spans="1:21" x14ac:dyDescent="0.25">
      <c r="A297" s="20">
        <f>0.000000111058*10^9</f>
        <v>111.05800000000001</v>
      </c>
      <c r="B297">
        <v>0.37341590000000002</v>
      </c>
      <c r="C297">
        <v>0.3759112</v>
      </c>
      <c r="D297">
        <v>0.36976629999999999</v>
      </c>
      <c r="E297">
        <v>0.36576649999999999</v>
      </c>
      <c r="F297">
        <v>0.36303940000000001</v>
      </c>
      <c r="G297">
        <v>0.3738764</v>
      </c>
      <c r="H297">
        <v>0.38197350000000002</v>
      </c>
      <c r="I297">
        <v>0.38932329999999998</v>
      </c>
      <c r="J297">
        <v>0.37449729999999998</v>
      </c>
      <c r="K297">
        <v>0.38102900000000001</v>
      </c>
      <c r="L297">
        <v>0.37794329999999998</v>
      </c>
      <c r="M297">
        <v>0.3612418</v>
      </c>
      <c r="N297">
        <v>0.38044119999999998</v>
      </c>
      <c r="O297">
        <v>0.37015290000000001</v>
      </c>
      <c r="P297">
        <v>0.39400590000000002</v>
      </c>
      <c r="Q297">
        <v>0.3607186</v>
      </c>
      <c r="R297">
        <v>0.36904379999999998</v>
      </c>
      <c r="S297">
        <v>0.37201220000000002</v>
      </c>
      <c r="T297">
        <v>0.37777899999999998</v>
      </c>
      <c r="U297">
        <v>0.36613459999999998</v>
      </c>
    </row>
    <row r="298" spans="1:21" x14ac:dyDescent="0.25">
      <c r="A298" s="20">
        <f>0.000000112058*10^9</f>
        <v>112.05799999999999</v>
      </c>
      <c r="B298">
        <v>0.36995400000000001</v>
      </c>
      <c r="C298">
        <v>0.38284639999999998</v>
      </c>
      <c r="D298">
        <v>0.37394139999999998</v>
      </c>
      <c r="E298">
        <v>0.36802489999999999</v>
      </c>
      <c r="F298">
        <v>0.36946620000000002</v>
      </c>
      <c r="G298">
        <v>0.3751737</v>
      </c>
      <c r="H298">
        <v>0.37934319999999999</v>
      </c>
      <c r="I298">
        <v>0.3782606</v>
      </c>
      <c r="J298">
        <v>0.37483430000000001</v>
      </c>
      <c r="K298">
        <v>0.376226</v>
      </c>
      <c r="L298">
        <v>0.37902150000000001</v>
      </c>
      <c r="M298">
        <v>0.37642520000000002</v>
      </c>
      <c r="N298">
        <v>0.36970069999999999</v>
      </c>
      <c r="O298">
        <v>0.37882460000000001</v>
      </c>
      <c r="P298">
        <v>0.38427499999999998</v>
      </c>
      <c r="Q298">
        <v>0.3673341</v>
      </c>
      <c r="R298">
        <v>0.37739109999999998</v>
      </c>
      <c r="S298">
        <v>0.3718998</v>
      </c>
      <c r="T298">
        <v>0.37267</v>
      </c>
      <c r="U298">
        <v>0.36924469999999998</v>
      </c>
    </row>
    <row r="299" spans="1:21" x14ac:dyDescent="0.25">
      <c r="A299" s="20">
        <f>0.000000113058*10^9</f>
        <v>113.05800000000001</v>
      </c>
      <c r="B299">
        <v>0.37527860000000002</v>
      </c>
      <c r="C299">
        <v>0.37540649999999998</v>
      </c>
      <c r="D299">
        <v>0.37699250000000001</v>
      </c>
      <c r="E299">
        <v>0.36451020000000001</v>
      </c>
      <c r="F299">
        <v>0.375251</v>
      </c>
      <c r="G299">
        <v>0.37248789999999998</v>
      </c>
      <c r="H299">
        <v>0.380826</v>
      </c>
      <c r="I299">
        <v>0.36275200000000002</v>
      </c>
      <c r="J299">
        <v>0.3784901</v>
      </c>
      <c r="K299">
        <v>0.37437819999999999</v>
      </c>
      <c r="L299">
        <v>0.37144339999999998</v>
      </c>
      <c r="M299">
        <v>0.3852003</v>
      </c>
      <c r="N299">
        <v>0.36227310000000001</v>
      </c>
      <c r="O299">
        <v>0.37617420000000001</v>
      </c>
      <c r="P299">
        <v>0.37304910000000002</v>
      </c>
      <c r="Q299">
        <v>0.37707780000000002</v>
      </c>
      <c r="R299">
        <v>0.37716290000000002</v>
      </c>
      <c r="S299">
        <v>0.37215300000000001</v>
      </c>
      <c r="T299">
        <v>0.36962919999999999</v>
      </c>
      <c r="U299">
        <v>0.3882758</v>
      </c>
    </row>
    <row r="300" spans="1:21" x14ac:dyDescent="0.25">
      <c r="A300" s="20">
        <f>0.000000114058*10^9</f>
        <v>114.05800000000001</v>
      </c>
      <c r="B300">
        <v>0.38240360000000001</v>
      </c>
      <c r="C300">
        <v>0.36427140000000002</v>
      </c>
      <c r="D300">
        <v>0.365338</v>
      </c>
      <c r="E300">
        <v>0.36109730000000001</v>
      </c>
      <c r="F300">
        <v>0.37030780000000002</v>
      </c>
      <c r="G300">
        <v>0.3704113</v>
      </c>
      <c r="H300">
        <v>0.38631599999999999</v>
      </c>
      <c r="I300">
        <v>0.35815259999999999</v>
      </c>
      <c r="J300">
        <v>0.37409249999999999</v>
      </c>
      <c r="K300">
        <v>0.36861640000000001</v>
      </c>
      <c r="L300">
        <v>0.36788130000000002</v>
      </c>
      <c r="M300">
        <v>0.37843300000000002</v>
      </c>
      <c r="N300">
        <v>0.3654287</v>
      </c>
      <c r="O300">
        <v>0.36098839999999999</v>
      </c>
      <c r="P300">
        <v>0.36858740000000001</v>
      </c>
      <c r="Q300">
        <v>0.37847799999999998</v>
      </c>
      <c r="R300">
        <v>0.36667689999999997</v>
      </c>
      <c r="S300">
        <v>0.37279190000000001</v>
      </c>
      <c r="T300">
        <v>0.36309920000000001</v>
      </c>
      <c r="U300">
        <v>0.3846735</v>
      </c>
    </row>
    <row r="301" spans="1:21" x14ac:dyDescent="0.25">
      <c r="A301" s="20">
        <f>0.000000115058*10^9</f>
        <v>115.05799999999999</v>
      </c>
      <c r="B301">
        <v>0.38016339999999998</v>
      </c>
      <c r="C301">
        <v>0.36421579999999998</v>
      </c>
      <c r="D301">
        <v>0.3594272</v>
      </c>
      <c r="E301">
        <v>0.35956900000000003</v>
      </c>
      <c r="F301">
        <v>0.36228549999999998</v>
      </c>
      <c r="G301">
        <v>0.36459589999999997</v>
      </c>
      <c r="H301">
        <v>0.38195580000000001</v>
      </c>
      <c r="I301">
        <v>0.36106090000000002</v>
      </c>
      <c r="J301">
        <v>0.36748150000000002</v>
      </c>
      <c r="K301">
        <v>0.36405100000000001</v>
      </c>
      <c r="L301">
        <v>0.37354880000000001</v>
      </c>
      <c r="M301">
        <v>0.37219459999999999</v>
      </c>
      <c r="N301">
        <v>0.37121700000000002</v>
      </c>
      <c r="O301">
        <v>0.35512680000000002</v>
      </c>
      <c r="P301">
        <v>0.37518479999999998</v>
      </c>
      <c r="Q301">
        <v>0.3797024</v>
      </c>
      <c r="R301">
        <v>0.36506549999999999</v>
      </c>
      <c r="S301">
        <v>0.37405310000000003</v>
      </c>
      <c r="T301">
        <v>0.34991699999999998</v>
      </c>
      <c r="U301">
        <v>0.36651050000000002</v>
      </c>
    </row>
    <row r="302" spans="1:21" x14ac:dyDescent="0.25">
      <c r="A302" s="20">
        <f>0.000000116058*10^9</f>
        <v>116.05800000000001</v>
      </c>
      <c r="B302">
        <v>0.37316050000000001</v>
      </c>
      <c r="C302">
        <v>0.36904609999999999</v>
      </c>
      <c r="D302">
        <v>0.3703168</v>
      </c>
      <c r="E302">
        <v>0.3636974</v>
      </c>
      <c r="F302">
        <v>0.36444710000000002</v>
      </c>
      <c r="G302">
        <v>0.36220059999999998</v>
      </c>
      <c r="H302">
        <v>0.36445159999999999</v>
      </c>
      <c r="I302">
        <v>0.36360629999999999</v>
      </c>
      <c r="J302">
        <v>0.36902239999999997</v>
      </c>
      <c r="K302">
        <v>0.36405779999999999</v>
      </c>
      <c r="L302">
        <v>0.37499260000000001</v>
      </c>
      <c r="M302">
        <v>0.3672165</v>
      </c>
      <c r="N302">
        <v>0.36843009999999998</v>
      </c>
      <c r="O302">
        <v>0.36512640000000002</v>
      </c>
      <c r="P302">
        <v>0.37899579999999999</v>
      </c>
      <c r="Q302">
        <v>0.37860480000000002</v>
      </c>
      <c r="R302">
        <v>0.36918190000000001</v>
      </c>
      <c r="S302">
        <v>0.37258530000000001</v>
      </c>
      <c r="T302">
        <v>0.33679720000000002</v>
      </c>
      <c r="U302">
        <v>0.36326819999999999</v>
      </c>
    </row>
    <row r="303" spans="1:21" x14ac:dyDescent="0.25">
      <c r="A303" s="20">
        <f>0.000000117058*10^9</f>
        <v>117.05800000000001</v>
      </c>
      <c r="B303">
        <v>0.36864839999999999</v>
      </c>
      <c r="C303">
        <v>0.3705329</v>
      </c>
      <c r="D303">
        <v>0.36952459999999998</v>
      </c>
      <c r="E303">
        <v>0.3695505</v>
      </c>
      <c r="F303">
        <v>0.3692549</v>
      </c>
      <c r="G303">
        <v>0.36269620000000002</v>
      </c>
      <c r="H303">
        <v>0.35138849999999999</v>
      </c>
      <c r="I303">
        <v>0.35879100000000003</v>
      </c>
      <c r="J303">
        <v>0.3723185</v>
      </c>
      <c r="K303">
        <v>0.36895840000000002</v>
      </c>
      <c r="L303">
        <v>0.36884080000000002</v>
      </c>
      <c r="M303">
        <v>0.35787780000000002</v>
      </c>
      <c r="N303">
        <v>0.3602805</v>
      </c>
      <c r="O303">
        <v>0.37107889999999999</v>
      </c>
      <c r="P303">
        <v>0.37000420000000001</v>
      </c>
      <c r="Q303">
        <v>0.36391829999999997</v>
      </c>
      <c r="R303">
        <v>0.36849379999999998</v>
      </c>
      <c r="S303">
        <v>0.35970659999999999</v>
      </c>
      <c r="T303">
        <v>0.33645599999999998</v>
      </c>
      <c r="U303">
        <v>0.37511860000000002</v>
      </c>
    </row>
    <row r="304" spans="1:21" x14ac:dyDescent="0.25">
      <c r="A304" s="20">
        <f>0.000000118058*10^9</f>
        <v>118.05799999999999</v>
      </c>
      <c r="B304">
        <v>0.3606297</v>
      </c>
      <c r="C304">
        <v>0.36864829999999998</v>
      </c>
      <c r="D304">
        <v>0.35361930000000003</v>
      </c>
      <c r="E304">
        <v>0.37073040000000002</v>
      </c>
      <c r="F304">
        <v>0.3625063</v>
      </c>
      <c r="G304">
        <v>0.35334149999999998</v>
      </c>
      <c r="H304">
        <v>0.35212850000000001</v>
      </c>
      <c r="I304">
        <v>0.34945939999999998</v>
      </c>
      <c r="J304">
        <v>0.36552580000000001</v>
      </c>
      <c r="K304">
        <v>0.37558439999999998</v>
      </c>
      <c r="L304">
        <v>0.36140129999999998</v>
      </c>
      <c r="M304">
        <v>0.35891879999999998</v>
      </c>
      <c r="N304">
        <v>0.3564157</v>
      </c>
      <c r="O304">
        <v>0.36971870000000001</v>
      </c>
      <c r="P304">
        <v>0.36178199999999999</v>
      </c>
      <c r="Q304">
        <v>0.34863919999999998</v>
      </c>
      <c r="R304">
        <v>0.36214370000000001</v>
      </c>
      <c r="S304">
        <v>0.34562720000000002</v>
      </c>
      <c r="T304">
        <v>0.3508985</v>
      </c>
      <c r="U304">
        <v>0.38370310000000002</v>
      </c>
    </row>
    <row r="305" spans="1:21" x14ac:dyDescent="0.25">
      <c r="A305" s="20">
        <f>0.000000119058*10^9</f>
        <v>119.05800000000001</v>
      </c>
      <c r="B305">
        <v>0.35636410000000002</v>
      </c>
      <c r="C305">
        <v>0.35778910000000003</v>
      </c>
      <c r="D305">
        <v>0.34954550000000001</v>
      </c>
      <c r="E305">
        <v>0.36455979999999999</v>
      </c>
      <c r="F305">
        <v>0.35880499999999999</v>
      </c>
      <c r="G305">
        <v>0.34860780000000002</v>
      </c>
      <c r="H305">
        <v>0.35602060000000002</v>
      </c>
      <c r="I305">
        <v>0.3515451</v>
      </c>
      <c r="J305">
        <v>0.35820809999999997</v>
      </c>
      <c r="K305">
        <v>0.3774556</v>
      </c>
      <c r="L305">
        <v>0.3613828</v>
      </c>
      <c r="M305">
        <v>0.36919170000000001</v>
      </c>
      <c r="N305">
        <v>0.35782900000000001</v>
      </c>
      <c r="O305">
        <v>0.36883379999999999</v>
      </c>
      <c r="P305">
        <v>0.36083900000000002</v>
      </c>
      <c r="Q305">
        <v>0.35219240000000002</v>
      </c>
      <c r="R305">
        <v>0.3532188</v>
      </c>
      <c r="S305">
        <v>0.34732580000000002</v>
      </c>
      <c r="T305">
        <v>0.36427510000000002</v>
      </c>
      <c r="U305">
        <v>0.36934040000000001</v>
      </c>
    </row>
    <row r="306" spans="1:21" x14ac:dyDescent="0.25">
      <c r="A306" s="20">
        <f>0.000000120058*10^9</f>
        <v>120.05800000000001</v>
      </c>
      <c r="B306">
        <v>0.35779929999999999</v>
      </c>
      <c r="C306">
        <v>0.34838459999999999</v>
      </c>
      <c r="D306">
        <v>0.35838379999999997</v>
      </c>
      <c r="E306">
        <v>0.3580334</v>
      </c>
      <c r="F306">
        <v>0.36413610000000002</v>
      </c>
      <c r="G306">
        <v>0.35589359999999998</v>
      </c>
      <c r="H306">
        <v>0.35444900000000001</v>
      </c>
      <c r="I306">
        <v>0.36032769999999997</v>
      </c>
      <c r="J306">
        <v>0.35560399999999998</v>
      </c>
      <c r="K306">
        <v>0.37550299999999998</v>
      </c>
      <c r="L306">
        <v>0.3673881</v>
      </c>
      <c r="M306">
        <v>0.3673225</v>
      </c>
      <c r="N306">
        <v>0.35645660000000001</v>
      </c>
      <c r="O306">
        <v>0.36534230000000001</v>
      </c>
      <c r="P306">
        <v>0.35674030000000001</v>
      </c>
      <c r="Q306">
        <v>0.36134729999999998</v>
      </c>
      <c r="R306">
        <v>0.35071580000000002</v>
      </c>
      <c r="S306">
        <v>0.36146139999999999</v>
      </c>
      <c r="T306">
        <v>0.36723070000000002</v>
      </c>
      <c r="U306">
        <v>0.34709659999999998</v>
      </c>
    </row>
    <row r="307" spans="1:21" x14ac:dyDescent="0.25">
      <c r="A307" s="20">
        <f>0.000000121058*10^9</f>
        <v>121.05799999999999</v>
      </c>
      <c r="B307">
        <v>0.34873310000000002</v>
      </c>
      <c r="C307">
        <v>0.3529641</v>
      </c>
      <c r="D307">
        <v>0.3586724</v>
      </c>
      <c r="E307">
        <v>0.3579251</v>
      </c>
      <c r="F307">
        <v>0.36368440000000002</v>
      </c>
      <c r="G307">
        <v>0.35651509999999997</v>
      </c>
      <c r="H307">
        <v>0.35113480000000002</v>
      </c>
      <c r="I307">
        <v>0.35434789999999999</v>
      </c>
      <c r="J307">
        <v>0.3511242</v>
      </c>
      <c r="K307">
        <v>0.37095270000000002</v>
      </c>
      <c r="L307">
        <v>0.36444569999999998</v>
      </c>
      <c r="M307">
        <v>0.35849439999999999</v>
      </c>
      <c r="N307">
        <v>0.35132279999999999</v>
      </c>
      <c r="O307">
        <v>0.3579794</v>
      </c>
      <c r="P307">
        <v>0.35250490000000001</v>
      </c>
      <c r="Q307">
        <v>0.3581415</v>
      </c>
      <c r="R307">
        <v>0.35146880000000003</v>
      </c>
      <c r="S307">
        <v>0.37065690000000001</v>
      </c>
      <c r="T307">
        <v>0.36638110000000002</v>
      </c>
      <c r="U307">
        <v>0.34891090000000002</v>
      </c>
    </row>
    <row r="308" spans="1:21" x14ac:dyDescent="0.25">
      <c r="A308" s="20">
        <f>0.000000122058*10^9</f>
        <v>122.05799999999999</v>
      </c>
      <c r="B308">
        <v>0.33630169999999998</v>
      </c>
      <c r="C308">
        <v>0.35581859999999998</v>
      </c>
      <c r="D308">
        <v>0.34601159999999997</v>
      </c>
      <c r="E308">
        <v>0.35556409999999999</v>
      </c>
      <c r="F308">
        <v>0.35740810000000001</v>
      </c>
      <c r="G308">
        <v>0.35595670000000001</v>
      </c>
      <c r="H308">
        <v>0.34513169999999999</v>
      </c>
      <c r="I308">
        <v>0.34118389999999998</v>
      </c>
      <c r="J308">
        <v>0.34967609999999999</v>
      </c>
      <c r="K308">
        <v>0.3665968</v>
      </c>
      <c r="L308">
        <v>0.35490959999999999</v>
      </c>
      <c r="M308">
        <v>0.35525859999999998</v>
      </c>
      <c r="N308">
        <v>0.34873900000000002</v>
      </c>
      <c r="O308">
        <v>0.35055370000000002</v>
      </c>
      <c r="P308">
        <v>0.35215829999999998</v>
      </c>
      <c r="Q308">
        <v>0.3542015</v>
      </c>
      <c r="R308">
        <v>0.3492982</v>
      </c>
      <c r="S308">
        <v>0.36143750000000002</v>
      </c>
      <c r="T308">
        <v>0.36373119999999998</v>
      </c>
      <c r="U308">
        <v>0.35850939999999998</v>
      </c>
    </row>
    <row r="309" spans="1:21" x14ac:dyDescent="0.25">
      <c r="A309" s="20">
        <f>0.000000123058*10^9</f>
        <v>123.05799999999999</v>
      </c>
      <c r="B309">
        <v>0.33763530000000003</v>
      </c>
      <c r="C309">
        <v>0.35014699999999999</v>
      </c>
      <c r="D309">
        <v>0.33973249999999999</v>
      </c>
      <c r="E309">
        <v>0.35043730000000001</v>
      </c>
      <c r="F309">
        <v>0.35844809999999999</v>
      </c>
      <c r="G309">
        <v>0.36355209999999999</v>
      </c>
      <c r="H309">
        <v>0.33445550000000002</v>
      </c>
      <c r="I309">
        <v>0.34392270000000003</v>
      </c>
      <c r="J309">
        <v>0.35500579999999998</v>
      </c>
      <c r="K309">
        <v>0.36370609999999998</v>
      </c>
      <c r="L309">
        <v>0.3506339</v>
      </c>
      <c r="M309">
        <v>0.35139809999999999</v>
      </c>
      <c r="N309">
        <v>0.35063519999999998</v>
      </c>
      <c r="O309">
        <v>0.35200949999999998</v>
      </c>
      <c r="P309">
        <v>0.3467247</v>
      </c>
      <c r="Q309">
        <v>0.35572930000000003</v>
      </c>
      <c r="R309">
        <v>0.3509988</v>
      </c>
      <c r="S309">
        <v>0.34832340000000001</v>
      </c>
      <c r="T309">
        <v>0.35874640000000002</v>
      </c>
      <c r="U309">
        <v>0.35247309999999998</v>
      </c>
    </row>
    <row r="310" spans="1:21" x14ac:dyDescent="0.25">
      <c r="A310" s="20">
        <f>0.000000124058*10^9</f>
        <v>124.05800000000001</v>
      </c>
      <c r="B310">
        <v>0.34752949999999999</v>
      </c>
      <c r="C310">
        <v>0.34875909999999999</v>
      </c>
      <c r="D310">
        <v>0.34253489999999998</v>
      </c>
      <c r="E310">
        <v>0.34803919999999999</v>
      </c>
      <c r="F310">
        <v>0.3623054</v>
      </c>
      <c r="G310">
        <v>0.35930089999999998</v>
      </c>
      <c r="H310">
        <v>0.33241939999999998</v>
      </c>
      <c r="I310">
        <v>0.35690769999999999</v>
      </c>
      <c r="J310">
        <v>0.35550409999999999</v>
      </c>
      <c r="K310">
        <v>0.35865760000000002</v>
      </c>
      <c r="L310">
        <v>0.34830990000000001</v>
      </c>
      <c r="M310">
        <v>0.35045850000000001</v>
      </c>
      <c r="N310">
        <v>0.35362110000000002</v>
      </c>
      <c r="O310">
        <v>0.36214109999999999</v>
      </c>
      <c r="P310">
        <v>0.34270929999999999</v>
      </c>
      <c r="Q310">
        <v>0.35378569999999998</v>
      </c>
      <c r="R310">
        <v>0.35283629999999999</v>
      </c>
      <c r="S310">
        <v>0.35031250000000003</v>
      </c>
      <c r="T310">
        <v>0.35362850000000001</v>
      </c>
      <c r="U310">
        <v>0.34716449999999999</v>
      </c>
    </row>
    <row r="311" spans="1:21" x14ac:dyDescent="0.25">
      <c r="A311" s="20">
        <f>0.000000125058*10^9</f>
        <v>125.05800000000001</v>
      </c>
      <c r="B311">
        <v>0.35451719999999998</v>
      </c>
      <c r="C311">
        <v>0.35092679999999998</v>
      </c>
      <c r="D311">
        <v>0.34011469999999999</v>
      </c>
      <c r="E311">
        <v>0.34297929999999999</v>
      </c>
      <c r="F311">
        <v>0.35769980000000001</v>
      </c>
      <c r="G311">
        <v>0.3436845</v>
      </c>
      <c r="H311">
        <v>0.34434550000000003</v>
      </c>
      <c r="I311">
        <v>0.35972110000000002</v>
      </c>
      <c r="J311">
        <v>0.34621930000000001</v>
      </c>
      <c r="K311">
        <v>0.3575258</v>
      </c>
      <c r="L311">
        <v>0.34449859999999999</v>
      </c>
      <c r="M311">
        <v>0.35463070000000002</v>
      </c>
      <c r="N311">
        <v>0.35291040000000001</v>
      </c>
      <c r="O311">
        <v>0.36777140000000003</v>
      </c>
      <c r="P311">
        <v>0.3474971</v>
      </c>
      <c r="Q311">
        <v>0.34974909999999998</v>
      </c>
      <c r="R311">
        <v>0.35265980000000002</v>
      </c>
      <c r="S311">
        <v>0.35592119999999999</v>
      </c>
      <c r="T311">
        <v>0.34471459999999998</v>
      </c>
      <c r="U311">
        <v>0.34886739999999999</v>
      </c>
    </row>
    <row r="312" spans="1:21" x14ac:dyDescent="0.25">
      <c r="A312" s="20">
        <f>0.000000126058*10^9</f>
        <v>126.05800000000001</v>
      </c>
      <c r="B312">
        <v>0.35627360000000002</v>
      </c>
      <c r="C312">
        <v>0.34808840000000002</v>
      </c>
      <c r="D312">
        <v>0.33788439999999997</v>
      </c>
      <c r="E312">
        <v>0.33911920000000001</v>
      </c>
      <c r="F312">
        <v>0.34809659999999998</v>
      </c>
      <c r="G312">
        <v>0.33863589999999999</v>
      </c>
      <c r="H312">
        <v>0.35326020000000002</v>
      </c>
      <c r="I312">
        <v>0.34825499999999998</v>
      </c>
      <c r="J312">
        <v>0.3433988</v>
      </c>
      <c r="K312">
        <v>0.35736319999999999</v>
      </c>
      <c r="L312">
        <v>0.34536820000000001</v>
      </c>
      <c r="M312">
        <v>0.35173260000000001</v>
      </c>
      <c r="N312">
        <v>0.3499505</v>
      </c>
      <c r="O312">
        <v>0.36643799999999999</v>
      </c>
      <c r="P312">
        <v>0.34561770000000003</v>
      </c>
      <c r="Q312">
        <v>0.34915089999999999</v>
      </c>
      <c r="R312">
        <v>0.35661569999999998</v>
      </c>
      <c r="S312">
        <v>0.34922160000000002</v>
      </c>
      <c r="T312">
        <v>0.33433560000000001</v>
      </c>
      <c r="U312">
        <v>0.34200789999999998</v>
      </c>
    </row>
    <row r="313" spans="1:21" x14ac:dyDescent="0.25">
      <c r="A313" s="20">
        <f>0.000000127058*10^9</f>
        <v>127.05799999999999</v>
      </c>
      <c r="B313">
        <v>0.3577979</v>
      </c>
      <c r="C313">
        <v>0.34590470000000001</v>
      </c>
      <c r="D313">
        <v>0.34182980000000002</v>
      </c>
      <c r="E313">
        <v>0.34551700000000002</v>
      </c>
      <c r="F313">
        <v>0.3369974</v>
      </c>
      <c r="G313">
        <v>0.34144219999999997</v>
      </c>
      <c r="H313">
        <v>0.34550140000000001</v>
      </c>
      <c r="I313">
        <v>0.33729619999999999</v>
      </c>
      <c r="J313">
        <v>0.35069509999999998</v>
      </c>
      <c r="K313">
        <v>0.34720400000000001</v>
      </c>
      <c r="L313">
        <v>0.3525972</v>
      </c>
      <c r="M313">
        <v>0.34315119999999999</v>
      </c>
      <c r="N313">
        <v>0.34712209999999999</v>
      </c>
      <c r="O313">
        <v>0.3547746</v>
      </c>
      <c r="P313">
        <v>0.3366228</v>
      </c>
      <c r="Q313">
        <v>0.34943059999999998</v>
      </c>
      <c r="R313">
        <v>0.3572709</v>
      </c>
      <c r="S313">
        <v>0.34224929999999998</v>
      </c>
      <c r="T313">
        <v>0.3286328</v>
      </c>
      <c r="U313">
        <v>0.3316384</v>
      </c>
    </row>
    <row r="314" spans="1:21" x14ac:dyDescent="0.25">
      <c r="A314" s="20">
        <f>0.000000128058*10^9</f>
        <v>128.05799999999999</v>
      </c>
      <c r="B314">
        <v>0.35989209999999999</v>
      </c>
      <c r="C314">
        <v>0.34586109999999998</v>
      </c>
      <c r="D314">
        <v>0.3424355</v>
      </c>
      <c r="E314">
        <v>0.35127039999999998</v>
      </c>
      <c r="F314">
        <v>0.3298026</v>
      </c>
      <c r="G314">
        <v>0.3422133</v>
      </c>
      <c r="H314">
        <v>0.33115260000000002</v>
      </c>
      <c r="I314">
        <v>0.33790609999999999</v>
      </c>
      <c r="J314">
        <v>0.35195490000000001</v>
      </c>
      <c r="K314">
        <v>0.34454689999999999</v>
      </c>
      <c r="L314">
        <v>0.35756339999999998</v>
      </c>
      <c r="M314">
        <v>0.34219640000000001</v>
      </c>
      <c r="N314">
        <v>0.3415764</v>
      </c>
      <c r="O314">
        <v>0.33941270000000001</v>
      </c>
      <c r="P314">
        <v>0.33664060000000001</v>
      </c>
      <c r="Q314">
        <v>0.34612870000000001</v>
      </c>
      <c r="R314">
        <v>0.35036420000000001</v>
      </c>
      <c r="S314">
        <v>0.34362549999999997</v>
      </c>
      <c r="T314">
        <v>0.32580710000000002</v>
      </c>
      <c r="U314">
        <v>0.33731270000000002</v>
      </c>
    </row>
    <row r="315" spans="1:21" x14ac:dyDescent="0.25">
      <c r="A315" s="20">
        <f>0.000000129058*10^9</f>
        <v>129.05799999999999</v>
      </c>
      <c r="B315">
        <v>0.35316639999999999</v>
      </c>
      <c r="C315">
        <v>0.33606370000000002</v>
      </c>
      <c r="D315">
        <v>0.33834379999999997</v>
      </c>
      <c r="E315">
        <v>0.34291300000000002</v>
      </c>
      <c r="F315">
        <v>0.33075739999999998</v>
      </c>
      <c r="G315">
        <v>0.33836300000000002</v>
      </c>
      <c r="H315">
        <v>0.3274357</v>
      </c>
      <c r="I315">
        <v>0.34231990000000001</v>
      </c>
      <c r="J315">
        <v>0.34917399999999998</v>
      </c>
      <c r="K315">
        <v>0.35450870000000001</v>
      </c>
      <c r="L315">
        <v>0.35831039999999997</v>
      </c>
      <c r="M315">
        <v>0.34631509999999999</v>
      </c>
      <c r="N315">
        <v>0.33941250000000001</v>
      </c>
      <c r="O315">
        <v>0.3423834</v>
      </c>
      <c r="P315">
        <v>0.34240769999999998</v>
      </c>
      <c r="Q315">
        <v>0.34285690000000002</v>
      </c>
      <c r="R315">
        <v>0.34269490000000002</v>
      </c>
      <c r="S315">
        <v>0.33964230000000001</v>
      </c>
      <c r="T315">
        <v>0.32698300000000002</v>
      </c>
      <c r="U315">
        <v>0.3482227</v>
      </c>
    </row>
    <row r="316" spans="1:21" x14ac:dyDescent="0.25">
      <c r="A316" s="20">
        <f>0.000000130058*10^9</f>
        <v>130.05800000000002</v>
      </c>
      <c r="B316">
        <v>0.34325610000000001</v>
      </c>
      <c r="C316">
        <v>0.32480910000000002</v>
      </c>
      <c r="D316">
        <v>0.34096670000000001</v>
      </c>
      <c r="E316">
        <v>0.33233800000000002</v>
      </c>
      <c r="F316">
        <v>0.3302274</v>
      </c>
      <c r="G316">
        <v>0.33020969999999999</v>
      </c>
      <c r="H316">
        <v>0.33073269999999999</v>
      </c>
      <c r="I316">
        <v>0.345244</v>
      </c>
      <c r="J316">
        <v>0.34728959999999998</v>
      </c>
      <c r="K316">
        <v>0.34892800000000002</v>
      </c>
      <c r="L316">
        <v>0.3617631</v>
      </c>
      <c r="M316">
        <v>0.34438950000000002</v>
      </c>
      <c r="N316">
        <v>0.34646650000000001</v>
      </c>
      <c r="O316">
        <v>0.35153600000000002</v>
      </c>
      <c r="P316">
        <v>0.34355770000000002</v>
      </c>
      <c r="Q316">
        <v>0.34231669999999997</v>
      </c>
      <c r="R316">
        <v>0.3404877</v>
      </c>
      <c r="S316">
        <v>0.3354898</v>
      </c>
      <c r="T316">
        <v>0.3379373</v>
      </c>
      <c r="U316">
        <v>0.34398020000000001</v>
      </c>
    </row>
    <row r="317" spans="1:21" x14ac:dyDescent="0.25">
      <c r="A317" s="20">
        <f>0.000000131058*10^9</f>
        <v>131.05800000000002</v>
      </c>
      <c r="B317">
        <v>0.3439798</v>
      </c>
      <c r="C317">
        <v>0.33337810000000001</v>
      </c>
      <c r="D317">
        <v>0.35093429999999998</v>
      </c>
      <c r="E317">
        <v>0.33677849999999998</v>
      </c>
      <c r="F317">
        <v>0.32706299999999999</v>
      </c>
      <c r="G317">
        <v>0.33150429999999997</v>
      </c>
      <c r="H317">
        <v>0.32926490000000003</v>
      </c>
      <c r="I317">
        <v>0.3475471</v>
      </c>
      <c r="J317">
        <v>0.33900469999999999</v>
      </c>
      <c r="K317">
        <v>0.33419120000000002</v>
      </c>
      <c r="L317">
        <v>0.36003499999999999</v>
      </c>
      <c r="M317">
        <v>0.33999550000000001</v>
      </c>
      <c r="N317">
        <v>0.35022160000000002</v>
      </c>
      <c r="O317">
        <v>0.34639399999999998</v>
      </c>
      <c r="P317">
        <v>0.3392057</v>
      </c>
      <c r="Q317">
        <v>0.34059689999999998</v>
      </c>
      <c r="R317">
        <v>0.34757100000000002</v>
      </c>
      <c r="S317">
        <v>0.33517079999999999</v>
      </c>
      <c r="T317">
        <v>0.35157090000000002</v>
      </c>
      <c r="U317">
        <v>0.33619969999999999</v>
      </c>
    </row>
    <row r="318" spans="1:21" x14ac:dyDescent="0.25">
      <c r="A318" s="20">
        <f>0.000000132058*10^9</f>
        <v>132.05799999999999</v>
      </c>
      <c r="B318">
        <v>0.34776469999999998</v>
      </c>
      <c r="C318">
        <v>0.34790019999999999</v>
      </c>
      <c r="D318">
        <v>0.35301529999999998</v>
      </c>
      <c r="E318">
        <v>0.34403499999999998</v>
      </c>
      <c r="F318">
        <v>0.3315283</v>
      </c>
      <c r="G318">
        <v>0.34044600000000003</v>
      </c>
      <c r="H318">
        <v>0.3293026</v>
      </c>
      <c r="I318">
        <v>0.34262710000000002</v>
      </c>
      <c r="J318">
        <v>0.33506900000000001</v>
      </c>
      <c r="K318">
        <v>0.33340170000000002</v>
      </c>
      <c r="L318">
        <v>0.34870800000000002</v>
      </c>
      <c r="M318">
        <v>0.33888160000000001</v>
      </c>
      <c r="N318">
        <v>0.3414295</v>
      </c>
      <c r="O318">
        <v>0.33926729999999999</v>
      </c>
      <c r="P318">
        <v>0.33424809999999999</v>
      </c>
      <c r="Q318">
        <v>0.33823510000000001</v>
      </c>
      <c r="R318">
        <v>0.35420570000000001</v>
      </c>
      <c r="S318">
        <v>0.32860869999999998</v>
      </c>
      <c r="T318">
        <v>0.34854069999999998</v>
      </c>
      <c r="U318">
        <v>0.33738679999999999</v>
      </c>
    </row>
    <row r="319" spans="1:21" x14ac:dyDescent="0.25">
      <c r="A319" s="20">
        <f>0.000000133058*10^9</f>
        <v>133.05799999999999</v>
      </c>
      <c r="B319">
        <v>0.34099849999999998</v>
      </c>
      <c r="C319">
        <v>0.33977449999999998</v>
      </c>
      <c r="D319">
        <v>0.34231349999999999</v>
      </c>
      <c r="E319">
        <v>0.3352773</v>
      </c>
      <c r="F319">
        <v>0.33658729999999998</v>
      </c>
      <c r="G319">
        <v>0.33613510000000002</v>
      </c>
      <c r="H319">
        <v>0.33577980000000002</v>
      </c>
      <c r="I319">
        <v>0.3325823</v>
      </c>
      <c r="J319">
        <v>0.33703250000000001</v>
      </c>
      <c r="K319">
        <v>0.3404317</v>
      </c>
      <c r="L319">
        <v>0.33880379999999999</v>
      </c>
      <c r="M319">
        <v>0.33753810000000001</v>
      </c>
      <c r="N319">
        <v>0.32767879999999999</v>
      </c>
      <c r="O319">
        <v>0.33960499999999999</v>
      </c>
      <c r="P319">
        <v>0.33757740000000003</v>
      </c>
      <c r="Q319">
        <v>0.3343025</v>
      </c>
      <c r="R319">
        <v>0.3407464</v>
      </c>
      <c r="S319">
        <v>0.32477909999999999</v>
      </c>
      <c r="T319">
        <v>0.33347290000000002</v>
      </c>
      <c r="U319">
        <v>0.34151749999999997</v>
      </c>
    </row>
    <row r="320" spans="1:21" x14ac:dyDescent="0.25">
      <c r="A320" s="20">
        <f>0.000000134058*10^9</f>
        <v>134.05799999999999</v>
      </c>
      <c r="B320">
        <v>0.32432949999999999</v>
      </c>
      <c r="C320">
        <v>0.32251859999999999</v>
      </c>
      <c r="D320">
        <v>0.3261135</v>
      </c>
      <c r="E320">
        <v>0.32552619999999999</v>
      </c>
      <c r="F320">
        <v>0.33184000000000002</v>
      </c>
      <c r="G320">
        <v>0.32449529999999999</v>
      </c>
      <c r="H320">
        <v>0.33518710000000002</v>
      </c>
      <c r="I320">
        <v>0.32573489999999999</v>
      </c>
      <c r="J320">
        <v>0.32811050000000003</v>
      </c>
      <c r="K320">
        <v>0.34411180000000002</v>
      </c>
      <c r="L320">
        <v>0.32726080000000002</v>
      </c>
      <c r="M320">
        <v>0.33190900000000001</v>
      </c>
      <c r="N320">
        <v>0.3221929</v>
      </c>
      <c r="O320">
        <v>0.3371229</v>
      </c>
      <c r="P320">
        <v>0.34527659999999999</v>
      </c>
      <c r="Q320">
        <v>0.32830920000000002</v>
      </c>
      <c r="R320">
        <v>0.31383949999999999</v>
      </c>
      <c r="S320">
        <v>0.3250458</v>
      </c>
      <c r="T320">
        <v>0.32491619999999999</v>
      </c>
      <c r="U320">
        <v>0.34174389999999999</v>
      </c>
    </row>
    <row r="321" spans="1:21" x14ac:dyDescent="0.25">
      <c r="A321" s="20">
        <f>0.000000135058*10^9</f>
        <v>135.05799999999999</v>
      </c>
      <c r="B321">
        <v>0.31748510000000002</v>
      </c>
      <c r="C321">
        <v>0.3253317</v>
      </c>
      <c r="D321">
        <v>0.31475890000000001</v>
      </c>
      <c r="E321">
        <v>0.32954939999999999</v>
      </c>
      <c r="F321">
        <v>0.32684819999999998</v>
      </c>
      <c r="G321">
        <v>0.32408510000000001</v>
      </c>
      <c r="H321">
        <v>0.32334540000000001</v>
      </c>
      <c r="I321">
        <v>0.32088990000000001</v>
      </c>
      <c r="J321">
        <v>0.32036229999999999</v>
      </c>
      <c r="K321">
        <v>0.33438659999999998</v>
      </c>
      <c r="L321">
        <v>0.31486540000000002</v>
      </c>
      <c r="M321">
        <v>0.32523469999999999</v>
      </c>
      <c r="N321">
        <v>0.3279455</v>
      </c>
      <c r="O321">
        <v>0.3324027</v>
      </c>
      <c r="P321">
        <v>0.33657199999999998</v>
      </c>
      <c r="Q321">
        <v>0.32576119999999997</v>
      </c>
      <c r="R321">
        <v>0.3078572</v>
      </c>
      <c r="S321">
        <v>0.32428489999999999</v>
      </c>
      <c r="T321">
        <v>0.3219921</v>
      </c>
      <c r="U321">
        <v>0.33419670000000001</v>
      </c>
    </row>
    <row r="322" spans="1:21" x14ac:dyDescent="0.25">
      <c r="A322" s="20">
        <f>0.000000136058*10^9</f>
        <v>136.05800000000002</v>
      </c>
      <c r="B322">
        <v>0.32725349999999997</v>
      </c>
      <c r="C322">
        <v>0.3362059</v>
      </c>
      <c r="D322">
        <v>0.31271480000000001</v>
      </c>
      <c r="E322">
        <v>0.32839069999999998</v>
      </c>
      <c r="F322">
        <v>0.3233608</v>
      </c>
      <c r="G322">
        <v>0.33021499999999998</v>
      </c>
      <c r="H322">
        <v>0.31552750000000002</v>
      </c>
      <c r="I322">
        <v>0.32117129999999999</v>
      </c>
      <c r="J322">
        <v>0.32333729999999999</v>
      </c>
      <c r="K322">
        <v>0.3188281</v>
      </c>
      <c r="L322">
        <v>0.31435489999999999</v>
      </c>
      <c r="M322">
        <v>0.32704850000000002</v>
      </c>
      <c r="N322">
        <v>0.33181929999999998</v>
      </c>
      <c r="O322">
        <v>0.33213429999999999</v>
      </c>
      <c r="P322">
        <v>0.31223060000000002</v>
      </c>
      <c r="Q322">
        <v>0.32489859999999998</v>
      </c>
      <c r="R322">
        <v>0.32357330000000001</v>
      </c>
      <c r="S322">
        <v>0.32753149999999998</v>
      </c>
      <c r="T322">
        <v>0.31930989999999998</v>
      </c>
      <c r="U322">
        <v>0.32676169999999999</v>
      </c>
    </row>
    <row r="323" spans="1:21" x14ac:dyDescent="0.25">
      <c r="A323" s="20">
        <f>0.000000137058*10^9</f>
        <v>137.05800000000002</v>
      </c>
      <c r="B323">
        <v>0.32881329999999998</v>
      </c>
      <c r="C323">
        <v>0.32867079999999999</v>
      </c>
      <c r="D323">
        <v>0.3160213</v>
      </c>
      <c r="E323">
        <v>0.31793569999999999</v>
      </c>
      <c r="F323">
        <v>0.3216965</v>
      </c>
      <c r="G323">
        <v>0.33033810000000002</v>
      </c>
      <c r="H323">
        <v>0.31656719999999999</v>
      </c>
      <c r="I323">
        <v>0.32626090000000002</v>
      </c>
      <c r="J323">
        <v>0.32413360000000002</v>
      </c>
      <c r="K323">
        <v>0.31574839999999998</v>
      </c>
      <c r="L323">
        <v>0.32289620000000002</v>
      </c>
      <c r="M323">
        <v>0.33502280000000001</v>
      </c>
      <c r="N323">
        <v>0.32474999999999998</v>
      </c>
      <c r="O323">
        <v>0.32516070000000002</v>
      </c>
      <c r="P323">
        <v>0.30007040000000001</v>
      </c>
      <c r="Q323">
        <v>0.32238860000000003</v>
      </c>
      <c r="R323">
        <v>0.32618190000000002</v>
      </c>
      <c r="S323">
        <v>0.32883440000000003</v>
      </c>
      <c r="T323">
        <v>0.32068720000000001</v>
      </c>
      <c r="U323">
        <v>0.33522770000000002</v>
      </c>
    </row>
    <row r="324" spans="1:21" x14ac:dyDescent="0.25">
      <c r="A324" s="20">
        <f>0.000000138058*10^9</f>
        <v>138.05799999999999</v>
      </c>
      <c r="B324">
        <v>0.31613400000000003</v>
      </c>
      <c r="C324">
        <v>0.31573990000000002</v>
      </c>
      <c r="D324">
        <v>0.32273410000000002</v>
      </c>
      <c r="E324">
        <v>0.31781169999999997</v>
      </c>
      <c r="F324">
        <v>0.33018819999999999</v>
      </c>
      <c r="G324">
        <v>0.32267639999999997</v>
      </c>
      <c r="H324">
        <v>0.3140693</v>
      </c>
      <c r="I324">
        <v>0.32601859999999999</v>
      </c>
      <c r="J324">
        <v>0.32460939999999999</v>
      </c>
      <c r="K324">
        <v>0.31653940000000003</v>
      </c>
      <c r="L324">
        <v>0.32795999999999997</v>
      </c>
      <c r="M324">
        <v>0.33502189999999998</v>
      </c>
      <c r="N324">
        <v>0.31745980000000001</v>
      </c>
      <c r="O324">
        <v>0.3129731</v>
      </c>
      <c r="P324">
        <v>0.31081029999999998</v>
      </c>
      <c r="Q324">
        <v>0.31820470000000001</v>
      </c>
      <c r="R324">
        <v>0.31359579999999998</v>
      </c>
      <c r="S324">
        <v>0.3234785</v>
      </c>
      <c r="T324">
        <v>0.32965349999999999</v>
      </c>
      <c r="U324">
        <v>0.34240900000000002</v>
      </c>
    </row>
    <row r="325" spans="1:21" x14ac:dyDescent="0.25">
      <c r="A325" s="20">
        <f>0.000000139058*10^9</f>
        <v>139.05799999999999</v>
      </c>
      <c r="B325">
        <v>0.30895919999999999</v>
      </c>
      <c r="C325">
        <v>0.32023109999999999</v>
      </c>
      <c r="D325">
        <v>0.31916650000000002</v>
      </c>
      <c r="E325">
        <v>0.32385580000000003</v>
      </c>
      <c r="F325">
        <v>0.32735979999999998</v>
      </c>
      <c r="G325">
        <v>0.309116</v>
      </c>
      <c r="H325">
        <v>0.3073168</v>
      </c>
      <c r="I325">
        <v>0.32664670000000001</v>
      </c>
      <c r="J325">
        <v>0.32170320000000002</v>
      </c>
      <c r="K325">
        <v>0.3144651</v>
      </c>
      <c r="L325">
        <v>0.3264302</v>
      </c>
      <c r="M325">
        <v>0.32561010000000001</v>
      </c>
      <c r="N325">
        <v>0.32121179999999999</v>
      </c>
      <c r="O325">
        <v>0.30659429999999999</v>
      </c>
      <c r="P325">
        <v>0.32341330000000001</v>
      </c>
      <c r="Q325">
        <v>0.31424659999999999</v>
      </c>
      <c r="R325">
        <v>0.31125609999999998</v>
      </c>
      <c r="S325">
        <v>0.31977319999999998</v>
      </c>
      <c r="T325">
        <v>0.33032440000000002</v>
      </c>
      <c r="U325">
        <v>0.32604630000000001</v>
      </c>
    </row>
    <row r="326" spans="1:21" x14ac:dyDescent="0.25">
      <c r="A326" s="20">
        <f>0.000000140058*10^9</f>
        <v>140.05799999999999</v>
      </c>
      <c r="B326">
        <v>0.3140384</v>
      </c>
      <c r="C326">
        <v>0.3285999</v>
      </c>
      <c r="D326">
        <v>0.30337540000000002</v>
      </c>
      <c r="E326">
        <v>0.31902170000000002</v>
      </c>
      <c r="F326">
        <v>0.30952760000000001</v>
      </c>
      <c r="G326">
        <v>0.29724780000000001</v>
      </c>
      <c r="H326">
        <v>0.30623220000000001</v>
      </c>
      <c r="I326">
        <v>0.3313181</v>
      </c>
      <c r="J326">
        <v>0.30866250000000001</v>
      </c>
      <c r="K326">
        <v>0.32000289999999998</v>
      </c>
      <c r="L326">
        <v>0.32256059999999998</v>
      </c>
      <c r="M326">
        <v>0.3136969</v>
      </c>
      <c r="N326">
        <v>0.32373649999999998</v>
      </c>
      <c r="O326">
        <v>0.30623270000000002</v>
      </c>
      <c r="P326">
        <v>0.32172640000000002</v>
      </c>
      <c r="Q326">
        <v>0.3170326</v>
      </c>
      <c r="R326">
        <v>0.31971090000000002</v>
      </c>
      <c r="S326">
        <v>0.31767489999999998</v>
      </c>
      <c r="T326">
        <v>0.31323810000000002</v>
      </c>
      <c r="U326">
        <v>0.3105986</v>
      </c>
    </row>
    <row r="327" spans="1:21" x14ac:dyDescent="0.25">
      <c r="A327" s="20">
        <f>0.000000141058*10^9</f>
        <v>141.05799999999999</v>
      </c>
      <c r="B327">
        <v>0.31903939999999997</v>
      </c>
      <c r="C327">
        <v>0.32487260000000001</v>
      </c>
      <c r="D327">
        <v>0.30405739999999998</v>
      </c>
      <c r="E327">
        <v>0.30906210000000001</v>
      </c>
      <c r="F327">
        <v>0.30987419999999999</v>
      </c>
      <c r="G327">
        <v>0.2967687</v>
      </c>
      <c r="H327">
        <v>0.31053999999999998</v>
      </c>
      <c r="I327">
        <v>0.32381989999999999</v>
      </c>
      <c r="J327">
        <v>0.3042357</v>
      </c>
      <c r="K327">
        <v>0.33053110000000002</v>
      </c>
      <c r="L327">
        <v>0.31160359999999998</v>
      </c>
      <c r="M327">
        <v>0.30742619999999998</v>
      </c>
      <c r="N327">
        <v>0.31701849999999998</v>
      </c>
      <c r="O327">
        <v>0.31925490000000001</v>
      </c>
      <c r="P327">
        <v>0.3182992</v>
      </c>
      <c r="Q327">
        <v>0.32515230000000001</v>
      </c>
      <c r="R327">
        <v>0.3199091</v>
      </c>
      <c r="S327">
        <v>0.31115340000000002</v>
      </c>
      <c r="T327">
        <v>0.30250339999999998</v>
      </c>
      <c r="U327">
        <v>0.3084673</v>
      </c>
    </row>
    <row r="328" spans="1:21" x14ac:dyDescent="0.25">
      <c r="A328" s="20">
        <f>0.000000142058*10^9</f>
        <v>142.05799999999999</v>
      </c>
      <c r="B328">
        <v>0.31070500000000001</v>
      </c>
      <c r="C328">
        <v>0.31898670000000001</v>
      </c>
      <c r="D328">
        <v>0.32242939999999998</v>
      </c>
      <c r="E328">
        <v>0.30895109999999998</v>
      </c>
      <c r="F328">
        <v>0.31753130000000002</v>
      </c>
      <c r="G328">
        <v>0.30990060000000003</v>
      </c>
      <c r="H328">
        <v>0.3118012</v>
      </c>
      <c r="I328">
        <v>0.31210520000000003</v>
      </c>
      <c r="J328">
        <v>0.31232409999999999</v>
      </c>
      <c r="K328">
        <v>0.32715549999999999</v>
      </c>
      <c r="L328">
        <v>0.30013499999999999</v>
      </c>
      <c r="M328">
        <v>0.30976680000000001</v>
      </c>
      <c r="N328">
        <v>0.31139410000000001</v>
      </c>
      <c r="O328">
        <v>0.33088250000000002</v>
      </c>
      <c r="P328">
        <v>0.31973380000000001</v>
      </c>
      <c r="Q328">
        <v>0.32888079999999997</v>
      </c>
      <c r="R328">
        <v>0.31155890000000003</v>
      </c>
      <c r="S328">
        <v>0.30562099999999998</v>
      </c>
      <c r="T328">
        <v>0.31163410000000002</v>
      </c>
      <c r="U328">
        <v>0.3053458</v>
      </c>
    </row>
    <row r="329" spans="1:21" x14ac:dyDescent="0.25">
      <c r="A329" s="20">
        <f>0.000000143058*10^9</f>
        <v>143.05800000000002</v>
      </c>
      <c r="B329">
        <v>0.3039327</v>
      </c>
      <c r="C329">
        <v>0.32005790000000001</v>
      </c>
      <c r="D329">
        <v>0.32854640000000002</v>
      </c>
      <c r="E329">
        <v>0.31539980000000001</v>
      </c>
      <c r="F329">
        <v>0.30989440000000001</v>
      </c>
      <c r="G329">
        <v>0.32797670000000001</v>
      </c>
      <c r="H329">
        <v>0.30607299999999998</v>
      </c>
      <c r="I329">
        <v>0.31306620000000002</v>
      </c>
      <c r="J329">
        <v>0.3129613</v>
      </c>
      <c r="K329">
        <v>0.30140709999999998</v>
      </c>
      <c r="L329">
        <v>0.30581049999999999</v>
      </c>
      <c r="M329">
        <v>0.30860860000000001</v>
      </c>
      <c r="N329">
        <v>0.30352849999999998</v>
      </c>
      <c r="O329">
        <v>0.31574000000000002</v>
      </c>
      <c r="P329">
        <v>0.3189478</v>
      </c>
      <c r="Q329">
        <v>0.32387080000000001</v>
      </c>
      <c r="R329">
        <v>0.31065480000000001</v>
      </c>
      <c r="S329">
        <v>0.30752800000000002</v>
      </c>
      <c r="T329">
        <v>0.31911030000000001</v>
      </c>
      <c r="U329">
        <v>0.30540800000000001</v>
      </c>
    </row>
    <row r="330" spans="1:21" x14ac:dyDescent="0.25">
      <c r="A330" s="20">
        <f>0.000000144058*10^9</f>
        <v>144.05799999999999</v>
      </c>
      <c r="B330">
        <v>0.31502140000000001</v>
      </c>
      <c r="C330">
        <v>0.32477640000000002</v>
      </c>
      <c r="D330">
        <v>0.31824239999999998</v>
      </c>
      <c r="E330">
        <v>0.3134362</v>
      </c>
      <c r="F330">
        <v>0.30307970000000001</v>
      </c>
      <c r="G330">
        <v>0.32643260000000002</v>
      </c>
      <c r="H330">
        <v>0.29782910000000001</v>
      </c>
      <c r="I330">
        <v>0.31555909999999998</v>
      </c>
      <c r="J330">
        <v>0.30988139999999997</v>
      </c>
      <c r="K330">
        <v>0.28284959999999998</v>
      </c>
      <c r="L330">
        <v>0.31811420000000001</v>
      </c>
      <c r="M330">
        <v>0.30282350000000002</v>
      </c>
      <c r="N330">
        <v>0.29311870000000001</v>
      </c>
      <c r="O330">
        <v>0.3010581</v>
      </c>
      <c r="P330">
        <v>0.3155405</v>
      </c>
      <c r="Q330">
        <v>0.31677379999999999</v>
      </c>
      <c r="R330">
        <v>0.31331609999999999</v>
      </c>
      <c r="S330">
        <v>0.31481720000000002</v>
      </c>
      <c r="T330">
        <v>0.30923230000000002</v>
      </c>
      <c r="U330">
        <v>0.31126759999999998</v>
      </c>
    </row>
    <row r="331" spans="1:21" x14ac:dyDescent="0.25">
      <c r="A331" s="20">
        <f>0.000000145058*10^9</f>
        <v>145.05799999999999</v>
      </c>
      <c r="B331">
        <v>0.32007140000000001</v>
      </c>
      <c r="C331">
        <v>0.3239378</v>
      </c>
      <c r="D331">
        <v>0.30709839999999999</v>
      </c>
      <c r="E331">
        <v>0.30504609999999999</v>
      </c>
      <c r="F331">
        <v>0.30169279999999998</v>
      </c>
      <c r="G331">
        <v>0.30314249999999998</v>
      </c>
      <c r="H331">
        <v>0.29711609999999999</v>
      </c>
      <c r="I331">
        <v>0.31606050000000002</v>
      </c>
      <c r="J331">
        <v>0.31051909999999999</v>
      </c>
      <c r="K331">
        <v>0.29924230000000002</v>
      </c>
      <c r="L331">
        <v>0.31565789999999999</v>
      </c>
      <c r="M331">
        <v>0.30204740000000002</v>
      </c>
      <c r="N331">
        <v>0.2944794</v>
      </c>
      <c r="O331">
        <v>0.30919609999999997</v>
      </c>
      <c r="P331">
        <v>0.30658669999999999</v>
      </c>
      <c r="Q331">
        <v>0.31428990000000001</v>
      </c>
      <c r="R331">
        <v>0.30814950000000002</v>
      </c>
      <c r="S331">
        <v>0.31544410000000001</v>
      </c>
      <c r="T331">
        <v>0.30134810000000001</v>
      </c>
      <c r="U331">
        <v>0.30798819999999999</v>
      </c>
    </row>
    <row r="332" spans="1:21" x14ac:dyDescent="0.25">
      <c r="A332" s="20">
        <f>0.000000146058*10^9</f>
        <v>146.05799999999999</v>
      </c>
      <c r="B332">
        <v>0.3100675</v>
      </c>
      <c r="C332">
        <v>0.31334630000000002</v>
      </c>
      <c r="D332">
        <v>0.30035060000000002</v>
      </c>
      <c r="E332">
        <v>0.30396869999999998</v>
      </c>
      <c r="F332">
        <v>0.30031020000000003</v>
      </c>
      <c r="G332">
        <v>0.29191309999999998</v>
      </c>
      <c r="H332">
        <v>0.3088631</v>
      </c>
      <c r="I332">
        <v>0.31618059999999998</v>
      </c>
      <c r="J332">
        <v>0.3053322</v>
      </c>
      <c r="K332">
        <v>0.32024710000000001</v>
      </c>
      <c r="L332">
        <v>0.2996817</v>
      </c>
      <c r="M332">
        <v>0.3037455</v>
      </c>
      <c r="N332">
        <v>0.30115459999999999</v>
      </c>
      <c r="O332">
        <v>0.30855050000000001</v>
      </c>
      <c r="P332">
        <v>0.30015059999999999</v>
      </c>
      <c r="Q332">
        <v>0.3146079</v>
      </c>
      <c r="R332">
        <v>0.30217139999999998</v>
      </c>
      <c r="S332">
        <v>0.30585489999999999</v>
      </c>
      <c r="T332">
        <v>0.30714340000000001</v>
      </c>
      <c r="U332">
        <v>0.28776689999999999</v>
      </c>
    </row>
    <row r="333" spans="1:21" x14ac:dyDescent="0.25">
      <c r="A333" s="20">
        <f>0.000000147058*10^9</f>
        <v>147.05799999999999</v>
      </c>
      <c r="B333">
        <v>0.31179200000000001</v>
      </c>
      <c r="C333">
        <v>0.30190099999999997</v>
      </c>
      <c r="D333">
        <v>0.29560340000000002</v>
      </c>
      <c r="E333">
        <v>0.30209999999999998</v>
      </c>
      <c r="F333">
        <v>0.30311539999999998</v>
      </c>
      <c r="G333">
        <v>0.30121979999999998</v>
      </c>
      <c r="H333">
        <v>0.30920199999999998</v>
      </c>
      <c r="I333">
        <v>0.30698370000000003</v>
      </c>
      <c r="J333">
        <v>0.29852089999999998</v>
      </c>
      <c r="K333">
        <v>0.31968400000000002</v>
      </c>
      <c r="L333">
        <v>0.29366100000000001</v>
      </c>
      <c r="M333">
        <v>0.29740860000000002</v>
      </c>
      <c r="N333">
        <v>0.29711670000000001</v>
      </c>
      <c r="O333">
        <v>0.29395379999999999</v>
      </c>
      <c r="P333">
        <v>0.30808609999999997</v>
      </c>
      <c r="Q333">
        <v>0.3141661</v>
      </c>
      <c r="R333">
        <v>0.30203560000000002</v>
      </c>
      <c r="S333">
        <v>0.30013030000000002</v>
      </c>
      <c r="T333">
        <v>0.30954670000000001</v>
      </c>
      <c r="U333">
        <v>0.27669899999999997</v>
      </c>
    </row>
    <row r="334" spans="1:21" x14ac:dyDescent="0.25">
      <c r="A334" s="20">
        <f>0.000000148058*10^9</f>
        <v>148.05799999999999</v>
      </c>
      <c r="B334">
        <v>0.32275670000000001</v>
      </c>
      <c r="C334">
        <v>0.29439660000000001</v>
      </c>
      <c r="D334">
        <v>0.29197689999999998</v>
      </c>
      <c r="E334">
        <v>0.29484100000000002</v>
      </c>
      <c r="F334">
        <v>0.30019649999999998</v>
      </c>
      <c r="G334">
        <v>0.306564</v>
      </c>
      <c r="H334">
        <v>0.28794209999999998</v>
      </c>
      <c r="I334">
        <v>0.29958489999999999</v>
      </c>
      <c r="J334">
        <v>0.29703049999999998</v>
      </c>
      <c r="K334">
        <v>0.31684279999999998</v>
      </c>
      <c r="L334">
        <v>0.30281649999999999</v>
      </c>
      <c r="M334">
        <v>0.28613179999999999</v>
      </c>
      <c r="N334">
        <v>0.29161110000000001</v>
      </c>
      <c r="O334">
        <v>0.29204730000000001</v>
      </c>
      <c r="P334">
        <v>0.31288840000000001</v>
      </c>
      <c r="Q334">
        <v>0.31183840000000002</v>
      </c>
      <c r="R334">
        <v>0.30773420000000001</v>
      </c>
      <c r="S334">
        <v>0.29460999999999998</v>
      </c>
      <c r="T334">
        <v>0.30167110000000003</v>
      </c>
      <c r="U334">
        <v>0.29096290000000002</v>
      </c>
    </row>
    <row r="335" spans="1:21" x14ac:dyDescent="0.25">
      <c r="A335" s="20">
        <f>0.000000149058*10^9</f>
        <v>149.05800000000002</v>
      </c>
      <c r="B335">
        <v>0.31912970000000002</v>
      </c>
      <c r="C335">
        <v>0.28685119999999997</v>
      </c>
      <c r="D335">
        <v>0.29447689999999999</v>
      </c>
      <c r="E335">
        <v>0.2974697</v>
      </c>
      <c r="F335">
        <v>0.28697420000000001</v>
      </c>
      <c r="G335">
        <v>0.3007997</v>
      </c>
      <c r="H335">
        <v>0.28318890000000002</v>
      </c>
      <c r="I335">
        <v>0.30365429999999999</v>
      </c>
      <c r="J335">
        <v>0.29789139999999997</v>
      </c>
      <c r="K335">
        <v>0.31308170000000002</v>
      </c>
      <c r="L335">
        <v>0.30225639999999998</v>
      </c>
      <c r="M335">
        <v>0.28910989999999998</v>
      </c>
      <c r="N335">
        <v>0.29705969999999998</v>
      </c>
      <c r="O335">
        <v>0.30152240000000002</v>
      </c>
      <c r="P335">
        <v>0.3049113</v>
      </c>
      <c r="Q335">
        <v>0.31116329999999998</v>
      </c>
      <c r="R335">
        <v>0.31068410000000002</v>
      </c>
      <c r="S335">
        <v>0.28624699999999997</v>
      </c>
      <c r="T335">
        <v>0.29221180000000002</v>
      </c>
      <c r="U335">
        <v>0.29975410000000002</v>
      </c>
    </row>
    <row r="336" spans="1:21" x14ac:dyDescent="0.25">
      <c r="A336" s="20">
        <f>0.000000150058*10^9</f>
        <v>150.05799999999999</v>
      </c>
      <c r="B336">
        <v>0.30212420000000001</v>
      </c>
      <c r="C336">
        <v>0.28093970000000001</v>
      </c>
      <c r="D336">
        <v>0.29859940000000001</v>
      </c>
      <c r="E336">
        <v>0.30685370000000001</v>
      </c>
      <c r="F336">
        <v>0.28393249999999998</v>
      </c>
      <c r="G336">
        <v>0.297628</v>
      </c>
      <c r="H336">
        <v>0.29769709999999999</v>
      </c>
      <c r="I336">
        <v>0.30592930000000002</v>
      </c>
      <c r="J336">
        <v>0.30171120000000001</v>
      </c>
      <c r="K336">
        <v>0.3050793</v>
      </c>
      <c r="L336">
        <v>0.294242</v>
      </c>
      <c r="M336">
        <v>0.30148710000000001</v>
      </c>
      <c r="N336">
        <v>0.30423670000000003</v>
      </c>
      <c r="O336">
        <v>0.31106630000000002</v>
      </c>
      <c r="P336">
        <v>0.30085849999999997</v>
      </c>
      <c r="Q336">
        <v>0.30945030000000001</v>
      </c>
      <c r="R336">
        <v>0.29807040000000001</v>
      </c>
      <c r="S336">
        <v>0.28976499999999999</v>
      </c>
      <c r="T336">
        <v>0.28872510000000001</v>
      </c>
      <c r="U336">
        <v>0.28966710000000001</v>
      </c>
    </row>
    <row r="337" spans="1:21" x14ac:dyDescent="0.25">
      <c r="A337" s="20">
        <f>0.000000151058*10^9</f>
        <v>151.05799999999999</v>
      </c>
      <c r="B337">
        <v>0.29451519999999998</v>
      </c>
      <c r="C337">
        <v>0.28111910000000001</v>
      </c>
      <c r="D337">
        <v>0.2983904</v>
      </c>
      <c r="E337">
        <v>0.30690830000000002</v>
      </c>
      <c r="F337">
        <v>0.29788619999999999</v>
      </c>
      <c r="G337">
        <v>0.29738029999999999</v>
      </c>
      <c r="H337">
        <v>0.2916397</v>
      </c>
      <c r="I337">
        <v>0.29838389999999998</v>
      </c>
      <c r="J337">
        <v>0.3046664</v>
      </c>
      <c r="K337">
        <v>0.3031568</v>
      </c>
      <c r="L337">
        <v>0.29247719999999999</v>
      </c>
      <c r="M337">
        <v>0.30144389999999999</v>
      </c>
      <c r="N337">
        <v>0.3086139</v>
      </c>
      <c r="O337">
        <v>0.31348880000000001</v>
      </c>
      <c r="P337">
        <v>0.29928460000000001</v>
      </c>
      <c r="Q337">
        <v>0.30350899999999997</v>
      </c>
      <c r="R337">
        <v>0.28558670000000003</v>
      </c>
      <c r="S337">
        <v>0.29814099999999999</v>
      </c>
      <c r="T337">
        <v>0.28790830000000001</v>
      </c>
      <c r="U337">
        <v>0.28373670000000001</v>
      </c>
    </row>
    <row r="338" spans="1:21" x14ac:dyDescent="0.25">
      <c r="A338" s="20">
        <f>0.000000152058*10^9</f>
        <v>152.05799999999999</v>
      </c>
      <c r="B338">
        <v>0.3050254</v>
      </c>
      <c r="C338">
        <v>0.28681420000000002</v>
      </c>
      <c r="D338">
        <v>0.30113319999999999</v>
      </c>
      <c r="E338">
        <v>0.29747479999999998</v>
      </c>
      <c r="F338">
        <v>0.30459209999999998</v>
      </c>
      <c r="G338">
        <v>0.29212009999999999</v>
      </c>
      <c r="H338">
        <v>0.2718429</v>
      </c>
      <c r="I338">
        <v>0.29423090000000002</v>
      </c>
      <c r="J338">
        <v>0.30254589999999998</v>
      </c>
      <c r="K338">
        <v>0.29928680000000002</v>
      </c>
      <c r="L338">
        <v>0.28561910000000001</v>
      </c>
      <c r="M338">
        <v>0.29197909999999999</v>
      </c>
      <c r="N338">
        <v>0.30821140000000002</v>
      </c>
      <c r="O338">
        <v>0.30153970000000002</v>
      </c>
      <c r="P338">
        <v>0.29554219999999998</v>
      </c>
      <c r="Q338">
        <v>0.29632750000000002</v>
      </c>
      <c r="R338">
        <v>0.2938443</v>
      </c>
      <c r="S338">
        <v>0.29733569999999998</v>
      </c>
      <c r="T338">
        <v>0.28855059999999999</v>
      </c>
      <c r="U338">
        <v>0.28958679999999998</v>
      </c>
    </row>
    <row r="339" spans="1:21" x14ac:dyDescent="0.25">
      <c r="A339" s="20">
        <f>0.000000153058*10^9</f>
        <v>153.05799999999999</v>
      </c>
      <c r="B339">
        <v>0.30899359999999998</v>
      </c>
      <c r="C339">
        <v>0.29104679999999999</v>
      </c>
      <c r="D339">
        <v>0.29556349999999998</v>
      </c>
      <c r="E339">
        <v>0.29203649999999998</v>
      </c>
      <c r="F339">
        <v>0.29510019999999998</v>
      </c>
      <c r="G339">
        <v>0.29012359999999998</v>
      </c>
      <c r="H339">
        <v>0.27267839999999999</v>
      </c>
      <c r="I339">
        <v>0.30138409999999999</v>
      </c>
      <c r="J339">
        <v>0.29873719999999998</v>
      </c>
      <c r="K339">
        <v>0.29419279999999998</v>
      </c>
      <c r="L339">
        <v>0.27877449999999998</v>
      </c>
      <c r="M339">
        <v>0.28698859999999998</v>
      </c>
      <c r="N339">
        <v>0.2968076</v>
      </c>
      <c r="O339">
        <v>0.29166700000000001</v>
      </c>
      <c r="P339">
        <v>0.30132209999999998</v>
      </c>
      <c r="Q339">
        <v>0.28731459999999998</v>
      </c>
      <c r="R339">
        <v>0.29833120000000002</v>
      </c>
      <c r="S339">
        <v>0.2887808</v>
      </c>
      <c r="T339">
        <v>0.29784300000000002</v>
      </c>
      <c r="U339">
        <v>0.29274480000000003</v>
      </c>
    </row>
    <row r="340" spans="1:21" x14ac:dyDescent="0.25">
      <c r="A340" s="20">
        <f>0.000000154058*10^9</f>
        <v>154.05799999999999</v>
      </c>
      <c r="B340">
        <v>0.2964946</v>
      </c>
      <c r="C340">
        <v>0.28972239999999999</v>
      </c>
      <c r="D340">
        <v>0.27979779999999999</v>
      </c>
      <c r="E340">
        <v>0.29128660000000001</v>
      </c>
      <c r="F340">
        <v>0.2884871</v>
      </c>
      <c r="G340">
        <v>0.29088540000000002</v>
      </c>
      <c r="H340">
        <v>0.2868926</v>
      </c>
      <c r="I340">
        <v>0.30207909999999999</v>
      </c>
      <c r="J340">
        <v>0.29460700000000001</v>
      </c>
      <c r="K340">
        <v>0.29832199999999998</v>
      </c>
      <c r="L340">
        <v>0.28591480000000002</v>
      </c>
      <c r="M340">
        <v>0.28752889999999998</v>
      </c>
      <c r="N340">
        <v>0.29042669999999998</v>
      </c>
      <c r="O340">
        <v>0.29867880000000002</v>
      </c>
      <c r="P340">
        <v>0.30730990000000002</v>
      </c>
      <c r="Q340">
        <v>0.28222370000000002</v>
      </c>
      <c r="R340">
        <v>0.28474929999999998</v>
      </c>
      <c r="S340">
        <v>0.27919359999999999</v>
      </c>
      <c r="T340">
        <v>0.30701270000000003</v>
      </c>
      <c r="U340">
        <v>0.29258000000000001</v>
      </c>
    </row>
    <row r="341" spans="1:21" x14ac:dyDescent="0.25">
      <c r="A341" s="20">
        <f>0.000000155058*10^9</f>
        <v>155.05800000000002</v>
      </c>
      <c r="B341">
        <v>0.28638130000000001</v>
      </c>
      <c r="C341">
        <v>0.28840700000000002</v>
      </c>
      <c r="D341">
        <v>0.27875420000000001</v>
      </c>
      <c r="E341">
        <v>0.28623500000000002</v>
      </c>
      <c r="F341">
        <v>0.28633399999999998</v>
      </c>
      <c r="G341">
        <v>0.2932052</v>
      </c>
      <c r="H341">
        <v>0.29244559999999997</v>
      </c>
      <c r="I341">
        <v>0.29475170000000001</v>
      </c>
      <c r="J341">
        <v>0.28982849999999999</v>
      </c>
      <c r="K341">
        <v>0.3102838</v>
      </c>
      <c r="L341">
        <v>0.29288779999999998</v>
      </c>
      <c r="M341">
        <v>0.2838021</v>
      </c>
      <c r="N341">
        <v>0.29239939999999998</v>
      </c>
      <c r="O341">
        <v>0.30399389999999998</v>
      </c>
      <c r="P341">
        <v>0.30189329999999998</v>
      </c>
      <c r="Q341">
        <v>0.28542489999999998</v>
      </c>
      <c r="R341">
        <v>0.28299049999999998</v>
      </c>
      <c r="S341">
        <v>0.27578330000000001</v>
      </c>
      <c r="T341">
        <v>0.30066579999999998</v>
      </c>
      <c r="U341">
        <v>0.29902699999999999</v>
      </c>
    </row>
    <row r="342" spans="1:21" x14ac:dyDescent="0.25">
      <c r="A342" s="20">
        <f>0.000000156058*10^9</f>
        <v>156.05799999999999</v>
      </c>
      <c r="B342">
        <v>0.28090880000000001</v>
      </c>
      <c r="C342">
        <v>0.29042820000000003</v>
      </c>
      <c r="D342">
        <v>0.28948170000000001</v>
      </c>
      <c r="E342">
        <v>0.28523870000000001</v>
      </c>
      <c r="F342">
        <v>0.28112090000000001</v>
      </c>
      <c r="G342">
        <v>0.30445030000000001</v>
      </c>
      <c r="H342">
        <v>0.29600670000000001</v>
      </c>
      <c r="I342">
        <v>0.2923289</v>
      </c>
      <c r="J342">
        <v>0.28476839999999998</v>
      </c>
      <c r="K342">
        <v>0.31563259999999999</v>
      </c>
      <c r="L342">
        <v>0.28835319999999998</v>
      </c>
      <c r="M342">
        <v>0.2743023</v>
      </c>
      <c r="N342">
        <v>0.28129399999999999</v>
      </c>
      <c r="O342">
        <v>0.29461559999999998</v>
      </c>
      <c r="P342">
        <v>0.2969176</v>
      </c>
      <c r="Q342">
        <v>0.29123490000000002</v>
      </c>
      <c r="R342">
        <v>0.29316579999999998</v>
      </c>
      <c r="S342">
        <v>0.27788940000000001</v>
      </c>
      <c r="T342">
        <v>0.28161429999999998</v>
      </c>
      <c r="U342">
        <v>0.30048180000000002</v>
      </c>
    </row>
    <row r="343" spans="1:21" x14ac:dyDescent="0.25">
      <c r="A343" s="20">
        <f>0.000000157058*10^9</f>
        <v>157.05799999999999</v>
      </c>
      <c r="B343">
        <v>0.27516659999999998</v>
      </c>
      <c r="C343">
        <v>0.29016170000000002</v>
      </c>
      <c r="D343">
        <v>0.29371370000000002</v>
      </c>
      <c r="E343">
        <v>0.29286859999999998</v>
      </c>
      <c r="F343">
        <v>0.2824969</v>
      </c>
      <c r="G343">
        <v>0.30158249999999998</v>
      </c>
      <c r="H343">
        <v>0.3033402</v>
      </c>
      <c r="I343">
        <v>0.29304629999999998</v>
      </c>
      <c r="J343">
        <v>0.28100209999999998</v>
      </c>
      <c r="K343">
        <v>0.30167270000000002</v>
      </c>
      <c r="L343">
        <v>0.28666269999999999</v>
      </c>
      <c r="M343">
        <v>0.27021669999999998</v>
      </c>
      <c r="N343">
        <v>0.26737840000000002</v>
      </c>
      <c r="O343">
        <v>0.27863589999999999</v>
      </c>
      <c r="P343">
        <v>0.2912266</v>
      </c>
      <c r="Q343">
        <v>0.2890839</v>
      </c>
      <c r="R343">
        <v>0.2916417</v>
      </c>
      <c r="S343">
        <v>0.27581529999999999</v>
      </c>
      <c r="T343">
        <v>0.26971129999999999</v>
      </c>
      <c r="U343">
        <v>0.28341339999999998</v>
      </c>
    </row>
    <row r="344" spans="1:21" x14ac:dyDescent="0.25">
      <c r="A344" s="20">
        <f>0.000000158058*10^9</f>
        <v>158.05799999999999</v>
      </c>
      <c r="B344">
        <v>0.2819623</v>
      </c>
      <c r="C344">
        <v>0.28178540000000002</v>
      </c>
      <c r="D344">
        <v>0.28494999999999998</v>
      </c>
      <c r="E344">
        <v>0.2920894</v>
      </c>
      <c r="F344">
        <v>0.29115619999999998</v>
      </c>
      <c r="G344">
        <v>0.27884510000000001</v>
      </c>
      <c r="H344">
        <v>0.30299540000000003</v>
      </c>
      <c r="I344">
        <v>0.29319709999999999</v>
      </c>
      <c r="J344">
        <v>0.27770689999999998</v>
      </c>
      <c r="K344">
        <v>0.28670820000000002</v>
      </c>
      <c r="L344">
        <v>0.28980309999999998</v>
      </c>
      <c r="M344">
        <v>0.27844940000000001</v>
      </c>
      <c r="N344">
        <v>0.27478669999999999</v>
      </c>
      <c r="O344">
        <v>0.27278799999999997</v>
      </c>
      <c r="P344">
        <v>0.27506019999999998</v>
      </c>
      <c r="Q344">
        <v>0.2813367</v>
      </c>
      <c r="R344">
        <v>0.28329700000000002</v>
      </c>
      <c r="S344">
        <v>0.26945780000000003</v>
      </c>
      <c r="T344">
        <v>0.27444540000000001</v>
      </c>
      <c r="U344">
        <v>0.26410280000000003</v>
      </c>
    </row>
    <row r="345" spans="1:21" x14ac:dyDescent="0.25">
      <c r="A345" s="20">
        <f>0.000000159058*10^9</f>
        <v>159.05799999999999</v>
      </c>
      <c r="B345">
        <v>0.2991818</v>
      </c>
      <c r="C345">
        <v>0.2737194</v>
      </c>
      <c r="D345">
        <v>0.276148</v>
      </c>
      <c r="E345">
        <v>0.28077249999999998</v>
      </c>
      <c r="F345">
        <v>0.29645680000000002</v>
      </c>
      <c r="G345">
        <v>0.26908100000000001</v>
      </c>
      <c r="H345">
        <v>0.29282639999999999</v>
      </c>
      <c r="I345">
        <v>0.28748079999999998</v>
      </c>
      <c r="J345">
        <v>0.27840510000000002</v>
      </c>
      <c r="K345">
        <v>0.28732980000000002</v>
      </c>
      <c r="L345">
        <v>0.28203060000000002</v>
      </c>
      <c r="M345">
        <v>0.29588249999999999</v>
      </c>
      <c r="N345">
        <v>0.29126590000000002</v>
      </c>
      <c r="O345">
        <v>0.28288039999999998</v>
      </c>
      <c r="P345">
        <v>0.2608605</v>
      </c>
      <c r="Q345">
        <v>0.28750880000000001</v>
      </c>
      <c r="R345">
        <v>0.27572289999999999</v>
      </c>
      <c r="S345">
        <v>0.2727252</v>
      </c>
      <c r="T345">
        <v>0.28428009999999998</v>
      </c>
      <c r="U345">
        <v>0.26021309999999997</v>
      </c>
    </row>
    <row r="346" spans="1:21" x14ac:dyDescent="0.25">
      <c r="A346" s="20">
        <f>0.000000160058*10^9</f>
        <v>160.05799999999999</v>
      </c>
      <c r="B346">
        <v>0.29796159999999999</v>
      </c>
      <c r="C346">
        <v>0.27574870000000001</v>
      </c>
      <c r="D346">
        <v>0.28280630000000001</v>
      </c>
      <c r="E346">
        <v>0.2788098</v>
      </c>
      <c r="F346">
        <v>0.29441489999999998</v>
      </c>
      <c r="G346">
        <v>0.27664280000000002</v>
      </c>
      <c r="H346">
        <v>0.28134500000000001</v>
      </c>
      <c r="I346">
        <v>0.2796804</v>
      </c>
      <c r="J346">
        <v>0.28852689999999998</v>
      </c>
      <c r="K346">
        <v>0.29349320000000001</v>
      </c>
      <c r="L346">
        <v>0.26895619999999998</v>
      </c>
      <c r="M346">
        <v>0.30639450000000001</v>
      </c>
      <c r="N346">
        <v>0.29049700000000001</v>
      </c>
      <c r="O346">
        <v>0.2872827</v>
      </c>
      <c r="P346">
        <v>0.26316850000000003</v>
      </c>
      <c r="Q346">
        <v>0.29520750000000001</v>
      </c>
      <c r="R346">
        <v>0.2662583</v>
      </c>
      <c r="S346">
        <v>0.28165889999999999</v>
      </c>
      <c r="T346">
        <v>0.28996909999999998</v>
      </c>
      <c r="U346">
        <v>0.26338070000000002</v>
      </c>
    </row>
    <row r="347" spans="1:21" x14ac:dyDescent="0.25">
      <c r="A347" s="20">
        <f>0.000000161058*10^9</f>
        <v>161.05800000000002</v>
      </c>
      <c r="B347">
        <v>0.28189350000000002</v>
      </c>
      <c r="C347">
        <v>0.28129870000000001</v>
      </c>
      <c r="D347">
        <v>0.29041840000000002</v>
      </c>
      <c r="E347">
        <v>0.28683599999999998</v>
      </c>
      <c r="F347">
        <v>0.28050809999999998</v>
      </c>
      <c r="G347">
        <v>0.28067449999999999</v>
      </c>
      <c r="H347">
        <v>0.27723639999999999</v>
      </c>
      <c r="I347">
        <v>0.27454909999999999</v>
      </c>
      <c r="J347">
        <v>0.29058050000000002</v>
      </c>
      <c r="K347">
        <v>0.2926684</v>
      </c>
      <c r="L347">
        <v>0.26816190000000001</v>
      </c>
      <c r="M347">
        <v>0.3026123</v>
      </c>
      <c r="N347">
        <v>0.28002719999999998</v>
      </c>
      <c r="O347">
        <v>0.27816239999999998</v>
      </c>
      <c r="P347">
        <v>0.27271119999999999</v>
      </c>
      <c r="Q347">
        <v>0.2789066</v>
      </c>
      <c r="R347">
        <v>0.26489449999999998</v>
      </c>
      <c r="S347">
        <v>0.2810549</v>
      </c>
      <c r="T347">
        <v>0.28535650000000001</v>
      </c>
      <c r="U347">
        <v>0.26843810000000001</v>
      </c>
    </row>
    <row r="348" spans="1:21" x14ac:dyDescent="0.25">
      <c r="A348" s="20">
        <f>0.000000162058*10^9</f>
        <v>162.05800000000002</v>
      </c>
      <c r="B348">
        <v>0.27903230000000001</v>
      </c>
      <c r="C348">
        <v>0.28119119999999997</v>
      </c>
      <c r="D348">
        <v>0.28701169999999998</v>
      </c>
      <c r="E348">
        <v>0.28733829999999999</v>
      </c>
      <c r="F348">
        <v>0.26077600000000001</v>
      </c>
      <c r="G348">
        <v>0.27499649999999998</v>
      </c>
      <c r="H348">
        <v>0.28273599999999999</v>
      </c>
      <c r="I348">
        <v>0.2647641</v>
      </c>
      <c r="J348">
        <v>0.2760688</v>
      </c>
      <c r="K348">
        <v>0.28244160000000001</v>
      </c>
      <c r="L348">
        <v>0.27580090000000002</v>
      </c>
      <c r="M348">
        <v>0.29324499999999998</v>
      </c>
      <c r="N348">
        <v>0.28040730000000003</v>
      </c>
      <c r="O348">
        <v>0.26801809999999998</v>
      </c>
      <c r="P348">
        <v>0.28305920000000001</v>
      </c>
      <c r="Q348">
        <v>0.26411050000000003</v>
      </c>
      <c r="R348">
        <v>0.27031159999999999</v>
      </c>
      <c r="S348">
        <v>0.27600599999999997</v>
      </c>
      <c r="T348">
        <v>0.2774761</v>
      </c>
      <c r="U348">
        <v>0.27604309999999999</v>
      </c>
    </row>
    <row r="349" spans="1:21" x14ac:dyDescent="0.25">
      <c r="A349" s="20">
        <f>0.000000163058*10^9</f>
        <v>163.05799999999999</v>
      </c>
      <c r="B349">
        <v>0.28257409999999999</v>
      </c>
      <c r="C349">
        <v>0.27593390000000001</v>
      </c>
      <c r="D349">
        <v>0.27658870000000002</v>
      </c>
      <c r="E349">
        <v>0.27651500000000001</v>
      </c>
      <c r="F349">
        <v>0.25843300000000002</v>
      </c>
      <c r="G349">
        <v>0.26878649999999998</v>
      </c>
      <c r="H349">
        <v>0.28462270000000001</v>
      </c>
      <c r="I349">
        <v>0.26064540000000003</v>
      </c>
      <c r="J349">
        <v>0.27174969999999998</v>
      </c>
      <c r="K349">
        <v>0.26941280000000001</v>
      </c>
      <c r="L349">
        <v>0.27767069999999999</v>
      </c>
      <c r="M349">
        <v>0.2821399</v>
      </c>
      <c r="N349">
        <v>0.28431990000000001</v>
      </c>
      <c r="O349">
        <v>0.26231890000000002</v>
      </c>
      <c r="P349">
        <v>0.2901956</v>
      </c>
      <c r="Q349">
        <v>0.27929850000000001</v>
      </c>
      <c r="R349">
        <v>0.26792929999999998</v>
      </c>
      <c r="S349">
        <v>0.2742793</v>
      </c>
      <c r="T349">
        <v>0.27894550000000001</v>
      </c>
      <c r="U349">
        <v>0.27570689999999998</v>
      </c>
    </row>
    <row r="350" spans="1:21" x14ac:dyDescent="0.25">
      <c r="A350" s="20">
        <f>0.000000164058*10^9</f>
        <v>164.05799999999999</v>
      </c>
      <c r="B350">
        <v>0.28327350000000001</v>
      </c>
      <c r="C350">
        <v>0.26971440000000002</v>
      </c>
      <c r="D350">
        <v>0.26778289999999999</v>
      </c>
      <c r="E350">
        <v>0.26627640000000002</v>
      </c>
      <c r="F350">
        <v>0.27259109999999998</v>
      </c>
      <c r="G350">
        <v>0.27174290000000001</v>
      </c>
      <c r="H350">
        <v>0.28000589999999997</v>
      </c>
      <c r="I350">
        <v>0.27378219999999998</v>
      </c>
      <c r="J350">
        <v>0.28414600000000001</v>
      </c>
      <c r="K350">
        <v>0.26208769999999998</v>
      </c>
      <c r="L350">
        <v>0.2735419</v>
      </c>
      <c r="M350">
        <v>0.2751613</v>
      </c>
      <c r="N350">
        <v>0.2800433</v>
      </c>
      <c r="O350">
        <v>0.26604699999999998</v>
      </c>
      <c r="P350">
        <v>0.27697680000000002</v>
      </c>
      <c r="Q350">
        <v>0.29385610000000001</v>
      </c>
      <c r="R350">
        <v>0.26941609999999999</v>
      </c>
      <c r="S350">
        <v>0.26897749999999998</v>
      </c>
      <c r="T350">
        <v>0.2733295</v>
      </c>
      <c r="U350">
        <v>0.27070739999999999</v>
      </c>
    </row>
    <row r="351" spans="1:21" x14ac:dyDescent="0.25">
      <c r="A351" s="20">
        <f>0.000000165058*10^9</f>
        <v>165.05799999999999</v>
      </c>
      <c r="B351">
        <v>0.28804400000000002</v>
      </c>
      <c r="C351">
        <v>0.26462409999999997</v>
      </c>
      <c r="D351">
        <v>0.27082430000000002</v>
      </c>
      <c r="E351">
        <v>0.2704956</v>
      </c>
      <c r="F351">
        <v>0.2775668</v>
      </c>
      <c r="G351">
        <v>0.28017839999999999</v>
      </c>
      <c r="H351">
        <v>0.27886040000000001</v>
      </c>
      <c r="I351">
        <v>0.28468919999999998</v>
      </c>
      <c r="J351">
        <v>0.28621750000000001</v>
      </c>
      <c r="K351">
        <v>0.2672117</v>
      </c>
      <c r="L351">
        <v>0.27243489999999998</v>
      </c>
      <c r="M351">
        <v>0.27286120000000003</v>
      </c>
      <c r="N351">
        <v>0.27474929999999997</v>
      </c>
      <c r="O351">
        <v>0.27170909999999998</v>
      </c>
      <c r="P351">
        <v>0.2614089</v>
      </c>
      <c r="Q351">
        <v>0.27456829999999999</v>
      </c>
      <c r="R351">
        <v>0.2808252</v>
      </c>
      <c r="S351">
        <v>0.2573608</v>
      </c>
      <c r="T351">
        <v>0.2573472</v>
      </c>
      <c r="U351">
        <v>0.27280149999999997</v>
      </c>
    </row>
    <row r="352" spans="1:21" x14ac:dyDescent="0.25">
      <c r="A352" s="20">
        <f>0.000000166058*10^9</f>
        <v>166.05799999999999</v>
      </c>
      <c r="B352">
        <v>0.28311249999999999</v>
      </c>
      <c r="C352">
        <v>0.26803339999999998</v>
      </c>
      <c r="D352">
        <v>0.2790436</v>
      </c>
      <c r="E352">
        <v>0.28026580000000001</v>
      </c>
      <c r="F352">
        <v>0.2679261</v>
      </c>
      <c r="G352">
        <v>0.27720539999999999</v>
      </c>
      <c r="H352">
        <v>0.27607480000000001</v>
      </c>
      <c r="I352">
        <v>0.27787240000000002</v>
      </c>
      <c r="J352">
        <v>0.27524900000000002</v>
      </c>
      <c r="K352">
        <v>0.28063070000000001</v>
      </c>
      <c r="L352">
        <v>0.27638889999999999</v>
      </c>
      <c r="M352">
        <v>0.26993610000000001</v>
      </c>
      <c r="N352">
        <v>0.27755659999999999</v>
      </c>
      <c r="O352">
        <v>0.26963589999999998</v>
      </c>
      <c r="P352">
        <v>0.26852720000000002</v>
      </c>
      <c r="Q352">
        <v>0.2519053</v>
      </c>
      <c r="R352">
        <v>0.28494120000000001</v>
      </c>
      <c r="S352">
        <v>0.25153370000000003</v>
      </c>
      <c r="T352">
        <v>0.25589089999999998</v>
      </c>
      <c r="U352">
        <v>0.27589439999999998</v>
      </c>
    </row>
    <row r="353" spans="1:21" x14ac:dyDescent="0.25">
      <c r="A353" s="20">
        <f>0.000000167058*10^9</f>
        <v>167.05800000000002</v>
      </c>
      <c r="B353">
        <v>0.26254250000000001</v>
      </c>
      <c r="C353">
        <v>0.2731479</v>
      </c>
      <c r="D353">
        <v>0.28541919999999998</v>
      </c>
      <c r="E353">
        <v>0.27379920000000002</v>
      </c>
      <c r="F353">
        <v>0.26032300000000003</v>
      </c>
      <c r="G353">
        <v>0.26459909999999998</v>
      </c>
      <c r="H353">
        <v>0.26594869999999998</v>
      </c>
      <c r="I353">
        <v>0.26448139999999998</v>
      </c>
      <c r="J353">
        <v>0.27286529999999998</v>
      </c>
      <c r="K353">
        <v>0.28909499999999999</v>
      </c>
      <c r="L353">
        <v>0.27635500000000002</v>
      </c>
      <c r="M353">
        <v>0.26647690000000002</v>
      </c>
      <c r="N353">
        <v>0.27900380000000002</v>
      </c>
      <c r="O353">
        <v>0.26822820000000003</v>
      </c>
      <c r="P353">
        <v>0.27246150000000002</v>
      </c>
      <c r="Q353">
        <v>0.25823869999999999</v>
      </c>
      <c r="R353">
        <v>0.28193810000000002</v>
      </c>
      <c r="S353">
        <v>0.2560402</v>
      </c>
      <c r="T353">
        <v>0.26799859999999998</v>
      </c>
      <c r="U353">
        <v>0.27166190000000001</v>
      </c>
    </row>
    <row r="354" spans="1:21" x14ac:dyDescent="0.25">
      <c r="A354" s="20">
        <f>0.000000168058*10^9</f>
        <v>168.05800000000002</v>
      </c>
      <c r="B354">
        <v>0.25269000000000003</v>
      </c>
      <c r="C354">
        <v>0.2644552</v>
      </c>
      <c r="D354">
        <v>0.29002450000000002</v>
      </c>
      <c r="E354">
        <v>0.26168629999999998</v>
      </c>
      <c r="F354">
        <v>0.26801580000000003</v>
      </c>
      <c r="G354">
        <v>0.26328750000000001</v>
      </c>
      <c r="H354">
        <v>0.25807989999999997</v>
      </c>
      <c r="I354">
        <v>0.25951350000000001</v>
      </c>
      <c r="J354">
        <v>0.27857520000000002</v>
      </c>
      <c r="K354">
        <v>0.2842307</v>
      </c>
      <c r="L354">
        <v>0.2672312</v>
      </c>
      <c r="M354">
        <v>0.26272590000000001</v>
      </c>
      <c r="N354">
        <v>0.26901550000000002</v>
      </c>
      <c r="O354">
        <v>0.26745180000000002</v>
      </c>
      <c r="P354">
        <v>0.2593241</v>
      </c>
      <c r="Q354">
        <v>0.26709529999999998</v>
      </c>
      <c r="R354">
        <v>0.27814270000000002</v>
      </c>
      <c r="S354">
        <v>0.26123079999999999</v>
      </c>
      <c r="T354">
        <v>0.27457930000000003</v>
      </c>
      <c r="U354">
        <v>0.26732159999999999</v>
      </c>
    </row>
    <row r="355" spans="1:21" x14ac:dyDescent="0.25">
      <c r="A355" s="20">
        <f>0.000000169058*10^9</f>
        <v>169.05799999999999</v>
      </c>
      <c r="B355">
        <v>0.25882929999999998</v>
      </c>
      <c r="C355">
        <v>0.25367509999999999</v>
      </c>
      <c r="D355">
        <v>0.2814429</v>
      </c>
      <c r="E355">
        <v>0.26246629999999999</v>
      </c>
      <c r="F355">
        <v>0.27573720000000002</v>
      </c>
      <c r="G355">
        <v>0.2668201</v>
      </c>
      <c r="H355">
        <v>0.26372600000000002</v>
      </c>
      <c r="I355">
        <v>0.26384429999999998</v>
      </c>
      <c r="J355">
        <v>0.2796418</v>
      </c>
      <c r="K355">
        <v>0.27435599999999999</v>
      </c>
      <c r="L355">
        <v>0.25539479999999998</v>
      </c>
      <c r="M355">
        <v>0.2644514</v>
      </c>
      <c r="N355">
        <v>0.26089570000000001</v>
      </c>
      <c r="O355">
        <v>0.263179</v>
      </c>
      <c r="P355">
        <v>0.25595050000000003</v>
      </c>
      <c r="Q355">
        <v>0.26002019999999998</v>
      </c>
      <c r="R355">
        <v>0.26647110000000002</v>
      </c>
      <c r="S355">
        <v>0.26377250000000002</v>
      </c>
      <c r="T355">
        <v>0.27029009999999998</v>
      </c>
      <c r="U355">
        <v>0.26976250000000002</v>
      </c>
    </row>
    <row r="356" spans="1:21" x14ac:dyDescent="0.25">
      <c r="A356" s="20">
        <f>0.000000170058*10^9</f>
        <v>170.05799999999999</v>
      </c>
      <c r="B356">
        <v>0.26167899999999999</v>
      </c>
      <c r="C356">
        <v>0.25226730000000003</v>
      </c>
      <c r="D356">
        <v>0.26262429999999998</v>
      </c>
      <c r="E356">
        <v>0.2655979</v>
      </c>
      <c r="F356">
        <v>0.26599699999999998</v>
      </c>
      <c r="G356">
        <v>0.2603355</v>
      </c>
      <c r="H356">
        <v>0.27361429999999998</v>
      </c>
      <c r="I356">
        <v>0.26907199999999998</v>
      </c>
      <c r="J356">
        <v>0.276173</v>
      </c>
      <c r="K356">
        <v>0.27071030000000001</v>
      </c>
      <c r="L356">
        <v>0.2470908</v>
      </c>
      <c r="M356">
        <v>0.26827820000000002</v>
      </c>
      <c r="N356">
        <v>0.26089230000000002</v>
      </c>
      <c r="O356">
        <v>0.26454840000000002</v>
      </c>
      <c r="P356">
        <v>0.26619609999999999</v>
      </c>
      <c r="Q356">
        <v>0.25370759999999998</v>
      </c>
      <c r="R356">
        <v>0.25364779999999998</v>
      </c>
      <c r="S356">
        <v>0.26950770000000002</v>
      </c>
      <c r="T356">
        <v>0.262486</v>
      </c>
      <c r="U356">
        <v>0.26666400000000001</v>
      </c>
    </row>
    <row r="357" spans="1:21" x14ac:dyDescent="0.25">
      <c r="A357" s="20">
        <f>0.000000171058*10^9</f>
        <v>171.05799999999999</v>
      </c>
      <c r="B357">
        <v>0.26460499999999998</v>
      </c>
      <c r="C357">
        <v>0.25587280000000001</v>
      </c>
      <c r="D357">
        <v>0.25774560000000002</v>
      </c>
      <c r="E357">
        <v>0.26380140000000002</v>
      </c>
      <c r="F357">
        <v>0.25669199999999998</v>
      </c>
      <c r="G357">
        <v>0.25887270000000001</v>
      </c>
      <c r="H357">
        <v>0.27277659999999998</v>
      </c>
      <c r="I357">
        <v>0.27017580000000002</v>
      </c>
      <c r="J357">
        <v>0.27235979999999999</v>
      </c>
      <c r="K357">
        <v>0.26628829999999998</v>
      </c>
      <c r="L357">
        <v>0.25004549999999998</v>
      </c>
      <c r="M357">
        <v>0.26541609999999999</v>
      </c>
      <c r="N357">
        <v>0.26000390000000001</v>
      </c>
      <c r="O357">
        <v>0.26706760000000002</v>
      </c>
      <c r="P357">
        <v>0.26993410000000001</v>
      </c>
      <c r="Q357">
        <v>0.25350319999999998</v>
      </c>
      <c r="R357">
        <v>0.25472089999999997</v>
      </c>
      <c r="S357">
        <v>0.2766748</v>
      </c>
      <c r="T357">
        <v>0.25931080000000001</v>
      </c>
      <c r="U357">
        <v>0.25120239999999999</v>
      </c>
    </row>
    <row r="358" spans="1:21" x14ac:dyDescent="0.25">
      <c r="A358" s="20">
        <f>0.000000172058*10^9</f>
        <v>172.05799999999999</v>
      </c>
      <c r="B358">
        <v>0.27455669999999999</v>
      </c>
      <c r="C358">
        <v>0.25975490000000001</v>
      </c>
      <c r="D358">
        <v>0.2665805</v>
      </c>
      <c r="E358">
        <v>0.26617259999999998</v>
      </c>
      <c r="F358">
        <v>0.25798789999999999</v>
      </c>
      <c r="G358">
        <v>0.26478220000000002</v>
      </c>
      <c r="H358">
        <v>0.26354270000000002</v>
      </c>
      <c r="I358">
        <v>0.26031979999999999</v>
      </c>
      <c r="J358">
        <v>0.27168150000000002</v>
      </c>
      <c r="K358">
        <v>0.26292840000000001</v>
      </c>
      <c r="L358">
        <v>0.26778469999999999</v>
      </c>
      <c r="M358">
        <v>0.2665401</v>
      </c>
      <c r="N358">
        <v>0.2654783</v>
      </c>
      <c r="O358">
        <v>0.25855289999999997</v>
      </c>
      <c r="P358">
        <v>0.26645269999999999</v>
      </c>
      <c r="Q358">
        <v>0.25254320000000002</v>
      </c>
      <c r="R358">
        <v>0.2638219</v>
      </c>
      <c r="S358">
        <v>0.26950079999999998</v>
      </c>
      <c r="T358">
        <v>0.26179980000000003</v>
      </c>
      <c r="U358">
        <v>0.2422386</v>
      </c>
    </row>
    <row r="359" spans="1:21" x14ac:dyDescent="0.25">
      <c r="A359" s="20">
        <f>0.000000173058*10^9</f>
        <v>173.05799999999999</v>
      </c>
      <c r="B359">
        <v>0.27908040000000001</v>
      </c>
      <c r="C359">
        <v>0.2577062</v>
      </c>
      <c r="D359">
        <v>0.26698870000000002</v>
      </c>
      <c r="E359">
        <v>0.26710139999999999</v>
      </c>
      <c r="F359">
        <v>0.26145889999999999</v>
      </c>
      <c r="G359">
        <v>0.25755339999999999</v>
      </c>
      <c r="H359">
        <v>0.25940340000000001</v>
      </c>
      <c r="I359">
        <v>0.2454384</v>
      </c>
      <c r="J359">
        <v>0.27377040000000002</v>
      </c>
      <c r="K359">
        <v>0.26965509999999998</v>
      </c>
      <c r="L359">
        <v>0.2771189</v>
      </c>
      <c r="M359">
        <v>0.27527970000000002</v>
      </c>
      <c r="N359">
        <v>0.27437040000000001</v>
      </c>
      <c r="O359">
        <v>0.25026599999999999</v>
      </c>
      <c r="P359">
        <v>0.26013269999999999</v>
      </c>
      <c r="Q359">
        <v>0.25268839999999998</v>
      </c>
      <c r="R359">
        <v>0.26738139999999999</v>
      </c>
      <c r="S359">
        <v>0.2509633</v>
      </c>
      <c r="T359">
        <v>0.26337549999999998</v>
      </c>
      <c r="U359">
        <v>0.2479094</v>
      </c>
    </row>
    <row r="360" spans="1:21" x14ac:dyDescent="0.25">
      <c r="A360" s="20">
        <f>0.000000174058*10^9</f>
        <v>174.05800000000002</v>
      </c>
      <c r="B360">
        <v>0.27023900000000001</v>
      </c>
      <c r="C360">
        <v>0.2500733</v>
      </c>
      <c r="D360">
        <v>0.25724360000000002</v>
      </c>
      <c r="E360">
        <v>0.25433630000000002</v>
      </c>
      <c r="F360">
        <v>0.26441379999999998</v>
      </c>
      <c r="G360">
        <v>0.24423410000000001</v>
      </c>
      <c r="H360">
        <v>0.26530700000000002</v>
      </c>
      <c r="I360">
        <v>0.24334020000000001</v>
      </c>
      <c r="J360">
        <v>0.2696114</v>
      </c>
      <c r="K360">
        <v>0.27248509999999998</v>
      </c>
      <c r="L360">
        <v>0.26278289999999999</v>
      </c>
      <c r="M360">
        <v>0.27561970000000002</v>
      </c>
      <c r="N360">
        <v>0.26985890000000001</v>
      </c>
      <c r="O360">
        <v>0.24636739999999999</v>
      </c>
      <c r="P360">
        <v>0.25017879999999998</v>
      </c>
      <c r="Q360">
        <v>0.258328</v>
      </c>
      <c r="R360">
        <v>0.2601118</v>
      </c>
      <c r="S360">
        <v>0.24659800000000001</v>
      </c>
      <c r="T360">
        <v>0.26102700000000001</v>
      </c>
      <c r="U360">
        <v>0.2493127</v>
      </c>
    </row>
    <row r="361" spans="1:21" x14ac:dyDescent="0.25">
      <c r="A361" s="20">
        <f>0.000000175058*10^9</f>
        <v>175.05799999999999</v>
      </c>
      <c r="B361">
        <v>0.25548310000000002</v>
      </c>
      <c r="C361">
        <v>0.2464858</v>
      </c>
      <c r="D361">
        <v>0.25184879999999998</v>
      </c>
      <c r="E361">
        <v>0.24150759999999999</v>
      </c>
      <c r="F361">
        <v>0.26176470000000002</v>
      </c>
      <c r="G361">
        <v>0.24327570000000001</v>
      </c>
      <c r="H361">
        <v>0.26315899999999998</v>
      </c>
      <c r="I361">
        <v>0.24893309999999999</v>
      </c>
      <c r="J361">
        <v>0.25887260000000001</v>
      </c>
      <c r="K361">
        <v>0.26111770000000001</v>
      </c>
      <c r="L361">
        <v>0.2475879</v>
      </c>
      <c r="M361">
        <v>0.26741189999999998</v>
      </c>
      <c r="N361">
        <v>0.2603608</v>
      </c>
      <c r="O361">
        <v>0.2391257</v>
      </c>
      <c r="P361">
        <v>0.24815000000000001</v>
      </c>
      <c r="Q361">
        <v>0.2595749</v>
      </c>
      <c r="R361">
        <v>0.24859909999999999</v>
      </c>
      <c r="S361">
        <v>0.25736290000000001</v>
      </c>
      <c r="T361">
        <v>0.25857590000000003</v>
      </c>
      <c r="U361">
        <v>0.2406913</v>
      </c>
    </row>
    <row r="362" spans="1:21" x14ac:dyDescent="0.25">
      <c r="A362" s="20">
        <f>0.000000176058*10^9</f>
        <v>176.05799999999999</v>
      </c>
      <c r="B362">
        <v>0.24700739999999999</v>
      </c>
      <c r="C362">
        <v>0.25286130000000001</v>
      </c>
      <c r="D362">
        <v>0.25560060000000001</v>
      </c>
      <c r="E362">
        <v>0.24387049999999999</v>
      </c>
      <c r="F362">
        <v>0.25680389999999997</v>
      </c>
      <c r="G362">
        <v>0.2481112</v>
      </c>
      <c r="H362">
        <v>0.24980920000000001</v>
      </c>
      <c r="I362">
        <v>0.25026280000000001</v>
      </c>
      <c r="J362">
        <v>0.25237490000000001</v>
      </c>
      <c r="K362">
        <v>0.25240050000000003</v>
      </c>
      <c r="L362">
        <v>0.2475233</v>
      </c>
      <c r="M362">
        <v>0.2627273</v>
      </c>
      <c r="N362">
        <v>0.25752409999999998</v>
      </c>
      <c r="O362">
        <v>0.24437990000000001</v>
      </c>
      <c r="P362">
        <v>0.25782870000000002</v>
      </c>
      <c r="Q362">
        <v>0.2493831</v>
      </c>
      <c r="R362">
        <v>0.24670629999999999</v>
      </c>
      <c r="S362">
        <v>0.26761689999999999</v>
      </c>
      <c r="T362">
        <v>0.25330770000000002</v>
      </c>
      <c r="U362">
        <v>0.24305650000000001</v>
      </c>
    </row>
    <row r="363" spans="1:21" x14ac:dyDescent="0.25">
      <c r="A363" s="20">
        <f>0.000000177058*10^9</f>
        <v>177.05799999999999</v>
      </c>
      <c r="B363">
        <v>0.24608849999999999</v>
      </c>
      <c r="C363">
        <v>0.25887739999999998</v>
      </c>
      <c r="D363">
        <v>0.25907479999999999</v>
      </c>
      <c r="E363">
        <v>0.25024449999999998</v>
      </c>
      <c r="F363">
        <v>0.25169710000000001</v>
      </c>
      <c r="G363">
        <v>0.24880579999999999</v>
      </c>
      <c r="H363">
        <v>0.24755260000000001</v>
      </c>
      <c r="I363">
        <v>0.25001889999999999</v>
      </c>
      <c r="J363">
        <v>0.25048949999999998</v>
      </c>
      <c r="K363">
        <v>0.256216</v>
      </c>
      <c r="L363">
        <v>0.25238319999999997</v>
      </c>
      <c r="M363">
        <v>0.26020529999999997</v>
      </c>
      <c r="N363">
        <v>0.25883869999999998</v>
      </c>
      <c r="O363">
        <v>0.2604514</v>
      </c>
      <c r="P363">
        <v>0.26530140000000002</v>
      </c>
      <c r="Q363">
        <v>0.235536</v>
      </c>
      <c r="R363">
        <v>0.25221529999999998</v>
      </c>
      <c r="S363">
        <v>0.26762839999999999</v>
      </c>
      <c r="T363">
        <v>0.25062050000000002</v>
      </c>
      <c r="U363">
        <v>0.25883469999999997</v>
      </c>
    </row>
    <row r="364" spans="1:21" x14ac:dyDescent="0.25">
      <c r="A364" s="20">
        <f>0.000000178058*10^9</f>
        <v>178.05799999999999</v>
      </c>
      <c r="B364">
        <v>0.24535480000000001</v>
      </c>
      <c r="C364">
        <v>0.25301249999999997</v>
      </c>
      <c r="D364">
        <v>0.25604349999999998</v>
      </c>
      <c r="E364">
        <v>0.24934629999999999</v>
      </c>
      <c r="F364">
        <v>0.24466750000000001</v>
      </c>
      <c r="G364">
        <v>0.247973</v>
      </c>
      <c r="H364">
        <v>0.25547150000000002</v>
      </c>
      <c r="I364">
        <v>0.2499323</v>
      </c>
      <c r="J364">
        <v>0.25023980000000001</v>
      </c>
      <c r="K364">
        <v>0.25767970000000001</v>
      </c>
      <c r="L364">
        <v>0.25286819999999999</v>
      </c>
      <c r="M364">
        <v>0.25601699999999999</v>
      </c>
      <c r="N364">
        <v>0.26439259999999998</v>
      </c>
      <c r="O364">
        <v>0.2599863</v>
      </c>
      <c r="P364">
        <v>0.2613492</v>
      </c>
      <c r="Q364">
        <v>0.2284138</v>
      </c>
      <c r="R364">
        <v>0.25195139999999999</v>
      </c>
      <c r="S364">
        <v>0.2592101</v>
      </c>
      <c r="T364">
        <v>0.25783990000000001</v>
      </c>
      <c r="U364">
        <v>0.26266919999999999</v>
      </c>
    </row>
    <row r="365" spans="1:21" x14ac:dyDescent="0.25">
      <c r="A365" s="20">
        <f>0.000000179058*10^9</f>
        <v>179.05799999999999</v>
      </c>
      <c r="B365">
        <v>0.24813550000000001</v>
      </c>
      <c r="C365">
        <v>0.24459710000000001</v>
      </c>
      <c r="D365">
        <v>0.2569919</v>
      </c>
      <c r="E365">
        <v>0.2487492</v>
      </c>
      <c r="F365">
        <v>0.2462416</v>
      </c>
      <c r="G365">
        <v>0.24981619999999999</v>
      </c>
      <c r="H365">
        <v>0.25422549999999999</v>
      </c>
      <c r="I365">
        <v>0.2476361</v>
      </c>
      <c r="J365">
        <v>0.25353320000000001</v>
      </c>
      <c r="K365">
        <v>0.25060830000000001</v>
      </c>
      <c r="L365">
        <v>0.25506960000000001</v>
      </c>
      <c r="M365">
        <v>0.25045610000000001</v>
      </c>
      <c r="N365">
        <v>0.26936149999999998</v>
      </c>
      <c r="O365">
        <v>0.25415599999999999</v>
      </c>
      <c r="P365">
        <v>0.2501216</v>
      </c>
      <c r="Q365">
        <v>0.23361009999999999</v>
      </c>
      <c r="R365">
        <v>0.24855579999999999</v>
      </c>
      <c r="S365">
        <v>0.26108140000000002</v>
      </c>
      <c r="T365">
        <v>0.25811699999999999</v>
      </c>
      <c r="U365">
        <v>0.25183359999999999</v>
      </c>
    </row>
    <row r="366" spans="1:21" x14ac:dyDescent="0.25">
      <c r="A366" s="20">
        <f>0.000000180058*10^9</f>
        <v>180.05800000000002</v>
      </c>
      <c r="B366">
        <v>0.25271139999999997</v>
      </c>
      <c r="C366">
        <v>0.24540989999999999</v>
      </c>
      <c r="D366">
        <v>0.2588375</v>
      </c>
      <c r="E366">
        <v>0.25421050000000001</v>
      </c>
      <c r="F366">
        <v>0.25143880000000002</v>
      </c>
      <c r="G366">
        <v>0.2495038</v>
      </c>
      <c r="H366">
        <v>0.2470599</v>
      </c>
      <c r="I366">
        <v>0.2449469</v>
      </c>
      <c r="J366">
        <v>0.2526988</v>
      </c>
      <c r="K366">
        <v>0.24078369999999999</v>
      </c>
      <c r="L366">
        <v>0.2576329</v>
      </c>
      <c r="M366">
        <v>0.24498539999999999</v>
      </c>
      <c r="N366">
        <v>0.25783</v>
      </c>
      <c r="O366">
        <v>0.26316400000000001</v>
      </c>
      <c r="P366">
        <v>0.24593690000000001</v>
      </c>
      <c r="Q366">
        <v>0.24352499999999999</v>
      </c>
      <c r="R366">
        <v>0.2544304</v>
      </c>
      <c r="S366">
        <v>0.26619480000000001</v>
      </c>
      <c r="T366">
        <v>0.2458274</v>
      </c>
      <c r="U366">
        <v>0.24619150000000001</v>
      </c>
    </row>
    <row r="367" spans="1:21" x14ac:dyDescent="0.25">
      <c r="A367" s="20">
        <f>0.000000181058*10^9</f>
        <v>181.05799999999999</v>
      </c>
      <c r="B367">
        <v>0.24437210000000001</v>
      </c>
      <c r="C367">
        <v>0.24842620000000001</v>
      </c>
      <c r="D367">
        <v>0.24979850000000001</v>
      </c>
      <c r="E367">
        <v>0.25425039999999999</v>
      </c>
      <c r="F367">
        <v>0.24678629999999999</v>
      </c>
      <c r="G367">
        <v>0.2433795</v>
      </c>
      <c r="H367">
        <v>0.2455263</v>
      </c>
      <c r="I367">
        <v>0.2450022</v>
      </c>
      <c r="J367">
        <v>0.24070800000000001</v>
      </c>
      <c r="K367">
        <v>0.233761</v>
      </c>
      <c r="L367">
        <v>0.24749570000000001</v>
      </c>
      <c r="M367">
        <v>0.2402154</v>
      </c>
      <c r="N367">
        <v>0.2401913</v>
      </c>
      <c r="O367">
        <v>0.26618779999999997</v>
      </c>
      <c r="P367">
        <v>0.24722040000000001</v>
      </c>
      <c r="Q367">
        <v>0.24866530000000001</v>
      </c>
      <c r="R367">
        <v>0.26260149999999999</v>
      </c>
      <c r="S367">
        <v>0.25083149999999999</v>
      </c>
      <c r="T367">
        <v>0.23631240000000001</v>
      </c>
      <c r="U367">
        <v>0.24528520000000001</v>
      </c>
    </row>
    <row r="368" spans="1:21" x14ac:dyDescent="0.25">
      <c r="A368" s="20">
        <f>0.000000182058*10^9</f>
        <v>182.05799999999999</v>
      </c>
      <c r="B368">
        <v>0.2308684</v>
      </c>
      <c r="C368">
        <v>0.24483289999999999</v>
      </c>
      <c r="D368">
        <v>0.24427679999999999</v>
      </c>
      <c r="E368">
        <v>0.24465129999999999</v>
      </c>
      <c r="F368">
        <v>0.23689769999999999</v>
      </c>
      <c r="G368">
        <v>0.2404268</v>
      </c>
      <c r="H368">
        <v>0.24527779999999999</v>
      </c>
      <c r="I368">
        <v>0.2491698</v>
      </c>
      <c r="J368">
        <v>0.23019899999999999</v>
      </c>
      <c r="K368">
        <v>0.23545479999999999</v>
      </c>
      <c r="L368">
        <v>0.2359232</v>
      </c>
      <c r="M368">
        <v>0.2387552</v>
      </c>
      <c r="N368">
        <v>0.23940620000000001</v>
      </c>
      <c r="O368">
        <v>0.25140439999999997</v>
      </c>
      <c r="P368">
        <v>0.24169579999999999</v>
      </c>
      <c r="Q368">
        <v>0.2466354</v>
      </c>
      <c r="R368">
        <v>0.25593900000000003</v>
      </c>
      <c r="S368">
        <v>0.23155480000000001</v>
      </c>
      <c r="T368">
        <v>0.22951350000000001</v>
      </c>
      <c r="U368">
        <v>0.23902470000000001</v>
      </c>
    </row>
    <row r="369" spans="1:21" x14ac:dyDescent="0.25">
      <c r="A369" s="20">
        <f>0.000000183058*10^9</f>
        <v>183.05799999999999</v>
      </c>
      <c r="B369">
        <v>0.2318713</v>
      </c>
      <c r="C369">
        <v>0.24055360000000001</v>
      </c>
      <c r="D369">
        <v>0.2471362</v>
      </c>
      <c r="E369">
        <v>0.23840539999999999</v>
      </c>
      <c r="F369">
        <v>0.23313049999999999</v>
      </c>
      <c r="G369">
        <v>0.24069409999999999</v>
      </c>
      <c r="H369">
        <v>0.24303830000000001</v>
      </c>
      <c r="I369">
        <v>0.25636629999999999</v>
      </c>
      <c r="J369">
        <v>0.23554629999999999</v>
      </c>
      <c r="K369">
        <v>0.24078350000000001</v>
      </c>
      <c r="L369">
        <v>0.23727290000000001</v>
      </c>
      <c r="M369">
        <v>0.24171419999999999</v>
      </c>
      <c r="N369">
        <v>0.2397301</v>
      </c>
      <c r="O369">
        <v>0.2395562</v>
      </c>
      <c r="P369">
        <v>0.233739</v>
      </c>
      <c r="Q369">
        <v>0.2383846</v>
      </c>
      <c r="R369">
        <v>0.24545130000000001</v>
      </c>
      <c r="S369">
        <v>0.23132349999999999</v>
      </c>
      <c r="T369">
        <v>0.22467780000000001</v>
      </c>
      <c r="U369">
        <v>0.2341221</v>
      </c>
    </row>
    <row r="370" spans="1:21" x14ac:dyDescent="0.25">
      <c r="A370" s="20">
        <f>0.000000184058*10^9</f>
        <v>184.05799999999999</v>
      </c>
      <c r="B370">
        <v>0.24270510000000001</v>
      </c>
      <c r="C370">
        <v>0.24460509999999999</v>
      </c>
      <c r="D370">
        <v>0.24523490000000001</v>
      </c>
      <c r="E370">
        <v>0.2382002</v>
      </c>
      <c r="F370">
        <v>0.24022969999999999</v>
      </c>
      <c r="G370">
        <v>0.2343141</v>
      </c>
      <c r="H370">
        <v>0.24010570000000001</v>
      </c>
      <c r="I370">
        <v>0.25512629999999997</v>
      </c>
      <c r="J370">
        <v>0.24636720000000001</v>
      </c>
      <c r="K370">
        <v>0.2478775</v>
      </c>
      <c r="L370">
        <v>0.23720939999999999</v>
      </c>
      <c r="M370">
        <v>0.23865040000000001</v>
      </c>
      <c r="N370">
        <v>0.22979089999999999</v>
      </c>
      <c r="O370">
        <v>0.2405611</v>
      </c>
      <c r="P370">
        <v>0.22738839999999999</v>
      </c>
      <c r="Q370">
        <v>0.23205190000000001</v>
      </c>
      <c r="R370">
        <v>0.2441448</v>
      </c>
      <c r="S370">
        <v>0.23577219999999999</v>
      </c>
      <c r="T370">
        <v>0.22894510000000001</v>
      </c>
      <c r="U370">
        <v>0.23438310000000001</v>
      </c>
    </row>
    <row r="371" spans="1:21" x14ac:dyDescent="0.25">
      <c r="A371" s="20">
        <f>0.000000185058*10^9</f>
        <v>185.05799999999999</v>
      </c>
      <c r="B371">
        <v>0.2458301</v>
      </c>
      <c r="C371">
        <v>0.25157570000000001</v>
      </c>
      <c r="D371">
        <v>0.24286430000000001</v>
      </c>
      <c r="E371">
        <v>0.23733509999999999</v>
      </c>
      <c r="F371">
        <v>0.2409085</v>
      </c>
      <c r="G371">
        <v>0.22994239999999999</v>
      </c>
      <c r="H371">
        <v>0.2359474</v>
      </c>
      <c r="I371">
        <v>0.23679210000000001</v>
      </c>
      <c r="J371">
        <v>0.24573600000000001</v>
      </c>
      <c r="K371">
        <v>0.25629839999999998</v>
      </c>
      <c r="L371">
        <v>0.23058219999999999</v>
      </c>
      <c r="M371">
        <v>0.23068610000000001</v>
      </c>
      <c r="N371">
        <v>0.22834270000000001</v>
      </c>
      <c r="O371">
        <v>0.24250940000000001</v>
      </c>
      <c r="P371">
        <v>0.2266947</v>
      </c>
      <c r="Q371">
        <v>0.23102420000000001</v>
      </c>
      <c r="R371">
        <v>0.2408392</v>
      </c>
      <c r="S371">
        <v>0.23189699999999999</v>
      </c>
      <c r="T371">
        <v>0.2385678</v>
      </c>
      <c r="U371">
        <v>0.22923189999999999</v>
      </c>
    </row>
    <row r="372" spans="1:21" x14ac:dyDescent="0.25">
      <c r="A372" s="20">
        <f>0.000000186058*10^9</f>
        <v>186.05800000000002</v>
      </c>
      <c r="B372">
        <v>0.24063989999999999</v>
      </c>
      <c r="C372">
        <v>0.24675730000000001</v>
      </c>
      <c r="D372">
        <v>0.24262059999999999</v>
      </c>
      <c r="E372">
        <v>0.2370795</v>
      </c>
      <c r="F372">
        <v>0.2235511</v>
      </c>
      <c r="G372">
        <v>0.23640929999999999</v>
      </c>
      <c r="H372">
        <v>0.23169000000000001</v>
      </c>
      <c r="I372">
        <v>0.22199179999999999</v>
      </c>
      <c r="J372">
        <v>0.23741979999999999</v>
      </c>
      <c r="K372">
        <v>0.25515490000000002</v>
      </c>
      <c r="L372">
        <v>0.2326038</v>
      </c>
      <c r="M372">
        <v>0.22820599999999999</v>
      </c>
      <c r="N372">
        <v>0.2365208</v>
      </c>
      <c r="O372">
        <v>0.23749619999999999</v>
      </c>
      <c r="P372">
        <v>0.23424349999999999</v>
      </c>
      <c r="Q372">
        <v>0.23006260000000001</v>
      </c>
      <c r="R372">
        <v>0.23606820000000001</v>
      </c>
      <c r="S372">
        <v>0.23147529999999999</v>
      </c>
      <c r="T372">
        <v>0.248755</v>
      </c>
      <c r="U372">
        <v>0.21853520000000001</v>
      </c>
    </row>
    <row r="373" spans="1:21" x14ac:dyDescent="0.25">
      <c r="A373" s="20">
        <f>0.000000187058*10^9</f>
        <v>187.05799999999999</v>
      </c>
      <c r="B373">
        <v>0.23484740000000001</v>
      </c>
      <c r="C373">
        <v>0.23425080000000001</v>
      </c>
      <c r="D373">
        <v>0.2376181</v>
      </c>
      <c r="E373">
        <v>0.23760049999999999</v>
      </c>
      <c r="F373">
        <v>0.21038409999999999</v>
      </c>
      <c r="G373">
        <v>0.2408092</v>
      </c>
      <c r="H373">
        <v>0.2305884</v>
      </c>
      <c r="I373">
        <v>0.2279678</v>
      </c>
      <c r="J373">
        <v>0.2323664</v>
      </c>
      <c r="K373">
        <v>0.2456431</v>
      </c>
      <c r="L373">
        <v>0.2384677</v>
      </c>
      <c r="M373">
        <v>0.2309995</v>
      </c>
      <c r="N373">
        <v>0.23859179999999999</v>
      </c>
      <c r="O373">
        <v>0.23269310000000001</v>
      </c>
      <c r="P373">
        <v>0.23650170000000001</v>
      </c>
      <c r="Q373">
        <v>0.23422709999999999</v>
      </c>
      <c r="R373">
        <v>0.23432040000000001</v>
      </c>
      <c r="S373">
        <v>0.2382273</v>
      </c>
      <c r="T373">
        <v>0.25402049999999998</v>
      </c>
      <c r="U373">
        <v>0.22033459999999999</v>
      </c>
    </row>
    <row r="374" spans="1:21" x14ac:dyDescent="0.25">
      <c r="A374" s="20">
        <f>0.000000188058*10^9</f>
        <v>188.05799999999999</v>
      </c>
      <c r="B374">
        <v>0.23052909999999999</v>
      </c>
      <c r="C374">
        <v>0.2294784</v>
      </c>
      <c r="D374">
        <v>0.23458860000000001</v>
      </c>
      <c r="E374">
        <v>0.23758860000000001</v>
      </c>
      <c r="F374">
        <v>0.21242069999999999</v>
      </c>
      <c r="G374">
        <v>0.2395794</v>
      </c>
      <c r="H374">
        <v>0.23427149999999999</v>
      </c>
      <c r="I374">
        <v>0.23954059999999999</v>
      </c>
      <c r="J374">
        <v>0.23254739999999999</v>
      </c>
      <c r="K374">
        <v>0.2357197</v>
      </c>
      <c r="L374">
        <v>0.22944000000000001</v>
      </c>
      <c r="M374">
        <v>0.2371972</v>
      </c>
      <c r="N374">
        <v>0.237403</v>
      </c>
      <c r="O374">
        <v>0.2336415</v>
      </c>
      <c r="P374">
        <v>0.23705219999999999</v>
      </c>
      <c r="Q374">
        <v>0.2438237</v>
      </c>
      <c r="R374">
        <v>0.23015269999999999</v>
      </c>
      <c r="S374">
        <v>0.24115010000000001</v>
      </c>
      <c r="T374">
        <v>0.24515219999999999</v>
      </c>
      <c r="U374">
        <v>0.23331379999999999</v>
      </c>
    </row>
    <row r="375" spans="1:21" x14ac:dyDescent="0.25">
      <c r="A375" s="20">
        <f>0.000000189058*10^9</f>
        <v>189.05799999999999</v>
      </c>
      <c r="B375">
        <v>0.2326183</v>
      </c>
      <c r="C375">
        <v>0.227744</v>
      </c>
      <c r="D375">
        <v>0.23854649999999999</v>
      </c>
      <c r="E375">
        <v>0.23640829999999999</v>
      </c>
      <c r="F375">
        <v>0.21431649999999999</v>
      </c>
      <c r="G375">
        <v>0.2333384</v>
      </c>
      <c r="H375">
        <v>0.2350148</v>
      </c>
      <c r="I375">
        <v>0.24404029999999999</v>
      </c>
      <c r="J375">
        <v>0.2375708</v>
      </c>
      <c r="K375">
        <v>0.2260914</v>
      </c>
      <c r="L375">
        <v>0.21589800000000001</v>
      </c>
      <c r="M375">
        <v>0.2408032</v>
      </c>
      <c r="N375">
        <v>0.24111250000000001</v>
      </c>
      <c r="O375">
        <v>0.23421320000000001</v>
      </c>
      <c r="P375">
        <v>0.2512588</v>
      </c>
      <c r="Q375">
        <v>0.24410789999999999</v>
      </c>
      <c r="R375">
        <v>0.2284562</v>
      </c>
      <c r="S375">
        <v>0.238289</v>
      </c>
      <c r="T375">
        <v>0.23219500000000001</v>
      </c>
      <c r="U375">
        <v>0.2347465</v>
      </c>
    </row>
    <row r="376" spans="1:21" x14ac:dyDescent="0.25">
      <c r="A376" s="20">
        <f>0.000000190058*10^9</f>
        <v>190.05799999999999</v>
      </c>
      <c r="B376">
        <v>0.23773050000000001</v>
      </c>
      <c r="C376">
        <v>0.2226919</v>
      </c>
      <c r="D376">
        <v>0.23577200000000001</v>
      </c>
      <c r="E376">
        <v>0.2316404</v>
      </c>
      <c r="F376">
        <v>0.21731500000000001</v>
      </c>
      <c r="G376">
        <v>0.22274869999999999</v>
      </c>
      <c r="H376">
        <v>0.22778080000000001</v>
      </c>
      <c r="I376">
        <v>0.2434162</v>
      </c>
      <c r="J376">
        <v>0.24610199999999999</v>
      </c>
      <c r="K376">
        <v>0.2188813</v>
      </c>
      <c r="L376">
        <v>0.2141837</v>
      </c>
      <c r="M376">
        <v>0.2363323</v>
      </c>
      <c r="N376">
        <v>0.24175150000000001</v>
      </c>
      <c r="O376">
        <v>0.22967319999999999</v>
      </c>
      <c r="P376">
        <v>0.25554169999999998</v>
      </c>
      <c r="Q376">
        <v>0.2370958</v>
      </c>
      <c r="R376">
        <v>0.23015949999999999</v>
      </c>
      <c r="S376">
        <v>0.23567389999999999</v>
      </c>
      <c r="T376">
        <v>0.22845850000000001</v>
      </c>
      <c r="U376">
        <v>0.2263857</v>
      </c>
    </row>
    <row r="377" spans="1:21" x14ac:dyDescent="0.25">
      <c r="A377" s="20">
        <f>0.000000191058*10^9</f>
        <v>191.05799999999999</v>
      </c>
      <c r="B377">
        <v>0.2388526</v>
      </c>
      <c r="C377">
        <v>0.2249748</v>
      </c>
      <c r="D377">
        <v>0.2215029</v>
      </c>
      <c r="E377">
        <v>0.22597999999999999</v>
      </c>
      <c r="F377">
        <v>0.2315479</v>
      </c>
      <c r="G377">
        <v>0.2265123</v>
      </c>
      <c r="H377">
        <v>0.2237817</v>
      </c>
      <c r="I377">
        <v>0.24703720000000001</v>
      </c>
      <c r="J377">
        <v>0.24963160000000001</v>
      </c>
      <c r="K377">
        <v>0.21967220000000001</v>
      </c>
      <c r="L377">
        <v>0.21753629999999999</v>
      </c>
      <c r="M377">
        <v>0.2280595</v>
      </c>
      <c r="N377">
        <v>0.23757110000000001</v>
      </c>
      <c r="O377">
        <v>0.2269215</v>
      </c>
      <c r="P377">
        <v>0.23284379999999999</v>
      </c>
      <c r="Q377">
        <v>0.2356338</v>
      </c>
      <c r="R377">
        <v>0.23168730000000001</v>
      </c>
      <c r="S377">
        <v>0.23183409999999999</v>
      </c>
      <c r="T377">
        <v>0.2259244</v>
      </c>
      <c r="U377">
        <v>0.2222063</v>
      </c>
    </row>
    <row r="378" spans="1:21" x14ac:dyDescent="0.25">
      <c r="A378" s="20">
        <f>0.000000192058*10^9</f>
        <v>192.05800000000002</v>
      </c>
      <c r="B378">
        <v>0.2395526</v>
      </c>
      <c r="C378">
        <v>0.2357052</v>
      </c>
      <c r="D378">
        <v>0.21611859999999999</v>
      </c>
      <c r="E378">
        <v>0.21631010000000001</v>
      </c>
      <c r="F378">
        <v>0.24343380000000001</v>
      </c>
      <c r="G378">
        <v>0.23492160000000001</v>
      </c>
      <c r="H378">
        <v>0.22999269999999999</v>
      </c>
      <c r="I378">
        <v>0.2546195</v>
      </c>
      <c r="J378">
        <v>0.24487539999999999</v>
      </c>
      <c r="K378">
        <v>0.22920509999999999</v>
      </c>
      <c r="L378">
        <v>0.22294149999999999</v>
      </c>
      <c r="M378">
        <v>0.22244169999999999</v>
      </c>
      <c r="N378">
        <v>0.2376393</v>
      </c>
      <c r="O378">
        <v>0.23422789999999999</v>
      </c>
      <c r="P378">
        <v>0.21501780000000001</v>
      </c>
      <c r="Q378">
        <v>0.23493849999999999</v>
      </c>
      <c r="R378">
        <v>0.23602409999999999</v>
      </c>
      <c r="S378">
        <v>0.22406309999999999</v>
      </c>
      <c r="T378">
        <v>0.22692470000000001</v>
      </c>
      <c r="U378">
        <v>0.22589919999999999</v>
      </c>
    </row>
    <row r="379" spans="1:21" x14ac:dyDescent="0.25">
      <c r="A379" s="20">
        <f>0.000000193058*10^9</f>
        <v>193.05800000000002</v>
      </c>
      <c r="B379">
        <v>0.2393566</v>
      </c>
      <c r="C379">
        <v>0.23838780000000001</v>
      </c>
      <c r="D379">
        <v>0.22083700000000001</v>
      </c>
      <c r="E379">
        <v>0.20714740000000001</v>
      </c>
      <c r="F379">
        <v>0.24084939999999999</v>
      </c>
      <c r="G379">
        <v>0.22577340000000001</v>
      </c>
      <c r="H379">
        <v>0.23534430000000001</v>
      </c>
      <c r="I379">
        <v>0.25171670000000002</v>
      </c>
      <c r="J379">
        <v>0.23559649999999999</v>
      </c>
      <c r="K379">
        <v>0.23757120000000001</v>
      </c>
      <c r="L379">
        <v>0.22557389999999999</v>
      </c>
      <c r="M379">
        <v>0.2197953</v>
      </c>
      <c r="N379">
        <v>0.23792749999999999</v>
      </c>
      <c r="O379">
        <v>0.24476690000000001</v>
      </c>
      <c r="P379">
        <v>0.21701490000000001</v>
      </c>
      <c r="Q379">
        <v>0.22840830000000001</v>
      </c>
      <c r="R379">
        <v>0.23915890000000001</v>
      </c>
      <c r="S379">
        <v>0.21838869999999999</v>
      </c>
      <c r="T379">
        <v>0.2318751</v>
      </c>
      <c r="U379">
        <v>0.2308055</v>
      </c>
    </row>
    <row r="380" spans="1:21" x14ac:dyDescent="0.25">
      <c r="A380" s="20">
        <f>0.000000194058*10^9</f>
        <v>194.05799999999999</v>
      </c>
      <c r="B380">
        <v>0.22900319999999999</v>
      </c>
      <c r="C380">
        <v>0.22713929999999999</v>
      </c>
      <c r="D380">
        <v>0.2118207</v>
      </c>
      <c r="E380">
        <v>0.2170764</v>
      </c>
      <c r="F380">
        <v>0.23067099999999999</v>
      </c>
      <c r="G380">
        <v>0.21663679999999999</v>
      </c>
      <c r="H380">
        <v>0.23010369999999999</v>
      </c>
      <c r="I380">
        <v>0.24216869999999999</v>
      </c>
      <c r="J380">
        <v>0.22554759999999999</v>
      </c>
      <c r="K380">
        <v>0.23726849999999999</v>
      </c>
      <c r="L380">
        <v>0.21945519999999999</v>
      </c>
      <c r="M380">
        <v>0.21817529999999999</v>
      </c>
      <c r="N380">
        <v>0.23551340000000001</v>
      </c>
      <c r="O380">
        <v>0.23867969999999999</v>
      </c>
      <c r="P380">
        <v>0.22401470000000001</v>
      </c>
      <c r="Q380">
        <v>0.22423390000000001</v>
      </c>
      <c r="R380">
        <v>0.23796990000000001</v>
      </c>
      <c r="S380">
        <v>0.21947340000000001</v>
      </c>
      <c r="T380">
        <v>0.22542280000000001</v>
      </c>
      <c r="U380">
        <v>0.2225625</v>
      </c>
    </row>
    <row r="381" spans="1:21" x14ac:dyDescent="0.25">
      <c r="A381" s="20">
        <f>0.000000195058*10^9</f>
        <v>195.05799999999999</v>
      </c>
      <c r="B381">
        <v>0.21605559999999999</v>
      </c>
      <c r="C381">
        <v>0.21569869999999999</v>
      </c>
      <c r="D381">
        <v>0.19584380000000001</v>
      </c>
      <c r="E381">
        <v>0.23406270000000001</v>
      </c>
      <c r="F381">
        <v>0.22082360000000001</v>
      </c>
      <c r="G381">
        <v>0.22235189999999999</v>
      </c>
      <c r="H381">
        <v>0.21596679999999999</v>
      </c>
      <c r="I381">
        <v>0.2326299</v>
      </c>
      <c r="J381">
        <v>0.22424240000000001</v>
      </c>
      <c r="K381">
        <v>0.22894809999999999</v>
      </c>
      <c r="L381">
        <v>0.21672420000000001</v>
      </c>
      <c r="M381">
        <v>0.22360340000000001</v>
      </c>
      <c r="N381">
        <v>0.237043</v>
      </c>
      <c r="O381">
        <v>0.216058</v>
      </c>
      <c r="P381">
        <v>0.23059640000000001</v>
      </c>
      <c r="Q381">
        <v>0.22235009999999999</v>
      </c>
      <c r="R381">
        <v>0.23401739999999999</v>
      </c>
      <c r="S381">
        <v>0.2237113</v>
      </c>
      <c r="T381">
        <v>0.21710860000000001</v>
      </c>
      <c r="U381">
        <v>0.21491289999999999</v>
      </c>
    </row>
    <row r="382" spans="1:21" x14ac:dyDescent="0.25">
      <c r="A382" s="20">
        <f>0.000000196058*10^9</f>
        <v>196.05799999999999</v>
      </c>
      <c r="B382">
        <v>0.2185599</v>
      </c>
      <c r="C382">
        <v>0.2116662</v>
      </c>
      <c r="D382">
        <v>0.20037389999999999</v>
      </c>
      <c r="E382">
        <v>0.23241729999999999</v>
      </c>
      <c r="F382">
        <v>0.21854080000000001</v>
      </c>
      <c r="G382">
        <v>0.22943720000000001</v>
      </c>
      <c r="H382">
        <v>0.20565700000000001</v>
      </c>
      <c r="I382">
        <v>0.21894379999999999</v>
      </c>
      <c r="J382">
        <v>0.23059689999999999</v>
      </c>
      <c r="K382">
        <v>0.21600829999999999</v>
      </c>
      <c r="L382">
        <v>0.22314129999999999</v>
      </c>
      <c r="M382">
        <v>0.23582719999999999</v>
      </c>
      <c r="N382">
        <v>0.2333934</v>
      </c>
      <c r="O382">
        <v>0.20658670000000001</v>
      </c>
      <c r="P382">
        <v>0.2353703</v>
      </c>
      <c r="Q382">
        <v>0.21547910000000001</v>
      </c>
      <c r="R382">
        <v>0.22441939999999999</v>
      </c>
      <c r="S382">
        <v>0.2219873</v>
      </c>
      <c r="T382">
        <v>0.22067049999999999</v>
      </c>
      <c r="U382">
        <v>0.22701270000000001</v>
      </c>
    </row>
    <row r="383" spans="1:21" x14ac:dyDescent="0.25">
      <c r="A383" s="20">
        <f>0.000000197058*10^9</f>
        <v>197.05799999999999</v>
      </c>
      <c r="B383">
        <v>0.2281048</v>
      </c>
      <c r="C383">
        <v>0.2094433</v>
      </c>
      <c r="D383">
        <v>0.2246397</v>
      </c>
      <c r="E383">
        <v>0.2231216</v>
      </c>
      <c r="F383">
        <v>0.22492780000000001</v>
      </c>
      <c r="G383">
        <v>0.22647539999999999</v>
      </c>
      <c r="H383">
        <v>0.2114481</v>
      </c>
      <c r="I383">
        <v>0.20727180000000001</v>
      </c>
      <c r="J383">
        <v>0.2286542</v>
      </c>
      <c r="K383">
        <v>0.2074144</v>
      </c>
      <c r="L383">
        <v>0.22885349999999999</v>
      </c>
      <c r="M383">
        <v>0.24008489999999999</v>
      </c>
      <c r="N383">
        <v>0.2245625</v>
      </c>
      <c r="O383">
        <v>0.21642420000000001</v>
      </c>
      <c r="P383">
        <v>0.23743429999999999</v>
      </c>
      <c r="Q383">
        <v>0.20893239999999999</v>
      </c>
      <c r="R383">
        <v>0.21239559999999999</v>
      </c>
      <c r="S383">
        <v>0.20993510000000001</v>
      </c>
      <c r="T383">
        <v>0.2261891</v>
      </c>
      <c r="U383">
        <v>0.2349193</v>
      </c>
    </row>
    <row r="384" spans="1:21" x14ac:dyDescent="0.25">
      <c r="A384" s="20">
        <f>0.000000198058*10^9</f>
        <v>198.05800000000002</v>
      </c>
      <c r="B384">
        <v>0.22803519999999999</v>
      </c>
      <c r="C384">
        <v>0.2125785</v>
      </c>
      <c r="D384">
        <v>0.23443439999999999</v>
      </c>
      <c r="E384">
        <v>0.2216437</v>
      </c>
      <c r="F384">
        <v>0.22920389999999999</v>
      </c>
      <c r="G384">
        <v>0.22255</v>
      </c>
      <c r="H384">
        <v>0.21758140000000001</v>
      </c>
      <c r="I384">
        <v>0.20526920000000001</v>
      </c>
      <c r="J384">
        <v>0.2189836</v>
      </c>
      <c r="K384">
        <v>0.20788480000000001</v>
      </c>
      <c r="L384">
        <v>0.2289967</v>
      </c>
      <c r="M384">
        <v>0.23009779999999999</v>
      </c>
      <c r="N384">
        <v>0.2273956</v>
      </c>
      <c r="O384">
        <v>0.22142419999999999</v>
      </c>
      <c r="P384">
        <v>0.23530960000000001</v>
      </c>
      <c r="Q384">
        <v>0.20757030000000001</v>
      </c>
      <c r="R384">
        <v>0.21126210000000001</v>
      </c>
      <c r="S384">
        <v>0.20206289999999999</v>
      </c>
      <c r="T384">
        <v>0.21989649999999999</v>
      </c>
      <c r="U384">
        <v>0.2212221</v>
      </c>
    </row>
    <row r="385" spans="1:21" x14ac:dyDescent="0.25">
      <c r="A385" s="20">
        <f>0.000000199058*10^9</f>
        <v>199.05800000000002</v>
      </c>
      <c r="B385">
        <v>0.22036739999999999</v>
      </c>
      <c r="C385">
        <v>0.22220380000000001</v>
      </c>
      <c r="D385">
        <v>0.21457190000000001</v>
      </c>
      <c r="E385">
        <v>0.2211167</v>
      </c>
      <c r="F385">
        <v>0.2255212</v>
      </c>
      <c r="G385">
        <v>0.21928030000000001</v>
      </c>
      <c r="H385">
        <v>0.21021190000000001</v>
      </c>
      <c r="I385">
        <v>0.21293290000000001</v>
      </c>
      <c r="J385">
        <v>0.2199362</v>
      </c>
      <c r="K385">
        <v>0.2101642</v>
      </c>
      <c r="L385">
        <v>0.22471289999999999</v>
      </c>
      <c r="M385">
        <v>0.21798790000000001</v>
      </c>
      <c r="N385">
        <v>0.23299810000000001</v>
      </c>
      <c r="O385">
        <v>0.21504709999999999</v>
      </c>
      <c r="P385">
        <v>0.22610040000000001</v>
      </c>
      <c r="Q385">
        <v>0.21067949999999999</v>
      </c>
      <c r="R385">
        <v>0.22034509999999999</v>
      </c>
      <c r="S385">
        <v>0.20928150000000001</v>
      </c>
      <c r="T385">
        <v>0.20709179999999999</v>
      </c>
      <c r="U385">
        <v>0.20427919999999999</v>
      </c>
    </row>
    <row r="386" spans="1:21" x14ac:dyDescent="0.25">
      <c r="A386" s="20">
        <f>0.000000200058*10^9</f>
        <v>200.05799999999999</v>
      </c>
      <c r="B386">
        <v>0.21624989999999999</v>
      </c>
      <c r="C386">
        <v>0.2224621</v>
      </c>
      <c r="D386">
        <v>0.20289650000000001</v>
      </c>
      <c r="E386">
        <v>0.21918299999999999</v>
      </c>
      <c r="F386">
        <v>0.217721</v>
      </c>
      <c r="G386">
        <v>0.20886060000000001</v>
      </c>
      <c r="H386">
        <v>0.20528250000000001</v>
      </c>
      <c r="I386">
        <v>0.2177694</v>
      </c>
      <c r="J386">
        <v>0.2276726</v>
      </c>
      <c r="K386">
        <v>0.2097552</v>
      </c>
      <c r="L386">
        <v>0.2166891</v>
      </c>
      <c r="M386">
        <v>0.21570020000000001</v>
      </c>
      <c r="N386">
        <v>0.22818859999999999</v>
      </c>
      <c r="O386">
        <v>0.2087465</v>
      </c>
      <c r="P386">
        <v>0.21756890000000001</v>
      </c>
      <c r="Q386">
        <v>0.21445549999999999</v>
      </c>
      <c r="R386">
        <v>0.2251003</v>
      </c>
      <c r="S386">
        <v>0.21820400000000001</v>
      </c>
      <c r="T386">
        <v>0.20737900000000001</v>
      </c>
      <c r="U386">
        <v>0.19773579999999999</v>
      </c>
    </row>
    <row r="387" spans="1:21" x14ac:dyDescent="0.25">
      <c r="A387" s="20">
        <f>0.000000201058*10^9</f>
        <v>201.05799999999999</v>
      </c>
      <c r="B387">
        <v>0.2150378</v>
      </c>
      <c r="C387">
        <v>0.21179149999999999</v>
      </c>
      <c r="D387">
        <v>0.21713850000000001</v>
      </c>
      <c r="E387">
        <v>0.21787300000000001</v>
      </c>
      <c r="F387">
        <v>0.20800759999999999</v>
      </c>
      <c r="G387">
        <v>0.20518639999999999</v>
      </c>
      <c r="H387">
        <v>0.20774049999999999</v>
      </c>
      <c r="I387">
        <v>0.20952889999999999</v>
      </c>
      <c r="J387">
        <v>0.2271455</v>
      </c>
      <c r="K387">
        <v>0.2120976</v>
      </c>
      <c r="L387">
        <v>0.21168699999999999</v>
      </c>
      <c r="M387">
        <v>0.2174653</v>
      </c>
      <c r="N387">
        <v>0.2212993</v>
      </c>
      <c r="O387">
        <v>0.21096970000000001</v>
      </c>
      <c r="P387">
        <v>0.2189335</v>
      </c>
      <c r="Q387">
        <v>0.21315980000000001</v>
      </c>
      <c r="R387">
        <v>0.2259352</v>
      </c>
      <c r="S387">
        <v>0.21664420000000001</v>
      </c>
      <c r="T387">
        <v>0.2181024</v>
      </c>
      <c r="U387">
        <v>0.2011732</v>
      </c>
    </row>
    <row r="388" spans="1:21" x14ac:dyDescent="0.25">
      <c r="A388" s="20">
        <f>0.000000202058*10^9</f>
        <v>202.05799999999999</v>
      </c>
      <c r="B388">
        <v>0.20992710000000001</v>
      </c>
      <c r="C388">
        <v>0.20881959999999999</v>
      </c>
      <c r="D388">
        <v>0.22027949999999999</v>
      </c>
      <c r="E388">
        <v>0.21743019999999999</v>
      </c>
      <c r="F388">
        <v>0.1997748</v>
      </c>
      <c r="G388">
        <v>0.21197089999999999</v>
      </c>
      <c r="H388">
        <v>0.20887910000000001</v>
      </c>
      <c r="I388">
        <v>0.20159820000000001</v>
      </c>
      <c r="J388">
        <v>0.22725600000000001</v>
      </c>
      <c r="K388">
        <v>0.21746450000000001</v>
      </c>
      <c r="L388">
        <v>0.2119211</v>
      </c>
      <c r="M388">
        <v>0.21427560000000001</v>
      </c>
      <c r="N388">
        <v>0.2172364</v>
      </c>
      <c r="O388">
        <v>0.21613769999999999</v>
      </c>
      <c r="P388">
        <v>0.2222143</v>
      </c>
      <c r="Q388">
        <v>0.20748539999999999</v>
      </c>
      <c r="R388">
        <v>0.22545280000000001</v>
      </c>
      <c r="S388">
        <v>0.20684459999999999</v>
      </c>
      <c r="T388">
        <v>0.22516130000000001</v>
      </c>
      <c r="U388">
        <v>0.20626939999999999</v>
      </c>
    </row>
    <row r="389" spans="1:21" x14ac:dyDescent="0.25">
      <c r="A389" s="20">
        <f>0.000000203058*10^9</f>
        <v>203.05799999999999</v>
      </c>
      <c r="B389">
        <v>0.21032000000000001</v>
      </c>
      <c r="C389">
        <v>0.2186525</v>
      </c>
      <c r="D389">
        <v>0.20478850000000001</v>
      </c>
      <c r="E389">
        <v>0.2172113</v>
      </c>
      <c r="F389">
        <v>0.2055891</v>
      </c>
      <c r="G389">
        <v>0.2173158</v>
      </c>
      <c r="H389">
        <v>0.20974419999999999</v>
      </c>
      <c r="I389">
        <v>0.20750469999999999</v>
      </c>
      <c r="J389">
        <v>0.23102739999999999</v>
      </c>
      <c r="K389">
        <v>0.21579970000000001</v>
      </c>
      <c r="L389">
        <v>0.21227650000000001</v>
      </c>
      <c r="M389">
        <v>0.21032029999999999</v>
      </c>
      <c r="N389">
        <v>0.2148098</v>
      </c>
      <c r="O389">
        <v>0.21321670000000001</v>
      </c>
      <c r="P389">
        <v>0.2118613</v>
      </c>
      <c r="Q389">
        <v>0.2082107</v>
      </c>
      <c r="R389">
        <v>0.21820229999999999</v>
      </c>
      <c r="S389">
        <v>0.2032668</v>
      </c>
      <c r="T389">
        <v>0.22575709999999999</v>
      </c>
      <c r="U389">
        <v>0.20545720000000001</v>
      </c>
    </row>
    <row r="390" spans="1:21" x14ac:dyDescent="0.25">
      <c r="A390" s="20">
        <f>0.000000204058*10^9</f>
        <v>204.05800000000002</v>
      </c>
      <c r="B390">
        <v>0.21264189999999999</v>
      </c>
      <c r="C390">
        <v>0.2252816</v>
      </c>
      <c r="D390">
        <v>0.20473930000000001</v>
      </c>
      <c r="E390">
        <v>0.21190149999999999</v>
      </c>
      <c r="F390">
        <v>0.21915509999999999</v>
      </c>
      <c r="G390">
        <v>0.2182153</v>
      </c>
      <c r="H390">
        <v>0.21660380000000001</v>
      </c>
      <c r="I390">
        <v>0.21678919999999999</v>
      </c>
      <c r="J390">
        <v>0.2252265</v>
      </c>
      <c r="K390">
        <v>0.2102444</v>
      </c>
      <c r="L390">
        <v>0.2180812</v>
      </c>
      <c r="M390">
        <v>0.2090224</v>
      </c>
      <c r="N390">
        <v>0.21217520000000001</v>
      </c>
      <c r="O390">
        <v>0.21057419999999999</v>
      </c>
      <c r="P390">
        <v>0.19543150000000001</v>
      </c>
      <c r="Q390">
        <v>0.2140252</v>
      </c>
      <c r="R390">
        <v>0.20859649999999999</v>
      </c>
      <c r="S390">
        <v>0.2092338</v>
      </c>
      <c r="T390">
        <v>0.21782090000000001</v>
      </c>
      <c r="U390">
        <v>0.2011558</v>
      </c>
    </row>
    <row r="391" spans="1:21" x14ac:dyDescent="0.25">
      <c r="A391" s="20">
        <f>0.000000205058*10^9</f>
        <v>205.05800000000002</v>
      </c>
      <c r="B391">
        <v>0.20818790000000001</v>
      </c>
      <c r="C391">
        <v>0.2209758</v>
      </c>
      <c r="D391">
        <v>0.2165031</v>
      </c>
      <c r="E391">
        <v>0.20549439999999999</v>
      </c>
      <c r="F391">
        <v>0.21293580000000001</v>
      </c>
      <c r="G391">
        <v>0.2034765</v>
      </c>
      <c r="H391">
        <v>0.22502230000000001</v>
      </c>
      <c r="I391">
        <v>0.20858199999999999</v>
      </c>
      <c r="J391">
        <v>0.2082724</v>
      </c>
      <c r="K391">
        <v>0.21681739999999999</v>
      </c>
      <c r="L391">
        <v>0.22324540000000001</v>
      </c>
      <c r="M391">
        <v>0.20800630000000001</v>
      </c>
      <c r="N391">
        <v>0.20614950000000001</v>
      </c>
      <c r="O391">
        <v>0.213141</v>
      </c>
      <c r="P391">
        <v>0.19620789999999999</v>
      </c>
      <c r="Q391">
        <v>0.2070176</v>
      </c>
      <c r="R391">
        <v>0.20405010000000001</v>
      </c>
      <c r="S391">
        <v>0.20622380000000001</v>
      </c>
      <c r="T391">
        <v>0.20676839999999999</v>
      </c>
      <c r="U391">
        <v>0.19954379999999999</v>
      </c>
    </row>
    <row r="392" spans="1:21" x14ac:dyDescent="0.25">
      <c r="A392" s="20">
        <f>0.000000206058*10^9</f>
        <v>206.05799999999999</v>
      </c>
      <c r="B392">
        <v>0.21008479999999999</v>
      </c>
      <c r="C392">
        <v>0.21616050000000001</v>
      </c>
      <c r="D392">
        <v>0.21215200000000001</v>
      </c>
      <c r="E392">
        <v>0.20617769999999999</v>
      </c>
      <c r="F392">
        <v>0.19441149999999999</v>
      </c>
      <c r="G392">
        <v>0.18191099999999999</v>
      </c>
      <c r="H392">
        <v>0.21810789999999999</v>
      </c>
      <c r="I392">
        <v>0.1923493</v>
      </c>
      <c r="J392">
        <v>0.19346150000000001</v>
      </c>
      <c r="K392">
        <v>0.22413379999999999</v>
      </c>
      <c r="L392">
        <v>0.21451410000000001</v>
      </c>
      <c r="M392">
        <v>0.21001829999999999</v>
      </c>
      <c r="N392">
        <v>0.20073559999999999</v>
      </c>
      <c r="O392">
        <v>0.20247609999999999</v>
      </c>
      <c r="P392">
        <v>0.2080466</v>
      </c>
      <c r="Q392">
        <v>0.1990102</v>
      </c>
      <c r="R392">
        <v>0.1958799</v>
      </c>
      <c r="S392">
        <v>0.19981969999999999</v>
      </c>
      <c r="T392">
        <v>0.20076830000000001</v>
      </c>
      <c r="U392">
        <v>0.20081099999999999</v>
      </c>
    </row>
    <row r="393" spans="1:21" x14ac:dyDescent="0.25">
      <c r="A393" s="20">
        <f>0.000000207058*10^9</f>
        <v>207.05799999999999</v>
      </c>
      <c r="B393">
        <v>0.2175173</v>
      </c>
      <c r="C393">
        <v>0.2146267</v>
      </c>
      <c r="D393">
        <v>0.20157030000000001</v>
      </c>
      <c r="E393">
        <v>0.20515639999999999</v>
      </c>
      <c r="F393">
        <v>0.19156899999999999</v>
      </c>
      <c r="G393">
        <v>0.18496280000000001</v>
      </c>
      <c r="H393">
        <v>0.2005951</v>
      </c>
      <c r="I393">
        <v>0.19166169999999999</v>
      </c>
      <c r="J393">
        <v>0.1928347</v>
      </c>
      <c r="K393">
        <v>0.21323819999999999</v>
      </c>
      <c r="L393">
        <v>0.2055131</v>
      </c>
      <c r="M393">
        <v>0.21185000000000001</v>
      </c>
      <c r="N393">
        <v>0.1972708</v>
      </c>
      <c r="O393">
        <v>0.18738479999999999</v>
      </c>
      <c r="P393">
        <v>0.20740939999999999</v>
      </c>
      <c r="Q393">
        <v>0.20167160000000001</v>
      </c>
      <c r="R393">
        <v>0.18178910000000001</v>
      </c>
      <c r="S393">
        <v>0.20615539999999999</v>
      </c>
      <c r="T393">
        <v>0.19826820000000001</v>
      </c>
      <c r="U393">
        <v>0.19652059999999999</v>
      </c>
    </row>
    <row r="394" spans="1:21" x14ac:dyDescent="0.25">
      <c r="A394" s="20">
        <f>0.000000208058*10^9</f>
        <v>208.05799999999999</v>
      </c>
      <c r="B394">
        <v>0.22295480000000001</v>
      </c>
      <c r="C394">
        <v>0.2090322</v>
      </c>
      <c r="D394">
        <v>0.20560510000000001</v>
      </c>
      <c r="E394">
        <v>0.1947537</v>
      </c>
      <c r="F394">
        <v>0.20162759999999999</v>
      </c>
      <c r="G394">
        <v>0.19997390000000001</v>
      </c>
      <c r="H394">
        <v>0.19571340000000001</v>
      </c>
      <c r="I394">
        <v>0.195993</v>
      </c>
      <c r="J394">
        <v>0.19690250000000001</v>
      </c>
      <c r="K394">
        <v>0.1992698</v>
      </c>
      <c r="L394">
        <v>0.19925880000000001</v>
      </c>
      <c r="M394">
        <v>0.20348769999999999</v>
      </c>
      <c r="N394">
        <v>0.19302440000000001</v>
      </c>
      <c r="O394">
        <v>0.1926573</v>
      </c>
      <c r="P394">
        <v>0.19661519999999999</v>
      </c>
      <c r="Q394">
        <v>0.1980064</v>
      </c>
      <c r="R394">
        <v>0.1860366</v>
      </c>
      <c r="S394">
        <v>0.21366019999999999</v>
      </c>
      <c r="T394">
        <v>0.1937304</v>
      </c>
      <c r="U394">
        <v>0.194859</v>
      </c>
    </row>
    <row r="395" spans="1:21" x14ac:dyDescent="0.25">
      <c r="A395" s="20">
        <f>0.000000209058*10^9</f>
        <v>209.05799999999999</v>
      </c>
      <c r="B395">
        <v>0.2246136</v>
      </c>
      <c r="C395">
        <v>0.19979620000000001</v>
      </c>
      <c r="D395">
        <v>0.20950840000000001</v>
      </c>
      <c r="E395">
        <v>0.1881584</v>
      </c>
      <c r="F395">
        <v>0.20397680000000001</v>
      </c>
      <c r="G395">
        <v>0.19787469999999999</v>
      </c>
      <c r="H395">
        <v>0.20432120000000001</v>
      </c>
      <c r="I395">
        <v>0.1913474</v>
      </c>
      <c r="J395">
        <v>0.1911592</v>
      </c>
      <c r="K395">
        <v>0.1969639</v>
      </c>
      <c r="L395">
        <v>0.18516630000000001</v>
      </c>
      <c r="M395">
        <v>0.19239029999999999</v>
      </c>
      <c r="N395">
        <v>0.1912567</v>
      </c>
      <c r="O395">
        <v>0.19730310000000001</v>
      </c>
      <c r="P395">
        <v>0.1941061</v>
      </c>
      <c r="Q395">
        <v>0.19393170000000001</v>
      </c>
      <c r="R395">
        <v>0.2088072</v>
      </c>
      <c r="S395">
        <v>0.21030489999999999</v>
      </c>
      <c r="T395">
        <v>0.1889671</v>
      </c>
      <c r="U395">
        <v>0.2036126</v>
      </c>
    </row>
    <row r="396" spans="1:21" x14ac:dyDescent="0.25">
      <c r="A396" s="20">
        <f>0.000000210058*10^9</f>
        <v>210.05799999999999</v>
      </c>
      <c r="B396">
        <v>0.2146498</v>
      </c>
      <c r="C396">
        <v>0.1980363</v>
      </c>
      <c r="D396">
        <v>0.19555139999999999</v>
      </c>
      <c r="E396">
        <v>0.19230810000000001</v>
      </c>
      <c r="F396">
        <v>0.19252130000000001</v>
      </c>
      <c r="G396">
        <v>0.18712719999999999</v>
      </c>
      <c r="H396">
        <v>0.20970620000000001</v>
      </c>
      <c r="I396">
        <v>0.18999559999999999</v>
      </c>
      <c r="J396">
        <v>0.18534110000000001</v>
      </c>
      <c r="K396">
        <v>0.20147419999999999</v>
      </c>
      <c r="L396">
        <v>0.1841149</v>
      </c>
      <c r="M396">
        <v>0.1914873</v>
      </c>
      <c r="N396">
        <v>0.1964661</v>
      </c>
      <c r="O396">
        <v>0.1821728</v>
      </c>
      <c r="P396">
        <v>0.2009378</v>
      </c>
      <c r="Q396">
        <v>0.19715489999999999</v>
      </c>
      <c r="R396">
        <v>0.21635019999999999</v>
      </c>
      <c r="S396">
        <v>0.20313220000000001</v>
      </c>
      <c r="T396">
        <v>0.1864082</v>
      </c>
      <c r="U396">
        <v>0.20005990000000001</v>
      </c>
    </row>
    <row r="397" spans="1:21" x14ac:dyDescent="0.25">
      <c r="A397" s="20">
        <f>0.000000211058*10^9</f>
        <v>211.05800000000002</v>
      </c>
      <c r="B397">
        <v>0.2000999</v>
      </c>
      <c r="C397">
        <v>0.20756230000000001</v>
      </c>
      <c r="D397">
        <v>0.1835118</v>
      </c>
      <c r="E397">
        <v>0.19685320000000001</v>
      </c>
      <c r="F397">
        <v>0.18263699999999999</v>
      </c>
      <c r="G397">
        <v>0.1847317</v>
      </c>
      <c r="H397">
        <v>0.20127239999999999</v>
      </c>
      <c r="I397">
        <v>0.2010062</v>
      </c>
      <c r="J397">
        <v>0.19380030000000001</v>
      </c>
      <c r="K397">
        <v>0.20389189999999999</v>
      </c>
      <c r="L397">
        <v>0.20636460000000001</v>
      </c>
      <c r="M397">
        <v>0.19464390000000001</v>
      </c>
      <c r="N397">
        <v>0.20594670000000001</v>
      </c>
      <c r="O397">
        <v>0.17305799999999999</v>
      </c>
      <c r="P397">
        <v>0.2034011</v>
      </c>
      <c r="Q397">
        <v>0.20063429999999999</v>
      </c>
      <c r="R397">
        <v>0.2011249</v>
      </c>
      <c r="S397">
        <v>0.20286709999999999</v>
      </c>
      <c r="T397">
        <v>0.17577619999999999</v>
      </c>
      <c r="U397">
        <v>0.18641530000000001</v>
      </c>
    </row>
    <row r="398" spans="1:21" x14ac:dyDescent="0.25">
      <c r="A398" s="20">
        <f>0.000000212058*10^9</f>
        <v>212.05799999999999</v>
      </c>
      <c r="B398">
        <v>0.19321179999999999</v>
      </c>
      <c r="C398">
        <v>0.2154933</v>
      </c>
      <c r="D398">
        <v>0.18722459999999999</v>
      </c>
      <c r="E398">
        <v>0.195772</v>
      </c>
      <c r="F398">
        <v>0.1851236</v>
      </c>
      <c r="G398">
        <v>0.18889629999999999</v>
      </c>
      <c r="H398">
        <v>0.1861884</v>
      </c>
      <c r="I398">
        <v>0.20455909999999999</v>
      </c>
      <c r="J398">
        <v>0.20929629999999999</v>
      </c>
      <c r="K398">
        <v>0.19597899999999999</v>
      </c>
      <c r="L398">
        <v>0.2204255</v>
      </c>
      <c r="M398">
        <v>0.1914662</v>
      </c>
      <c r="N398">
        <v>0.2046105</v>
      </c>
      <c r="O398">
        <v>0.1855106</v>
      </c>
      <c r="P398">
        <v>0.2005323</v>
      </c>
      <c r="Q398">
        <v>0.20666809999999999</v>
      </c>
      <c r="R398">
        <v>0.19141839999999999</v>
      </c>
      <c r="S398">
        <v>0.20591670000000001</v>
      </c>
      <c r="T398">
        <v>0.16941500000000001</v>
      </c>
      <c r="U398">
        <v>0.19010540000000001</v>
      </c>
    </row>
    <row r="399" spans="1:21" x14ac:dyDescent="0.25">
      <c r="A399" s="20">
        <f>0.000000213058*10^9</f>
        <v>213.05799999999999</v>
      </c>
      <c r="B399">
        <v>0.18952060000000001</v>
      </c>
      <c r="C399">
        <v>0.2074877</v>
      </c>
      <c r="D399">
        <v>0.18924199999999999</v>
      </c>
      <c r="E399">
        <v>0.19143089999999999</v>
      </c>
      <c r="F399">
        <v>0.1880531</v>
      </c>
      <c r="G399">
        <v>0.19330330000000001</v>
      </c>
      <c r="H399">
        <v>0.18058250000000001</v>
      </c>
      <c r="I399">
        <v>0.1905491</v>
      </c>
      <c r="J399">
        <v>0.21211679999999999</v>
      </c>
      <c r="K399">
        <v>0.18113889999999999</v>
      </c>
      <c r="L399">
        <v>0.20668810000000001</v>
      </c>
      <c r="M399">
        <v>0.18743889999999999</v>
      </c>
      <c r="N399">
        <v>0.18845219999999999</v>
      </c>
      <c r="O399">
        <v>0.2002766</v>
      </c>
      <c r="P399">
        <v>0.2002235</v>
      </c>
      <c r="Q399">
        <v>0.20557239999999999</v>
      </c>
      <c r="R399">
        <v>0.2003624</v>
      </c>
      <c r="S399">
        <v>0.20364889999999999</v>
      </c>
      <c r="T399">
        <v>0.18744379999999999</v>
      </c>
      <c r="U399">
        <v>0.2010913</v>
      </c>
    </row>
    <row r="400" spans="1:21" x14ac:dyDescent="0.25">
      <c r="A400" s="20">
        <f>0.000000214058*10^9</f>
        <v>214.05799999999999</v>
      </c>
      <c r="B400">
        <v>0.18756510000000001</v>
      </c>
      <c r="C400">
        <v>0.18991830000000001</v>
      </c>
      <c r="D400">
        <v>0.183697</v>
      </c>
      <c r="E400">
        <v>0.1873186</v>
      </c>
      <c r="F400">
        <v>0.178809</v>
      </c>
      <c r="G400">
        <v>0.20395530000000001</v>
      </c>
      <c r="H400">
        <v>0.1812589</v>
      </c>
      <c r="I400">
        <v>0.18478140000000001</v>
      </c>
      <c r="J400">
        <v>0.19768859999999999</v>
      </c>
      <c r="K400">
        <v>0.17656330000000001</v>
      </c>
      <c r="L400">
        <v>0.18794669999999999</v>
      </c>
      <c r="M400">
        <v>0.19377820000000001</v>
      </c>
      <c r="N400">
        <v>0.17506969999999999</v>
      </c>
      <c r="O400">
        <v>0.19760849999999999</v>
      </c>
      <c r="P400">
        <v>0.2046404</v>
      </c>
      <c r="Q400">
        <v>0.1940441</v>
      </c>
      <c r="R400">
        <v>0.20883789999999999</v>
      </c>
      <c r="S400">
        <v>0.1983056</v>
      </c>
      <c r="T400">
        <v>0.2045448</v>
      </c>
      <c r="U400">
        <v>0.19447510000000001</v>
      </c>
    </row>
    <row r="401" spans="1:21" x14ac:dyDescent="0.25">
      <c r="A401" s="20">
        <f>0.000000215058*10^9</f>
        <v>215.05799999999999</v>
      </c>
      <c r="B401">
        <v>0.1921621</v>
      </c>
      <c r="C401">
        <v>0.18551049999999999</v>
      </c>
      <c r="D401">
        <v>0.1812549</v>
      </c>
      <c r="E401">
        <v>0.1832434</v>
      </c>
      <c r="F401">
        <v>0.1725053</v>
      </c>
      <c r="G401">
        <v>0.21312010000000001</v>
      </c>
      <c r="H401">
        <v>0.18225089999999999</v>
      </c>
      <c r="I401">
        <v>0.1921679</v>
      </c>
      <c r="J401">
        <v>0.18746669999999999</v>
      </c>
      <c r="K401">
        <v>0.1905857</v>
      </c>
      <c r="L401">
        <v>0.19329360000000001</v>
      </c>
      <c r="M401">
        <v>0.20695649999999999</v>
      </c>
      <c r="N401">
        <v>0.17838660000000001</v>
      </c>
      <c r="O401">
        <v>0.18569720000000001</v>
      </c>
      <c r="P401">
        <v>0.20734279999999999</v>
      </c>
      <c r="Q401">
        <v>0.19435240000000001</v>
      </c>
      <c r="R401">
        <v>0.20572570000000001</v>
      </c>
      <c r="S401">
        <v>0.1945335</v>
      </c>
      <c r="T401">
        <v>0.2029628</v>
      </c>
      <c r="U401">
        <v>0.17922260000000001</v>
      </c>
    </row>
    <row r="402" spans="1:21" x14ac:dyDescent="0.25">
      <c r="A402" s="20">
        <f>0.000000216058*10^9</f>
        <v>216.05799999999999</v>
      </c>
      <c r="B402">
        <v>0.19801959999999999</v>
      </c>
      <c r="C402">
        <v>0.19816059999999999</v>
      </c>
      <c r="D402">
        <v>0.18196119999999999</v>
      </c>
      <c r="E402">
        <v>0.18076629999999999</v>
      </c>
      <c r="F402">
        <v>0.1824356</v>
      </c>
      <c r="G402">
        <v>0.20339460000000001</v>
      </c>
      <c r="H402">
        <v>0.19233910000000001</v>
      </c>
      <c r="I402">
        <v>0.1945346</v>
      </c>
      <c r="J402">
        <v>0.18815709999999999</v>
      </c>
      <c r="K402">
        <v>0.2020652</v>
      </c>
      <c r="L402">
        <v>0.21284169999999999</v>
      </c>
      <c r="M402">
        <v>0.210256</v>
      </c>
      <c r="N402">
        <v>0.19527220000000001</v>
      </c>
      <c r="O402">
        <v>0.1847278</v>
      </c>
      <c r="P402">
        <v>0.20383589999999999</v>
      </c>
      <c r="Q402">
        <v>0.2015198</v>
      </c>
      <c r="R402">
        <v>0.19680719999999999</v>
      </c>
      <c r="S402">
        <v>0.18988740000000001</v>
      </c>
      <c r="T402">
        <v>0.19678899999999999</v>
      </c>
      <c r="U402">
        <v>0.18480440000000001</v>
      </c>
    </row>
    <row r="403" spans="1:21" x14ac:dyDescent="0.25">
      <c r="A403" s="20">
        <f>0.000000217058*10^9</f>
        <v>217.05800000000002</v>
      </c>
      <c r="B403">
        <v>0.19310169999999999</v>
      </c>
      <c r="C403">
        <v>0.2030565</v>
      </c>
      <c r="D403">
        <v>0.179145</v>
      </c>
      <c r="E403">
        <v>0.18656529999999999</v>
      </c>
      <c r="F403">
        <v>0.18885109999999999</v>
      </c>
      <c r="G403">
        <v>0.18692320000000001</v>
      </c>
      <c r="H403">
        <v>0.2073496</v>
      </c>
      <c r="I403">
        <v>0.1914151</v>
      </c>
      <c r="J403">
        <v>0.1850088</v>
      </c>
      <c r="K403">
        <v>0.1969987</v>
      </c>
      <c r="L403">
        <v>0.21431819999999999</v>
      </c>
      <c r="M403">
        <v>0.1955365</v>
      </c>
      <c r="N403">
        <v>0.20722470000000001</v>
      </c>
      <c r="O403">
        <v>0.1900733</v>
      </c>
      <c r="P403">
        <v>0.2019309</v>
      </c>
      <c r="Q403">
        <v>0.1961185</v>
      </c>
      <c r="R403">
        <v>0.18649750000000001</v>
      </c>
      <c r="S403">
        <v>0.18639149999999999</v>
      </c>
      <c r="T403">
        <v>0.1949118</v>
      </c>
      <c r="U403">
        <v>0.20580470000000001</v>
      </c>
    </row>
    <row r="404" spans="1:21" x14ac:dyDescent="0.25">
      <c r="A404" s="20">
        <f>0.000000218058*10^9</f>
        <v>218.05799999999999</v>
      </c>
      <c r="B404">
        <v>0.181224</v>
      </c>
      <c r="C404">
        <v>0.185588</v>
      </c>
      <c r="D404">
        <v>0.17853540000000001</v>
      </c>
      <c r="E404">
        <v>0.2040439</v>
      </c>
      <c r="F404">
        <v>0.18603639999999999</v>
      </c>
      <c r="G404">
        <v>0.1817568</v>
      </c>
      <c r="H404">
        <v>0.2129355</v>
      </c>
      <c r="I404">
        <v>0.18319940000000001</v>
      </c>
      <c r="J404">
        <v>0.18620049999999999</v>
      </c>
      <c r="K404">
        <v>0.19114909999999999</v>
      </c>
      <c r="L404">
        <v>0.19721330000000001</v>
      </c>
      <c r="M404">
        <v>0.17724529999999999</v>
      </c>
      <c r="N404">
        <v>0.2025323</v>
      </c>
      <c r="O404">
        <v>0.19042290000000001</v>
      </c>
      <c r="P404">
        <v>0.19898489999999999</v>
      </c>
      <c r="Q404">
        <v>0.19256770000000001</v>
      </c>
      <c r="R404">
        <v>0.17973230000000001</v>
      </c>
      <c r="S404">
        <v>0.19220570000000001</v>
      </c>
      <c r="T404">
        <v>0.20382220000000001</v>
      </c>
      <c r="U404">
        <v>0.20504729999999999</v>
      </c>
    </row>
    <row r="405" spans="1:21" x14ac:dyDescent="0.25">
      <c r="A405" s="20">
        <f>0.000000219058*10^9</f>
        <v>219.05799999999999</v>
      </c>
      <c r="B405">
        <v>0.181702</v>
      </c>
      <c r="C405">
        <v>0.17128489999999999</v>
      </c>
      <c r="D405">
        <v>0.18455160000000001</v>
      </c>
      <c r="E405">
        <v>0.2144374</v>
      </c>
      <c r="F405">
        <v>0.1860986</v>
      </c>
      <c r="G405">
        <v>0.1838352</v>
      </c>
      <c r="H405">
        <v>0.20117270000000001</v>
      </c>
      <c r="I405">
        <v>0.17241690000000001</v>
      </c>
      <c r="J405">
        <v>0.1935239</v>
      </c>
      <c r="K405">
        <v>0.18869569999999999</v>
      </c>
      <c r="L405">
        <v>0.18985669999999999</v>
      </c>
      <c r="M405">
        <v>0.17419280000000001</v>
      </c>
      <c r="N405">
        <v>0.18983639999999999</v>
      </c>
      <c r="O405">
        <v>0.19086059999999999</v>
      </c>
      <c r="P405">
        <v>0.1845137</v>
      </c>
      <c r="Q405">
        <v>0.19682160000000001</v>
      </c>
      <c r="R405">
        <v>0.1804837</v>
      </c>
      <c r="S405">
        <v>0.20397000000000001</v>
      </c>
      <c r="T405">
        <v>0.207123</v>
      </c>
      <c r="U405">
        <v>0.1857414</v>
      </c>
    </row>
    <row r="406" spans="1:21" x14ac:dyDescent="0.25">
      <c r="A406" s="20">
        <f>0.000000220058*10^9</f>
        <v>220.05799999999999</v>
      </c>
      <c r="B406">
        <v>0.1879921</v>
      </c>
      <c r="C406">
        <v>0.18132139999999999</v>
      </c>
      <c r="D406">
        <v>0.1866099</v>
      </c>
      <c r="E406">
        <v>0.19596050000000001</v>
      </c>
      <c r="F406">
        <v>0.18442420000000001</v>
      </c>
      <c r="G406">
        <v>0.1857442</v>
      </c>
      <c r="H406">
        <v>0.1800649</v>
      </c>
      <c r="I406">
        <v>0.1782128</v>
      </c>
      <c r="J406">
        <v>0.18321509999999999</v>
      </c>
      <c r="K406">
        <v>0.18199370000000001</v>
      </c>
      <c r="L406">
        <v>0.19407830000000001</v>
      </c>
      <c r="M406">
        <v>0.18224070000000001</v>
      </c>
      <c r="N406">
        <v>0.1832115</v>
      </c>
      <c r="O406">
        <v>0.18696499999999999</v>
      </c>
      <c r="P406">
        <v>0.17172899999999999</v>
      </c>
      <c r="Q406">
        <v>0.19513369999999999</v>
      </c>
      <c r="R406">
        <v>0.18357989999999999</v>
      </c>
      <c r="S406">
        <v>0.20367440000000001</v>
      </c>
      <c r="T406">
        <v>0.18315629999999999</v>
      </c>
      <c r="U406">
        <v>0.17856859999999999</v>
      </c>
    </row>
    <row r="407" spans="1:21" x14ac:dyDescent="0.25">
      <c r="A407" s="20">
        <f>0.000000221058*10^9</f>
        <v>221.05799999999999</v>
      </c>
      <c r="B407">
        <v>0.1849093</v>
      </c>
      <c r="C407">
        <v>0.1899055</v>
      </c>
      <c r="D407">
        <v>0.17994280000000001</v>
      </c>
      <c r="E407">
        <v>0.1707418</v>
      </c>
      <c r="F407">
        <v>0.18314610000000001</v>
      </c>
      <c r="G407">
        <v>0.1819838</v>
      </c>
      <c r="H407">
        <v>0.1800744</v>
      </c>
      <c r="I407">
        <v>0.19740340000000001</v>
      </c>
      <c r="J407">
        <v>0.16215350000000001</v>
      </c>
      <c r="K407">
        <v>0.1756964</v>
      </c>
      <c r="L407">
        <v>0.18175079999999999</v>
      </c>
      <c r="M407">
        <v>0.1843881</v>
      </c>
      <c r="N407">
        <v>0.1860976</v>
      </c>
      <c r="O407">
        <v>0.1740419</v>
      </c>
      <c r="P407">
        <v>0.17643339999999999</v>
      </c>
      <c r="Q407">
        <v>0.18707579999999999</v>
      </c>
      <c r="R407">
        <v>0.1798013</v>
      </c>
      <c r="S407">
        <v>0.18503900000000001</v>
      </c>
      <c r="T407">
        <v>0.16196640000000001</v>
      </c>
      <c r="U407">
        <v>0.1780448</v>
      </c>
    </row>
    <row r="408" spans="1:21" x14ac:dyDescent="0.25">
      <c r="A408" s="20">
        <f>0.000000222058*10^9</f>
        <v>222.05799999999999</v>
      </c>
      <c r="B408">
        <v>0.1834537</v>
      </c>
      <c r="C408">
        <v>0.18146909999999999</v>
      </c>
      <c r="D408">
        <v>0.1742041</v>
      </c>
      <c r="E408">
        <v>0.16644970000000001</v>
      </c>
      <c r="F408">
        <v>0.18292849999999999</v>
      </c>
      <c r="G408">
        <v>0.17496059999999999</v>
      </c>
      <c r="H408">
        <v>0.19862070000000001</v>
      </c>
      <c r="I408">
        <v>0.20028480000000001</v>
      </c>
      <c r="J408">
        <v>0.16054779999999999</v>
      </c>
      <c r="K408">
        <v>0.17795050000000001</v>
      </c>
      <c r="L408">
        <v>0.15654109999999999</v>
      </c>
      <c r="M408">
        <v>0.1760642</v>
      </c>
      <c r="N408">
        <v>0.1856179</v>
      </c>
      <c r="O408">
        <v>0.167904</v>
      </c>
      <c r="P408">
        <v>0.18288070000000001</v>
      </c>
      <c r="Q408">
        <v>0.1796024</v>
      </c>
      <c r="R408">
        <v>0.17146719999999999</v>
      </c>
      <c r="S408">
        <v>0.1670749</v>
      </c>
      <c r="T408">
        <v>0.1724241</v>
      </c>
      <c r="U408">
        <v>0.17019110000000001</v>
      </c>
    </row>
    <row r="409" spans="1:21" x14ac:dyDescent="0.25">
      <c r="A409" s="20">
        <f>0.000000223058*10^9</f>
        <v>223.05800000000002</v>
      </c>
      <c r="B409">
        <v>0.18653900000000001</v>
      </c>
      <c r="C409">
        <v>0.18114820000000001</v>
      </c>
      <c r="D409">
        <v>0.1778469</v>
      </c>
      <c r="E409">
        <v>0.17502519999999999</v>
      </c>
      <c r="F409">
        <v>0.1771056</v>
      </c>
      <c r="G409">
        <v>0.1815975</v>
      </c>
      <c r="H409">
        <v>0.19340640000000001</v>
      </c>
      <c r="I409">
        <v>0.18978519999999999</v>
      </c>
      <c r="J409">
        <v>0.17671529999999999</v>
      </c>
      <c r="K409">
        <v>0.18688399999999999</v>
      </c>
      <c r="L409">
        <v>0.15392330000000001</v>
      </c>
      <c r="M409">
        <v>0.1676146</v>
      </c>
      <c r="N409">
        <v>0.17699599999999999</v>
      </c>
      <c r="O409">
        <v>0.17141970000000001</v>
      </c>
      <c r="P409">
        <v>0.17591899999999999</v>
      </c>
      <c r="Q409">
        <v>0.1786488</v>
      </c>
      <c r="R409">
        <v>0.16914309999999999</v>
      </c>
      <c r="S409">
        <v>0.1602285</v>
      </c>
      <c r="T409">
        <v>0.18452840000000001</v>
      </c>
      <c r="U409">
        <v>0.16776430000000001</v>
      </c>
    </row>
    <row r="410" spans="1:21" x14ac:dyDescent="0.25">
      <c r="A410" s="20">
        <f>0.000000224058*10^9</f>
        <v>224.05799999999999</v>
      </c>
      <c r="B410">
        <v>0.18256059999999999</v>
      </c>
      <c r="C410">
        <v>0.19617499999999999</v>
      </c>
      <c r="D410">
        <v>0.18588150000000001</v>
      </c>
      <c r="E410">
        <v>0.18340629999999999</v>
      </c>
      <c r="F410">
        <v>0.17488999999999999</v>
      </c>
      <c r="G410">
        <v>0.19251309999999999</v>
      </c>
      <c r="H410">
        <v>0.1703441</v>
      </c>
      <c r="I410">
        <v>0.18966620000000001</v>
      </c>
      <c r="J410">
        <v>0.18862419999999999</v>
      </c>
      <c r="K410">
        <v>0.19247539999999999</v>
      </c>
      <c r="L410">
        <v>0.17309949999999999</v>
      </c>
      <c r="M410">
        <v>0.1704619</v>
      </c>
      <c r="N410">
        <v>0.1736559</v>
      </c>
      <c r="O410">
        <v>0.17294979999999999</v>
      </c>
      <c r="P410">
        <v>0.16488990000000001</v>
      </c>
      <c r="Q410">
        <v>0.17788519999999999</v>
      </c>
      <c r="R410">
        <v>0.17450640000000001</v>
      </c>
      <c r="S410">
        <v>0.1621725</v>
      </c>
      <c r="T410">
        <v>0.17840049999999999</v>
      </c>
      <c r="U410">
        <v>0.18265149999999999</v>
      </c>
    </row>
    <row r="411" spans="1:21" x14ac:dyDescent="0.25">
      <c r="A411" s="20">
        <f>0.000000225058*10^9</f>
        <v>225.05799999999999</v>
      </c>
      <c r="B411">
        <v>0.17796129999999999</v>
      </c>
      <c r="C411">
        <v>0.20058210000000001</v>
      </c>
      <c r="D411">
        <v>0.18490760000000001</v>
      </c>
      <c r="E411">
        <v>0.18826300000000001</v>
      </c>
      <c r="F411">
        <v>0.1752454</v>
      </c>
      <c r="G411">
        <v>0.18438299999999999</v>
      </c>
      <c r="H411">
        <v>0.1658917</v>
      </c>
      <c r="I411">
        <v>0.1909969</v>
      </c>
      <c r="J411">
        <v>0.18950990000000001</v>
      </c>
      <c r="K411">
        <v>0.18756339999999999</v>
      </c>
      <c r="L411">
        <v>0.18450569999999999</v>
      </c>
      <c r="M411">
        <v>0.18079310000000001</v>
      </c>
      <c r="N411">
        <v>0.17801539999999999</v>
      </c>
      <c r="O411">
        <v>0.17547650000000001</v>
      </c>
      <c r="P411">
        <v>0.15876680000000001</v>
      </c>
      <c r="Q411">
        <v>0.17543149999999999</v>
      </c>
      <c r="R411">
        <v>0.1837133</v>
      </c>
      <c r="S411">
        <v>0.17584320000000001</v>
      </c>
      <c r="T411">
        <v>0.1782628</v>
      </c>
      <c r="U411">
        <v>0.19873689999999999</v>
      </c>
    </row>
    <row r="412" spans="1:21" x14ac:dyDescent="0.25">
      <c r="A412" s="20">
        <f>0.000000226058*10^9</f>
        <v>226.05799999999999</v>
      </c>
      <c r="B412">
        <v>0.17988750000000001</v>
      </c>
      <c r="C412">
        <v>0.18960279999999999</v>
      </c>
      <c r="D412">
        <v>0.17099349999999999</v>
      </c>
      <c r="E412">
        <v>0.18762960000000001</v>
      </c>
      <c r="F412">
        <v>0.1705768</v>
      </c>
      <c r="G412">
        <v>0.16954440000000001</v>
      </c>
      <c r="H412">
        <v>0.1767859</v>
      </c>
      <c r="I412">
        <v>0.18282080000000001</v>
      </c>
      <c r="J412">
        <v>0.1813874</v>
      </c>
      <c r="K412">
        <v>0.179534</v>
      </c>
      <c r="L412">
        <v>0.17911450000000001</v>
      </c>
      <c r="M412">
        <v>0.18614510000000001</v>
      </c>
      <c r="N412">
        <v>0.17928259999999999</v>
      </c>
      <c r="O412">
        <v>0.17683090000000001</v>
      </c>
      <c r="P412">
        <v>0.16254009999999999</v>
      </c>
      <c r="Q412">
        <v>0.18108389999999999</v>
      </c>
      <c r="R412">
        <v>0.18834970000000001</v>
      </c>
      <c r="S412">
        <v>0.18939149999999999</v>
      </c>
      <c r="T412">
        <v>0.18683179999999999</v>
      </c>
      <c r="U412">
        <v>0.19689319999999999</v>
      </c>
    </row>
    <row r="413" spans="1:21" x14ac:dyDescent="0.25">
      <c r="A413" s="20">
        <f>0.000000227058*10^9</f>
        <v>227.05799999999999</v>
      </c>
      <c r="B413">
        <v>0.1721625</v>
      </c>
      <c r="C413">
        <v>0.18562339999999999</v>
      </c>
      <c r="D413">
        <v>0.16155549999999999</v>
      </c>
      <c r="E413">
        <v>0.1847799</v>
      </c>
      <c r="F413">
        <v>0.16797100000000001</v>
      </c>
      <c r="G413">
        <v>0.16765730000000001</v>
      </c>
      <c r="H413">
        <v>0.1795398</v>
      </c>
      <c r="I413">
        <v>0.1841518</v>
      </c>
      <c r="J413">
        <v>0.16992570000000001</v>
      </c>
      <c r="K413">
        <v>0.18277199999999999</v>
      </c>
      <c r="L413">
        <v>0.1679388</v>
      </c>
      <c r="M413">
        <v>0.1775873</v>
      </c>
      <c r="N413">
        <v>0.16950460000000001</v>
      </c>
      <c r="O413">
        <v>0.1712458</v>
      </c>
      <c r="P413">
        <v>0.1713044</v>
      </c>
      <c r="Q413">
        <v>0.1809924</v>
      </c>
      <c r="R413">
        <v>0.17631089999999999</v>
      </c>
      <c r="S413">
        <v>0.1849259</v>
      </c>
      <c r="T413">
        <v>0.18535560000000001</v>
      </c>
      <c r="U413">
        <v>0.18433160000000001</v>
      </c>
    </row>
    <row r="414" spans="1:21" x14ac:dyDescent="0.25">
      <c r="A414" s="20">
        <f>0.000000228058*10^9</f>
        <v>228.05799999999999</v>
      </c>
      <c r="B414">
        <v>0.16031690000000001</v>
      </c>
      <c r="C414">
        <v>0.18154600000000001</v>
      </c>
      <c r="D414">
        <v>0.1643655</v>
      </c>
      <c r="E414">
        <v>0.18148069999999999</v>
      </c>
      <c r="F414">
        <v>0.1700951</v>
      </c>
      <c r="G414">
        <v>0.1731481</v>
      </c>
      <c r="H414">
        <v>0.17081669999999999</v>
      </c>
      <c r="I414">
        <v>0.19534750000000001</v>
      </c>
      <c r="J414">
        <v>0.16804520000000001</v>
      </c>
      <c r="K414">
        <v>0.1872047</v>
      </c>
      <c r="L414">
        <v>0.16235720000000001</v>
      </c>
      <c r="M414">
        <v>0.163523</v>
      </c>
      <c r="N414">
        <v>0.1538861</v>
      </c>
      <c r="O414">
        <v>0.1656174</v>
      </c>
      <c r="P414">
        <v>0.1737436</v>
      </c>
      <c r="Q414">
        <v>0.16494909999999999</v>
      </c>
      <c r="R414">
        <v>0.1644014</v>
      </c>
      <c r="S414">
        <v>0.1721859</v>
      </c>
      <c r="T414">
        <v>0.1733654</v>
      </c>
      <c r="U414">
        <v>0.17088249999999999</v>
      </c>
    </row>
    <row r="415" spans="1:21" x14ac:dyDescent="0.25">
      <c r="A415" s="20">
        <f>0.000000229058*10^9</f>
        <v>229.05800000000002</v>
      </c>
      <c r="B415">
        <v>0.16834769999999999</v>
      </c>
      <c r="C415">
        <v>0.1633114</v>
      </c>
      <c r="D415">
        <v>0.16317209999999999</v>
      </c>
      <c r="E415">
        <v>0.17554439999999999</v>
      </c>
      <c r="F415">
        <v>0.173878</v>
      </c>
      <c r="G415">
        <v>0.1721502</v>
      </c>
      <c r="H415">
        <v>0.16575509999999999</v>
      </c>
      <c r="I415">
        <v>0.1913859</v>
      </c>
      <c r="J415">
        <v>0.17436450000000001</v>
      </c>
      <c r="K415">
        <v>0.1795484</v>
      </c>
      <c r="L415">
        <v>0.16352330000000001</v>
      </c>
      <c r="M415">
        <v>0.16330900000000001</v>
      </c>
      <c r="N415">
        <v>0.15196280000000001</v>
      </c>
      <c r="O415">
        <v>0.15783910000000001</v>
      </c>
      <c r="P415">
        <v>0.171597</v>
      </c>
      <c r="Q415">
        <v>0.1595984</v>
      </c>
      <c r="R415">
        <v>0.17149539999999999</v>
      </c>
      <c r="S415">
        <v>0.16711529999999999</v>
      </c>
      <c r="T415">
        <v>0.15870580000000001</v>
      </c>
      <c r="U415">
        <v>0.15950300000000001</v>
      </c>
    </row>
    <row r="416" spans="1:21" x14ac:dyDescent="0.25">
      <c r="A416" s="20">
        <f>0.000000230058*10^9</f>
        <v>230.05800000000002</v>
      </c>
      <c r="B416">
        <v>0.1810853</v>
      </c>
      <c r="C416">
        <v>0.15591140000000001</v>
      </c>
      <c r="D416">
        <v>0.1551158</v>
      </c>
      <c r="E416">
        <v>0.17477999999999999</v>
      </c>
      <c r="F416">
        <v>0.1744716</v>
      </c>
      <c r="G416">
        <v>0.16808960000000001</v>
      </c>
      <c r="H416">
        <v>0.1656656</v>
      </c>
      <c r="I416">
        <v>0.1767966</v>
      </c>
      <c r="J416">
        <v>0.1756752</v>
      </c>
      <c r="K416">
        <v>0.16944919999999999</v>
      </c>
      <c r="L416">
        <v>0.17098060000000001</v>
      </c>
      <c r="M416">
        <v>0.1629235</v>
      </c>
      <c r="N416">
        <v>0.16438759999999999</v>
      </c>
      <c r="O416">
        <v>0.1501255</v>
      </c>
      <c r="P416">
        <v>0.16792940000000001</v>
      </c>
      <c r="Q416">
        <v>0.17260710000000001</v>
      </c>
      <c r="R416">
        <v>0.17911679999999999</v>
      </c>
      <c r="S416">
        <v>0.16725670000000001</v>
      </c>
      <c r="T416">
        <v>0.15434709999999999</v>
      </c>
      <c r="U416">
        <v>0.15345829999999999</v>
      </c>
    </row>
    <row r="417" spans="1:21" x14ac:dyDescent="0.25">
      <c r="A417" s="20">
        <f>0.000000231058*10^9</f>
        <v>231.05799999999999</v>
      </c>
      <c r="B417">
        <v>0.1789695</v>
      </c>
      <c r="C417">
        <v>0.1656165</v>
      </c>
      <c r="D417">
        <v>0.1554864</v>
      </c>
      <c r="E417">
        <v>0.16823550000000001</v>
      </c>
      <c r="F417">
        <v>0.16903380000000001</v>
      </c>
      <c r="G417">
        <v>0.16908400000000001</v>
      </c>
      <c r="H417">
        <v>0.1639311</v>
      </c>
      <c r="I417">
        <v>0.16897509999999999</v>
      </c>
      <c r="J417">
        <v>0.1715872</v>
      </c>
      <c r="K417">
        <v>0.1641329</v>
      </c>
      <c r="L417">
        <v>0.17781230000000001</v>
      </c>
      <c r="M417">
        <v>0.1496209</v>
      </c>
      <c r="N417">
        <v>0.1691493</v>
      </c>
      <c r="O417">
        <v>0.15331629999999999</v>
      </c>
      <c r="P417">
        <v>0.16579250000000001</v>
      </c>
      <c r="Q417">
        <v>0.17393639999999999</v>
      </c>
      <c r="R417">
        <v>0.1785466</v>
      </c>
      <c r="S417">
        <v>0.16654479999999999</v>
      </c>
      <c r="T417">
        <v>0.16655020000000001</v>
      </c>
      <c r="U417">
        <v>0.1530772</v>
      </c>
    </row>
    <row r="418" spans="1:21" x14ac:dyDescent="0.25">
      <c r="A418" s="20">
        <f>0.000000232058*10^9</f>
        <v>232.05799999999999</v>
      </c>
      <c r="B418">
        <v>0.17500879999999999</v>
      </c>
      <c r="C418">
        <v>0.17060339999999999</v>
      </c>
      <c r="D418">
        <v>0.1668683</v>
      </c>
      <c r="E418">
        <v>0.1466759</v>
      </c>
      <c r="F418">
        <v>0.16495370000000001</v>
      </c>
      <c r="G418">
        <v>0.17192969999999999</v>
      </c>
      <c r="H418">
        <v>0.16549330000000001</v>
      </c>
      <c r="I418">
        <v>0.16452369999999999</v>
      </c>
      <c r="J418">
        <v>0.1624119</v>
      </c>
      <c r="K418">
        <v>0.16329560000000001</v>
      </c>
      <c r="L418">
        <v>0.17384089999999999</v>
      </c>
      <c r="M418">
        <v>0.14625740000000001</v>
      </c>
      <c r="N418">
        <v>0.16574179999999999</v>
      </c>
      <c r="O418">
        <v>0.1588088</v>
      </c>
      <c r="P418">
        <v>0.16917969999999999</v>
      </c>
      <c r="Q418">
        <v>0.16939480000000001</v>
      </c>
      <c r="R418">
        <v>0.17751349999999999</v>
      </c>
      <c r="S418">
        <v>0.16206010000000001</v>
      </c>
      <c r="T418">
        <v>0.17735770000000001</v>
      </c>
      <c r="U418">
        <v>0.1604614</v>
      </c>
    </row>
    <row r="419" spans="1:21" x14ac:dyDescent="0.25">
      <c r="A419" s="20">
        <f>0.000000233058*10^9</f>
        <v>233.05799999999999</v>
      </c>
      <c r="B419">
        <v>0.17464740000000001</v>
      </c>
      <c r="C419">
        <v>0.17392450000000001</v>
      </c>
      <c r="D419">
        <v>0.17555319999999999</v>
      </c>
      <c r="E419">
        <v>0.14450959999999999</v>
      </c>
      <c r="F419">
        <v>0.1627044</v>
      </c>
      <c r="G419">
        <v>0.1751769</v>
      </c>
      <c r="H419">
        <v>0.16980680000000001</v>
      </c>
      <c r="I419">
        <v>0.16265399999999999</v>
      </c>
      <c r="J419">
        <v>0.1513158</v>
      </c>
      <c r="K419">
        <v>0.16527800000000001</v>
      </c>
      <c r="L419">
        <v>0.16256590000000001</v>
      </c>
      <c r="M419">
        <v>0.15667049999999999</v>
      </c>
      <c r="N419">
        <v>0.16725280000000001</v>
      </c>
      <c r="O419">
        <v>0.15782280000000001</v>
      </c>
      <c r="P419">
        <v>0.1744318</v>
      </c>
      <c r="Q419">
        <v>0.1791112</v>
      </c>
      <c r="R419">
        <v>0.1726906</v>
      </c>
      <c r="S419">
        <v>0.1541748</v>
      </c>
      <c r="T419">
        <v>0.1751038</v>
      </c>
      <c r="U419">
        <v>0.17180300000000001</v>
      </c>
    </row>
    <row r="420" spans="1:21" x14ac:dyDescent="0.25">
      <c r="A420" s="20">
        <f>0.000000234058*10^9</f>
        <v>234.05799999999999</v>
      </c>
      <c r="B420">
        <v>0.16527720000000001</v>
      </c>
      <c r="C420">
        <v>0.173819</v>
      </c>
      <c r="D420">
        <v>0.18262400000000001</v>
      </c>
      <c r="E420">
        <v>0.1668028</v>
      </c>
      <c r="F420">
        <v>0.15451519999999999</v>
      </c>
      <c r="G420">
        <v>0.176536</v>
      </c>
      <c r="H420">
        <v>0.17647289999999999</v>
      </c>
      <c r="I420">
        <v>0.16909940000000001</v>
      </c>
      <c r="J420">
        <v>0.15251990000000001</v>
      </c>
      <c r="K420">
        <v>0.16935230000000001</v>
      </c>
      <c r="L420">
        <v>0.1518369</v>
      </c>
      <c r="M420">
        <v>0.16810349999999999</v>
      </c>
      <c r="N420">
        <v>0.1700613</v>
      </c>
      <c r="O420">
        <v>0.15569920000000001</v>
      </c>
      <c r="P420">
        <v>0.17296929999999999</v>
      </c>
      <c r="Q420">
        <v>0.17840819999999999</v>
      </c>
      <c r="R420">
        <v>0.16463140000000001</v>
      </c>
      <c r="S420">
        <v>0.15177860000000001</v>
      </c>
      <c r="T420">
        <v>0.1691754</v>
      </c>
      <c r="U420">
        <v>0.1761028</v>
      </c>
    </row>
    <row r="421" spans="1:21" x14ac:dyDescent="0.25">
      <c r="A421" s="20">
        <f>0.000000235058*10^9</f>
        <v>235.05800000000002</v>
      </c>
      <c r="B421">
        <v>0.15287980000000001</v>
      </c>
      <c r="C421">
        <v>0.16288520000000001</v>
      </c>
      <c r="D421">
        <v>0.18717259999999999</v>
      </c>
      <c r="E421">
        <v>0.17917559999999999</v>
      </c>
      <c r="F421">
        <v>0.14823649999999999</v>
      </c>
      <c r="G421">
        <v>0.1728867</v>
      </c>
      <c r="H421">
        <v>0.1823948</v>
      </c>
      <c r="I421">
        <v>0.18135680000000001</v>
      </c>
      <c r="J421">
        <v>0.16530410000000001</v>
      </c>
      <c r="K421">
        <v>0.1723895</v>
      </c>
      <c r="L421">
        <v>0.15494060000000001</v>
      </c>
      <c r="M421">
        <v>0.17185819999999999</v>
      </c>
      <c r="N421">
        <v>0.16905490000000001</v>
      </c>
      <c r="O421">
        <v>0.15389459999999999</v>
      </c>
      <c r="P421">
        <v>0.16362989999999999</v>
      </c>
      <c r="Q421">
        <v>0.1639554</v>
      </c>
      <c r="R421">
        <v>0.16029570000000001</v>
      </c>
      <c r="S421">
        <v>0.16418569999999999</v>
      </c>
      <c r="T421">
        <v>0.164824</v>
      </c>
      <c r="U421">
        <v>0.17082739999999999</v>
      </c>
    </row>
    <row r="422" spans="1:21" x14ac:dyDescent="0.25">
      <c r="A422" s="20">
        <f>0.000000236058*10^9</f>
        <v>236.05800000000002</v>
      </c>
      <c r="B422">
        <v>0.15833079999999999</v>
      </c>
      <c r="C422">
        <v>0.16180820000000001</v>
      </c>
      <c r="D422">
        <v>0.17358280000000001</v>
      </c>
      <c r="E422">
        <v>0.17638490000000001</v>
      </c>
      <c r="F422">
        <v>0.1530561</v>
      </c>
      <c r="G422">
        <v>0.16666510000000001</v>
      </c>
      <c r="H422">
        <v>0.1704223</v>
      </c>
      <c r="I422">
        <v>0.18817809999999999</v>
      </c>
      <c r="J422">
        <v>0.17480180000000001</v>
      </c>
      <c r="K422">
        <v>0.1735785</v>
      </c>
      <c r="L422">
        <v>0.17021259999999999</v>
      </c>
      <c r="M422">
        <v>0.1732059</v>
      </c>
      <c r="N422">
        <v>0.16204560000000001</v>
      </c>
      <c r="O422">
        <v>0.15220590000000001</v>
      </c>
      <c r="P422">
        <v>0.1603985</v>
      </c>
      <c r="Q422">
        <v>0.15974469999999999</v>
      </c>
      <c r="R422">
        <v>0.16053790000000001</v>
      </c>
      <c r="S422">
        <v>0.17592140000000001</v>
      </c>
      <c r="T422">
        <v>0.1645461</v>
      </c>
      <c r="U422">
        <v>0.16414380000000001</v>
      </c>
    </row>
    <row r="423" spans="1:21" x14ac:dyDescent="0.25">
      <c r="A423" s="20">
        <f>0.000000237058*10^9</f>
        <v>237.05799999999999</v>
      </c>
      <c r="B423">
        <v>0.17611879999999999</v>
      </c>
      <c r="C423">
        <v>0.1741906</v>
      </c>
      <c r="D423">
        <v>0.15679190000000001</v>
      </c>
      <c r="E423">
        <v>0.1656096</v>
      </c>
      <c r="F423">
        <v>0.15847310000000001</v>
      </c>
      <c r="G423">
        <v>0.1603155</v>
      </c>
      <c r="H423">
        <v>0.15328530000000001</v>
      </c>
      <c r="I423">
        <v>0.18060590000000001</v>
      </c>
      <c r="J423">
        <v>0.17198569999999999</v>
      </c>
      <c r="K423">
        <v>0.17538790000000001</v>
      </c>
      <c r="L423">
        <v>0.1726809</v>
      </c>
      <c r="M423">
        <v>0.18454319999999999</v>
      </c>
      <c r="N423">
        <v>0.15460940000000001</v>
      </c>
      <c r="O423">
        <v>0.1562492</v>
      </c>
      <c r="P423">
        <v>0.16541220000000001</v>
      </c>
      <c r="Q423">
        <v>0.16337789999999999</v>
      </c>
      <c r="R423">
        <v>0.16295580000000001</v>
      </c>
      <c r="S423">
        <v>0.1659824</v>
      </c>
      <c r="T423">
        <v>0.16992489999999999</v>
      </c>
      <c r="U423">
        <v>0.1606244</v>
      </c>
    </row>
    <row r="424" spans="1:21" x14ac:dyDescent="0.25">
      <c r="A424" s="20">
        <f>0.000000238058*10^9</f>
        <v>238.05799999999999</v>
      </c>
      <c r="B424">
        <v>0.178429</v>
      </c>
      <c r="C424">
        <v>0.1779551</v>
      </c>
      <c r="D424">
        <v>0.15043290000000001</v>
      </c>
      <c r="E424">
        <v>0.15235650000000001</v>
      </c>
      <c r="F424">
        <v>0.154228</v>
      </c>
      <c r="G424">
        <v>0.1588214</v>
      </c>
      <c r="H424">
        <v>0.1549808</v>
      </c>
      <c r="I424">
        <v>0.16435040000000001</v>
      </c>
      <c r="J424">
        <v>0.16562379999999999</v>
      </c>
      <c r="K424">
        <v>0.16948389999999999</v>
      </c>
      <c r="L424">
        <v>0.1623578</v>
      </c>
      <c r="M424">
        <v>0.18260180000000001</v>
      </c>
      <c r="N424">
        <v>0.15960579999999999</v>
      </c>
      <c r="O424">
        <v>0.16235450000000001</v>
      </c>
      <c r="P424">
        <v>0.1657679</v>
      </c>
      <c r="Q424">
        <v>0.16864850000000001</v>
      </c>
      <c r="R424">
        <v>0.16156670000000001</v>
      </c>
      <c r="S424">
        <v>0.1497116</v>
      </c>
      <c r="T424">
        <v>0.16765289999999999</v>
      </c>
      <c r="U424">
        <v>0.15810650000000001</v>
      </c>
    </row>
    <row r="425" spans="1:21" x14ac:dyDescent="0.25">
      <c r="A425" s="20">
        <f>0.000000239058*10^9</f>
        <v>239.05800000000002</v>
      </c>
      <c r="B425">
        <v>0.16368920000000001</v>
      </c>
      <c r="C425">
        <v>0.1747869</v>
      </c>
      <c r="D425">
        <v>0.141178</v>
      </c>
      <c r="E425">
        <v>0.15173139999999999</v>
      </c>
      <c r="F425">
        <v>0.14677319999999999</v>
      </c>
      <c r="G425">
        <v>0.16140119999999999</v>
      </c>
      <c r="H425">
        <v>0.1603716</v>
      </c>
      <c r="I425">
        <v>0.15271589999999999</v>
      </c>
      <c r="J425">
        <v>0.16716600000000001</v>
      </c>
      <c r="K425">
        <v>0.1545781</v>
      </c>
      <c r="L425">
        <v>0.15824840000000001</v>
      </c>
      <c r="M425">
        <v>0.16586790000000001</v>
      </c>
      <c r="N425">
        <v>0.16527059999999999</v>
      </c>
      <c r="O425">
        <v>0.1615924</v>
      </c>
      <c r="P425">
        <v>0.16535169999999999</v>
      </c>
      <c r="Q425">
        <v>0.17371049999999999</v>
      </c>
      <c r="R425">
        <v>0.15457979999999999</v>
      </c>
      <c r="S425">
        <v>0.1519218</v>
      </c>
      <c r="T425">
        <v>0.15578159999999999</v>
      </c>
      <c r="U425">
        <v>0.1573435</v>
      </c>
    </row>
    <row r="426" spans="1:21" x14ac:dyDescent="0.25">
      <c r="A426" s="20">
        <f>0.000000240058*10^9</f>
        <v>240.05799999999999</v>
      </c>
      <c r="B426">
        <v>0.15863930000000001</v>
      </c>
      <c r="C426">
        <v>0.17902370000000001</v>
      </c>
      <c r="D426">
        <v>0.13947129999999999</v>
      </c>
      <c r="E426">
        <v>0.1577124</v>
      </c>
      <c r="F426">
        <v>0.15241879999999999</v>
      </c>
      <c r="G426">
        <v>0.1589352</v>
      </c>
      <c r="H426">
        <v>0.15961919999999999</v>
      </c>
      <c r="I426">
        <v>0.1537287</v>
      </c>
      <c r="J426">
        <v>0.16583139999999999</v>
      </c>
      <c r="K426">
        <v>0.1480563</v>
      </c>
      <c r="L426">
        <v>0.16018789999999999</v>
      </c>
      <c r="M426">
        <v>0.1627045</v>
      </c>
      <c r="N426">
        <v>0.15939120000000001</v>
      </c>
      <c r="O426">
        <v>0.15614059999999999</v>
      </c>
      <c r="P426">
        <v>0.1690922</v>
      </c>
      <c r="Q426">
        <v>0.1707835</v>
      </c>
      <c r="R426">
        <v>0.1547539</v>
      </c>
      <c r="S426">
        <v>0.1625037</v>
      </c>
      <c r="T426">
        <v>0.153253</v>
      </c>
      <c r="U426">
        <v>0.15992770000000001</v>
      </c>
    </row>
    <row r="427" spans="1:21" x14ac:dyDescent="0.25">
      <c r="A427" s="20">
        <f>0.000000241058*10^9</f>
        <v>241.05800000000002</v>
      </c>
      <c r="B427">
        <v>0.16362160000000001</v>
      </c>
      <c r="C427">
        <v>0.1841508</v>
      </c>
      <c r="D427">
        <v>0.1536873</v>
      </c>
      <c r="E427">
        <v>0.1517954</v>
      </c>
      <c r="F427">
        <v>0.16786570000000001</v>
      </c>
      <c r="G427">
        <v>0.15590300000000001</v>
      </c>
      <c r="H427">
        <v>0.16214480000000001</v>
      </c>
      <c r="I427">
        <v>0.15699740000000001</v>
      </c>
      <c r="J427">
        <v>0.16016849999999999</v>
      </c>
      <c r="K427">
        <v>0.15862090000000001</v>
      </c>
      <c r="L427">
        <v>0.1625954</v>
      </c>
      <c r="M427">
        <v>0.16072339999999999</v>
      </c>
      <c r="N427">
        <v>0.15170649999999999</v>
      </c>
      <c r="O427">
        <v>0.1464821</v>
      </c>
      <c r="P427">
        <v>0.1684804</v>
      </c>
      <c r="Q427">
        <v>0.15798400000000001</v>
      </c>
      <c r="R427">
        <v>0.16267580000000001</v>
      </c>
      <c r="S427">
        <v>0.15545590000000001</v>
      </c>
      <c r="T427">
        <v>0.15862380000000001</v>
      </c>
      <c r="U427">
        <v>0.1633812</v>
      </c>
    </row>
    <row r="428" spans="1:21" x14ac:dyDescent="0.25">
      <c r="A428" s="20">
        <f>0.000000242058*10^9</f>
        <v>242.05799999999999</v>
      </c>
      <c r="B428">
        <v>0.1558908</v>
      </c>
      <c r="C428">
        <v>0.17761450000000001</v>
      </c>
      <c r="D428">
        <v>0.16790099999999999</v>
      </c>
      <c r="E428">
        <v>0.14369989999999999</v>
      </c>
      <c r="F428">
        <v>0.16731969999999999</v>
      </c>
      <c r="G428">
        <v>0.15880130000000001</v>
      </c>
      <c r="H428">
        <v>0.16734540000000001</v>
      </c>
      <c r="I428">
        <v>0.15001120000000001</v>
      </c>
      <c r="J428">
        <v>0.1637701</v>
      </c>
      <c r="K428">
        <v>0.16517200000000001</v>
      </c>
      <c r="L428">
        <v>0.16476099999999999</v>
      </c>
      <c r="M428">
        <v>0.15188090000000001</v>
      </c>
      <c r="N428">
        <v>0.14876</v>
      </c>
      <c r="O428">
        <v>0.1402149</v>
      </c>
      <c r="P428">
        <v>0.1655112</v>
      </c>
      <c r="Q428">
        <v>0.1465108</v>
      </c>
      <c r="R428">
        <v>0.1615724</v>
      </c>
      <c r="S428">
        <v>0.13809260000000001</v>
      </c>
      <c r="T428">
        <v>0.15996279999999999</v>
      </c>
      <c r="U428">
        <v>0.15818850000000001</v>
      </c>
    </row>
    <row r="429" spans="1:21" x14ac:dyDescent="0.25">
      <c r="A429" s="20">
        <f>0.000000243058*10^9</f>
        <v>243.05799999999999</v>
      </c>
      <c r="B429">
        <v>0.1450167</v>
      </c>
      <c r="C429">
        <v>0.16616590000000001</v>
      </c>
      <c r="D429">
        <v>0.17774989999999999</v>
      </c>
      <c r="E429">
        <v>0.1467707</v>
      </c>
      <c r="F429">
        <v>0.1541797</v>
      </c>
      <c r="G429">
        <v>0.1617181</v>
      </c>
      <c r="H429">
        <v>0.1677603</v>
      </c>
      <c r="I429">
        <v>0.145396</v>
      </c>
      <c r="J429">
        <v>0.16605900000000001</v>
      </c>
      <c r="K429">
        <v>0.15418770000000001</v>
      </c>
      <c r="L429">
        <v>0.16036320000000001</v>
      </c>
      <c r="M429">
        <v>0.14920320000000001</v>
      </c>
      <c r="N429">
        <v>0.15268319999999999</v>
      </c>
      <c r="O429">
        <v>0.14758650000000001</v>
      </c>
      <c r="P429">
        <v>0.16399059999999999</v>
      </c>
      <c r="Q429">
        <v>0.14647170000000001</v>
      </c>
      <c r="R429">
        <v>0.15465960000000001</v>
      </c>
      <c r="S429">
        <v>0.1378741</v>
      </c>
      <c r="T429">
        <v>0.16176969999999999</v>
      </c>
      <c r="U429">
        <v>0.14593719999999999</v>
      </c>
    </row>
    <row r="430" spans="1:21" x14ac:dyDescent="0.25">
      <c r="A430" s="20">
        <f>0.000000244058*10^9</f>
        <v>244.05799999999996</v>
      </c>
      <c r="B430">
        <v>0.1487356</v>
      </c>
      <c r="C430">
        <v>0.1604411</v>
      </c>
      <c r="D430">
        <v>0.17453009999999999</v>
      </c>
      <c r="E430">
        <v>0.15320139999999999</v>
      </c>
      <c r="F430">
        <v>0.15025520000000001</v>
      </c>
      <c r="G430">
        <v>0.1593513</v>
      </c>
      <c r="H430">
        <v>0.15868840000000001</v>
      </c>
      <c r="I430">
        <v>0.15502679999999999</v>
      </c>
      <c r="J430">
        <v>0.15643290000000001</v>
      </c>
      <c r="K430">
        <v>0.1491941</v>
      </c>
      <c r="L430">
        <v>0.148675</v>
      </c>
      <c r="M430">
        <v>0.1524441</v>
      </c>
      <c r="N430">
        <v>0.1568388</v>
      </c>
      <c r="O430">
        <v>0.1570281</v>
      </c>
      <c r="P430">
        <v>0.16234960000000001</v>
      </c>
      <c r="Q430">
        <v>0.15144579999999999</v>
      </c>
      <c r="R430">
        <v>0.15788360000000001</v>
      </c>
      <c r="S430">
        <v>0.1512617</v>
      </c>
      <c r="T430">
        <v>0.15917220000000001</v>
      </c>
      <c r="U430">
        <v>0.1494182</v>
      </c>
    </row>
    <row r="431" spans="1:21" x14ac:dyDescent="0.25">
      <c r="A431" s="20">
        <f>0.000000245058*10^9</f>
        <v>245.05799999999999</v>
      </c>
      <c r="B431">
        <v>0.15759670000000001</v>
      </c>
      <c r="C431">
        <v>0.1513224</v>
      </c>
      <c r="D431">
        <v>0.15706390000000001</v>
      </c>
      <c r="E431">
        <v>0.15371209999999999</v>
      </c>
      <c r="F431">
        <v>0.14956220000000001</v>
      </c>
      <c r="G431">
        <v>0.15184990000000001</v>
      </c>
      <c r="H431">
        <v>0.1510735</v>
      </c>
      <c r="I431">
        <v>0.1666417</v>
      </c>
      <c r="J431">
        <v>0.15087739999999999</v>
      </c>
      <c r="K431">
        <v>0.1564112</v>
      </c>
      <c r="L431">
        <v>0.1416548</v>
      </c>
      <c r="M431">
        <v>0.1552048</v>
      </c>
      <c r="N431">
        <v>0.1542965</v>
      </c>
      <c r="O431">
        <v>0.15540509999999999</v>
      </c>
      <c r="P431">
        <v>0.161275</v>
      </c>
      <c r="Q431">
        <v>0.1516324</v>
      </c>
      <c r="R431">
        <v>0.1623598</v>
      </c>
      <c r="S431">
        <v>0.1592103</v>
      </c>
      <c r="T431">
        <v>0.15025040000000001</v>
      </c>
      <c r="U431">
        <v>0.16093730000000001</v>
      </c>
    </row>
    <row r="432" spans="1:21" x14ac:dyDescent="0.25">
      <c r="A432" s="20">
        <f>0.000000246058*10^9</f>
        <v>246.05800000000002</v>
      </c>
      <c r="B432">
        <v>0.16307959999999999</v>
      </c>
      <c r="C432">
        <v>0.14005339999999999</v>
      </c>
      <c r="D432">
        <v>0.15111630000000001</v>
      </c>
      <c r="E432">
        <v>0.14708019999999999</v>
      </c>
      <c r="F432">
        <v>0.14960950000000001</v>
      </c>
      <c r="G432">
        <v>0.14701420000000001</v>
      </c>
      <c r="H432">
        <v>0.15486910000000001</v>
      </c>
      <c r="I432">
        <v>0.16151889999999999</v>
      </c>
      <c r="J432">
        <v>0.1551901</v>
      </c>
      <c r="K432">
        <v>0.14844180000000001</v>
      </c>
      <c r="L432">
        <v>0.1476054</v>
      </c>
      <c r="M432">
        <v>0.14789279999999999</v>
      </c>
      <c r="N432">
        <v>0.15262239999999999</v>
      </c>
      <c r="O432">
        <v>0.1454925</v>
      </c>
      <c r="P432">
        <v>0.15645510000000001</v>
      </c>
      <c r="Q432">
        <v>0.1405624</v>
      </c>
      <c r="R432">
        <v>0.152586</v>
      </c>
      <c r="S432">
        <v>0.16606770000000001</v>
      </c>
      <c r="T432">
        <v>0.15169450000000001</v>
      </c>
      <c r="U432">
        <v>0.15007419999999999</v>
      </c>
    </row>
    <row r="433" spans="1:21" x14ac:dyDescent="0.25">
      <c r="A433" s="20">
        <f>0.000000247058*10^9</f>
        <v>247.05799999999999</v>
      </c>
      <c r="B433">
        <v>0.15813720000000001</v>
      </c>
      <c r="C433">
        <v>0.1442919</v>
      </c>
      <c r="D433">
        <v>0.15641089999999999</v>
      </c>
      <c r="E433">
        <v>0.14262569999999999</v>
      </c>
      <c r="F433">
        <v>0.15622320000000001</v>
      </c>
      <c r="G433">
        <v>0.14883479999999999</v>
      </c>
      <c r="H433">
        <v>0.15743770000000001</v>
      </c>
      <c r="I433">
        <v>0.14272660000000001</v>
      </c>
      <c r="J433">
        <v>0.1546227</v>
      </c>
      <c r="K433">
        <v>0.13137480000000001</v>
      </c>
      <c r="L433">
        <v>0.1567675</v>
      </c>
      <c r="M433">
        <v>0.13733629999999999</v>
      </c>
      <c r="N433">
        <v>0.15428420000000001</v>
      </c>
      <c r="O433">
        <v>0.1402246</v>
      </c>
      <c r="P433">
        <v>0.14888609999999999</v>
      </c>
      <c r="Q433">
        <v>0.1256526</v>
      </c>
      <c r="R433">
        <v>0.14311450000000001</v>
      </c>
      <c r="S433">
        <v>0.1761006</v>
      </c>
      <c r="T433">
        <v>0.15546509999999999</v>
      </c>
      <c r="U433">
        <v>0.13153509999999999</v>
      </c>
    </row>
    <row r="434" spans="1:21" x14ac:dyDescent="0.25">
      <c r="A434" s="20">
        <f>0.000000248058*10^9</f>
        <v>248.05800000000002</v>
      </c>
      <c r="B434">
        <v>0.14408090000000001</v>
      </c>
      <c r="C434">
        <v>0.1543062</v>
      </c>
      <c r="D434">
        <v>0.15179699999999999</v>
      </c>
      <c r="E434">
        <v>0.14579600000000001</v>
      </c>
      <c r="F434">
        <v>0.15945110000000001</v>
      </c>
      <c r="G434">
        <v>0.1492356</v>
      </c>
      <c r="H434">
        <v>0.14834320000000001</v>
      </c>
      <c r="I434">
        <v>0.13456419999999999</v>
      </c>
      <c r="J434">
        <v>0.1487588</v>
      </c>
      <c r="K434">
        <v>0.1361134</v>
      </c>
      <c r="L434">
        <v>0.15213180000000001</v>
      </c>
      <c r="M434">
        <v>0.13960030000000001</v>
      </c>
      <c r="N434">
        <v>0.14964749999999999</v>
      </c>
      <c r="O434">
        <v>0.1410005</v>
      </c>
      <c r="P434">
        <v>0.1460728</v>
      </c>
      <c r="Q434">
        <v>0.12741620000000001</v>
      </c>
      <c r="R434">
        <v>0.1502358</v>
      </c>
      <c r="S434">
        <v>0.1718393</v>
      </c>
      <c r="T434">
        <v>0.14737430000000001</v>
      </c>
      <c r="U434">
        <v>0.133989</v>
      </c>
    </row>
    <row r="435" spans="1:21" x14ac:dyDescent="0.25">
      <c r="A435" s="20">
        <f>0.000000249058*10^9</f>
        <v>249.05799999999999</v>
      </c>
      <c r="B435">
        <v>0.14089850000000001</v>
      </c>
      <c r="C435">
        <v>0.15279319999999999</v>
      </c>
      <c r="D435">
        <v>0.1414878</v>
      </c>
      <c r="E435">
        <v>0.1488207</v>
      </c>
      <c r="F435">
        <v>0.1586159</v>
      </c>
      <c r="G435">
        <v>0.14460149999999999</v>
      </c>
      <c r="H435">
        <v>0.1376163</v>
      </c>
      <c r="I435">
        <v>0.14015620000000001</v>
      </c>
      <c r="J435">
        <v>0.14752999999999999</v>
      </c>
      <c r="K435">
        <v>0.14864359999999999</v>
      </c>
      <c r="L435">
        <v>0.1359272</v>
      </c>
      <c r="M435">
        <v>0.1478227</v>
      </c>
      <c r="N435">
        <v>0.13781189999999999</v>
      </c>
      <c r="O435">
        <v>0.1386492</v>
      </c>
      <c r="P435">
        <v>0.1516313</v>
      </c>
      <c r="Q435">
        <v>0.14089289999999999</v>
      </c>
      <c r="R435">
        <v>0.1552355</v>
      </c>
      <c r="S435">
        <v>0.14928930000000001</v>
      </c>
      <c r="T435">
        <v>0.14537050000000001</v>
      </c>
      <c r="U435">
        <v>0.14507049999999999</v>
      </c>
    </row>
    <row r="436" spans="1:21" x14ac:dyDescent="0.25">
      <c r="A436" s="20">
        <f>0.000000250058*10^9</f>
        <v>250.05799999999999</v>
      </c>
      <c r="B436">
        <v>0.14569099999999999</v>
      </c>
      <c r="C436">
        <v>0.14839869999999999</v>
      </c>
      <c r="D436">
        <v>0.14111360000000001</v>
      </c>
      <c r="E436">
        <v>0.1535974</v>
      </c>
      <c r="F436">
        <v>0.1539818</v>
      </c>
      <c r="G436">
        <v>0.14715780000000001</v>
      </c>
      <c r="H436">
        <v>0.1334745</v>
      </c>
      <c r="I436">
        <v>0.14362910000000001</v>
      </c>
      <c r="J436">
        <v>0.14754790000000001</v>
      </c>
      <c r="K436">
        <v>0.14492079999999999</v>
      </c>
      <c r="L436">
        <v>0.1276717</v>
      </c>
      <c r="M436">
        <v>0.14786530000000001</v>
      </c>
      <c r="N436">
        <v>0.13306319999999999</v>
      </c>
      <c r="O436">
        <v>0.1393403</v>
      </c>
      <c r="P436">
        <v>0.15584619999999999</v>
      </c>
      <c r="Q436">
        <v>0.14793139999999999</v>
      </c>
      <c r="R436">
        <v>0.14710519999999999</v>
      </c>
      <c r="S436">
        <v>0.1320392</v>
      </c>
      <c r="T436">
        <v>0.15286430000000001</v>
      </c>
      <c r="U436">
        <v>0.141567</v>
      </c>
    </row>
    <row r="437" spans="1:21" x14ac:dyDescent="0.25">
      <c r="A437" s="20">
        <f>0.000000251058*10^9</f>
        <v>251.05800000000002</v>
      </c>
      <c r="B437">
        <v>0.14069229999999999</v>
      </c>
      <c r="C437">
        <v>0.14572869999999999</v>
      </c>
      <c r="D437">
        <v>0.15046499999999999</v>
      </c>
      <c r="E437">
        <v>0.16068499999999999</v>
      </c>
      <c r="F437">
        <v>0.1418528</v>
      </c>
      <c r="G437">
        <v>0.15826580000000001</v>
      </c>
      <c r="H437">
        <v>0.1245506</v>
      </c>
      <c r="I437">
        <v>0.14682410000000001</v>
      </c>
      <c r="J437">
        <v>0.14550160000000001</v>
      </c>
      <c r="K437">
        <v>0.1378355</v>
      </c>
      <c r="L437">
        <v>0.13522200000000001</v>
      </c>
      <c r="M437">
        <v>0.14086989999999999</v>
      </c>
      <c r="N437">
        <v>0.1391878</v>
      </c>
      <c r="O437">
        <v>0.14548910000000001</v>
      </c>
      <c r="P437">
        <v>0.1490245</v>
      </c>
      <c r="Q437">
        <v>0.1474471</v>
      </c>
      <c r="R437">
        <v>0.14283589999999999</v>
      </c>
      <c r="S437">
        <v>0.1333683</v>
      </c>
      <c r="T437">
        <v>0.15465019999999999</v>
      </c>
      <c r="U437">
        <v>0.13060659999999999</v>
      </c>
    </row>
    <row r="438" spans="1:21" x14ac:dyDescent="0.25">
      <c r="A438" s="20">
        <f>0.000000252058*10^9</f>
        <v>252.05799999999999</v>
      </c>
      <c r="B438">
        <v>0.13718069999999999</v>
      </c>
      <c r="C438">
        <v>0.1405979</v>
      </c>
      <c r="D438">
        <v>0.1546516</v>
      </c>
      <c r="E438">
        <v>0.1555783</v>
      </c>
      <c r="F438">
        <v>0.13777339999999999</v>
      </c>
      <c r="G438">
        <v>0.15637329999999999</v>
      </c>
      <c r="H438">
        <v>0.1106776</v>
      </c>
      <c r="I438">
        <v>0.14823720000000001</v>
      </c>
      <c r="J438">
        <v>0.14524519999999999</v>
      </c>
      <c r="K438">
        <v>0.14207040000000001</v>
      </c>
      <c r="L438">
        <v>0.1502397</v>
      </c>
      <c r="M438">
        <v>0.14065469999999999</v>
      </c>
      <c r="N438">
        <v>0.1467126</v>
      </c>
      <c r="O438">
        <v>0.14596719999999999</v>
      </c>
      <c r="P438">
        <v>0.1475892</v>
      </c>
      <c r="Q438">
        <v>0.1494229</v>
      </c>
      <c r="R438">
        <v>0.14505470000000001</v>
      </c>
      <c r="S438">
        <v>0.14480560000000001</v>
      </c>
      <c r="T438">
        <v>0.15428819999999999</v>
      </c>
      <c r="U438">
        <v>0.13119529999999999</v>
      </c>
    </row>
    <row r="439" spans="1:21" x14ac:dyDescent="0.25">
      <c r="A439" s="20">
        <f>0.000000253058*10^9</f>
        <v>253.05800000000002</v>
      </c>
      <c r="B439">
        <v>0.14413110000000001</v>
      </c>
      <c r="C439">
        <v>0.1424221</v>
      </c>
      <c r="D439">
        <v>0.1506151</v>
      </c>
      <c r="E439">
        <v>0.14226569999999999</v>
      </c>
      <c r="F439">
        <v>0.14543110000000001</v>
      </c>
      <c r="G439">
        <v>0.14417820000000001</v>
      </c>
      <c r="H439">
        <v>0.1125492</v>
      </c>
      <c r="I439">
        <v>0.14846590000000001</v>
      </c>
      <c r="J439">
        <v>0.1432544</v>
      </c>
      <c r="K439">
        <v>0.1528378</v>
      </c>
      <c r="L439">
        <v>0.16464309999999999</v>
      </c>
      <c r="M439">
        <v>0.1453255</v>
      </c>
      <c r="N439">
        <v>0.15203749999999999</v>
      </c>
      <c r="O439">
        <v>0.13979839999999999</v>
      </c>
      <c r="P439">
        <v>0.1585231</v>
      </c>
      <c r="Q439">
        <v>0.15931960000000001</v>
      </c>
      <c r="R439">
        <v>0.14533550000000001</v>
      </c>
      <c r="S439">
        <v>0.1549432</v>
      </c>
      <c r="T439">
        <v>0.1533475</v>
      </c>
      <c r="U439">
        <v>0.1423085</v>
      </c>
    </row>
    <row r="440" spans="1:21" x14ac:dyDescent="0.25">
      <c r="A440" s="20">
        <f>0.000000254058*10^9</f>
        <v>254.05799999999999</v>
      </c>
      <c r="B440">
        <v>0.14551059999999999</v>
      </c>
      <c r="C440">
        <v>0.15067269999999999</v>
      </c>
      <c r="D440">
        <v>0.14608270000000001</v>
      </c>
      <c r="E440">
        <v>0.13727510000000001</v>
      </c>
      <c r="F440">
        <v>0.14560500000000001</v>
      </c>
      <c r="G440">
        <v>0.14311389999999999</v>
      </c>
      <c r="H440">
        <v>0.12537280000000001</v>
      </c>
      <c r="I440">
        <v>0.16250429999999999</v>
      </c>
      <c r="J440">
        <v>0.13928979999999999</v>
      </c>
      <c r="K440">
        <v>0.15441450000000001</v>
      </c>
      <c r="L440">
        <v>0.1671726</v>
      </c>
      <c r="M440">
        <v>0.14200740000000001</v>
      </c>
      <c r="N440">
        <v>0.14833270000000001</v>
      </c>
      <c r="O440">
        <v>0.12903410000000001</v>
      </c>
      <c r="P440">
        <v>0.16051360000000001</v>
      </c>
      <c r="Q440">
        <v>0.1626958</v>
      </c>
      <c r="R440">
        <v>0.1402767</v>
      </c>
      <c r="S440">
        <v>0.15537200000000001</v>
      </c>
      <c r="T440">
        <v>0.15007970000000001</v>
      </c>
      <c r="U440">
        <v>0.14876020000000001</v>
      </c>
    </row>
    <row r="441" spans="1:21" x14ac:dyDescent="0.25">
      <c r="A441" s="20">
        <f>0.000000255058*10^9</f>
        <v>255.05799999999999</v>
      </c>
      <c r="B441">
        <v>0.14145430000000001</v>
      </c>
      <c r="C441">
        <v>0.1526575</v>
      </c>
      <c r="D441">
        <v>0.1401452</v>
      </c>
      <c r="E441">
        <v>0.14087359999999999</v>
      </c>
      <c r="F441">
        <v>0.13830990000000001</v>
      </c>
      <c r="G441">
        <v>0.1488158</v>
      </c>
      <c r="H441">
        <v>0.13001409999999999</v>
      </c>
      <c r="I441">
        <v>0.171519</v>
      </c>
      <c r="J441">
        <v>0.14080329999999999</v>
      </c>
      <c r="K441">
        <v>0.14425499999999999</v>
      </c>
      <c r="L441">
        <v>0.15310660000000001</v>
      </c>
      <c r="M441">
        <v>0.1380982</v>
      </c>
      <c r="N441">
        <v>0.13708529999999999</v>
      </c>
      <c r="O441">
        <v>0.12190330000000001</v>
      </c>
      <c r="P441">
        <v>0.14611869999999999</v>
      </c>
      <c r="Q441">
        <v>0.15486079999999999</v>
      </c>
      <c r="R441">
        <v>0.1316968</v>
      </c>
      <c r="S441">
        <v>0.1468149</v>
      </c>
      <c r="T441">
        <v>0.14762990000000001</v>
      </c>
      <c r="U441">
        <v>0.14700820000000001</v>
      </c>
    </row>
    <row r="442" spans="1:21" x14ac:dyDescent="0.25">
      <c r="A442" s="20">
        <f>0.000000256058*10^9</f>
        <v>256.05799999999999</v>
      </c>
      <c r="B442">
        <v>0.14294280000000001</v>
      </c>
      <c r="C442">
        <v>0.14766099999999999</v>
      </c>
      <c r="D442">
        <v>0.1357014</v>
      </c>
      <c r="E442">
        <v>0.14519209999999999</v>
      </c>
      <c r="F442">
        <v>0.13948199999999999</v>
      </c>
      <c r="G442">
        <v>0.15060319999999999</v>
      </c>
      <c r="H442">
        <v>0.1311765</v>
      </c>
      <c r="I442">
        <v>0.15896460000000001</v>
      </c>
      <c r="J442">
        <v>0.14191010000000001</v>
      </c>
      <c r="K442">
        <v>0.1397534</v>
      </c>
      <c r="L442">
        <v>0.13909479999999999</v>
      </c>
      <c r="M442">
        <v>0.14177390000000001</v>
      </c>
      <c r="N442">
        <v>0.1345373</v>
      </c>
      <c r="O442">
        <v>0.131186</v>
      </c>
      <c r="P442">
        <v>0.13270560000000001</v>
      </c>
      <c r="Q442">
        <v>0.1474897</v>
      </c>
      <c r="R442">
        <v>0.13135579999999999</v>
      </c>
      <c r="S442">
        <v>0.13524030000000001</v>
      </c>
      <c r="T442">
        <v>0.1411229</v>
      </c>
      <c r="U442">
        <v>0.14850360000000001</v>
      </c>
    </row>
    <row r="443" spans="1:21" x14ac:dyDescent="0.25">
      <c r="A443" s="20">
        <f>0.000000257058*10^9</f>
        <v>257.05799999999999</v>
      </c>
      <c r="B443">
        <v>0.1398865</v>
      </c>
      <c r="C443">
        <v>0.14134469999999999</v>
      </c>
      <c r="D443">
        <v>0.13425580000000001</v>
      </c>
      <c r="E443">
        <v>0.14497189999999999</v>
      </c>
      <c r="F443">
        <v>0.1431703</v>
      </c>
      <c r="G443">
        <v>0.15243709999999999</v>
      </c>
      <c r="H443">
        <v>0.13749790000000001</v>
      </c>
      <c r="I443">
        <v>0.14788760000000001</v>
      </c>
      <c r="J443">
        <v>0.13695109999999999</v>
      </c>
      <c r="K443">
        <v>0.14561740000000001</v>
      </c>
      <c r="L443">
        <v>0.13635269999999999</v>
      </c>
      <c r="M443">
        <v>0.1450969</v>
      </c>
      <c r="N443">
        <v>0.13960139999999999</v>
      </c>
      <c r="O443">
        <v>0.1399801</v>
      </c>
      <c r="P443">
        <v>0.13165869999999999</v>
      </c>
      <c r="Q443">
        <v>0.13310159999999999</v>
      </c>
      <c r="R443">
        <v>0.14147380000000001</v>
      </c>
      <c r="S443">
        <v>0.12806819999999999</v>
      </c>
      <c r="T443">
        <v>0.13449410000000001</v>
      </c>
      <c r="U443">
        <v>0.1496729</v>
      </c>
    </row>
    <row r="444" spans="1:21" x14ac:dyDescent="0.25">
      <c r="A444" s="20">
        <f>0.000000258058*10^9</f>
        <v>258.05799999999999</v>
      </c>
      <c r="B444">
        <v>0.1284312</v>
      </c>
      <c r="C444">
        <v>0.1419665</v>
      </c>
      <c r="D444">
        <v>0.13194910000000001</v>
      </c>
      <c r="E444">
        <v>0.14334240000000001</v>
      </c>
      <c r="F444">
        <v>0.13699600000000001</v>
      </c>
      <c r="G444">
        <v>0.15354509999999999</v>
      </c>
      <c r="H444">
        <v>0.1441499</v>
      </c>
      <c r="I444">
        <v>0.14578540000000001</v>
      </c>
      <c r="J444">
        <v>0.1364805</v>
      </c>
      <c r="K444">
        <v>0.14568349999999999</v>
      </c>
      <c r="L444">
        <v>0.13559650000000001</v>
      </c>
      <c r="M444">
        <v>0.1417388</v>
      </c>
      <c r="N444">
        <v>0.1425979</v>
      </c>
      <c r="O444">
        <v>0.13208839999999999</v>
      </c>
      <c r="P444">
        <v>0.1370902</v>
      </c>
      <c r="Q444">
        <v>0.11435629999999999</v>
      </c>
      <c r="R444">
        <v>0.14400550000000001</v>
      </c>
      <c r="S444">
        <v>0.1330518</v>
      </c>
      <c r="T444">
        <v>0.13382830000000001</v>
      </c>
      <c r="U444">
        <v>0.14327519999999999</v>
      </c>
    </row>
    <row r="445" spans="1:21" x14ac:dyDescent="0.25">
      <c r="A445" s="20">
        <f>0.000000259058*10^9</f>
        <v>259.05799999999999</v>
      </c>
      <c r="B445">
        <v>0.12902050000000001</v>
      </c>
      <c r="C445">
        <v>0.1480341</v>
      </c>
      <c r="D445">
        <v>0.1337372</v>
      </c>
      <c r="E445">
        <v>0.14360980000000001</v>
      </c>
      <c r="F445">
        <v>0.12952179999999999</v>
      </c>
      <c r="G445">
        <v>0.14611479999999999</v>
      </c>
      <c r="H445">
        <v>0.14161009999999999</v>
      </c>
      <c r="I445">
        <v>0.14526330000000001</v>
      </c>
      <c r="J445">
        <v>0.1400979</v>
      </c>
      <c r="K445">
        <v>0.13231899999999999</v>
      </c>
      <c r="L445">
        <v>0.1305238</v>
      </c>
      <c r="M445">
        <v>0.13835790000000001</v>
      </c>
      <c r="N445">
        <v>0.14034360000000001</v>
      </c>
      <c r="O445">
        <v>0.12937969999999999</v>
      </c>
      <c r="P445">
        <v>0.14171420000000001</v>
      </c>
      <c r="Q445">
        <v>0.1161946</v>
      </c>
      <c r="R445">
        <v>0.13536239999999999</v>
      </c>
      <c r="S445">
        <v>0.1388365</v>
      </c>
      <c r="T445">
        <v>0.1294602</v>
      </c>
      <c r="U445">
        <v>0.14225550000000001</v>
      </c>
    </row>
    <row r="446" spans="1:21" x14ac:dyDescent="0.25">
      <c r="A446" s="20">
        <f>0.000000260058*10^9</f>
        <v>260.05799999999999</v>
      </c>
      <c r="B446">
        <v>0.1449117</v>
      </c>
      <c r="C446">
        <v>0.14588709999999999</v>
      </c>
      <c r="D446">
        <v>0.13521259999999999</v>
      </c>
      <c r="E446">
        <v>0.14590620000000001</v>
      </c>
      <c r="F446">
        <v>0.12640180000000001</v>
      </c>
      <c r="G446">
        <v>0.14050219999999999</v>
      </c>
      <c r="H446">
        <v>0.1317064</v>
      </c>
      <c r="I446">
        <v>0.14489079999999999</v>
      </c>
      <c r="J446">
        <v>0.133294</v>
      </c>
      <c r="K446">
        <v>0.1221188</v>
      </c>
      <c r="L446">
        <v>0.1287372</v>
      </c>
      <c r="M446">
        <v>0.14361689999999999</v>
      </c>
      <c r="N446">
        <v>0.13450239999999999</v>
      </c>
      <c r="O446">
        <v>0.14028560000000001</v>
      </c>
      <c r="P446">
        <v>0.13891880000000001</v>
      </c>
      <c r="Q446">
        <v>0.12956280000000001</v>
      </c>
      <c r="R446">
        <v>0.13748160000000001</v>
      </c>
      <c r="S446">
        <v>0.13340060000000001</v>
      </c>
      <c r="T446">
        <v>0.12493</v>
      </c>
      <c r="U446">
        <v>0.14036000000000001</v>
      </c>
    </row>
    <row r="447" spans="1:21" x14ac:dyDescent="0.25">
      <c r="A447" s="20">
        <f>0.000000261058*10^9</f>
        <v>261.05799999999999</v>
      </c>
      <c r="B447">
        <v>0.1528745</v>
      </c>
      <c r="C447">
        <v>0.13581029999999999</v>
      </c>
      <c r="D447">
        <v>0.12830920000000001</v>
      </c>
      <c r="E447">
        <v>0.14555129999999999</v>
      </c>
      <c r="F447">
        <v>0.1205615</v>
      </c>
      <c r="G447">
        <v>0.14666770000000001</v>
      </c>
      <c r="H447">
        <v>0.12670719999999999</v>
      </c>
      <c r="I447">
        <v>0.1392206</v>
      </c>
      <c r="J447">
        <v>0.1202532</v>
      </c>
      <c r="K447">
        <v>0.13077839999999999</v>
      </c>
      <c r="L447">
        <v>0.1309833</v>
      </c>
      <c r="M447">
        <v>0.15096280000000001</v>
      </c>
      <c r="N447">
        <v>0.13492180000000001</v>
      </c>
      <c r="O447">
        <v>0.1429195</v>
      </c>
      <c r="P447">
        <v>0.12843189999999999</v>
      </c>
      <c r="Q447">
        <v>0.1276853</v>
      </c>
      <c r="R447">
        <v>0.14511859999999999</v>
      </c>
      <c r="S447">
        <v>0.1303831</v>
      </c>
      <c r="T447">
        <v>0.12855929999999999</v>
      </c>
      <c r="U447">
        <v>0.12358769999999999</v>
      </c>
    </row>
    <row r="448" spans="1:21" x14ac:dyDescent="0.25">
      <c r="A448" s="20">
        <f>0.000000262058*10^9</f>
        <v>262.05799999999999</v>
      </c>
      <c r="B448">
        <v>0.14543249999999999</v>
      </c>
      <c r="C448">
        <v>0.1281205</v>
      </c>
      <c r="D448">
        <v>0.12695619999999999</v>
      </c>
      <c r="E448">
        <v>0.13568730000000001</v>
      </c>
      <c r="F448">
        <v>0.1117504</v>
      </c>
      <c r="G448">
        <v>0.14799619999999999</v>
      </c>
      <c r="H448">
        <v>0.1279256</v>
      </c>
      <c r="I448">
        <v>0.1333568</v>
      </c>
      <c r="J448">
        <v>0.12073879999999999</v>
      </c>
      <c r="K448">
        <v>0.1434048</v>
      </c>
      <c r="L448">
        <v>0.12896360000000001</v>
      </c>
      <c r="M448">
        <v>0.1444397</v>
      </c>
      <c r="N448">
        <v>0.1419281</v>
      </c>
      <c r="O448">
        <v>0.136407</v>
      </c>
      <c r="P448">
        <v>0.1221629</v>
      </c>
      <c r="Q448">
        <v>0.1232989</v>
      </c>
      <c r="R448">
        <v>0.13471240000000001</v>
      </c>
      <c r="S448">
        <v>0.13640740000000001</v>
      </c>
      <c r="T448">
        <v>0.127163</v>
      </c>
      <c r="U448">
        <v>0.115012</v>
      </c>
    </row>
    <row r="449" spans="1:21" x14ac:dyDescent="0.25">
      <c r="A449" s="20">
        <f>0.000000263058*10^9</f>
        <v>263.05800000000005</v>
      </c>
      <c r="B449">
        <v>0.13527040000000001</v>
      </c>
      <c r="C449">
        <v>0.1242394</v>
      </c>
      <c r="D449">
        <v>0.1364599</v>
      </c>
      <c r="E449">
        <v>0.1261159</v>
      </c>
      <c r="F449">
        <v>0.1068438</v>
      </c>
      <c r="G449">
        <v>0.13889399999999999</v>
      </c>
      <c r="H449">
        <v>0.13036120000000001</v>
      </c>
      <c r="I449">
        <v>0.14174700000000001</v>
      </c>
      <c r="J449">
        <v>0.13377359999999999</v>
      </c>
      <c r="K449">
        <v>0.13866410000000001</v>
      </c>
      <c r="L449">
        <v>0.128883</v>
      </c>
      <c r="M449">
        <v>0.1299468</v>
      </c>
      <c r="N449">
        <v>0.1452591</v>
      </c>
      <c r="O449">
        <v>0.13315879999999999</v>
      </c>
      <c r="P449">
        <v>0.12728490000000001</v>
      </c>
      <c r="Q449">
        <v>0.12886739999999999</v>
      </c>
      <c r="R449">
        <v>0.1254826</v>
      </c>
      <c r="S449">
        <v>0.1383877</v>
      </c>
      <c r="T449">
        <v>0.1179624</v>
      </c>
      <c r="U449">
        <v>0.1271505</v>
      </c>
    </row>
    <row r="450" spans="1:21" x14ac:dyDescent="0.25">
      <c r="A450" s="20">
        <f>0.000000264058*10^9</f>
        <v>264.05799999999999</v>
      </c>
      <c r="B450">
        <v>0.1346579</v>
      </c>
      <c r="C450">
        <v>0.1240594</v>
      </c>
      <c r="D450">
        <v>0.1387283</v>
      </c>
      <c r="E450">
        <v>0.1224406</v>
      </c>
      <c r="F450">
        <v>0.11253199999999999</v>
      </c>
      <c r="G450">
        <v>0.1328973</v>
      </c>
      <c r="H450">
        <v>0.1312815</v>
      </c>
      <c r="I450">
        <v>0.15635679999999999</v>
      </c>
      <c r="J450">
        <v>0.13637779999999999</v>
      </c>
      <c r="K450">
        <v>0.12839690000000001</v>
      </c>
      <c r="L450">
        <v>0.13719770000000001</v>
      </c>
      <c r="M450">
        <v>0.1263138</v>
      </c>
      <c r="N450">
        <v>0.1413642</v>
      </c>
      <c r="O450">
        <v>0.12852769999999999</v>
      </c>
      <c r="P450">
        <v>0.14054330000000001</v>
      </c>
      <c r="Q450">
        <v>0.13465150000000001</v>
      </c>
      <c r="R450">
        <v>0.1338144</v>
      </c>
      <c r="S450">
        <v>0.13048650000000001</v>
      </c>
      <c r="T450">
        <v>0.1148324</v>
      </c>
      <c r="U450">
        <v>0.1363597</v>
      </c>
    </row>
    <row r="451" spans="1:21" x14ac:dyDescent="0.25">
      <c r="A451" s="20">
        <f>0.000000265058*10^9</f>
        <v>265.05799999999999</v>
      </c>
      <c r="B451">
        <v>0.14322989999999999</v>
      </c>
      <c r="C451">
        <v>0.12532550000000001</v>
      </c>
      <c r="D451">
        <v>0.12601580000000001</v>
      </c>
      <c r="E451">
        <v>0.1201784</v>
      </c>
      <c r="F451">
        <v>0.12525130000000001</v>
      </c>
      <c r="G451">
        <v>0.12956809999999999</v>
      </c>
      <c r="H451">
        <v>0.1263572</v>
      </c>
      <c r="I451">
        <v>0.15418119999999999</v>
      </c>
      <c r="J451">
        <v>0.12893569999999999</v>
      </c>
      <c r="K451">
        <v>0.13103819999999999</v>
      </c>
      <c r="L451">
        <v>0.1394946</v>
      </c>
      <c r="M451">
        <v>0.12723499999999999</v>
      </c>
      <c r="N451">
        <v>0.13221620000000001</v>
      </c>
      <c r="O451">
        <v>0.1202314</v>
      </c>
      <c r="P451">
        <v>0.14594860000000001</v>
      </c>
      <c r="Q451">
        <v>0.14213290000000001</v>
      </c>
      <c r="R451">
        <v>0.13822470000000001</v>
      </c>
      <c r="S451">
        <v>0.1223516</v>
      </c>
      <c r="T451">
        <v>0.1230595</v>
      </c>
      <c r="U451">
        <v>0.13327990000000001</v>
      </c>
    </row>
    <row r="452" spans="1:21" x14ac:dyDescent="0.25">
      <c r="A452" s="20">
        <f>0.000000266058*10^9</f>
        <v>266.05799999999999</v>
      </c>
      <c r="B452">
        <v>0.1414221</v>
      </c>
      <c r="C452">
        <v>0.12635080000000001</v>
      </c>
      <c r="D452">
        <v>0.1122377</v>
      </c>
      <c r="E452">
        <v>0.1231386</v>
      </c>
      <c r="F452">
        <v>0.12543950000000001</v>
      </c>
      <c r="G452">
        <v>0.12531909999999999</v>
      </c>
      <c r="H452">
        <v>0.12138790000000001</v>
      </c>
      <c r="I452">
        <v>0.13689009999999999</v>
      </c>
      <c r="J452">
        <v>0.13049830000000001</v>
      </c>
      <c r="K452">
        <v>0.13859250000000001</v>
      </c>
      <c r="L452">
        <v>0.12795229999999999</v>
      </c>
      <c r="M452">
        <v>0.1211059</v>
      </c>
      <c r="N452">
        <v>0.12509300000000001</v>
      </c>
      <c r="O452">
        <v>0.1147316</v>
      </c>
      <c r="P452">
        <v>0.1297354</v>
      </c>
      <c r="Q452">
        <v>0.1430139</v>
      </c>
      <c r="R452">
        <v>0.13602939999999999</v>
      </c>
      <c r="S452">
        <v>0.12310459999999999</v>
      </c>
      <c r="T452">
        <v>0.13555690000000001</v>
      </c>
      <c r="U452">
        <v>0.12818260000000001</v>
      </c>
    </row>
    <row r="453" spans="1:21" x14ac:dyDescent="0.25">
      <c r="A453" s="20">
        <f>0.000000267058*10^9</f>
        <v>267.05799999999999</v>
      </c>
      <c r="B453">
        <v>0.12725239999999999</v>
      </c>
      <c r="C453">
        <v>0.13360559999999999</v>
      </c>
      <c r="D453">
        <v>0.1175199</v>
      </c>
      <c r="E453">
        <v>0.1311823</v>
      </c>
      <c r="F453">
        <v>0.1123369</v>
      </c>
      <c r="G453">
        <v>0.1246844</v>
      </c>
      <c r="H453">
        <v>0.1179624</v>
      </c>
      <c r="I453">
        <v>0.12513920000000001</v>
      </c>
      <c r="J453">
        <v>0.1347168</v>
      </c>
      <c r="K453">
        <v>0.1363365</v>
      </c>
      <c r="L453">
        <v>0.1187076</v>
      </c>
      <c r="M453">
        <v>0.1165311</v>
      </c>
      <c r="N453">
        <v>0.1284257</v>
      </c>
      <c r="O453">
        <v>0.1156549</v>
      </c>
      <c r="P453">
        <v>0.1152446</v>
      </c>
      <c r="Q453">
        <v>0.1318068</v>
      </c>
      <c r="R453">
        <v>0.1361889</v>
      </c>
      <c r="S453">
        <v>0.1228296</v>
      </c>
      <c r="T453">
        <v>0.13731080000000001</v>
      </c>
      <c r="U453">
        <v>0.1243652</v>
      </c>
    </row>
    <row r="454" spans="1:21" x14ac:dyDescent="0.25">
      <c r="A454" s="20">
        <f>0.000000268058*10^9</f>
        <v>268.05799999999999</v>
      </c>
      <c r="B454">
        <v>0.12112390000000001</v>
      </c>
      <c r="C454">
        <v>0.13456399999999999</v>
      </c>
      <c r="D454">
        <v>0.137655</v>
      </c>
      <c r="E454">
        <v>0.13669020000000001</v>
      </c>
      <c r="F454">
        <v>0.1121008</v>
      </c>
      <c r="G454">
        <v>0.12934290000000001</v>
      </c>
      <c r="H454">
        <v>0.11021350000000001</v>
      </c>
      <c r="I454">
        <v>0.1218958</v>
      </c>
      <c r="J454">
        <v>0.1312112</v>
      </c>
      <c r="K454">
        <v>0.1247866</v>
      </c>
      <c r="L454">
        <v>0.12568940000000001</v>
      </c>
      <c r="M454">
        <v>0.1193969</v>
      </c>
      <c r="N454">
        <v>0.13364670000000001</v>
      </c>
      <c r="O454">
        <v>0.1227172</v>
      </c>
      <c r="P454">
        <v>0.12685540000000001</v>
      </c>
      <c r="Q454">
        <v>0.12585959999999999</v>
      </c>
      <c r="R454">
        <v>0.1325615</v>
      </c>
      <c r="S454">
        <v>0.1155788</v>
      </c>
      <c r="T454">
        <v>0.1241733</v>
      </c>
      <c r="U454">
        <v>0.125999</v>
      </c>
    </row>
    <row r="455" spans="1:21" x14ac:dyDescent="0.25">
      <c r="A455" s="20">
        <f>0.000000269058*10^9</f>
        <v>269.05799999999999</v>
      </c>
      <c r="B455">
        <v>0.1239517</v>
      </c>
      <c r="C455">
        <v>0.11801399999999999</v>
      </c>
      <c r="D455">
        <v>0.14562849999999999</v>
      </c>
      <c r="E455">
        <v>0.1364023</v>
      </c>
      <c r="F455">
        <v>0.1227813</v>
      </c>
      <c r="G455">
        <v>0.135771</v>
      </c>
      <c r="H455">
        <v>0.1125118</v>
      </c>
      <c r="I455">
        <v>0.11891359999999999</v>
      </c>
      <c r="J455">
        <v>0.12748590000000001</v>
      </c>
      <c r="K455">
        <v>0.1200596</v>
      </c>
      <c r="L455">
        <v>0.13901669999999999</v>
      </c>
      <c r="M455">
        <v>0.1196183</v>
      </c>
      <c r="N455">
        <v>0.1305615</v>
      </c>
      <c r="O455">
        <v>0.12611600000000001</v>
      </c>
      <c r="P455">
        <v>0.14169399999999999</v>
      </c>
      <c r="Q455">
        <v>0.1293928</v>
      </c>
      <c r="R455">
        <v>0.12752340000000001</v>
      </c>
      <c r="S455">
        <v>0.11938360000000001</v>
      </c>
      <c r="T455">
        <v>0.112141</v>
      </c>
      <c r="U455">
        <v>0.13465479999999999</v>
      </c>
    </row>
    <row r="456" spans="1:21" x14ac:dyDescent="0.25">
      <c r="A456" s="20">
        <f>0.000000270058*10^9</f>
        <v>270.05800000000005</v>
      </c>
      <c r="B456">
        <v>0.12907379999999999</v>
      </c>
      <c r="C456">
        <v>0.10417999999999999</v>
      </c>
      <c r="D456">
        <v>0.13281019999999999</v>
      </c>
      <c r="E456">
        <v>0.1396078</v>
      </c>
      <c r="F456">
        <v>0.1198871</v>
      </c>
      <c r="G456">
        <v>0.13827220000000001</v>
      </c>
      <c r="H456">
        <v>0.12735179999999999</v>
      </c>
      <c r="I456">
        <v>0.12528590000000001</v>
      </c>
      <c r="J456">
        <v>0.13058239999999999</v>
      </c>
      <c r="K456">
        <v>0.1284612</v>
      </c>
      <c r="L456">
        <v>0.1393701</v>
      </c>
      <c r="M456">
        <v>0.1154346</v>
      </c>
      <c r="N456">
        <v>0.12859580000000001</v>
      </c>
      <c r="O456">
        <v>0.1211742</v>
      </c>
      <c r="P456">
        <v>0.13904179999999999</v>
      </c>
      <c r="Q456">
        <v>0.13699919999999999</v>
      </c>
      <c r="R456">
        <v>0.126634</v>
      </c>
      <c r="S456">
        <v>0.1330858</v>
      </c>
      <c r="T456">
        <v>0.1138899</v>
      </c>
      <c r="U456">
        <v>0.13290840000000001</v>
      </c>
    </row>
    <row r="457" spans="1:21" x14ac:dyDescent="0.25">
      <c r="A457" s="20">
        <f>0.000000271058*10^9</f>
        <v>271.05799999999999</v>
      </c>
      <c r="B457">
        <v>0.1350142</v>
      </c>
      <c r="C457">
        <v>0.1047963</v>
      </c>
      <c r="D457">
        <v>0.11354450000000001</v>
      </c>
      <c r="E457">
        <v>0.14630099999999999</v>
      </c>
      <c r="F457">
        <v>0.1093321</v>
      </c>
      <c r="G457">
        <v>0.13814000000000001</v>
      </c>
      <c r="H457">
        <v>0.1325897</v>
      </c>
      <c r="I457">
        <v>0.13922200000000001</v>
      </c>
      <c r="J457">
        <v>0.13396050000000001</v>
      </c>
      <c r="K457">
        <v>0.1355788</v>
      </c>
      <c r="L457">
        <v>0.12889919999999999</v>
      </c>
      <c r="M457">
        <v>0.1191589</v>
      </c>
      <c r="N457">
        <v>0.13278239999999999</v>
      </c>
      <c r="O457">
        <v>0.1222818</v>
      </c>
      <c r="P457">
        <v>0.13264980000000001</v>
      </c>
      <c r="Q457">
        <v>0.1443719</v>
      </c>
      <c r="R457">
        <v>0.12273779999999999</v>
      </c>
      <c r="S457">
        <v>0.1335953</v>
      </c>
      <c r="T457">
        <v>0.1243964</v>
      </c>
      <c r="U457">
        <v>0.11718820000000001</v>
      </c>
    </row>
    <row r="458" spans="1:21" x14ac:dyDescent="0.25">
      <c r="A458" s="20">
        <f>0.000000272058*10^9</f>
        <v>272.05799999999999</v>
      </c>
      <c r="B458">
        <v>0.133186</v>
      </c>
      <c r="C458">
        <v>0.10994909999999999</v>
      </c>
      <c r="D458">
        <v>0.1067563</v>
      </c>
      <c r="E458">
        <v>0.1454155</v>
      </c>
      <c r="F458">
        <v>0.11423800000000001</v>
      </c>
      <c r="G458">
        <v>0.13274269999999999</v>
      </c>
      <c r="H458">
        <v>0.12799340000000001</v>
      </c>
      <c r="I458">
        <v>0.13271279999999999</v>
      </c>
      <c r="J458">
        <v>0.12652189999999999</v>
      </c>
      <c r="K458">
        <v>0.1344147</v>
      </c>
      <c r="L458">
        <v>0.1292422</v>
      </c>
      <c r="M458">
        <v>0.13144620000000001</v>
      </c>
      <c r="N458">
        <v>0.13192999999999999</v>
      </c>
      <c r="O458">
        <v>0.13108719999999999</v>
      </c>
      <c r="P458">
        <v>0.13168289999999999</v>
      </c>
      <c r="Q458">
        <v>0.13972390000000001</v>
      </c>
      <c r="R458">
        <v>0.115233</v>
      </c>
      <c r="S458">
        <v>0.1245006</v>
      </c>
      <c r="T458">
        <v>0.13367399999999999</v>
      </c>
      <c r="U458">
        <v>0.11172559999999999</v>
      </c>
    </row>
    <row r="459" spans="1:21" x14ac:dyDescent="0.25">
      <c r="A459" s="20">
        <f>0.000000273058*10^9</f>
        <v>273.05799999999999</v>
      </c>
      <c r="B459">
        <v>0.1198685</v>
      </c>
      <c r="C459">
        <v>0.114218</v>
      </c>
      <c r="D459">
        <v>0.1226198</v>
      </c>
      <c r="E459">
        <v>0.1396955</v>
      </c>
      <c r="F459">
        <v>0.12701599999999999</v>
      </c>
      <c r="G459">
        <v>0.1196887</v>
      </c>
      <c r="H459">
        <v>0.1280297</v>
      </c>
      <c r="I459">
        <v>0.11141710000000001</v>
      </c>
      <c r="J459">
        <v>0.1171591</v>
      </c>
      <c r="K459">
        <v>0.12950890000000001</v>
      </c>
      <c r="L459">
        <v>0.13596</v>
      </c>
      <c r="M459">
        <v>0.13570260000000001</v>
      </c>
      <c r="N459">
        <v>0.12710080000000001</v>
      </c>
      <c r="O459">
        <v>0.13097539999999999</v>
      </c>
      <c r="P459">
        <v>0.1295511</v>
      </c>
      <c r="Q459">
        <v>0.1245044</v>
      </c>
      <c r="R459">
        <v>0.11615789999999999</v>
      </c>
      <c r="S459">
        <v>0.1157123</v>
      </c>
      <c r="T459">
        <v>0.13400519999999999</v>
      </c>
      <c r="U459">
        <v>0.11915050000000001</v>
      </c>
    </row>
    <row r="460" spans="1:21" x14ac:dyDescent="0.25">
      <c r="A460" s="20">
        <f>0.000000274058*10^9</f>
        <v>274.05799999999999</v>
      </c>
      <c r="B460">
        <v>0.1121301</v>
      </c>
      <c r="C460">
        <v>0.1227279</v>
      </c>
      <c r="D460">
        <v>0.13584979999999999</v>
      </c>
      <c r="E460">
        <v>0.13056799999999999</v>
      </c>
      <c r="F460">
        <v>0.124255</v>
      </c>
      <c r="G460">
        <v>0.1165701</v>
      </c>
      <c r="H460">
        <v>0.12956570000000001</v>
      </c>
      <c r="I460">
        <v>0.1095122</v>
      </c>
      <c r="J460">
        <v>0.1177556</v>
      </c>
      <c r="K460">
        <v>0.11923640000000001</v>
      </c>
      <c r="L460">
        <v>0.12167790000000001</v>
      </c>
      <c r="M460">
        <v>0.12546089999999999</v>
      </c>
      <c r="N460">
        <v>0.12801979999999999</v>
      </c>
      <c r="O460">
        <v>0.12431639999999999</v>
      </c>
      <c r="P460">
        <v>0.1208238</v>
      </c>
      <c r="Q460">
        <v>0.11508649999999999</v>
      </c>
      <c r="R460">
        <v>0.122978</v>
      </c>
      <c r="S460">
        <v>0.10528849999999999</v>
      </c>
      <c r="T460">
        <v>0.1268773</v>
      </c>
      <c r="U460">
        <v>0.1237475</v>
      </c>
    </row>
    <row r="461" spans="1:21" x14ac:dyDescent="0.25">
      <c r="A461" s="20">
        <f>0.000000275058*10^9</f>
        <v>275.05799999999999</v>
      </c>
      <c r="B461">
        <v>0.125749</v>
      </c>
      <c r="C461">
        <v>0.13024060000000001</v>
      </c>
      <c r="D461">
        <v>0.12032900000000001</v>
      </c>
      <c r="E461">
        <v>0.1187019</v>
      </c>
      <c r="F461">
        <v>0.1197081</v>
      </c>
      <c r="G461">
        <v>0.12728249999999999</v>
      </c>
      <c r="H461">
        <v>0.1179871</v>
      </c>
      <c r="I461">
        <v>0.1221221</v>
      </c>
      <c r="J461">
        <v>0.12224450000000001</v>
      </c>
      <c r="K461">
        <v>0.1118794</v>
      </c>
      <c r="L461">
        <v>0.1014914</v>
      </c>
      <c r="M461">
        <v>0.1207242</v>
      </c>
      <c r="N461">
        <v>0.1265811</v>
      </c>
      <c r="O461">
        <v>0.1213476</v>
      </c>
      <c r="P461">
        <v>0.1137682</v>
      </c>
      <c r="Q461">
        <v>0.1178954</v>
      </c>
      <c r="R461">
        <v>0.1276137</v>
      </c>
      <c r="S461">
        <v>0.1062183</v>
      </c>
      <c r="T461">
        <v>0.1234331</v>
      </c>
      <c r="U461">
        <v>0.1249324</v>
      </c>
    </row>
    <row r="462" spans="1:21" x14ac:dyDescent="0.25">
      <c r="A462" s="20">
        <f>0.000000276058*10^9</f>
        <v>276.05799999999999</v>
      </c>
      <c r="B462">
        <v>0.14194399999999999</v>
      </c>
      <c r="C462">
        <v>0.1222328</v>
      </c>
      <c r="D462">
        <v>0.10277</v>
      </c>
      <c r="E462">
        <v>0.11457390000000001</v>
      </c>
      <c r="F462">
        <v>0.12847910000000001</v>
      </c>
      <c r="G462">
        <v>0.12708929999999999</v>
      </c>
      <c r="H462">
        <v>9.5905859999999996E-2</v>
      </c>
      <c r="I462">
        <v>0.12763849999999999</v>
      </c>
      <c r="J462">
        <v>0.12574669999999999</v>
      </c>
      <c r="K462">
        <v>0.1177854</v>
      </c>
      <c r="L462">
        <v>0.10487779999999999</v>
      </c>
      <c r="M462">
        <v>0.13110740000000001</v>
      </c>
      <c r="N462">
        <v>0.1171719</v>
      </c>
      <c r="O462">
        <v>0.11401</v>
      </c>
      <c r="P462">
        <v>0.11323569999999999</v>
      </c>
      <c r="Q462">
        <v>0.1227398</v>
      </c>
      <c r="R462">
        <v>0.1307429</v>
      </c>
      <c r="S462">
        <v>0.1207178</v>
      </c>
      <c r="T462">
        <v>0.1237325</v>
      </c>
      <c r="U462">
        <v>0.1248538</v>
      </c>
    </row>
    <row r="463" spans="1:21" x14ac:dyDescent="0.25">
      <c r="A463" s="20">
        <f>0.000000277058*10^9</f>
        <v>277.05799999999999</v>
      </c>
      <c r="B463">
        <v>0.13497770000000001</v>
      </c>
      <c r="C463">
        <v>0.104225</v>
      </c>
      <c r="D463">
        <v>0.1020006</v>
      </c>
      <c r="E463">
        <v>0.1199389</v>
      </c>
      <c r="F463">
        <v>0.13197490000000001</v>
      </c>
      <c r="G463">
        <v>0.1103823</v>
      </c>
      <c r="H463">
        <v>9.3245030000000007E-2</v>
      </c>
      <c r="I463">
        <v>0.13015769999999999</v>
      </c>
      <c r="J463">
        <v>0.12842780000000001</v>
      </c>
      <c r="K463">
        <v>0.1210431</v>
      </c>
      <c r="L463">
        <v>0.11584999999999999</v>
      </c>
      <c r="M463">
        <v>0.13387499999999999</v>
      </c>
      <c r="N463">
        <v>0.1102112</v>
      </c>
      <c r="O463">
        <v>0.1018376</v>
      </c>
      <c r="P463">
        <v>0.1126978</v>
      </c>
      <c r="Q463">
        <v>0.1177465</v>
      </c>
      <c r="R463">
        <v>0.122504</v>
      </c>
      <c r="S463">
        <v>0.1273744</v>
      </c>
      <c r="T463">
        <v>0.12517800000000001</v>
      </c>
      <c r="U463">
        <v>0.12295200000000001</v>
      </c>
    </row>
    <row r="464" spans="1:21" x14ac:dyDescent="0.25">
      <c r="A464" s="20">
        <f>0.000000278058*10^9</f>
        <v>278.05799999999999</v>
      </c>
      <c r="B464">
        <v>0.1143598</v>
      </c>
      <c r="C464">
        <v>9.7122829999999993E-2</v>
      </c>
      <c r="D464">
        <v>0.1102202</v>
      </c>
      <c r="E464">
        <v>0.12387960000000001</v>
      </c>
      <c r="F464">
        <v>0.1219964</v>
      </c>
      <c r="G464">
        <v>0.1041813</v>
      </c>
      <c r="H464">
        <v>0.11403489999999999</v>
      </c>
      <c r="I464">
        <v>0.12702859999999999</v>
      </c>
      <c r="J464">
        <v>0.12870509999999999</v>
      </c>
      <c r="K464">
        <v>0.1192593</v>
      </c>
      <c r="L464">
        <v>0.120154</v>
      </c>
      <c r="M464">
        <v>0.1215147</v>
      </c>
      <c r="N464">
        <v>0.11412219999999999</v>
      </c>
      <c r="O464">
        <v>0.1016456</v>
      </c>
      <c r="P464">
        <v>0.11539580000000001</v>
      </c>
      <c r="Q464">
        <v>0.1122942</v>
      </c>
      <c r="R464">
        <v>0.107345</v>
      </c>
      <c r="S464">
        <v>0.1243571</v>
      </c>
      <c r="T464">
        <v>0.1291572</v>
      </c>
      <c r="U464">
        <v>0.1188703</v>
      </c>
    </row>
    <row r="465" spans="1:21" x14ac:dyDescent="0.25">
      <c r="A465" s="20">
        <f>0.000000279058*10^9</f>
        <v>279.05799999999999</v>
      </c>
      <c r="B465">
        <v>0.100323</v>
      </c>
      <c r="C465">
        <v>0.10569480000000001</v>
      </c>
      <c r="D465">
        <v>0.12548419999999999</v>
      </c>
      <c r="E465">
        <v>0.1222917</v>
      </c>
      <c r="F465">
        <v>0.1074748</v>
      </c>
      <c r="G465">
        <v>0.1124011</v>
      </c>
      <c r="H465">
        <v>0.1213496</v>
      </c>
      <c r="I465">
        <v>0.1113661</v>
      </c>
      <c r="J465">
        <v>0.1235646</v>
      </c>
      <c r="K465">
        <v>0.12385549999999999</v>
      </c>
      <c r="L465">
        <v>0.12486949999999999</v>
      </c>
      <c r="M465">
        <v>0.1196796</v>
      </c>
      <c r="N465">
        <v>0.1192761</v>
      </c>
      <c r="O465">
        <v>0.116108</v>
      </c>
      <c r="P465">
        <v>0.1205454</v>
      </c>
      <c r="Q465">
        <v>0.1169254</v>
      </c>
      <c r="R465">
        <v>0.1067985</v>
      </c>
      <c r="S465">
        <v>0.1256882</v>
      </c>
      <c r="T465">
        <v>0.12619150000000001</v>
      </c>
      <c r="U465">
        <v>0.1187491</v>
      </c>
    </row>
    <row r="466" spans="1:21" x14ac:dyDescent="0.25">
      <c r="A466" s="20">
        <f>0.000000280058*10^9</f>
        <v>280.05799999999999</v>
      </c>
      <c r="B466">
        <v>9.8039989999999994E-2</v>
      </c>
      <c r="C466">
        <v>0.1214302</v>
      </c>
      <c r="D466">
        <v>0.12871779999999999</v>
      </c>
      <c r="E466">
        <v>0.11823210000000001</v>
      </c>
      <c r="F466">
        <v>0.10630439999999999</v>
      </c>
      <c r="G466">
        <v>0.11346349999999999</v>
      </c>
      <c r="H466">
        <v>0.109374</v>
      </c>
      <c r="I466">
        <v>0.10018299999999999</v>
      </c>
      <c r="J466">
        <v>0.115713</v>
      </c>
      <c r="K466">
        <v>0.1221955</v>
      </c>
      <c r="L466">
        <v>0.1237804</v>
      </c>
      <c r="M466">
        <v>0.1348357</v>
      </c>
      <c r="N466">
        <v>0.1134988</v>
      </c>
      <c r="O466">
        <v>0.1272547</v>
      </c>
      <c r="P466">
        <v>0.1193188</v>
      </c>
      <c r="Q466">
        <v>0.12117600000000001</v>
      </c>
      <c r="R466">
        <v>0.1195946</v>
      </c>
      <c r="S466">
        <v>0.12620319999999999</v>
      </c>
      <c r="T466">
        <v>0.11643199999999999</v>
      </c>
      <c r="U466">
        <v>0.1229442</v>
      </c>
    </row>
    <row r="467" spans="1:21" x14ac:dyDescent="0.25">
      <c r="A467" s="20">
        <f>0.000000281058*10^9</f>
        <v>281.05799999999999</v>
      </c>
      <c r="B467">
        <v>0.10923190000000001</v>
      </c>
      <c r="C467">
        <v>0.1340267</v>
      </c>
      <c r="D467">
        <v>0.1210961</v>
      </c>
      <c r="E467">
        <v>0.1127208</v>
      </c>
      <c r="F467">
        <v>0.1195341</v>
      </c>
      <c r="G467">
        <v>0.110212</v>
      </c>
      <c r="H467">
        <v>0.1020404</v>
      </c>
      <c r="I467">
        <v>9.9974160000000006E-2</v>
      </c>
      <c r="J467">
        <v>0.1166836</v>
      </c>
      <c r="K467">
        <v>0.1150437</v>
      </c>
      <c r="L467">
        <v>0.1077588</v>
      </c>
      <c r="M467">
        <v>0.14180409999999999</v>
      </c>
      <c r="N467">
        <v>0.10967739999999999</v>
      </c>
      <c r="O467">
        <v>0.1251689</v>
      </c>
      <c r="P467">
        <v>0.10987379999999999</v>
      </c>
      <c r="Q467">
        <v>0.11544889999999999</v>
      </c>
      <c r="R467">
        <v>0.13195850000000001</v>
      </c>
      <c r="S467">
        <v>0.115254</v>
      </c>
      <c r="T467">
        <v>0.1087765</v>
      </c>
      <c r="U467">
        <v>0.1148367</v>
      </c>
    </row>
    <row r="468" spans="1:21" x14ac:dyDescent="0.25">
      <c r="A468" s="20">
        <f>0.000000282058*10^9</f>
        <v>282.05800000000005</v>
      </c>
      <c r="B468">
        <v>0.1213741</v>
      </c>
      <c r="C468">
        <v>0.13583619999999999</v>
      </c>
      <c r="D468">
        <v>0.12129910000000001</v>
      </c>
      <c r="E468">
        <v>0.1134969</v>
      </c>
      <c r="F468">
        <v>0.1160767</v>
      </c>
      <c r="G468">
        <v>0.10924689999999999</v>
      </c>
      <c r="H468">
        <v>0.10534930000000001</v>
      </c>
      <c r="I468">
        <v>0.1021112</v>
      </c>
      <c r="J468">
        <v>0.1242766</v>
      </c>
      <c r="K468">
        <v>0.1202917</v>
      </c>
      <c r="L468">
        <v>9.4032350000000001E-2</v>
      </c>
      <c r="M468">
        <v>0.12891330000000001</v>
      </c>
      <c r="N468">
        <v>0.1151399</v>
      </c>
      <c r="O468">
        <v>0.1186431</v>
      </c>
      <c r="P468">
        <v>0.1012834</v>
      </c>
      <c r="Q468">
        <v>0.1052878</v>
      </c>
      <c r="R468">
        <v>0.13555629999999999</v>
      </c>
      <c r="S468">
        <v>0.10668809999999999</v>
      </c>
      <c r="T468">
        <v>0.10318819999999999</v>
      </c>
      <c r="U468">
        <v>0.1018328</v>
      </c>
    </row>
    <row r="469" spans="1:21" x14ac:dyDescent="0.25">
      <c r="A469" s="20">
        <f>0.000000283058*10^9</f>
        <v>283.05799999999999</v>
      </c>
      <c r="B469">
        <v>0.1198975</v>
      </c>
      <c r="C469">
        <v>0.1350431</v>
      </c>
      <c r="D469">
        <v>0.118973</v>
      </c>
      <c r="E469">
        <v>0.1189129</v>
      </c>
      <c r="F469">
        <v>0.1000619</v>
      </c>
      <c r="G469">
        <v>0.1100105</v>
      </c>
      <c r="H469">
        <v>0.11410389999999999</v>
      </c>
      <c r="I469">
        <v>0.1116304</v>
      </c>
      <c r="J469">
        <v>0.125802</v>
      </c>
      <c r="K469">
        <v>0.1274633</v>
      </c>
      <c r="L469">
        <v>0.101782</v>
      </c>
      <c r="M469">
        <v>0.1142864</v>
      </c>
      <c r="N469">
        <v>0.1150042</v>
      </c>
      <c r="O469">
        <v>0.1129802</v>
      </c>
      <c r="P469">
        <v>0.10091600000000001</v>
      </c>
      <c r="Q469">
        <v>0.1012696</v>
      </c>
      <c r="R469">
        <v>0.1276698</v>
      </c>
      <c r="S469">
        <v>0.11730839999999999</v>
      </c>
      <c r="T469">
        <v>0.1049552</v>
      </c>
      <c r="U469">
        <v>0.1072664</v>
      </c>
    </row>
    <row r="470" spans="1:21" x14ac:dyDescent="0.25">
      <c r="A470" s="20">
        <f>0.000000284058*10^9</f>
        <v>284.05799999999999</v>
      </c>
      <c r="B470">
        <v>0.1172754</v>
      </c>
      <c r="C470">
        <v>0.13045010000000001</v>
      </c>
      <c r="D470">
        <v>0.1145147</v>
      </c>
      <c r="E470">
        <v>0.11539439999999999</v>
      </c>
      <c r="F470">
        <v>0.1015268</v>
      </c>
      <c r="G470">
        <v>0.1166243</v>
      </c>
      <c r="H470">
        <v>0.1164076</v>
      </c>
      <c r="I470">
        <v>0.12070069999999999</v>
      </c>
      <c r="J470">
        <v>0.1251331</v>
      </c>
      <c r="K470">
        <v>0.1231867</v>
      </c>
      <c r="L470">
        <v>0.1097215</v>
      </c>
      <c r="M470">
        <v>0.1136146</v>
      </c>
      <c r="N470">
        <v>0.1100003</v>
      </c>
      <c r="O470">
        <v>0.10694720000000001</v>
      </c>
      <c r="P470">
        <v>0.1044784</v>
      </c>
      <c r="Q470">
        <v>0.1040857</v>
      </c>
      <c r="R470">
        <v>0.1108423</v>
      </c>
      <c r="S470">
        <v>0.13019720000000001</v>
      </c>
      <c r="T470">
        <v>0.10688830000000001</v>
      </c>
      <c r="U470">
        <v>0.121125</v>
      </c>
    </row>
    <row r="471" spans="1:21" x14ac:dyDescent="0.25">
      <c r="A471" s="20">
        <f>0.000000285058*10^9</f>
        <v>285.05799999999999</v>
      </c>
      <c r="B471">
        <v>0.11977930000000001</v>
      </c>
      <c r="C471">
        <v>0.1191748</v>
      </c>
      <c r="D471">
        <v>0.11527759999999999</v>
      </c>
      <c r="E471">
        <v>0.1106061</v>
      </c>
      <c r="F471">
        <v>0.1078621</v>
      </c>
      <c r="G471">
        <v>0.1166828</v>
      </c>
      <c r="H471">
        <v>0.11195339999999999</v>
      </c>
      <c r="I471">
        <v>0.10992449999999999</v>
      </c>
      <c r="J471">
        <v>0.12613469999999999</v>
      </c>
      <c r="K471">
        <v>0.12412280000000001</v>
      </c>
      <c r="L471">
        <v>0.1048449</v>
      </c>
      <c r="M471">
        <v>0.1191947</v>
      </c>
      <c r="N471">
        <v>0.1172193</v>
      </c>
      <c r="O471">
        <v>0.1048404</v>
      </c>
      <c r="P471">
        <v>0.1124044</v>
      </c>
      <c r="Q471">
        <v>0.1103509</v>
      </c>
      <c r="R471">
        <v>9.8152329999999996E-2</v>
      </c>
      <c r="S471">
        <v>0.1276214</v>
      </c>
      <c r="T471">
        <v>9.8612329999999998E-2</v>
      </c>
      <c r="U471">
        <v>0.12196220000000001</v>
      </c>
    </row>
    <row r="472" spans="1:21" x14ac:dyDescent="0.25">
      <c r="A472" s="20">
        <f>0.000000286058*10^9</f>
        <v>286.05799999999999</v>
      </c>
      <c r="B472">
        <v>0.1157551</v>
      </c>
      <c r="C472">
        <v>0.1182922</v>
      </c>
      <c r="D472">
        <v>0.10982749999999999</v>
      </c>
      <c r="E472">
        <v>0.1180018</v>
      </c>
      <c r="F472">
        <v>0.10141509999999999</v>
      </c>
      <c r="G472">
        <v>0.1097419</v>
      </c>
      <c r="H472">
        <v>0.1139936</v>
      </c>
      <c r="I472">
        <v>0.1012506</v>
      </c>
      <c r="J472">
        <v>0.1197323</v>
      </c>
      <c r="K472">
        <v>0.13458870000000001</v>
      </c>
      <c r="L472">
        <v>0.1046406</v>
      </c>
      <c r="M472">
        <v>0.1215407</v>
      </c>
      <c r="N472">
        <v>0.12993779999999999</v>
      </c>
      <c r="O472">
        <v>0.1046578</v>
      </c>
      <c r="P472">
        <v>0.1196704</v>
      </c>
      <c r="Q472">
        <v>0.1136112</v>
      </c>
      <c r="R472">
        <v>9.9639930000000002E-2</v>
      </c>
      <c r="S472">
        <v>0.11761439999999999</v>
      </c>
      <c r="T472">
        <v>9.5027929999999997E-2</v>
      </c>
      <c r="U472">
        <v>0.112599</v>
      </c>
    </row>
    <row r="473" spans="1:21" x14ac:dyDescent="0.25">
      <c r="A473" s="20">
        <f>0.000000287058*10^9</f>
        <v>287.05799999999999</v>
      </c>
      <c r="B473">
        <v>0.1095165</v>
      </c>
      <c r="C473">
        <v>0.12598290000000001</v>
      </c>
      <c r="D473">
        <v>0.1008983</v>
      </c>
      <c r="E473">
        <v>0.1251758</v>
      </c>
      <c r="F473">
        <v>9.8376130000000006E-2</v>
      </c>
      <c r="G473">
        <v>0.11523940000000001</v>
      </c>
      <c r="H473">
        <v>0.1167947</v>
      </c>
      <c r="I473">
        <v>0.11064069999999999</v>
      </c>
      <c r="J473">
        <v>0.10800800000000001</v>
      </c>
      <c r="K473">
        <v>0.13528499999999999</v>
      </c>
      <c r="L473">
        <v>0.1075303</v>
      </c>
      <c r="M473">
        <v>0.1189692</v>
      </c>
      <c r="N473">
        <v>0.1286379</v>
      </c>
      <c r="O473">
        <v>0.1007779</v>
      </c>
      <c r="P473">
        <v>0.1218036</v>
      </c>
      <c r="Q473">
        <v>0.1039224</v>
      </c>
      <c r="R473">
        <v>0.10242370000000001</v>
      </c>
      <c r="S473">
        <v>0.1087095</v>
      </c>
      <c r="T473">
        <v>0.10150389999999999</v>
      </c>
      <c r="U473">
        <v>0.1033927</v>
      </c>
    </row>
    <row r="474" spans="1:21" x14ac:dyDescent="0.25">
      <c r="A474" s="20">
        <f>0.000000288058*10^9</f>
        <v>288.05799999999999</v>
      </c>
      <c r="B474">
        <v>0.1135525</v>
      </c>
      <c r="C474">
        <v>0.12440420000000001</v>
      </c>
      <c r="D474">
        <v>0.1016807</v>
      </c>
      <c r="E474">
        <v>0.1178739</v>
      </c>
      <c r="F474">
        <v>0.10537150000000001</v>
      </c>
      <c r="G474">
        <v>0.1240884</v>
      </c>
      <c r="H474">
        <v>0.1115111</v>
      </c>
      <c r="I474">
        <v>0.1100223</v>
      </c>
      <c r="J474">
        <v>0.1016166</v>
      </c>
      <c r="K474">
        <v>0.1219698</v>
      </c>
      <c r="L474">
        <v>0.1051049</v>
      </c>
      <c r="M474">
        <v>0.1162132</v>
      </c>
      <c r="N474">
        <v>0.11950040000000001</v>
      </c>
      <c r="O474">
        <v>9.970714E-2</v>
      </c>
      <c r="P474">
        <v>0.1283156</v>
      </c>
      <c r="Q474">
        <v>9.1923469999999993E-2</v>
      </c>
      <c r="R474">
        <v>0.1036125</v>
      </c>
      <c r="S474">
        <v>0.10419340000000001</v>
      </c>
      <c r="T474">
        <v>0.1118107</v>
      </c>
      <c r="U474">
        <v>0.10146769999999999</v>
      </c>
    </row>
    <row r="475" spans="1:21" x14ac:dyDescent="0.25">
      <c r="A475" s="20">
        <f>0.000000289058*10^9</f>
        <v>289.05799999999999</v>
      </c>
      <c r="B475">
        <v>0.1210865</v>
      </c>
      <c r="C475">
        <v>0.1075029</v>
      </c>
      <c r="D475">
        <v>0.1083197</v>
      </c>
      <c r="E475">
        <v>0.10782319999999999</v>
      </c>
      <c r="F475">
        <v>0.1034238</v>
      </c>
      <c r="G475">
        <v>0.1190474</v>
      </c>
      <c r="H475">
        <v>0.105931</v>
      </c>
      <c r="I475">
        <v>0.103007</v>
      </c>
      <c r="J475">
        <v>0.1026475</v>
      </c>
      <c r="K475">
        <v>0.1126619</v>
      </c>
      <c r="L475">
        <v>0.1012248</v>
      </c>
      <c r="M475">
        <v>0.1175421</v>
      </c>
      <c r="N475">
        <v>0.1138685</v>
      </c>
      <c r="O475">
        <v>0.10353270000000001</v>
      </c>
      <c r="P475">
        <v>0.13215389999999999</v>
      </c>
      <c r="Q475">
        <v>9.3196299999999996E-2</v>
      </c>
      <c r="R475">
        <v>0.1161042</v>
      </c>
      <c r="S475">
        <v>9.968428E-2</v>
      </c>
      <c r="T475">
        <v>0.1170683</v>
      </c>
      <c r="U475">
        <v>0.10673100000000001</v>
      </c>
    </row>
    <row r="476" spans="1:21" x14ac:dyDescent="0.25">
      <c r="A476" s="20">
        <f>0.000000290058*10^9</f>
        <v>290.05799999999999</v>
      </c>
      <c r="B476">
        <v>0.1149666</v>
      </c>
      <c r="C476">
        <v>8.9759510000000001E-2</v>
      </c>
      <c r="D476">
        <v>0.1106288</v>
      </c>
      <c r="E476">
        <v>0.10930620000000001</v>
      </c>
      <c r="F476">
        <v>9.1281730000000005E-2</v>
      </c>
      <c r="G476">
        <v>0.1112143</v>
      </c>
      <c r="H476">
        <v>0.10776819999999999</v>
      </c>
      <c r="I476">
        <v>0.1072499</v>
      </c>
      <c r="J476">
        <v>0.1063798</v>
      </c>
      <c r="K476">
        <v>0.12157999999999999</v>
      </c>
      <c r="L476">
        <v>9.9802479999999999E-2</v>
      </c>
      <c r="M476">
        <v>0.1145823</v>
      </c>
      <c r="N476">
        <v>0.1138274</v>
      </c>
      <c r="O476">
        <v>0.10464329999999999</v>
      </c>
      <c r="P476">
        <v>0.124735</v>
      </c>
      <c r="Q476">
        <v>9.9875140000000001E-2</v>
      </c>
      <c r="R476">
        <v>0.12627569999999999</v>
      </c>
      <c r="S476">
        <v>9.5197000000000004E-2</v>
      </c>
      <c r="T476">
        <v>0.1073793</v>
      </c>
      <c r="U476">
        <v>0.1032947</v>
      </c>
    </row>
    <row r="477" spans="1:21" x14ac:dyDescent="0.25">
      <c r="A477" s="20">
        <f>0.000000291058*10^9</f>
        <v>291.05799999999999</v>
      </c>
      <c r="B477">
        <v>9.6171859999999998E-2</v>
      </c>
      <c r="C477">
        <v>8.9382619999999996E-2</v>
      </c>
      <c r="D477">
        <v>0.1098244</v>
      </c>
      <c r="E477">
        <v>0.1160735</v>
      </c>
      <c r="F477">
        <v>9.0775800000000004E-2</v>
      </c>
      <c r="G477">
        <v>0.1123542</v>
      </c>
      <c r="H477">
        <v>0.10761610000000001</v>
      </c>
      <c r="I477">
        <v>0.1103928</v>
      </c>
      <c r="J477">
        <v>0.10686909999999999</v>
      </c>
      <c r="K477">
        <v>0.12907550000000001</v>
      </c>
      <c r="L477">
        <v>9.9761710000000003E-2</v>
      </c>
      <c r="M477">
        <v>0.1041749</v>
      </c>
      <c r="N477">
        <v>0.1162479</v>
      </c>
      <c r="O477">
        <v>0.1049327</v>
      </c>
      <c r="P477">
        <v>0.11824030000000001</v>
      </c>
      <c r="Q477">
        <v>0.1025277</v>
      </c>
      <c r="R477">
        <v>0.1162966</v>
      </c>
      <c r="S477">
        <v>9.9241259999999998E-2</v>
      </c>
      <c r="T477">
        <v>9.9938799999999994E-2</v>
      </c>
      <c r="U477">
        <v>8.9147870000000004E-2</v>
      </c>
    </row>
    <row r="478" spans="1:21" x14ac:dyDescent="0.25">
      <c r="A478" s="20">
        <f>0.000000292058*10^9</f>
        <v>292.05799999999999</v>
      </c>
      <c r="B478">
        <v>8.4626800000000002E-2</v>
      </c>
      <c r="C478">
        <v>9.687395E-2</v>
      </c>
      <c r="D478">
        <v>0.1123435</v>
      </c>
      <c r="E478">
        <v>0.1179214</v>
      </c>
      <c r="F478">
        <v>0.1036431</v>
      </c>
      <c r="G478">
        <v>0.1072978</v>
      </c>
      <c r="H478">
        <v>0.10169549999999999</v>
      </c>
      <c r="I478">
        <v>0.1084232</v>
      </c>
      <c r="J478">
        <v>0.1061135</v>
      </c>
      <c r="K478">
        <v>0.1148426</v>
      </c>
      <c r="L478">
        <v>0.10009179999999999</v>
      </c>
      <c r="M478">
        <v>9.3702179999999996E-2</v>
      </c>
      <c r="N478">
        <v>0.11247939999999999</v>
      </c>
      <c r="O478">
        <v>0.1107596</v>
      </c>
      <c r="P478">
        <v>0.1188379</v>
      </c>
      <c r="Q478">
        <v>0.1013139</v>
      </c>
      <c r="R478">
        <v>0.1071236</v>
      </c>
      <c r="S478">
        <v>0.10525329999999999</v>
      </c>
      <c r="T478">
        <v>0.1067046</v>
      </c>
      <c r="U478">
        <v>8.3474389999999996E-2</v>
      </c>
    </row>
    <row r="479" spans="1:21" x14ac:dyDescent="0.25">
      <c r="A479" s="20">
        <f>0.000000293058*10^9</f>
        <v>293.05799999999999</v>
      </c>
      <c r="B479">
        <v>9.0797950000000002E-2</v>
      </c>
      <c r="C479">
        <v>0.10001839999999999</v>
      </c>
      <c r="D479">
        <v>0.11598890000000001</v>
      </c>
      <c r="E479">
        <v>0.1112925</v>
      </c>
      <c r="F479">
        <v>0.1080199</v>
      </c>
      <c r="G479">
        <v>9.3253119999999995E-2</v>
      </c>
      <c r="H479">
        <v>0.1004753</v>
      </c>
      <c r="I479">
        <v>0.1028797</v>
      </c>
      <c r="J479">
        <v>0.10369780000000001</v>
      </c>
      <c r="K479">
        <v>0.1001872</v>
      </c>
      <c r="L479">
        <v>0.1039418</v>
      </c>
      <c r="M479">
        <v>9.3071619999999994E-2</v>
      </c>
      <c r="N479">
        <v>0.1103613</v>
      </c>
      <c r="O479">
        <v>0.11475589999999999</v>
      </c>
      <c r="P479">
        <v>0.1208661</v>
      </c>
      <c r="Q479">
        <v>9.5555399999999999E-2</v>
      </c>
      <c r="R479">
        <v>0.109829</v>
      </c>
      <c r="S479">
        <v>9.9695539999999999E-2</v>
      </c>
      <c r="T479">
        <v>0.1096665</v>
      </c>
      <c r="U479">
        <v>9.1203359999999997E-2</v>
      </c>
    </row>
    <row r="480" spans="1:21" x14ac:dyDescent="0.25">
      <c r="A480" s="20">
        <f>0.000000294058*10^9</f>
        <v>294.05800000000005</v>
      </c>
      <c r="B480">
        <v>0.1023584</v>
      </c>
      <c r="C480">
        <v>0.1000817</v>
      </c>
      <c r="D480">
        <v>0.1118659</v>
      </c>
      <c r="E480">
        <v>0.1003261</v>
      </c>
      <c r="F480">
        <v>9.262608E-2</v>
      </c>
      <c r="G480">
        <v>9.5581890000000003E-2</v>
      </c>
      <c r="H480">
        <v>0.1022991</v>
      </c>
      <c r="I480">
        <v>8.9526499999999995E-2</v>
      </c>
      <c r="J480">
        <v>9.7455899999999998E-2</v>
      </c>
      <c r="K480">
        <v>0.1037699</v>
      </c>
      <c r="L480">
        <v>0.11005429999999999</v>
      </c>
      <c r="M480">
        <v>0.1026108</v>
      </c>
      <c r="N480">
        <v>0.1163365</v>
      </c>
      <c r="O480">
        <v>0.11094270000000001</v>
      </c>
      <c r="P480">
        <v>0.1173963</v>
      </c>
      <c r="Q480">
        <v>8.8656299999999993E-2</v>
      </c>
      <c r="R480">
        <v>0.10583679999999999</v>
      </c>
      <c r="S480">
        <v>9.2501609999999998E-2</v>
      </c>
      <c r="T480">
        <v>0.10869760000000001</v>
      </c>
      <c r="U480">
        <v>0.10020809999999999</v>
      </c>
    </row>
    <row r="481" spans="1:21" x14ac:dyDescent="0.25">
      <c r="A481" s="20">
        <f>0.000000295058*10^9</f>
        <v>295.05799999999999</v>
      </c>
      <c r="B481">
        <v>0.1046504</v>
      </c>
      <c r="C481">
        <v>9.552165E-2</v>
      </c>
      <c r="D481">
        <v>0.10432959999999999</v>
      </c>
      <c r="E481">
        <v>9.4775139999999994E-2</v>
      </c>
      <c r="F481">
        <v>7.714915E-2</v>
      </c>
      <c r="G481">
        <v>0.10754909999999999</v>
      </c>
      <c r="H481">
        <v>0.1053123</v>
      </c>
      <c r="I481">
        <v>8.1942680000000004E-2</v>
      </c>
      <c r="J481">
        <v>0.1012125</v>
      </c>
      <c r="K481">
        <v>0.1126342</v>
      </c>
      <c r="L481">
        <v>0.11298080000000001</v>
      </c>
      <c r="M481">
        <v>0.1085907</v>
      </c>
      <c r="N481">
        <v>0.1169342</v>
      </c>
      <c r="O481">
        <v>0.10588889999999999</v>
      </c>
      <c r="P481">
        <v>0.1042511</v>
      </c>
      <c r="Q481">
        <v>9.2624540000000005E-2</v>
      </c>
      <c r="R481">
        <v>0.104047</v>
      </c>
      <c r="S481">
        <v>0.1036261</v>
      </c>
      <c r="T481">
        <v>0.1114299</v>
      </c>
      <c r="U481">
        <v>0.1040271</v>
      </c>
    </row>
    <row r="482" spans="1:21" x14ac:dyDescent="0.25">
      <c r="A482" s="20">
        <f>0.000000296058*10^9</f>
        <v>296.05799999999999</v>
      </c>
      <c r="B482">
        <v>0.1045744</v>
      </c>
      <c r="C482">
        <v>9.1541170000000005E-2</v>
      </c>
      <c r="D482">
        <v>0.1058742</v>
      </c>
      <c r="E482">
        <v>9.5466389999999998E-2</v>
      </c>
      <c r="F482">
        <v>8.6697479999999993E-2</v>
      </c>
      <c r="G482">
        <v>0.1091587</v>
      </c>
      <c r="H482">
        <v>0.1040338</v>
      </c>
      <c r="I482">
        <v>8.7818889999999997E-2</v>
      </c>
      <c r="J482">
        <v>0.1126088</v>
      </c>
      <c r="K482">
        <v>0.1122398</v>
      </c>
      <c r="L482">
        <v>0.1108003</v>
      </c>
      <c r="M482">
        <v>0.1106248</v>
      </c>
      <c r="N482">
        <v>0.1096081</v>
      </c>
      <c r="O482">
        <v>0.101259</v>
      </c>
      <c r="P482">
        <v>9.0283440000000006E-2</v>
      </c>
      <c r="Q482">
        <v>0.1047824</v>
      </c>
      <c r="R482">
        <v>0.1099596</v>
      </c>
      <c r="S482">
        <v>0.1082849</v>
      </c>
      <c r="T482">
        <v>0.1071139</v>
      </c>
      <c r="U482">
        <v>0.10811560000000001</v>
      </c>
    </row>
    <row r="483" spans="1:21" x14ac:dyDescent="0.25">
      <c r="A483" s="20">
        <f>0.000000297058*10^9</f>
        <v>297.05799999999999</v>
      </c>
      <c r="B483">
        <v>0.1127823</v>
      </c>
      <c r="C483">
        <v>9.5119510000000004E-2</v>
      </c>
      <c r="D483">
        <v>0.106002</v>
      </c>
      <c r="E483">
        <v>9.6073770000000003E-2</v>
      </c>
      <c r="F483">
        <v>0.10804229999999999</v>
      </c>
      <c r="G483">
        <v>0.1098654</v>
      </c>
      <c r="H483">
        <v>9.5802120000000004E-2</v>
      </c>
      <c r="I483">
        <v>8.5662589999999997E-2</v>
      </c>
      <c r="J483">
        <v>0.11424339999999999</v>
      </c>
      <c r="K483">
        <v>0.1060474</v>
      </c>
      <c r="L483">
        <v>0.1045973</v>
      </c>
      <c r="M483">
        <v>0.112609</v>
      </c>
      <c r="N483">
        <v>0.10274759999999999</v>
      </c>
      <c r="O483">
        <v>9.7365750000000001E-2</v>
      </c>
      <c r="P483">
        <v>9.0062600000000007E-2</v>
      </c>
      <c r="Q483">
        <v>0.10575089999999999</v>
      </c>
      <c r="R483">
        <v>0.10706400000000001</v>
      </c>
      <c r="S483">
        <v>8.4934700000000002E-2</v>
      </c>
      <c r="T483">
        <v>9.7161919999999999E-2</v>
      </c>
      <c r="U483">
        <v>0.1108333</v>
      </c>
    </row>
    <row r="484" spans="1:21" x14ac:dyDescent="0.25">
      <c r="A484" s="20">
        <f>0.000000298058*10^9</f>
        <v>298.05799999999999</v>
      </c>
      <c r="B484">
        <v>0.1174003</v>
      </c>
      <c r="C484">
        <v>9.9006540000000004E-2</v>
      </c>
      <c r="D484">
        <v>9.6044149999999995E-2</v>
      </c>
      <c r="E484">
        <v>9.3163880000000004E-2</v>
      </c>
      <c r="F484">
        <v>0.1127417</v>
      </c>
      <c r="G484">
        <v>0.109649</v>
      </c>
      <c r="H484">
        <v>9.6035380000000004E-2</v>
      </c>
      <c r="I484">
        <v>7.5868370000000004E-2</v>
      </c>
      <c r="J484">
        <v>0.10884439999999999</v>
      </c>
      <c r="K484">
        <v>0.108694</v>
      </c>
      <c r="L484">
        <v>9.9466479999999996E-2</v>
      </c>
      <c r="M484">
        <v>0.1088108</v>
      </c>
      <c r="N484">
        <v>9.8325819999999994E-2</v>
      </c>
      <c r="O484">
        <v>9.3940049999999997E-2</v>
      </c>
      <c r="P484">
        <v>9.5519019999999996E-2</v>
      </c>
      <c r="Q484">
        <v>0.1000534</v>
      </c>
      <c r="R484">
        <v>0.10381650000000001</v>
      </c>
      <c r="S484">
        <v>7.5395149999999994E-2</v>
      </c>
      <c r="T484">
        <v>8.8563279999999994E-2</v>
      </c>
      <c r="U484">
        <v>0.1024491</v>
      </c>
    </row>
    <row r="485" spans="1:21" x14ac:dyDescent="0.25">
      <c r="A485" s="20">
        <f>0.000000299058*10^9</f>
        <v>299.05799999999999</v>
      </c>
      <c r="B485">
        <v>0.1130438</v>
      </c>
      <c r="C485">
        <v>9.8441909999999994E-2</v>
      </c>
      <c r="D485">
        <v>9.3691150000000001E-2</v>
      </c>
      <c r="E485">
        <v>9.5700510000000003E-2</v>
      </c>
      <c r="F485">
        <v>0.1021891</v>
      </c>
      <c r="G485">
        <v>0.1000231</v>
      </c>
      <c r="H485">
        <v>9.826153E-2</v>
      </c>
      <c r="I485">
        <v>8.1741110000000006E-2</v>
      </c>
      <c r="J485">
        <v>0.10104680000000001</v>
      </c>
      <c r="K485">
        <v>0.1173767</v>
      </c>
      <c r="L485">
        <v>0.1033268</v>
      </c>
      <c r="M485">
        <v>0.1042901</v>
      </c>
      <c r="N485">
        <v>9.8276000000000002E-2</v>
      </c>
      <c r="O485">
        <v>9.1264399999999996E-2</v>
      </c>
      <c r="P485">
        <v>9.5989019999999994E-2</v>
      </c>
      <c r="Q485">
        <v>0.1013739</v>
      </c>
      <c r="R485">
        <v>0.1094291</v>
      </c>
      <c r="S485">
        <v>9.3684539999999997E-2</v>
      </c>
      <c r="T485">
        <v>8.6202399999999998E-2</v>
      </c>
      <c r="U485">
        <v>9.4247600000000001E-2</v>
      </c>
    </row>
    <row r="486" spans="1:21" x14ac:dyDescent="0.25">
      <c r="A486" s="20">
        <f>0.000000300058*10^9</f>
        <v>300.05799999999999</v>
      </c>
      <c r="B486">
        <v>0.113839</v>
      </c>
      <c r="C486">
        <v>9.4623540000000006E-2</v>
      </c>
      <c r="D486">
        <v>0.1047155</v>
      </c>
      <c r="E486">
        <v>0.10842</v>
      </c>
      <c r="F486">
        <v>9.6278210000000003E-2</v>
      </c>
      <c r="G486">
        <v>8.8368360000000007E-2</v>
      </c>
      <c r="H486">
        <v>9.1179159999999995E-2</v>
      </c>
      <c r="I486">
        <v>0.1011189</v>
      </c>
      <c r="J486">
        <v>9.5582559999999997E-2</v>
      </c>
      <c r="K486">
        <v>0.12001680000000001</v>
      </c>
      <c r="L486">
        <v>0.1083856</v>
      </c>
      <c r="M486">
        <v>0.1055982</v>
      </c>
      <c r="N486">
        <v>0.10071090000000001</v>
      </c>
      <c r="O486">
        <v>9.0363990000000005E-2</v>
      </c>
      <c r="P486">
        <v>0.1034769</v>
      </c>
      <c r="Q486">
        <v>0.1054312</v>
      </c>
      <c r="R486">
        <v>0.113801</v>
      </c>
      <c r="S486">
        <v>0.1016894</v>
      </c>
      <c r="T486">
        <v>9.5393729999999996E-2</v>
      </c>
      <c r="U486">
        <v>9.6878679999999995E-2</v>
      </c>
    </row>
    <row r="487" spans="1:21" x14ac:dyDescent="0.25">
      <c r="A487" s="20">
        <f>0.000000301058*10^9</f>
        <v>301.05800000000005</v>
      </c>
      <c r="B487">
        <v>0.11422359999999999</v>
      </c>
      <c r="C487">
        <v>8.6721909999999999E-2</v>
      </c>
      <c r="D487">
        <v>0.11271100000000001</v>
      </c>
      <c r="E487">
        <v>0.1136455</v>
      </c>
      <c r="F487">
        <v>0.100381</v>
      </c>
      <c r="G487">
        <v>8.2417030000000002E-2</v>
      </c>
      <c r="H487">
        <v>9.1241130000000004E-2</v>
      </c>
      <c r="I487">
        <v>0.11141570000000001</v>
      </c>
      <c r="J487">
        <v>9.6849560000000001E-2</v>
      </c>
      <c r="K487">
        <v>0.1184098</v>
      </c>
      <c r="L487">
        <v>0.10065979999999999</v>
      </c>
      <c r="M487">
        <v>0.1035957</v>
      </c>
      <c r="N487">
        <v>9.8865499999999995E-2</v>
      </c>
      <c r="O487">
        <v>8.5684739999999995E-2</v>
      </c>
      <c r="P487">
        <v>0.1121902</v>
      </c>
      <c r="Q487">
        <v>0.10762090000000001</v>
      </c>
      <c r="R487">
        <v>0.1132594</v>
      </c>
      <c r="S487">
        <v>9.0820830000000005E-2</v>
      </c>
      <c r="T487">
        <v>0.10518089999999999</v>
      </c>
      <c r="U487">
        <v>0.1005205</v>
      </c>
    </row>
    <row r="488" spans="1:21" x14ac:dyDescent="0.25">
      <c r="A488" s="20">
        <f>0.000000302058*10^9</f>
        <v>302.05799999999999</v>
      </c>
      <c r="B488">
        <v>9.8038829999999993E-2</v>
      </c>
      <c r="C488">
        <v>8.5418530000000006E-2</v>
      </c>
      <c r="D488">
        <v>0.1054297</v>
      </c>
      <c r="E488">
        <v>0.1072618</v>
      </c>
      <c r="F488">
        <v>0.10180889999999999</v>
      </c>
      <c r="G488">
        <v>8.3170380000000002E-2</v>
      </c>
      <c r="H488">
        <v>0.10231990000000001</v>
      </c>
      <c r="I488">
        <v>0.1046489</v>
      </c>
      <c r="J488">
        <v>9.7290539999999995E-2</v>
      </c>
      <c r="K488">
        <v>0.1136819</v>
      </c>
      <c r="L488">
        <v>9.1944319999999996E-2</v>
      </c>
      <c r="M488">
        <v>9.3358200000000002E-2</v>
      </c>
      <c r="N488">
        <v>9.6046259999999994E-2</v>
      </c>
      <c r="O488">
        <v>8.3685019999999999E-2</v>
      </c>
      <c r="P488">
        <v>0.108393</v>
      </c>
      <c r="Q488">
        <v>0.1087148</v>
      </c>
      <c r="R488">
        <v>0.1124081</v>
      </c>
      <c r="S488">
        <v>8.2348950000000004E-2</v>
      </c>
      <c r="T488">
        <v>0.100747</v>
      </c>
      <c r="U488">
        <v>0.100674</v>
      </c>
    </row>
    <row r="489" spans="1:21" x14ac:dyDescent="0.25">
      <c r="A489" s="20">
        <f>0.000000303058*10^9</f>
        <v>303.05799999999999</v>
      </c>
      <c r="B489">
        <v>8.1787479999999996E-2</v>
      </c>
      <c r="C489">
        <v>9.0383359999999996E-2</v>
      </c>
      <c r="D489">
        <v>8.9661530000000003E-2</v>
      </c>
      <c r="E489">
        <v>0.1025513</v>
      </c>
      <c r="F489">
        <v>9.6208119999999994E-2</v>
      </c>
      <c r="G489">
        <v>8.9365379999999994E-2</v>
      </c>
      <c r="H489">
        <v>0.10705870000000001</v>
      </c>
      <c r="I489">
        <v>9.8808229999999997E-2</v>
      </c>
      <c r="J489">
        <v>9.4124990000000006E-2</v>
      </c>
      <c r="K489">
        <v>0.10672810000000001</v>
      </c>
      <c r="L489">
        <v>9.0854859999999996E-2</v>
      </c>
      <c r="M489">
        <v>8.8726150000000004E-2</v>
      </c>
      <c r="N489">
        <v>9.2426880000000003E-2</v>
      </c>
      <c r="O489">
        <v>8.8475780000000004E-2</v>
      </c>
      <c r="P489">
        <v>0.1039704</v>
      </c>
      <c r="Q489">
        <v>0.1115329</v>
      </c>
      <c r="R489">
        <v>0.10783520000000001</v>
      </c>
      <c r="S489">
        <v>8.93042E-2</v>
      </c>
      <c r="T489">
        <v>9.0080869999999993E-2</v>
      </c>
      <c r="U489">
        <v>9.1556979999999996E-2</v>
      </c>
    </row>
    <row r="490" spans="1:21" x14ac:dyDescent="0.25">
      <c r="A490" s="20">
        <f>0.000000304058*10^9</f>
        <v>304.05799999999999</v>
      </c>
      <c r="B490">
        <v>8.629481E-2</v>
      </c>
      <c r="C490">
        <v>8.6606409999999995E-2</v>
      </c>
      <c r="D490">
        <v>8.6042709999999994E-2</v>
      </c>
      <c r="E490">
        <v>0.1020045</v>
      </c>
      <c r="F490">
        <v>9.4159489999999998E-2</v>
      </c>
      <c r="G490">
        <v>9.4661159999999994E-2</v>
      </c>
      <c r="H490">
        <v>0.1003954</v>
      </c>
      <c r="I490">
        <v>0.1011407</v>
      </c>
      <c r="J490">
        <v>9.0212500000000001E-2</v>
      </c>
      <c r="K490">
        <v>0.1038926</v>
      </c>
      <c r="L490">
        <v>8.6623649999999996E-2</v>
      </c>
      <c r="M490">
        <v>9.4249609999999998E-2</v>
      </c>
      <c r="N490">
        <v>8.1106380000000006E-2</v>
      </c>
      <c r="O490">
        <v>9.057954E-2</v>
      </c>
      <c r="P490">
        <v>0.10693080000000001</v>
      </c>
      <c r="Q490">
        <v>0.1084741</v>
      </c>
      <c r="R490">
        <v>0.1004037</v>
      </c>
      <c r="S490">
        <v>0.10389760000000001</v>
      </c>
      <c r="T490">
        <v>9.0856619999999999E-2</v>
      </c>
      <c r="U490">
        <v>7.6997070000000001E-2</v>
      </c>
    </row>
    <row r="491" spans="1:21" x14ac:dyDescent="0.25">
      <c r="A491" s="20">
        <f>0.000000305058*10^9</f>
        <v>305.05799999999999</v>
      </c>
      <c r="B491">
        <v>9.9702230000000003E-2</v>
      </c>
      <c r="C491">
        <v>8.6208499999999993E-2</v>
      </c>
      <c r="D491">
        <v>9.2412159999999993E-2</v>
      </c>
      <c r="E491">
        <v>9.8383399999999996E-2</v>
      </c>
      <c r="F491">
        <v>9.75351E-2</v>
      </c>
      <c r="G491">
        <v>8.7958350000000005E-2</v>
      </c>
      <c r="H491">
        <v>9.4982269999999994E-2</v>
      </c>
      <c r="I491">
        <v>0.10257810000000001</v>
      </c>
      <c r="J491">
        <v>9.3315490000000001E-2</v>
      </c>
      <c r="K491">
        <v>0.10851719999999999</v>
      </c>
      <c r="L491">
        <v>8.4267869999999995E-2</v>
      </c>
      <c r="M491">
        <v>9.8801879999999995E-2</v>
      </c>
      <c r="N491">
        <v>7.5814149999999997E-2</v>
      </c>
      <c r="O491">
        <v>9.3580819999999995E-2</v>
      </c>
      <c r="P491">
        <v>0.11529250000000001</v>
      </c>
      <c r="Q491">
        <v>9.5379569999999997E-2</v>
      </c>
      <c r="R491">
        <v>9.8774529999999999E-2</v>
      </c>
      <c r="S491">
        <v>0.1118138</v>
      </c>
      <c r="T491">
        <v>9.593604E-2</v>
      </c>
      <c r="U491">
        <v>7.9441880000000006E-2</v>
      </c>
    </row>
    <row r="492" spans="1:21" x14ac:dyDescent="0.25">
      <c r="A492" s="20">
        <f>0.000000306058*10^9</f>
        <v>306.05799999999999</v>
      </c>
      <c r="B492">
        <v>0.1029119</v>
      </c>
      <c r="C492">
        <v>9.8688890000000001E-2</v>
      </c>
      <c r="D492">
        <v>8.7497500000000006E-2</v>
      </c>
      <c r="E492">
        <v>8.7954539999999998E-2</v>
      </c>
      <c r="F492">
        <v>9.2236799999999994E-2</v>
      </c>
      <c r="G492">
        <v>7.5216569999999996E-2</v>
      </c>
      <c r="H492">
        <v>9.7622470000000003E-2</v>
      </c>
      <c r="I492">
        <v>0.1030155</v>
      </c>
      <c r="J492">
        <v>0.10417410000000001</v>
      </c>
      <c r="K492">
        <v>0.11352379999999999</v>
      </c>
      <c r="L492">
        <v>8.8587780000000005E-2</v>
      </c>
      <c r="M492">
        <v>9.6733100000000002E-2</v>
      </c>
      <c r="N492">
        <v>8.8508580000000003E-2</v>
      </c>
      <c r="O492">
        <v>9.9251850000000003E-2</v>
      </c>
      <c r="P492">
        <v>0.1210831</v>
      </c>
      <c r="Q492">
        <v>8.7550310000000006E-2</v>
      </c>
      <c r="R492">
        <v>0.10452599999999999</v>
      </c>
      <c r="S492">
        <v>0.1077152</v>
      </c>
      <c r="T492">
        <v>0.1007931</v>
      </c>
      <c r="U492">
        <v>8.9346389999999998E-2</v>
      </c>
    </row>
    <row r="493" spans="1:21" x14ac:dyDescent="0.25">
      <c r="A493" s="20">
        <f>0.000000307058*10^9</f>
        <v>307.05799999999999</v>
      </c>
      <c r="B493">
        <v>8.9291789999999996E-2</v>
      </c>
      <c r="C493">
        <v>0.104653</v>
      </c>
      <c r="D493">
        <v>8.4816840000000004E-2</v>
      </c>
      <c r="E493">
        <v>8.2590590000000005E-2</v>
      </c>
      <c r="F493">
        <v>7.8038910000000003E-2</v>
      </c>
      <c r="G493">
        <v>8.1079479999999995E-2</v>
      </c>
      <c r="H493">
        <v>9.6870319999999996E-2</v>
      </c>
      <c r="I493">
        <v>0.1007921</v>
      </c>
      <c r="J493">
        <v>0.1064732</v>
      </c>
      <c r="K493">
        <v>0.1101077</v>
      </c>
      <c r="L493">
        <v>9.5600050000000006E-2</v>
      </c>
      <c r="M493">
        <v>8.8796799999999995E-2</v>
      </c>
      <c r="N493">
        <v>0.10137839999999999</v>
      </c>
      <c r="O493">
        <v>0.101031</v>
      </c>
      <c r="P493">
        <v>0.1137379</v>
      </c>
      <c r="Q493">
        <v>9.3259190000000006E-2</v>
      </c>
      <c r="R493">
        <v>0.1155909</v>
      </c>
      <c r="S493">
        <v>9.5003770000000001E-2</v>
      </c>
      <c r="T493">
        <v>0.11227769999999999</v>
      </c>
      <c r="U493">
        <v>8.0338480000000004E-2</v>
      </c>
    </row>
    <row r="494" spans="1:21" x14ac:dyDescent="0.25">
      <c r="A494" s="20">
        <f>0.000000308058*10^9</f>
        <v>308.05799999999999</v>
      </c>
      <c r="B494">
        <v>8.1996879999999994E-2</v>
      </c>
      <c r="C494">
        <v>0.101449</v>
      </c>
      <c r="D494">
        <v>0.1025621</v>
      </c>
      <c r="E494">
        <v>8.8875949999999995E-2</v>
      </c>
      <c r="F494">
        <v>7.9164390000000001E-2</v>
      </c>
      <c r="G494">
        <v>0.10206170000000001</v>
      </c>
      <c r="H494">
        <v>8.3801840000000002E-2</v>
      </c>
      <c r="I494">
        <v>9.3975669999999997E-2</v>
      </c>
      <c r="J494">
        <v>0.1018406</v>
      </c>
      <c r="K494">
        <v>0.1031401</v>
      </c>
      <c r="L494">
        <v>0.1053079</v>
      </c>
      <c r="M494">
        <v>8.5952509999999996E-2</v>
      </c>
      <c r="N494">
        <v>9.751108E-2</v>
      </c>
      <c r="O494">
        <v>0.1010544</v>
      </c>
      <c r="P494">
        <v>0.104448</v>
      </c>
      <c r="Q494">
        <v>0.1046562</v>
      </c>
      <c r="R494">
        <v>0.11929480000000001</v>
      </c>
      <c r="S494">
        <v>9.0476920000000002E-2</v>
      </c>
      <c r="T494">
        <v>0.11384089999999999</v>
      </c>
      <c r="U494">
        <v>7.1897470000000005E-2</v>
      </c>
    </row>
    <row r="495" spans="1:21" x14ac:dyDescent="0.25">
      <c r="A495" s="20">
        <f>0.000000309058*10^9</f>
        <v>309.05799999999999</v>
      </c>
      <c r="B495">
        <v>9.9942329999999996E-2</v>
      </c>
      <c r="C495">
        <v>0.1013826</v>
      </c>
      <c r="D495">
        <v>0.1140988</v>
      </c>
      <c r="E495">
        <v>9.5278219999999997E-2</v>
      </c>
      <c r="F495">
        <v>9.4838519999999996E-2</v>
      </c>
      <c r="G495">
        <v>0.10855330000000001</v>
      </c>
      <c r="H495">
        <v>7.4323319999999998E-2</v>
      </c>
      <c r="I495">
        <v>8.9539789999999994E-2</v>
      </c>
      <c r="J495">
        <v>0.10146570000000001</v>
      </c>
      <c r="K495">
        <v>9.6999859999999993E-2</v>
      </c>
      <c r="L495">
        <v>0.10352989999999999</v>
      </c>
      <c r="M495">
        <v>9.3638579999999999E-2</v>
      </c>
      <c r="N495">
        <v>8.4557519999999997E-2</v>
      </c>
      <c r="O495">
        <v>0.1019347</v>
      </c>
      <c r="P495">
        <v>0.1072936</v>
      </c>
      <c r="Q495">
        <v>0.1071151</v>
      </c>
      <c r="R495">
        <v>0.111138</v>
      </c>
      <c r="S495">
        <v>0.1008107</v>
      </c>
      <c r="T495">
        <v>9.8450399999999993E-2</v>
      </c>
      <c r="U495">
        <v>8.8824730000000005E-2</v>
      </c>
    </row>
    <row r="496" spans="1:21" x14ac:dyDescent="0.25">
      <c r="A496" s="20">
        <f>0.000000310058*10^9</f>
        <v>310.05799999999999</v>
      </c>
      <c r="B496">
        <v>0.10994279999999999</v>
      </c>
      <c r="C496">
        <v>9.8719020000000005E-2</v>
      </c>
      <c r="D496">
        <v>0.10042959999999999</v>
      </c>
      <c r="E496">
        <v>9.6698300000000001E-2</v>
      </c>
      <c r="F496">
        <v>9.953273E-2</v>
      </c>
      <c r="G496">
        <v>9.95196E-2</v>
      </c>
      <c r="H496">
        <v>8.504167E-2</v>
      </c>
      <c r="I496">
        <v>8.7706880000000001E-2</v>
      </c>
      <c r="J496">
        <v>9.8492860000000002E-2</v>
      </c>
      <c r="K496">
        <v>8.7931990000000002E-2</v>
      </c>
      <c r="L496">
        <v>9.0684020000000004E-2</v>
      </c>
      <c r="M496">
        <v>9.6212240000000004E-2</v>
      </c>
      <c r="N496">
        <v>8.1668420000000005E-2</v>
      </c>
      <c r="O496">
        <v>0.1010689</v>
      </c>
      <c r="P496">
        <v>0.1130857</v>
      </c>
      <c r="Q496">
        <v>9.8486950000000004E-2</v>
      </c>
      <c r="R496">
        <v>0.1028821</v>
      </c>
      <c r="S496">
        <v>0.1089504</v>
      </c>
      <c r="T496">
        <v>8.8223759999999998E-2</v>
      </c>
      <c r="U496">
        <v>0.10745639999999999</v>
      </c>
    </row>
    <row r="497" spans="1:21" x14ac:dyDescent="0.25">
      <c r="A497" s="20">
        <f>0.000000311058*10^9</f>
        <v>311.05799999999999</v>
      </c>
      <c r="B497">
        <v>9.666566E-2</v>
      </c>
      <c r="C497">
        <v>8.9011939999999998E-2</v>
      </c>
      <c r="D497">
        <v>8.7707530000000006E-2</v>
      </c>
      <c r="E497">
        <v>9.5356239999999995E-2</v>
      </c>
      <c r="F497">
        <v>9.7303550000000003E-2</v>
      </c>
      <c r="G497">
        <v>9.3833089999999994E-2</v>
      </c>
      <c r="H497">
        <v>0.10204009999999999</v>
      </c>
      <c r="I497">
        <v>8.4744630000000001E-2</v>
      </c>
      <c r="J497">
        <v>9.4382629999999995E-2</v>
      </c>
      <c r="K497">
        <v>8.292149E-2</v>
      </c>
      <c r="L497">
        <v>9.2311489999999996E-2</v>
      </c>
      <c r="M497">
        <v>8.6750019999999997E-2</v>
      </c>
      <c r="N497">
        <v>8.6730989999999994E-2</v>
      </c>
      <c r="O497">
        <v>9.5753260000000007E-2</v>
      </c>
      <c r="P497">
        <v>0.1126731</v>
      </c>
      <c r="Q497">
        <v>8.9487140000000007E-2</v>
      </c>
      <c r="R497">
        <v>9.5510339999999999E-2</v>
      </c>
      <c r="S497">
        <v>0.1076776</v>
      </c>
      <c r="T497">
        <v>9.3701880000000001E-2</v>
      </c>
      <c r="U497">
        <v>0.10600560000000001</v>
      </c>
    </row>
    <row r="498" spans="1:21" x14ac:dyDescent="0.25">
      <c r="A498" s="20">
        <f>0.000000312058*10^9</f>
        <v>312.05799999999999</v>
      </c>
      <c r="B498">
        <v>8.5952669999999995E-2</v>
      </c>
      <c r="C498">
        <v>8.2336030000000004E-2</v>
      </c>
      <c r="D498">
        <v>9.1837589999999997E-2</v>
      </c>
      <c r="E498">
        <v>9.5673739999999993E-2</v>
      </c>
      <c r="F498">
        <v>9.823142E-2</v>
      </c>
      <c r="G498">
        <v>9.2215729999999996E-2</v>
      </c>
      <c r="H498">
        <v>0.1063959</v>
      </c>
      <c r="I498">
        <v>8.2080920000000002E-2</v>
      </c>
      <c r="J498">
        <v>9.6180890000000005E-2</v>
      </c>
      <c r="K498">
        <v>9.2493660000000005E-2</v>
      </c>
      <c r="L498">
        <v>0.102281</v>
      </c>
      <c r="M498">
        <v>7.9078960000000004E-2</v>
      </c>
      <c r="N498">
        <v>8.3710499999999993E-2</v>
      </c>
      <c r="O498">
        <v>9.26395E-2</v>
      </c>
      <c r="P498">
        <v>0.1076903</v>
      </c>
      <c r="Q498">
        <v>8.3823159999999994E-2</v>
      </c>
      <c r="R498">
        <v>9.5956269999999996E-2</v>
      </c>
      <c r="S498">
        <v>0.1005211</v>
      </c>
      <c r="T498">
        <v>0.1015751</v>
      </c>
      <c r="U498">
        <v>0.10263849999999999</v>
      </c>
    </row>
    <row r="499" spans="1:21" x14ac:dyDescent="0.25">
      <c r="A499" s="20">
        <f>0.000000313058*10^9</f>
        <v>313.05800000000005</v>
      </c>
      <c r="B499">
        <v>8.8709339999999998E-2</v>
      </c>
      <c r="C499">
        <v>8.0533380000000002E-2</v>
      </c>
      <c r="D499">
        <v>9.6957970000000004E-2</v>
      </c>
      <c r="E499">
        <v>0.1003211</v>
      </c>
      <c r="F499">
        <v>9.9795120000000001E-2</v>
      </c>
      <c r="G499">
        <v>8.3111879999999999E-2</v>
      </c>
      <c r="H499">
        <v>9.8503480000000004E-2</v>
      </c>
      <c r="I499">
        <v>7.695594E-2</v>
      </c>
      <c r="J499">
        <v>9.2213840000000005E-2</v>
      </c>
      <c r="K499">
        <v>0.10661470000000001</v>
      </c>
      <c r="L499">
        <v>9.8698850000000005E-2</v>
      </c>
      <c r="M499">
        <v>8.4428290000000003E-2</v>
      </c>
      <c r="N499">
        <v>8.0537399999999995E-2</v>
      </c>
      <c r="O499">
        <v>9.4852880000000001E-2</v>
      </c>
      <c r="P499">
        <v>0.1002816</v>
      </c>
      <c r="Q499">
        <v>8.6149310000000007E-2</v>
      </c>
      <c r="R499">
        <v>0.1033723</v>
      </c>
      <c r="S499">
        <v>8.6743429999999996E-2</v>
      </c>
      <c r="T499">
        <v>0.1033477</v>
      </c>
      <c r="U499">
        <v>0.10485609999999999</v>
      </c>
    </row>
    <row r="500" spans="1:21" x14ac:dyDescent="0.25">
      <c r="A500" s="20">
        <f>0.000000314058*10^9</f>
        <v>314.05799999999999</v>
      </c>
      <c r="B500">
        <v>9.5439479999999993E-2</v>
      </c>
      <c r="C500">
        <v>8.4328529999999999E-2</v>
      </c>
      <c r="D500">
        <v>9.5147739999999995E-2</v>
      </c>
      <c r="E500">
        <v>9.8260639999999996E-2</v>
      </c>
      <c r="F500">
        <v>0.10088809999999999</v>
      </c>
      <c r="G500">
        <v>6.9970060000000001E-2</v>
      </c>
      <c r="H500">
        <v>8.9665079999999994E-2</v>
      </c>
      <c r="I500">
        <v>7.3084949999999996E-2</v>
      </c>
      <c r="J500">
        <v>8.1568829999999995E-2</v>
      </c>
      <c r="K500">
        <v>0.10648009999999999</v>
      </c>
      <c r="L500">
        <v>8.9312039999999995E-2</v>
      </c>
      <c r="M500">
        <v>9.2236700000000005E-2</v>
      </c>
      <c r="N500">
        <v>9.0404650000000003E-2</v>
      </c>
      <c r="O500">
        <v>9.3831670000000006E-2</v>
      </c>
      <c r="P500">
        <v>9.8560149999999999E-2</v>
      </c>
      <c r="Q500">
        <v>9.8354040000000004E-2</v>
      </c>
      <c r="R500">
        <v>9.4109810000000002E-2</v>
      </c>
      <c r="S500">
        <v>7.9158190000000003E-2</v>
      </c>
      <c r="T500">
        <v>0.10184989999999999</v>
      </c>
      <c r="U500">
        <v>9.1396839999999993E-2</v>
      </c>
    </row>
    <row r="501" spans="1:21" x14ac:dyDescent="0.25">
      <c r="A501" s="20">
        <f>0.000000315058*10^9</f>
        <v>315.05799999999999</v>
      </c>
      <c r="B501">
        <v>9.5194509999999996E-2</v>
      </c>
      <c r="C501">
        <v>9.4208230000000004E-2</v>
      </c>
      <c r="D501">
        <v>9.2493939999999997E-2</v>
      </c>
      <c r="E501">
        <v>9.2135880000000003E-2</v>
      </c>
      <c r="F501">
        <v>9.260235E-2</v>
      </c>
      <c r="G501">
        <v>7.1327340000000003E-2</v>
      </c>
      <c r="H501">
        <v>8.769333E-2</v>
      </c>
      <c r="I501">
        <v>8.2119440000000002E-2</v>
      </c>
      <c r="J501">
        <v>8.729365E-2</v>
      </c>
      <c r="K501">
        <v>8.7300450000000002E-2</v>
      </c>
      <c r="L501">
        <v>8.9051130000000006E-2</v>
      </c>
      <c r="M501">
        <v>8.6468359999999994E-2</v>
      </c>
      <c r="N501">
        <v>0.1000534</v>
      </c>
      <c r="O501">
        <v>9.1553019999999999E-2</v>
      </c>
      <c r="P501">
        <v>0.10189280000000001</v>
      </c>
      <c r="Q501">
        <v>0.10774209999999999</v>
      </c>
      <c r="R501">
        <v>7.9651319999999998E-2</v>
      </c>
      <c r="S501">
        <v>8.7430960000000002E-2</v>
      </c>
      <c r="T501">
        <v>9.3969869999999997E-2</v>
      </c>
      <c r="U501">
        <v>7.0831210000000006E-2</v>
      </c>
    </row>
    <row r="502" spans="1:21" x14ac:dyDescent="0.25">
      <c r="A502" s="20">
        <f>0.000000316058*10^9</f>
        <v>316.05799999999999</v>
      </c>
      <c r="B502">
        <v>9.3915819999999997E-2</v>
      </c>
      <c r="C502">
        <v>9.0724840000000001E-2</v>
      </c>
      <c r="D502">
        <v>9.4414310000000001E-2</v>
      </c>
      <c r="E502">
        <v>8.8891860000000003E-2</v>
      </c>
      <c r="F502">
        <v>8.5147749999999994E-2</v>
      </c>
      <c r="G502">
        <v>8.4872139999999999E-2</v>
      </c>
      <c r="H502">
        <v>8.7674950000000001E-2</v>
      </c>
      <c r="I502">
        <v>9.5219150000000002E-2</v>
      </c>
      <c r="J502">
        <v>9.9291939999999995E-2</v>
      </c>
      <c r="K502">
        <v>6.7686709999999997E-2</v>
      </c>
      <c r="L502">
        <v>9.6123330000000007E-2</v>
      </c>
      <c r="M502">
        <v>7.9803429999999995E-2</v>
      </c>
      <c r="N502">
        <v>8.8964039999999994E-2</v>
      </c>
      <c r="O502">
        <v>9.3888219999999994E-2</v>
      </c>
      <c r="P502">
        <v>0.1004616</v>
      </c>
      <c r="Q502">
        <v>0.1024745</v>
      </c>
      <c r="R502">
        <v>8.1481319999999996E-2</v>
      </c>
      <c r="S502">
        <v>9.6455520000000003E-2</v>
      </c>
      <c r="T502">
        <v>8.6095630000000006E-2</v>
      </c>
      <c r="U502">
        <v>7.6213929999999999E-2</v>
      </c>
    </row>
    <row r="503" spans="1:21" x14ac:dyDescent="0.25">
      <c r="A503" s="20">
        <f>0.000000317058*10^9</f>
        <v>317.05799999999999</v>
      </c>
      <c r="B503">
        <v>9.6040009999999995E-2</v>
      </c>
      <c r="C503">
        <v>7.4632000000000004E-2</v>
      </c>
      <c r="D503">
        <v>9.3198680000000006E-2</v>
      </c>
      <c r="E503">
        <v>7.5882260000000007E-2</v>
      </c>
      <c r="F503">
        <v>8.9644470000000004E-2</v>
      </c>
      <c r="G503">
        <v>8.9157760000000003E-2</v>
      </c>
      <c r="H503">
        <v>8.6324990000000004E-2</v>
      </c>
      <c r="I503">
        <v>9.2610910000000005E-2</v>
      </c>
      <c r="J503">
        <v>8.8750049999999997E-2</v>
      </c>
      <c r="K503">
        <v>7.4080010000000002E-2</v>
      </c>
      <c r="L503">
        <v>9.3372520000000001E-2</v>
      </c>
      <c r="M503">
        <v>8.7340139999999997E-2</v>
      </c>
      <c r="N503">
        <v>7.4117920000000004E-2</v>
      </c>
      <c r="O503">
        <v>9.7813590000000006E-2</v>
      </c>
      <c r="P503">
        <v>0.1000414</v>
      </c>
      <c r="Q503">
        <v>8.5516200000000001E-2</v>
      </c>
      <c r="R503">
        <v>8.7137660000000006E-2</v>
      </c>
      <c r="S503">
        <v>9.4081730000000002E-2</v>
      </c>
      <c r="T503">
        <v>8.8458590000000004E-2</v>
      </c>
      <c r="U503">
        <v>9.5422690000000004E-2</v>
      </c>
    </row>
    <row r="504" spans="1:21" x14ac:dyDescent="0.25">
      <c r="A504" s="20">
        <f>0.000000318058*10^9</f>
        <v>318.05799999999999</v>
      </c>
      <c r="B504">
        <v>8.7785559999999999E-2</v>
      </c>
      <c r="C504">
        <v>7.0726449999999996E-2</v>
      </c>
      <c r="D504">
        <v>8.617677E-2</v>
      </c>
      <c r="E504">
        <v>6.3989679999999993E-2</v>
      </c>
      <c r="F504">
        <v>8.7531079999999997E-2</v>
      </c>
      <c r="G504">
        <v>8.0890680000000006E-2</v>
      </c>
      <c r="H504">
        <v>9.0927830000000001E-2</v>
      </c>
      <c r="I504">
        <v>8.0301300000000006E-2</v>
      </c>
      <c r="J504">
        <v>7.7656520000000007E-2</v>
      </c>
      <c r="K504">
        <v>9.3094170000000004E-2</v>
      </c>
      <c r="L504">
        <v>8.2650619999999994E-2</v>
      </c>
      <c r="M504">
        <v>8.8663649999999997E-2</v>
      </c>
      <c r="N504">
        <v>8.3894040000000003E-2</v>
      </c>
      <c r="O504">
        <v>0.1003233</v>
      </c>
      <c r="P504">
        <v>0.10136390000000001</v>
      </c>
      <c r="Q504">
        <v>7.2224960000000005E-2</v>
      </c>
      <c r="R504">
        <v>9.1409219999999999E-2</v>
      </c>
      <c r="S504">
        <v>8.6709140000000004E-2</v>
      </c>
      <c r="T504">
        <v>9.0500250000000004E-2</v>
      </c>
      <c r="U504">
        <v>9.1312760000000007E-2</v>
      </c>
    </row>
    <row r="505" spans="1:21" x14ac:dyDescent="0.25">
      <c r="A505" s="20">
        <f>0.000000319058*10^9</f>
        <v>319.05799999999999</v>
      </c>
      <c r="B505">
        <v>7.554495E-2</v>
      </c>
      <c r="C505">
        <v>7.8572530000000002E-2</v>
      </c>
      <c r="D505">
        <v>8.8289099999999995E-2</v>
      </c>
      <c r="E505">
        <v>7.5414430000000005E-2</v>
      </c>
      <c r="F505">
        <v>7.6521779999999998E-2</v>
      </c>
      <c r="G505">
        <v>7.7072189999999999E-2</v>
      </c>
      <c r="H505">
        <v>0.101048</v>
      </c>
      <c r="I505">
        <v>7.9048460000000001E-2</v>
      </c>
      <c r="J505">
        <v>8.4987400000000005E-2</v>
      </c>
      <c r="K505">
        <v>9.2311560000000001E-2</v>
      </c>
      <c r="L505">
        <v>8.7388080000000007E-2</v>
      </c>
      <c r="M505">
        <v>7.6282100000000005E-2</v>
      </c>
      <c r="N505">
        <v>9.6247100000000002E-2</v>
      </c>
      <c r="O505">
        <v>9.7167950000000003E-2</v>
      </c>
      <c r="P505">
        <v>9.4696669999999997E-2</v>
      </c>
      <c r="Q505">
        <v>7.6077989999999998E-2</v>
      </c>
      <c r="R505">
        <v>9.1654680000000002E-2</v>
      </c>
      <c r="S505">
        <v>8.8962239999999998E-2</v>
      </c>
      <c r="T505">
        <v>8.6345870000000005E-2</v>
      </c>
      <c r="U505">
        <v>7.2260790000000005E-2</v>
      </c>
    </row>
    <row r="506" spans="1:21" x14ac:dyDescent="0.25">
      <c r="A506" s="20">
        <f>0.000000320058*10^9</f>
        <v>320.05799999999999</v>
      </c>
      <c r="B506">
        <v>8.3219100000000004E-2</v>
      </c>
      <c r="C506">
        <v>8.8870640000000001E-2</v>
      </c>
      <c r="D506">
        <v>9.5168080000000002E-2</v>
      </c>
      <c r="E506">
        <v>9.3946020000000005E-2</v>
      </c>
      <c r="F506">
        <v>7.2201489999999993E-2</v>
      </c>
      <c r="G506">
        <v>8.4071279999999998E-2</v>
      </c>
      <c r="H506">
        <v>0.1040436</v>
      </c>
      <c r="I506">
        <v>8.7896340000000003E-2</v>
      </c>
      <c r="J506">
        <v>8.9889179999999999E-2</v>
      </c>
      <c r="K506">
        <v>8.3824380000000004E-2</v>
      </c>
      <c r="L506">
        <v>9.9255449999999995E-2</v>
      </c>
      <c r="M506">
        <v>7.5912679999999996E-2</v>
      </c>
      <c r="N506">
        <v>8.7908070000000005E-2</v>
      </c>
      <c r="O506">
        <v>8.8617870000000001E-2</v>
      </c>
      <c r="P506">
        <v>8.7799859999999993E-2</v>
      </c>
      <c r="Q506">
        <v>8.766939E-2</v>
      </c>
      <c r="R506">
        <v>8.5598679999999996E-2</v>
      </c>
      <c r="S506">
        <v>9.3324229999999994E-2</v>
      </c>
      <c r="T506">
        <v>8.2308859999999998E-2</v>
      </c>
      <c r="U506">
        <v>7.1038009999999999E-2</v>
      </c>
    </row>
    <row r="507" spans="1:21" x14ac:dyDescent="0.25">
      <c r="A507" s="20">
        <f>0.000000321058*10^9</f>
        <v>321.05799999999999</v>
      </c>
      <c r="B507">
        <v>9.6548819999999994E-2</v>
      </c>
      <c r="C507">
        <v>9.4195440000000005E-2</v>
      </c>
      <c r="D507">
        <v>8.9536829999999998E-2</v>
      </c>
      <c r="E507">
        <v>9.5082910000000007E-2</v>
      </c>
      <c r="F507">
        <v>7.4787939999999997E-2</v>
      </c>
      <c r="G507">
        <v>8.6309200000000003E-2</v>
      </c>
      <c r="H507">
        <v>9.8242910000000003E-2</v>
      </c>
      <c r="I507">
        <v>8.9845919999999996E-2</v>
      </c>
      <c r="J507">
        <v>8.5988209999999995E-2</v>
      </c>
      <c r="K507">
        <v>8.7942140000000002E-2</v>
      </c>
      <c r="L507">
        <v>9.7754229999999998E-2</v>
      </c>
      <c r="M507">
        <v>8.6845279999999997E-2</v>
      </c>
      <c r="N507">
        <v>8.2429069999999993E-2</v>
      </c>
      <c r="O507">
        <v>8.7503399999999995E-2</v>
      </c>
      <c r="P507">
        <v>9.2005080000000003E-2</v>
      </c>
      <c r="Q507">
        <v>8.5433449999999994E-2</v>
      </c>
      <c r="R507">
        <v>8.1647499999999998E-2</v>
      </c>
      <c r="S507">
        <v>7.6820730000000004E-2</v>
      </c>
      <c r="T507">
        <v>8.0254839999999994E-2</v>
      </c>
      <c r="U507">
        <v>8.4809570000000001E-2</v>
      </c>
    </row>
    <row r="508" spans="1:21" x14ac:dyDescent="0.25">
      <c r="A508" s="20">
        <f>0.000000322058*10^9</f>
        <v>322.05799999999999</v>
      </c>
      <c r="B508">
        <v>9.1660039999999998E-2</v>
      </c>
      <c r="C508">
        <v>8.6132169999999994E-2</v>
      </c>
      <c r="D508">
        <v>7.6523339999999995E-2</v>
      </c>
      <c r="E508">
        <v>8.9833159999999995E-2</v>
      </c>
      <c r="F508">
        <v>7.5340370000000004E-2</v>
      </c>
      <c r="G508">
        <v>7.9814419999999997E-2</v>
      </c>
      <c r="H508">
        <v>8.9232210000000006E-2</v>
      </c>
      <c r="I508">
        <v>8.4900779999999995E-2</v>
      </c>
      <c r="J508">
        <v>7.8954150000000001E-2</v>
      </c>
      <c r="K508">
        <v>9.2242039999999997E-2</v>
      </c>
      <c r="L508">
        <v>8.5020299999999993E-2</v>
      </c>
      <c r="M508">
        <v>9.2807180000000003E-2</v>
      </c>
      <c r="N508">
        <v>9.0488890000000002E-2</v>
      </c>
      <c r="O508">
        <v>9.2994030000000005E-2</v>
      </c>
      <c r="P508">
        <v>9.8747799999999997E-2</v>
      </c>
      <c r="Q508">
        <v>7.9367199999999999E-2</v>
      </c>
      <c r="R508">
        <v>7.7019699999999996E-2</v>
      </c>
      <c r="S508">
        <v>5.9553130000000003E-2</v>
      </c>
      <c r="T508">
        <v>8.1964309999999999E-2</v>
      </c>
      <c r="U508">
        <v>8.9258799999999999E-2</v>
      </c>
    </row>
    <row r="509" spans="1:21" x14ac:dyDescent="0.25">
      <c r="A509" s="20">
        <f>0.000000323058*10^9</f>
        <v>323.05799999999999</v>
      </c>
      <c r="B509">
        <v>8.185075E-2</v>
      </c>
      <c r="C509">
        <v>7.7279390000000003E-2</v>
      </c>
      <c r="D509">
        <v>6.9503659999999995E-2</v>
      </c>
      <c r="E509">
        <v>9.1787250000000001E-2</v>
      </c>
      <c r="F509">
        <v>7.6526289999999997E-2</v>
      </c>
      <c r="G509">
        <v>7.8388330000000006E-2</v>
      </c>
      <c r="H509">
        <v>7.5289239999999993E-2</v>
      </c>
      <c r="I509">
        <v>8.6018769999999994E-2</v>
      </c>
      <c r="J509">
        <v>7.5565170000000001E-2</v>
      </c>
      <c r="K509">
        <v>8.7583449999999993E-2</v>
      </c>
      <c r="L509">
        <v>7.4799619999999997E-2</v>
      </c>
      <c r="M509">
        <v>9.5612130000000004E-2</v>
      </c>
      <c r="N509">
        <v>9.2180070000000003E-2</v>
      </c>
      <c r="O509">
        <v>8.9173450000000001E-2</v>
      </c>
      <c r="P509">
        <v>9.284742E-2</v>
      </c>
      <c r="Q509">
        <v>8.6985629999999994E-2</v>
      </c>
      <c r="R509">
        <v>7.7464099999999994E-2</v>
      </c>
      <c r="S509">
        <v>7.2097159999999993E-2</v>
      </c>
      <c r="T509">
        <v>9.1052850000000005E-2</v>
      </c>
      <c r="U509">
        <v>8.1998719999999997E-2</v>
      </c>
    </row>
    <row r="510" spans="1:21" x14ac:dyDescent="0.25">
      <c r="A510" s="20">
        <f>0.000000324058*10^9</f>
        <v>324.05799999999999</v>
      </c>
      <c r="B510">
        <v>7.8204090000000004E-2</v>
      </c>
      <c r="C510">
        <v>8.1918690000000002E-2</v>
      </c>
      <c r="D510">
        <v>7.4209800000000006E-2</v>
      </c>
      <c r="E510">
        <v>9.5258949999999995E-2</v>
      </c>
      <c r="F510">
        <v>8.5726700000000003E-2</v>
      </c>
      <c r="G510">
        <v>7.8353320000000004E-2</v>
      </c>
      <c r="H510">
        <v>6.5876610000000002E-2</v>
      </c>
      <c r="I510">
        <v>9.1891180000000003E-2</v>
      </c>
      <c r="J510">
        <v>8.469699E-2</v>
      </c>
      <c r="K510">
        <v>8.3936689999999994E-2</v>
      </c>
      <c r="L510">
        <v>8.0987509999999999E-2</v>
      </c>
      <c r="M510">
        <v>9.4394480000000003E-2</v>
      </c>
      <c r="N510">
        <v>8.4856200000000007E-2</v>
      </c>
      <c r="O510">
        <v>8.1453300000000006E-2</v>
      </c>
      <c r="P510">
        <v>8.1259349999999994E-2</v>
      </c>
      <c r="Q510">
        <v>8.7665789999999993E-2</v>
      </c>
      <c r="R510">
        <v>8.3699289999999996E-2</v>
      </c>
      <c r="S510">
        <v>9.4666810000000004E-2</v>
      </c>
      <c r="T510">
        <v>0.1034296</v>
      </c>
      <c r="U510">
        <v>7.4482199999999998E-2</v>
      </c>
    </row>
    <row r="511" spans="1:21" x14ac:dyDescent="0.25">
      <c r="A511" s="20">
        <f>0.000000325058*10^9</f>
        <v>325.05800000000005</v>
      </c>
      <c r="B511">
        <v>7.8041719999999995E-2</v>
      </c>
      <c r="C511">
        <v>8.6816260000000006E-2</v>
      </c>
      <c r="D511">
        <v>8.6224629999999997E-2</v>
      </c>
      <c r="E511">
        <v>0.10112169999999999</v>
      </c>
      <c r="F511">
        <v>9.4022590000000003E-2</v>
      </c>
      <c r="G511">
        <v>6.9178790000000004E-2</v>
      </c>
      <c r="H511">
        <v>7.3382840000000005E-2</v>
      </c>
      <c r="I511">
        <v>9.2240680000000005E-2</v>
      </c>
      <c r="J511">
        <v>9.2958479999999996E-2</v>
      </c>
      <c r="K511">
        <v>8.8012569999999998E-2</v>
      </c>
      <c r="L511">
        <v>8.9647690000000002E-2</v>
      </c>
      <c r="M511">
        <v>8.8310700000000006E-2</v>
      </c>
      <c r="N511">
        <v>7.8212980000000001E-2</v>
      </c>
      <c r="O511">
        <v>7.9573989999999997E-2</v>
      </c>
      <c r="P511">
        <v>7.4785980000000002E-2</v>
      </c>
      <c r="Q511">
        <v>7.8178609999999996E-2</v>
      </c>
      <c r="R511">
        <v>8.124489E-2</v>
      </c>
      <c r="S511">
        <v>0.1017358</v>
      </c>
      <c r="T511">
        <v>0.1044474</v>
      </c>
      <c r="U511">
        <v>7.4704359999999997E-2</v>
      </c>
    </row>
    <row r="512" spans="1:21" x14ac:dyDescent="0.25">
      <c r="A512" s="20">
        <f>0.000000326058*10^9</f>
        <v>326.05799999999999</v>
      </c>
      <c r="B512">
        <v>8.4145659999999997E-2</v>
      </c>
      <c r="C512">
        <v>7.8759990000000002E-2</v>
      </c>
      <c r="D512">
        <v>8.613606E-2</v>
      </c>
      <c r="E512">
        <v>0.1026922</v>
      </c>
      <c r="F512">
        <v>9.2725169999999996E-2</v>
      </c>
      <c r="G512">
        <v>6.3005030000000004E-2</v>
      </c>
      <c r="H512">
        <v>8.855267E-2</v>
      </c>
      <c r="I512">
        <v>8.3038520000000005E-2</v>
      </c>
      <c r="J512">
        <v>8.4179160000000003E-2</v>
      </c>
      <c r="K512">
        <v>8.5653030000000005E-2</v>
      </c>
      <c r="L512">
        <v>8.6417530000000006E-2</v>
      </c>
      <c r="M512">
        <v>8.6842909999999995E-2</v>
      </c>
      <c r="N512">
        <v>7.9341049999999996E-2</v>
      </c>
      <c r="O512">
        <v>7.681644E-2</v>
      </c>
      <c r="P512">
        <v>6.6509449999999998E-2</v>
      </c>
      <c r="Q512">
        <v>8.1765840000000006E-2</v>
      </c>
      <c r="R512">
        <v>8.2469029999999999E-2</v>
      </c>
      <c r="S512">
        <v>9.7198660000000006E-2</v>
      </c>
      <c r="T512">
        <v>8.9672039999999995E-2</v>
      </c>
      <c r="U512">
        <v>8.3269949999999995E-2</v>
      </c>
    </row>
    <row r="513" spans="1:21" x14ac:dyDescent="0.25">
      <c r="A513" s="20">
        <f>0.000000327058*10^9</f>
        <v>327.05799999999999</v>
      </c>
      <c r="B513">
        <v>9.6964720000000004E-2</v>
      </c>
      <c r="C513">
        <v>7.3641590000000007E-2</v>
      </c>
      <c r="D513">
        <v>7.8678789999999998E-2</v>
      </c>
      <c r="E513">
        <v>9.3661140000000004E-2</v>
      </c>
      <c r="F513">
        <v>9.1287370000000007E-2</v>
      </c>
      <c r="G513">
        <v>7.206709E-2</v>
      </c>
      <c r="H513">
        <v>9.8043909999999998E-2</v>
      </c>
      <c r="I513">
        <v>7.3292659999999996E-2</v>
      </c>
      <c r="J513">
        <v>7.230201E-2</v>
      </c>
      <c r="K513">
        <v>7.3286420000000005E-2</v>
      </c>
      <c r="L513">
        <v>8.8688939999999994E-2</v>
      </c>
      <c r="M513">
        <v>9.3034909999999998E-2</v>
      </c>
      <c r="N513">
        <v>8.9294680000000001E-2</v>
      </c>
      <c r="O513">
        <v>7.3783130000000002E-2</v>
      </c>
      <c r="P513">
        <v>6.3479049999999995E-2</v>
      </c>
      <c r="Q513">
        <v>8.8061639999999997E-2</v>
      </c>
      <c r="R513">
        <v>8.8756740000000001E-2</v>
      </c>
      <c r="S513">
        <v>9.2075950000000004E-2</v>
      </c>
      <c r="T513">
        <v>7.4198600000000003E-2</v>
      </c>
      <c r="U513">
        <v>8.55688E-2</v>
      </c>
    </row>
    <row r="514" spans="1:21" x14ac:dyDescent="0.25">
      <c r="A514" s="20">
        <f>0.000000328058*10^9</f>
        <v>328.05799999999999</v>
      </c>
      <c r="B514">
        <v>0.1024557</v>
      </c>
      <c r="C514">
        <v>7.9894179999999995E-2</v>
      </c>
      <c r="D514">
        <v>8.4123470000000006E-2</v>
      </c>
      <c r="E514">
        <v>8.7164859999999997E-2</v>
      </c>
      <c r="F514">
        <v>9.7003530000000004E-2</v>
      </c>
      <c r="G514">
        <v>8.1979819999999995E-2</v>
      </c>
      <c r="H514">
        <v>0.1017188</v>
      </c>
      <c r="I514">
        <v>7.68118E-2</v>
      </c>
      <c r="J514">
        <v>6.9248299999999999E-2</v>
      </c>
      <c r="K514">
        <v>7.6906649999999993E-2</v>
      </c>
      <c r="L514">
        <v>9.6750329999999996E-2</v>
      </c>
      <c r="M514">
        <v>9.9058980000000005E-2</v>
      </c>
      <c r="N514">
        <v>9.1308230000000004E-2</v>
      </c>
      <c r="O514">
        <v>7.161584E-2</v>
      </c>
      <c r="P514">
        <v>7.4735709999999997E-2</v>
      </c>
      <c r="Q514">
        <v>8.5107840000000004E-2</v>
      </c>
      <c r="R514">
        <v>8.4440479999999998E-2</v>
      </c>
      <c r="S514">
        <v>9.0362300000000007E-2</v>
      </c>
      <c r="T514">
        <v>7.3566839999999994E-2</v>
      </c>
      <c r="U514">
        <v>8.0713800000000002E-2</v>
      </c>
    </row>
    <row r="515" spans="1:21" x14ac:dyDescent="0.25">
      <c r="A515" s="20">
        <f>0.000000329058*10^9</f>
        <v>329.05799999999999</v>
      </c>
      <c r="B515">
        <v>9.1144610000000001E-2</v>
      </c>
      <c r="C515">
        <v>8.2208050000000005E-2</v>
      </c>
      <c r="D515">
        <v>8.8254509999999994E-2</v>
      </c>
      <c r="E515">
        <v>8.7083599999999997E-2</v>
      </c>
      <c r="F515">
        <v>9.2343729999999999E-2</v>
      </c>
      <c r="G515">
        <v>7.6629180000000005E-2</v>
      </c>
      <c r="H515">
        <v>0.1012916</v>
      </c>
      <c r="I515">
        <v>8.9153159999999995E-2</v>
      </c>
      <c r="J515">
        <v>6.5063129999999997E-2</v>
      </c>
      <c r="K515">
        <v>9.5742110000000005E-2</v>
      </c>
      <c r="L515">
        <v>9.105713E-2</v>
      </c>
      <c r="M515">
        <v>0.1027892</v>
      </c>
      <c r="N515">
        <v>8.4497160000000002E-2</v>
      </c>
      <c r="O515">
        <v>6.6949229999999998E-2</v>
      </c>
      <c r="P515">
        <v>8.7180759999999996E-2</v>
      </c>
      <c r="Q515">
        <v>8.3629389999999998E-2</v>
      </c>
      <c r="R515">
        <v>8.5889049999999995E-2</v>
      </c>
      <c r="S515">
        <v>8.7393009999999993E-2</v>
      </c>
      <c r="T515">
        <v>8.476997E-2</v>
      </c>
      <c r="U515">
        <v>7.8203629999999996E-2</v>
      </c>
    </row>
    <row r="516" spans="1:21" x14ac:dyDescent="0.25">
      <c r="A516" s="20">
        <f>0.000000330057*10^9</f>
        <v>330.05700000000002</v>
      </c>
      <c r="B516">
        <v>8.3121979999999998E-2</v>
      </c>
      <c r="C516">
        <v>7.7218029999999993E-2</v>
      </c>
      <c r="D516">
        <v>7.8415230000000002E-2</v>
      </c>
      <c r="E516">
        <v>8.7908020000000003E-2</v>
      </c>
      <c r="F516">
        <v>7.3072399999999996E-2</v>
      </c>
      <c r="G516">
        <v>6.6521830000000004E-2</v>
      </c>
      <c r="H516">
        <v>9.5620220000000006E-2</v>
      </c>
      <c r="I516">
        <v>9.4399640000000007E-2</v>
      </c>
      <c r="J516">
        <v>6.5388070000000006E-2</v>
      </c>
      <c r="K516">
        <v>0.1022999</v>
      </c>
      <c r="L516">
        <v>7.7367459999999999E-2</v>
      </c>
      <c r="M516">
        <v>0.1018244</v>
      </c>
      <c r="N516">
        <v>8.3717299999999994E-2</v>
      </c>
      <c r="O516">
        <v>6.8186440000000001E-2</v>
      </c>
      <c r="P516">
        <v>8.9916930000000006E-2</v>
      </c>
      <c r="Q516">
        <v>8.5314399999999999E-2</v>
      </c>
      <c r="R516">
        <v>9.2537590000000003E-2</v>
      </c>
      <c r="S516">
        <v>7.9165139999999995E-2</v>
      </c>
      <c r="T516">
        <v>9.2468690000000006E-2</v>
      </c>
      <c r="U516">
        <v>6.9841500000000001E-2</v>
      </c>
    </row>
    <row r="517" spans="1:21" x14ac:dyDescent="0.25">
      <c r="A517" s="20">
        <f>0.000000331057*10^9</f>
        <v>331.05700000000002</v>
      </c>
      <c r="B517">
        <v>8.4627190000000005E-2</v>
      </c>
      <c r="C517">
        <v>7.9586030000000002E-2</v>
      </c>
      <c r="D517">
        <v>6.6576079999999996E-2</v>
      </c>
      <c r="E517">
        <v>8.5949899999999996E-2</v>
      </c>
      <c r="F517">
        <v>7.1057110000000007E-2</v>
      </c>
      <c r="G517">
        <v>6.8540539999999997E-2</v>
      </c>
      <c r="H517">
        <v>8.66619E-2</v>
      </c>
      <c r="I517">
        <v>9.1066949999999994E-2</v>
      </c>
      <c r="J517">
        <v>7.9478800000000002E-2</v>
      </c>
      <c r="K517">
        <v>9.5658450000000006E-2</v>
      </c>
      <c r="L517">
        <v>7.1544040000000003E-2</v>
      </c>
      <c r="M517">
        <v>9.0120649999999997E-2</v>
      </c>
      <c r="N517">
        <v>8.3581649999999993E-2</v>
      </c>
      <c r="O517">
        <v>7.7564460000000002E-2</v>
      </c>
      <c r="P517">
        <v>8.2111480000000001E-2</v>
      </c>
      <c r="Q517">
        <v>8.3037780000000005E-2</v>
      </c>
      <c r="R517">
        <v>8.1325499999999995E-2</v>
      </c>
      <c r="S517">
        <v>7.3524539999999999E-2</v>
      </c>
      <c r="T517">
        <v>9.3088619999999997E-2</v>
      </c>
      <c r="U517">
        <v>6.2565770000000007E-2</v>
      </c>
    </row>
    <row r="518" spans="1:21" x14ac:dyDescent="0.25">
      <c r="A518" s="20">
        <f>0.000000332057*10^9</f>
        <v>332.05700000000002</v>
      </c>
      <c r="B518">
        <v>8.0493239999999994E-2</v>
      </c>
      <c r="C518">
        <v>9.0378929999999996E-2</v>
      </c>
      <c r="D518">
        <v>6.6584649999999995E-2</v>
      </c>
      <c r="E518">
        <v>7.9125169999999995E-2</v>
      </c>
      <c r="F518">
        <v>8.5275080000000003E-2</v>
      </c>
      <c r="G518">
        <v>7.5983800000000004E-2</v>
      </c>
      <c r="H518">
        <v>7.4809879999999995E-2</v>
      </c>
      <c r="I518">
        <v>8.6643349999999994E-2</v>
      </c>
      <c r="J518">
        <v>8.471099E-2</v>
      </c>
      <c r="K518">
        <v>8.990389E-2</v>
      </c>
      <c r="L518">
        <v>6.765794E-2</v>
      </c>
      <c r="M518">
        <v>7.7184429999999998E-2</v>
      </c>
      <c r="N518">
        <v>7.6114580000000001E-2</v>
      </c>
      <c r="O518">
        <v>8.4830500000000003E-2</v>
      </c>
      <c r="P518">
        <v>6.9429130000000006E-2</v>
      </c>
      <c r="Q518">
        <v>7.5294410000000006E-2</v>
      </c>
      <c r="R518">
        <v>6.5556199999999995E-2</v>
      </c>
      <c r="S518">
        <v>7.5362020000000002E-2</v>
      </c>
      <c r="T518">
        <v>8.6957220000000002E-2</v>
      </c>
      <c r="U518">
        <v>6.9748640000000001E-2</v>
      </c>
    </row>
    <row r="519" spans="1:21" x14ac:dyDescent="0.25">
      <c r="A519" s="20">
        <f>0.000000333057*10^9</f>
        <v>333.05700000000002</v>
      </c>
      <c r="B519">
        <v>7.6702149999999997E-2</v>
      </c>
      <c r="C519">
        <v>9.0965879999999999E-2</v>
      </c>
      <c r="D519">
        <v>7.1786210000000003E-2</v>
      </c>
      <c r="E519">
        <v>7.1896280000000007E-2</v>
      </c>
      <c r="F519">
        <v>8.8117810000000005E-2</v>
      </c>
      <c r="G519">
        <v>7.1435499999999999E-2</v>
      </c>
      <c r="H519">
        <v>6.7875400000000002E-2</v>
      </c>
      <c r="I519">
        <v>8.1581619999999994E-2</v>
      </c>
      <c r="J519">
        <v>7.1347339999999995E-2</v>
      </c>
      <c r="K519">
        <v>8.6502469999999998E-2</v>
      </c>
      <c r="L519">
        <v>5.8851920000000002E-2</v>
      </c>
      <c r="M519">
        <v>7.3255899999999999E-2</v>
      </c>
      <c r="N519">
        <v>6.8327159999999998E-2</v>
      </c>
      <c r="O519">
        <v>8.3356379999999994E-2</v>
      </c>
      <c r="P519">
        <v>6.496913E-2</v>
      </c>
      <c r="Q519">
        <v>7.1994569999999994E-2</v>
      </c>
      <c r="R519">
        <v>6.3335420000000003E-2</v>
      </c>
      <c r="S519">
        <v>7.0497679999999993E-2</v>
      </c>
      <c r="T519">
        <v>7.3687600000000006E-2</v>
      </c>
      <c r="U519">
        <v>7.6069880000000006E-2</v>
      </c>
    </row>
    <row r="520" spans="1:21" x14ac:dyDescent="0.25">
      <c r="A520" s="20">
        <f>0.000000334057*10^9</f>
        <v>334.05699999999996</v>
      </c>
      <c r="B520">
        <v>7.6286140000000002E-2</v>
      </c>
      <c r="C520">
        <v>8.4605659999999999E-2</v>
      </c>
      <c r="D520">
        <v>5.985E-2</v>
      </c>
      <c r="E520">
        <v>7.0155529999999994E-2</v>
      </c>
      <c r="F520">
        <v>8.173938E-2</v>
      </c>
      <c r="G520">
        <v>5.7611339999999997E-2</v>
      </c>
      <c r="H520">
        <v>7.7614299999999997E-2</v>
      </c>
      <c r="I520">
        <v>7.7103809999999995E-2</v>
      </c>
      <c r="J520">
        <v>6.5956580000000001E-2</v>
      </c>
      <c r="K520">
        <v>8.4227540000000004E-2</v>
      </c>
      <c r="L520">
        <v>5.7353349999999997E-2</v>
      </c>
      <c r="M520">
        <v>7.1816409999999997E-2</v>
      </c>
      <c r="N520">
        <v>7.1204840000000005E-2</v>
      </c>
      <c r="O520">
        <v>7.3908840000000003E-2</v>
      </c>
      <c r="P520">
        <v>7.0015499999999994E-2</v>
      </c>
      <c r="Q520">
        <v>7.8166639999999996E-2</v>
      </c>
      <c r="R520">
        <v>6.873899E-2</v>
      </c>
      <c r="S520">
        <v>5.965206E-2</v>
      </c>
      <c r="T520">
        <v>6.748179E-2</v>
      </c>
      <c r="U520">
        <v>7.0637909999999998E-2</v>
      </c>
    </row>
    <row r="521" spans="1:21" x14ac:dyDescent="0.25">
      <c r="A521" s="20">
        <f>0.000000335057*10^9</f>
        <v>335.05700000000002</v>
      </c>
      <c r="B521">
        <v>7.2155670000000005E-2</v>
      </c>
      <c r="C521">
        <v>8.5748389999999994E-2</v>
      </c>
      <c r="D521">
        <v>4.3668999999999999E-2</v>
      </c>
      <c r="E521">
        <v>7.3729169999999997E-2</v>
      </c>
      <c r="F521">
        <v>7.7058749999999995E-2</v>
      </c>
      <c r="G521">
        <v>5.6565579999999997E-2</v>
      </c>
      <c r="H521">
        <v>8.2515989999999997E-2</v>
      </c>
      <c r="I521">
        <v>7.5917299999999993E-2</v>
      </c>
      <c r="J521">
        <v>7.4900980000000006E-2</v>
      </c>
      <c r="K521">
        <v>9.0575160000000002E-2</v>
      </c>
      <c r="L521">
        <v>7.2555350000000005E-2</v>
      </c>
      <c r="M521">
        <v>7.3671810000000004E-2</v>
      </c>
      <c r="N521">
        <v>8.0269270000000004E-2</v>
      </c>
      <c r="O521">
        <v>7.2455980000000003E-2</v>
      </c>
      <c r="P521">
        <v>7.2184180000000001E-2</v>
      </c>
      <c r="Q521">
        <v>8.4852559999999994E-2</v>
      </c>
      <c r="R521">
        <v>7.2946490000000003E-2</v>
      </c>
      <c r="S521">
        <v>6.6039180000000003E-2</v>
      </c>
      <c r="T521">
        <v>6.9667779999999999E-2</v>
      </c>
      <c r="U521">
        <v>6.6633020000000001E-2</v>
      </c>
    </row>
    <row r="522" spans="1:21" x14ac:dyDescent="0.25">
      <c r="A522" s="20">
        <f>0.000000336057*10^9</f>
        <v>336.05699999999996</v>
      </c>
      <c r="B522">
        <v>7.2779010000000005E-2</v>
      </c>
      <c r="C522">
        <v>8.2410830000000004E-2</v>
      </c>
      <c r="D522">
        <v>5.1744190000000002E-2</v>
      </c>
      <c r="E522">
        <v>7.7073489999999995E-2</v>
      </c>
      <c r="F522">
        <v>7.6777219999999993E-2</v>
      </c>
      <c r="G522">
        <v>7.2938619999999996E-2</v>
      </c>
      <c r="H522">
        <v>6.9221950000000004E-2</v>
      </c>
      <c r="I522">
        <v>8.0601220000000001E-2</v>
      </c>
      <c r="J522">
        <v>7.9513020000000004E-2</v>
      </c>
      <c r="K522">
        <v>9.8335510000000001E-2</v>
      </c>
      <c r="L522">
        <v>8.7075639999999996E-2</v>
      </c>
      <c r="M522">
        <v>8.4070259999999994E-2</v>
      </c>
      <c r="N522">
        <v>7.98315E-2</v>
      </c>
      <c r="O522">
        <v>8.325726E-2</v>
      </c>
      <c r="P522">
        <v>7.4823440000000005E-2</v>
      </c>
      <c r="Q522">
        <v>8.2467460000000006E-2</v>
      </c>
      <c r="R522">
        <v>7.4151190000000006E-2</v>
      </c>
      <c r="S522">
        <v>8.093069E-2</v>
      </c>
      <c r="T522">
        <v>6.7921140000000005E-2</v>
      </c>
      <c r="U522">
        <v>7.4274359999999998E-2</v>
      </c>
    </row>
    <row r="523" spans="1:21" x14ac:dyDescent="0.25">
      <c r="A523" s="20">
        <f>0.000000337057*10^9</f>
        <v>337.05700000000002</v>
      </c>
      <c r="B523">
        <v>8.0986050000000004E-2</v>
      </c>
      <c r="C523">
        <v>6.9681590000000002E-2</v>
      </c>
      <c r="D523">
        <v>7.3365230000000003E-2</v>
      </c>
      <c r="E523">
        <v>8.0117649999999999E-2</v>
      </c>
      <c r="F523">
        <v>7.9120570000000001E-2</v>
      </c>
      <c r="G523">
        <v>8.0129539999999999E-2</v>
      </c>
      <c r="H523">
        <v>7.3438680000000006E-2</v>
      </c>
      <c r="I523">
        <v>8.8057170000000004E-2</v>
      </c>
      <c r="J523">
        <v>7.8984399999999996E-2</v>
      </c>
      <c r="K523">
        <v>8.6790939999999997E-2</v>
      </c>
      <c r="L523">
        <v>7.9041490000000006E-2</v>
      </c>
      <c r="M523">
        <v>8.9618649999999994E-2</v>
      </c>
      <c r="N523">
        <v>7.3684230000000003E-2</v>
      </c>
      <c r="O523">
        <v>8.1338610000000006E-2</v>
      </c>
      <c r="P523">
        <v>8.8701580000000002E-2</v>
      </c>
      <c r="Q523">
        <v>6.7752789999999993E-2</v>
      </c>
      <c r="R523">
        <v>7.8173740000000005E-2</v>
      </c>
      <c r="S523">
        <v>7.9329419999999998E-2</v>
      </c>
      <c r="T523">
        <v>6.9681170000000001E-2</v>
      </c>
      <c r="U523">
        <v>8.4445149999999997E-2</v>
      </c>
    </row>
    <row r="524" spans="1:21" x14ac:dyDescent="0.25">
      <c r="A524" s="20">
        <f>0.000000338057*10^9</f>
        <v>338.05700000000002</v>
      </c>
      <c r="B524">
        <v>8.3167779999999997E-2</v>
      </c>
      <c r="C524">
        <v>6.7121760000000003E-2</v>
      </c>
      <c r="D524">
        <v>8.1753489999999998E-2</v>
      </c>
      <c r="E524">
        <v>8.1619419999999998E-2</v>
      </c>
      <c r="F524">
        <v>7.9559069999999996E-2</v>
      </c>
      <c r="G524">
        <v>7.2399030000000003E-2</v>
      </c>
      <c r="H524">
        <v>9.3728480000000003E-2</v>
      </c>
      <c r="I524">
        <v>8.5157849999999993E-2</v>
      </c>
      <c r="J524">
        <v>8.4846409999999997E-2</v>
      </c>
      <c r="K524">
        <v>6.8048570000000003E-2</v>
      </c>
      <c r="L524">
        <v>6.0467890000000003E-2</v>
      </c>
      <c r="M524">
        <v>8.3292489999999997E-2</v>
      </c>
      <c r="N524">
        <v>7.2696979999999994E-2</v>
      </c>
      <c r="O524">
        <v>6.4847849999999999E-2</v>
      </c>
      <c r="P524">
        <v>0.1033968</v>
      </c>
      <c r="Q524">
        <v>5.9057119999999998E-2</v>
      </c>
      <c r="R524">
        <v>8.1099379999999999E-2</v>
      </c>
      <c r="S524">
        <v>7.5844910000000001E-2</v>
      </c>
      <c r="T524">
        <v>7.7047229999999994E-2</v>
      </c>
      <c r="U524">
        <v>8.2285910000000004E-2</v>
      </c>
    </row>
    <row r="525" spans="1:21" x14ac:dyDescent="0.25">
      <c r="A525" s="20">
        <f>0.000000339057*10^9</f>
        <v>339.05700000000002</v>
      </c>
      <c r="B525">
        <v>7.6152659999999997E-2</v>
      </c>
      <c r="C525">
        <v>7.8786250000000002E-2</v>
      </c>
      <c r="D525">
        <v>7.3588340000000002E-2</v>
      </c>
      <c r="E525">
        <v>7.8533530000000004E-2</v>
      </c>
      <c r="F525">
        <v>6.9293519999999997E-2</v>
      </c>
      <c r="G525">
        <v>7.4639689999999995E-2</v>
      </c>
      <c r="H525">
        <v>8.9436840000000004E-2</v>
      </c>
      <c r="I525">
        <v>7.5893290000000002E-2</v>
      </c>
      <c r="J525">
        <v>9.3053360000000002E-2</v>
      </c>
      <c r="K525">
        <v>6.5147730000000001E-2</v>
      </c>
      <c r="L525">
        <v>5.7582809999999998E-2</v>
      </c>
      <c r="M525">
        <v>7.5409939999999995E-2</v>
      </c>
      <c r="N525">
        <v>7.3919609999999997E-2</v>
      </c>
      <c r="O525">
        <v>5.5418340000000003E-2</v>
      </c>
      <c r="P525">
        <v>9.7293000000000004E-2</v>
      </c>
      <c r="Q525">
        <v>7.3753369999999999E-2</v>
      </c>
      <c r="R525">
        <v>7.7069070000000003E-2</v>
      </c>
      <c r="S525">
        <v>9.1430559999999994E-2</v>
      </c>
      <c r="T525">
        <v>7.8349290000000002E-2</v>
      </c>
      <c r="U525">
        <v>7.1650859999999997E-2</v>
      </c>
    </row>
    <row r="526" spans="1:21" x14ac:dyDescent="0.25">
      <c r="A526" s="20">
        <f>0.000000340057*10^9</f>
        <v>340.05700000000002</v>
      </c>
      <c r="B526">
        <v>7.2530310000000001E-2</v>
      </c>
      <c r="C526">
        <v>8.4498149999999994E-2</v>
      </c>
      <c r="D526">
        <v>6.8048239999999996E-2</v>
      </c>
      <c r="E526">
        <v>8.0830959999999993E-2</v>
      </c>
      <c r="F526">
        <v>5.6165600000000003E-2</v>
      </c>
      <c r="G526">
        <v>8.4361259999999993E-2</v>
      </c>
      <c r="H526">
        <v>6.5490960000000001E-2</v>
      </c>
      <c r="I526">
        <v>7.4616979999999999E-2</v>
      </c>
      <c r="J526">
        <v>8.9750549999999998E-2</v>
      </c>
      <c r="K526">
        <v>7.2013980000000005E-2</v>
      </c>
      <c r="L526">
        <v>6.9638220000000001E-2</v>
      </c>
      <c r="M526">
        <v>7.2491319999999998E-2</v>
      </c>
      <c r="N526">
        <v>7.2731530000000003E-2</v>
      </c>
      <c r="O526">
        <v>5.6730330000000002E-2</v>
      </c>
      <c r="P526">
        <v>7.8265979999999999E-2</v>
      </c>
      <c r="Q526">
        <v>8.943972E-2</v>
      </c>
      <c r="R526">
        <v>7.3237910000000003E-2</v>
      </c>
      <c r="S526">
        <v>0.10373060000000001</v>
      </c>
      <c r="T526">
        <v>7.1395669999999994E-2</v>
      </c>
      <c r="U526">
        <v>6.0878080000000001E-2</v>
      </c>
    </row>
    <row r="527" spans="1:21" x14ac:dyDescent="0.25">
      <c r="A527" s="20">
        <f>0.000000341057*10^9</f>
        <v>341.05699999999996</v>
      </c>
      <c r="B527">
        <v>7.9344830000000005E-2</v>
      </c>
      <c r="C527">
        <v>7.3096270000000005E-2</v>
      </c>
      <c r="D527">
        <v>7.5974299999999995E-2</v>
      </c>
      <c r="E527">
        <v>8.9682059999999994E-2</v>
      </c>
      <c r="F527">
        <v>5.9053359999999999E-2</v>
      </c>
      <c r="G527">
        <v>7.9900260000000001E-2</v>
      </c>
      <c r="H527">
        <v>4.9375330000000002E-2</v>
      </c>
      <c r="I527">
        <v>7.6657970000000006E-2</v>
      </c>
      <c r="J527">
        <v>7.4788350000000003E-2</v>
      </c>
      <c r="K527">
        <v>7.8845990000000005E-2</v>
      </c>
      <c r="L527">
        <v>7.3446849999999994E-2</v>
      </c>
      <c r="M527">
        <v>7.8738619999999995E-2</v>
      </c>
      <c r="N527">
        <v>6.5224799999999999E-2</v>
      </c>
      <c r="O527">
        <v>6.503101E-2</v>
      </c>
      <c r="P527">
        <v>7.6590480000000002E-2</v>
      </c>
      <c r="Q527">
        <v>8.7696579999999996E-2</v>
      </c>
      <c r="R527">
        <v>7.5692079999999995E-2</v>
      </c>
      <c r="S527">
        <v>9.0538939999999998E-2</v>
      </c>
      <c r="T527">
        <v>6.0046839999999997E-2</v>
      </c>
      <c r="U527">
        <v>5.1237779999999997E-2</v>
      </c>
    </row>
    <row r="528" spans="1:21" x14ac:dyDescent="0.25">
      <c r="A528" s="20">
        <f>0.000000342057*10^9</f>
        <v>342.05700000000002</v>
      </c>
      <c r="B528">
        <v>8.4063680000000002E-2</v>
      </c>
      <c r="C528">
        <v>5.8078539999999998E-2</v>
      </c>
      <c r="D528">
        <v>8.2749009999999998E-2</v>
      </c>
      <c r="E528">
        <v>8.7313420000000003E-2</v>
      </c>
      <c r="F528">
        <v>6.6613400000000003E-2</v>
      </c>
      <c r="G528">
        <v>6.7044969999999995E-2</v>
      </c>
      <c r="H528">
        <v>5.3827119999999999E-2</v>
      </c>
      <c r="I528">
        <v>7.4153689999999994E-2</v>
      </c>
      <c r="J528">
        <v>6.4505699999999999E-2</v>
      </c>
      <c r="K528">
        <v>7.9823839999999993E-2</v>
      </c>
      <c r="L528">
        <v>6.4974470000000006E-2</v>
      </c>
      <c r="M528">
        <v>9.0637460000000003E-2</v>
      </c>
      <c r="N528">
        <v>6.2813090000000002E-2</v>
      </c>
      <c r="O528">
        <v>7.1758630000000004E-2</v>
      </c>
      <c r="P528">
        <v>8.464969E-2</v>
      </c>
      <c r="Q528">
        <v>8.3961720000000004E-2</v>
      </c>
      <c r="R528">
        <v>8.3302790000000002E-2</v>
      </c>
      <c r="S528">
        <v>7.5655420000000001E-2</v>
      </c>
      <c r="T528">
        <v>5.8795149999999997E-2</v>
      </c>
      <c r="U528">
        <v>4.9706439999999998E-2</v>
      </c>
    </row>
    <row r="529" spans="1:21" x14ac:dyDescent="0.25">
      <c r="A529" s="20">
        <f>0.000000343057*10^9</f>
        <v>343.05700000000002</v>
      </c>
      <c r="B529">
        <v>7.6164460000000003E-2</v>
      </c>
      <c r="C529">
        <v>5.6438769999999999E-2</v>
      </c>
      <c r="D529">
        <v>7.4269769999999999E-2</v>
      </c>
      <c r="E529">
        <v>7.5165049999999997E-2</v>
      </c>
      <c r="F529">
        <v>6.9869650000000005E-2</v>
      </c>
      <c r="G529">
        <v>6.8002060000000003E-2</v>
      </c>
      <c r="H529">
        <v>6.8986049999999993E-2</v>
      </c>
      <c r="I529">
        <v>7.2282550000000001E-2</v>
      </c>
      <c r="J529">
        <v>7.5220969999999998E-2</v>
      </c>
      <c r="K529">
        <v>7.3349049999999999E-2</v>
      </c>
      <c r="L529">
        <v>6.3775380000000007E-2</v>
      </c>
      <c r="M529">
        <v>9.2145959999999999E-2</v>
      </c>
      <c r="N529">
        <v>7.4148900000000004E-2</v>
      </c>
      <c r="O529">
        <v>6.9924959999999994E-2</v>
      </c>
      <c r="P529">
        <v>7.8213119999999997E-2</v>
      </c>
      <c r="Q529">
        <v>8.5692989999999997E-2</v>
      </c>
      <c r="R529">
        <v>8.3727709999999997E-2</v>
      </c>
      <c r="S529">
        <v>7.6251059999999996E-2</v>
      </c>
      <c r="T529">
        <v>7.2806490000000001E-2</v>
      </c>
      <c r="U529">
        <v>5.6402960000000002E-2</v>
      </c>
    </row>
    <row r="530" spans="1:21" x14ac:dyDescent="0.25">
      <c r="A530" s="20">
        <f>0.000000344057*10^9</f>
        <v>344.05700000000002</v>
      </c>
      <c r="B530">
        <v>7.2127380000000005E-2</v>
      </c>
      <c r="C530">
        <v>6.4218209999999998E-2</v>
      </c>
      <c r="D530">
        <v>6.2531160000000002E-2</v>
      </c>
      <c r="E530">
        <v>7.2572109999999995E-2</v>
      </c>
      <c r="F530">
        <v>7.4374590000000004E-2</v>
      </c>
      <c r="G530">
        <v>7.762579E-2</v>
      </c>
      <c r="H530">
        <v>6.9893159999999996E-2</v>
      </c>
      <c r="I530">
        <v>7.4067569999999999E-2</v>
      </c>
      <c r="J530">
        <v>9.0617779999999995E-2</v>
      </c>
      <c r="K530">
        <v>7.2929910000000001E-2</v>
      </c>
      <c r="L530">
        <v>6.996049E-2</v>
      </c>
      <c r="M530">
        <v>7.7717759999999997E-2</v>
      </c>
      <c r="N530">
        <v>7.5255719999999998E-2</v>
      </c>
      <c r="O530">
        <v>6.9027630000000006E-2</v>
      </c>
      <c r="P530">
        <v>6.9832019999999995E-2</v>
      </c>
      <c r="Q530">
        <v>8.0076750000000002E-2</v>
      </c>
      <c r="R530">
        <v>7.3794830000000006E-2</v>
      </c>
      <c r="S530">
        <v>7.4040850000000005E-2</v>
      </c>
      <c r="T530">
        <v>8.4115809999999999E-2</v>
      </c>
      <c r="U530">
        <v>6.6718310000000003E-2</v>
      </c>
    </row>
    <row r="531" spans="1:21" x14ac:dyDescent="0.25">
      <c r="A531" s="20">
        <f>0.000000345057*10^9</f>
        <v>345.05700000000002</v>
      </c>
      <c r="B531">
        <v>8.1402340000000004E-2</v>
      </c>
      <c r="C531">
        <v>7.1387060000000002E-2</v>
      </c>
      <c r="D531">
        <v>6.1812939999999997E-2</v>
      </c>
      <c r="E531">
        <v>7.4854740000000003E-2</v>
      </c>
      <c r="F531">
        <v>7.2520879999999996E-2</v>
      </c>
      <c r="G531">
        <v>7.2051489999999996E-2</v>
      </c>
      <c r="H531">
        <v>6.1457709999999999E-2</v>
      </c>
      <c r="I531">
        <v>7.1026539999999999E-2</v>
      </c>
      <c r="J531">
        <v>8.3205989999999994E-2</v>
      </c>
      <c r="K531">
        <v>8.0770549999999997E-2</v>
      </c>
      <c r="L531">
        <v>6.993386E-2</v>
      </c>
      <c r="M531">
        <v>6.2814330000000002E-2</v>
      </c>
      <c r="N531">
        <v>6.075291E-2</v>
      </c>
      <c r="O531">
        <v>6.8606020000000004E-2</v>
      </c>
      <c r="P531">
        <v>6.879014E-2</v>
      </c>
      <c r="Q531">
        <v>6.6372730000000005E-2</v>
      </c>
      <c r="R531">
        <v>6.6431420000000005E-2</v>
      </c>
      <c r="S531">
        <v>6.2971719999999995E-2</v>
      </c>
      <c r="T531">
        <v>8.3168179999999994E-2</v>
      </c>
      <c r="U531">
        <v>7.458555E-2</v>
      </c>
    </row>
    <row r="532" spans="1:21" x14ac:dyDescent="0.25">
      <c r="A532" s="20">
        <f>0.000000346057*10^9</f>
        <v>346.05699999999996</v>
      </c>
      <c r="B532">
        <v>8.1792519999999994E-2</v>
      </c>
      <c r="C532">
        <v>7.7720250000000005E-2</v>
      </c>
      <c r="D532">
        <v>6.5784770000000006E-2</v>
      </c>
      <c r="E532">
        <v>7.1729559999999998E-2</v>
      </c>
      <c r="F532">
        <v>6.4068570000000005E-2</v>
      </c>
      <c r="G532">
        <v>6.30159E-2</v>
      </c>
      <c r="H532">
        <v>6.2114519999999999E-2</v>
      </c>
      <c r="I532">
        <v>6.0791329999999998E-2</v>
      </c>
      <c r="J532">
        <v>6.8819640000000001E-2</v>
      </c>
      <c r="K532">
        <v>8.1774890000000003E-2</v>
      </c>
      <c r="L532">
        <v>6.7131440000000001E-2</v>
      </c>
      <c r="M532">
        <v>5.9450080000000002E-2</v>
      </c>
      <c r="N532">
        <v>5.9331910000000002E-2</v>
      </c>
      <c r="O532">
        <v>7.0253990000000002E-2</v>
      </c>
      <c r="P532">
        <v>6.0895009999999999E-2</v>
      </c>
      <c r="Q532">
        <v>6.4153950000000001E-2</v>
      </c>
      <c r="R532">
        <v>6.7172590000000004E-2</v>
      </c>
      <c r="S532">
        <v>5.6526109999999997E-2</v>
      </c>
      <c r="T532">
        <v>7.7123819999999996E-2</v>
      </c>
      <c r="U532">
        <v>7.143186E-2</v>
      </c>
    </row>
    <row r="533" spans="1:21" x14ac:dyDescent="0.25">
      <c r="A533" s="20">
        <f>0.000000347057*10^9</f>
        <v>347.05700000000002</v>
      </c>
      <c r="B533">
        <v>6.8188470000000001E-2</v>
      </c>
      <c r="C533">
        <v>7.8688289999999994E-2</v>
      </c>
      <c r="D533">
        <v>6.2971289999999999E-2</v>
      </c>
      <c r="E533">
        <v>6.8883330000000006E-2</v>
      </c>
      <c r="F533">
        <v>5.642254E-2</v>
      </c>
      <c r="G533">
        <v>7.3876170000000005E-2</v>
      </c>
      <c r="H533">
        <v>6.4035170000000002E-2</v>
      </c>
      <c r="I533">
        <v>5.8532050000000002E-2</v>
      </c>
      <c r="J533">
        <v>7.2375709999999996E-2</v>
      </c>
      <c r="K533">
        <v>7.7899529999999995E-2</v>
      </c>
      <c r="L533">
        <v>6.6158149999999999E-2</v>
      </c>
      <c r="M533">
        <v>6.171008E-2</v>
      </c>
      <c r="N533">
        <v>7.280702E-2</v>
      </c>
      <c r="O533">
        <v>8.4203890000000003E-2</v>
      </c>
      <c r="P533">
        <v>5.387517E-2</v>
      </c>
      <c r="Q533">
        <v>7.2311139999999996E-2</v>
      </c>
      <c r="R533">
        <v>7.4749780000000002E-2</v>
      </c>
      <c r="S533">
        <v>6.7547070000000001E-2</v>
      </c>
      <c r="T533">
        <v>7.7843910000000002E-2</v>
      </c>
      <c r="U533">
        <v>6.6426499999999999E-2</v>
      </c>
    </row>
    <row r="534" spans="1:21" x14ac:dyDescent="0.25">
      <c r="A534" s="20">
        <f>0.000000348057*10^9</f>
        <v>348.05699999999996</v>
      </c>
      <c r="B534">
        <v>6.4772850000000007E-2</v>
      </c>
      <c r="C534">
        <v>7.0922990000000005E-2</v>
      </c>
      <c r="D534">
        <v>5.8133740000000003E-2</v>
      </c>
      <c r="E534">
        <v>6.6948250000000001E-2</v>
      </c>
      <c r="F534">
        <v>5.6817100000000002E-2</v>
      </c>
      <c r="G534">
        <v>8.5607849999999999E-2</v>
      </c>
      <c r="H534">
        <v>6.0694289999999998E-2</v>
      </c>
      <c r="I534">
        <v>6.7991259999999998E-2</v>
      </c>
      <c r="J534">
        <v>8.438445E-2</v>
      </c>
      <c r="K534">
        <v>7.872962E-2</v>
      </c>
      <c r="L534">
        <v>6.2705170000000005E-2</v>
      </c>
      <c r="M534">
        <v>6.7007520000000001E-2</v>
      </c>
      <c r="N534">
        <v>7.4869599999999994E-2</v>
      </c>
      <c r="O534">
        <v>9.1683470000000003E-2</v>
      </c>
      <c r="P534">
        <v>5.7305670000000003E-2</v>
      </c>
      <c r="Q534">
        <v>7.0412199999999994E-2</v>
      </c>
      <c r="R534">
        <v>7.9654900000000001E-2</v>
      </c>
      <c r="S534">
        <v>9.0668310000000002E-2</v>
      </c>
      <c r="T534">
        <v>7.9932740000000002E-2</v>
      </c>
      <c r="U534">
        <v>6.9336629999999996E-2</v>
      </c>
    </row>
    <row r="535" spans="1:21" x14ac:dyDescent="0.25">
      <c r="A535" s="20">
        <f>0.000000349057*10^9</f>
        <v>349.05700000000002</v>
      </c>
      <c r="B535">
        <v>7.6604259999999993E-2</v>
      </c>
      <c r="C535">
        <v>6.6241659999999994E-2</v>
      </c>
      <c r="D535">
        <v>6.5981780000000004E-2</v>
      </c>
      <c r="E535">
        <v>6.3861210000000002E-2</v>
      </c>
      <c r="F535">
        <v>6.8165989999999996E-2</v>
      </c>
      <c r="G535">
        <v>7.4105089999999998E-2</v>
      </c>
      <c r="H535">
        <v>6.1292399999999997E-2</v>
      </c>
      <c r="I535">
        <v>7.2786110000000001E-2</v>
      </c>
      <c r="J535">
        <v>8.0927260000000001E-2</v>
      </c>
      <c r="K535">
        <v>7.8561259999999994E-2</v>
      </c>
      <c r="L535">
        <v>6.2151480000000002E-2</v>
      </c>
      <c r="M535">
        <v>7.2616420000000001E-2</v>
      </c>
      <c r="N535">
        <v>6.4359840000000001E-2</v>
      </c>
      <c r="O535">
        <v>8.1534830000000003E-2</v>
      </c>
      <c r="P535">
        <v>5.8694330000000003E-2</v>
      </c>
      <c r="Q535">
        <v>6.3712000000000005E-2</v>
      </c>
      <c r="R535">
        <v>7.7342079999999994E-2</v>
      </c>
      <c r="S535">
        <v>9.5412289999999997E-2</v>
      </c>
      <c r="T535">
        <v>7.296416E-2</v>
      </c>
      <c r="U535">
        <v>7.0438559999999997E-2</v>
      </c>
    </row>
    <row r="536" spans="1:21" x14ac:dyDescent="0.25">
      <c r="A536" s="20">
        <f>0.000000350057*10^9</f>
        <v>350.05700000000002</v>
      </c>
      <c r="B536">
        <v>8.6791590000000002E-2</v>
      </c>
      <c r="C536">
        <v>7.346714E-2</v>
      </c>
      <c r="D536">
        <v>7.6283089999999998E-2</v>
      </c>
      <c r="E536">
        <v>6.4152210000000001E-2</v>
      </c>
      <c r="F536">
        <v>7.2068480000000004E-2</v>
      </c>
      <c r="G536">
        <v>5.7818590000000003E-2</v>
      </c>
      <c r="H536">
        <v>6.3462000000000005E-2</v>
      </c>
      <c r="I536">
        <v>7.1003789999999997E-2</v>
      </c>
      <c r="J536">
        <v>6.5851939999999998E-2</v>
      </c>
      <c r="K536">
        <v>7.7544109999999999E-2</v>
      </c>
      <c r="L536">
        <v>7.5113929999999995E-2</v>
      </c>
      <c r="M536">
        <v>7.138978E-2</v>
      </c>
      <c r="N536">
        <v>6.046319E-2</v>
      </c>
      <c r="O536">
        <v>7.2148970000000007E-2</v>
      </c>
      <c r="P536">
        <v>6.034084E-2</v>
      </c>
      <c r="Q536">
        <v>6.9861670000000001E-2</v>
      </c>
      <c r="R536">
        <v>7.6067979999999993E-2</v>
      </c>
      <c r="S536">
        <v>7.9917100000000005E-2</v>
      </c>
      <c r="T536">
        <v>7.1530200000000002E-2</v>
      </c>
      <c r="U536">
        <v>6.3519930000000002E-2</v>
      </c>
    </row>
    <row r="537" spans="1:21" x14ac:dyDescent="0.25">
      <c r="A537" s="20">
        <f>0.000000351057*10^9</f>
        <v>351.05700000000002</v>
      </c>
      <c r="B537">
        <v>8.2502539999999999E-2</v>
      </c>
      <c r="C537">
        <v>8.3850270000000005E-2</v>
      </c>
      <c r="D537">
        <v>6.9603739999999997E-2</v>
      </c>
      <c r="E537">
        <v>7.0810890000000001E-2</v>
      </c>
      <c r="F537">
        <v>5.8647879999999999E-2</v>
      </c>
      <c r="G537">
        <v>6.2323389999999999E-2</v>
      </c>
      <c r="H537">
        <v>5.7080239999999997E-2</v>
      </c>
      <c r="I537">
        <v>6.6102149999999998E-2</v>
      </c>
      <c r="J537">
        <v>6.7249680000000006E-2</v>
      </c>
      <c r="K537">
        <v>7.7508400000000005E-2</v>
      </c>
      <c r="L537">
        <v>8.8469249999999999E-2</v>
      </c>
      <c r="M537">
        <v>7.2215989999999994E-2</v>
      </c>
      <c r="N537">
        <v>6.8787870000000001E-2</v>
      </c>
      <c r="O537">
        <v>6.8190429999999996E-2</v>
      </c>
      <c r="P537">
        <v>6.1500579999999999E-2</v>
      </c>
      <c r="Q537">
        <v>8.0911780000000003E-2</v>
      </c>
      <c r="R537">
        <v>7.4844179999999996E-2</v>
      </c>
      <c r="S537">
        <v>7.4222620000000003E-2</v>
      </c>
      <c r="T537">
        <v>8.0152950000000001E-2</v>
      </c>
      <c r="U537">
        <v>5.8579279999999997E-2</v>
      </c>
    </row>
    <row r="538" spans="1:21" x14ac:dyDescent="0.25">
      <c r="A538" s="20">
        <f>0.000000352057*10^9</f>
        <v>352.05700000000002</v>
      </c>
      <c r="B538">
        <v>7.4061290000000002E-2</v>
      </c>
      <c r="C538">
        <v>8.5049130000000001E-2</v>
      </c>
      <c r="D538">
        <v>5.6379940000000003E-2</v>
      </c>
      <c r="E538">
        <v>7.2998350000000004E-2</v>
      </c>
      <c r="F538">
        <v>5.2013810000000001E-2</v>
      </c>
      <c r="G538">
        <v>6.8397490000000005E-2</v>
      </c>
      <c r="H538">
        <v>5.0162770000000002E-2</v>
      </c>
      <c r="I538">
        <v>5.6183820000000002E-2</v>
      </c>
      <c r="J538">
        <v>8.2614209999999993E-2</v>
      </c>
      <c r="K538">
        <v>7.2696440000000001E-2</v>
      </c>
      <c r="L538">
        <v>8.4241759999999999E-2</v>
      </c>
      <c r="M538">
        <v>7.8347689999999998E-2</v>
      </c>
      <c r="N538">
        <v>7.5970209999999996E-2</v>
      </c>
      <c r="O538">
        <v>6.5762210000000001E-2</v>
      </c>
      <c r="P538">
        <v>5.1969359999999999E-2</v>
      </c>
      <c r="Q538">
        <v>7.3940110000000003E-2</v>
      </c>
      <c r="R538">
        <v>7.4884530000000005E-2</v>
      </c>
      <c r="S538">
        <v>8.0490850000000003E-2</v>
      </c>
      <c r="T538">
        <v>8.2907330000000001E-2</v>
      </c>
      <c r="U538">
        <v>6.620877E-2</v>
      </c>
    </row>
    <row r="539" spans="1:21" x14ac:dyDescent="0.25">
      <c r="A539" s="20">
        <f>0.000000353057*10^9</f>
        <v>353.05699999999996</v>
      </c>
      <c r="B539">
        <v>7.50609E-2</v>
      </c>
      <c r="C539">
        <v>6.9551559999999998E-2</v>
      </c>
      <c r="D539">
        <v>5.3661689999999998E-2</v>
      </c>
      <c r="E539">
        <v>6.2939430000000005E-2</v>
      </c>
      <c r="F539">
        <v>6.7402909999999996E-2</v>
      </c>
      <c r="G539">
        <v>5.8871050000000001E-2</v>
      </c>
      <c r="H539">
        <v>5.4953399999999999E-2</v>
      </c>
      <c r="I539">
        <v>5.1849550000000001E-2</v>
      </c>
      <c r="J539">
        <v>8.7318870000000007E-2</v>
      </c>
      <c r="K539">
        <v>7.2457499999999994E-2</v>
      </c>
      <c r="L539">
        <v>7.2910719999999998E-2</v>
      </c>
      <c r="M539">
        <v>7.8787560000000006E-2</v>
      </c>
      <c r="N539">
        <v>7.0871160000000002E-2</v>
      </c>
      <c r="O539">
        <v>6.988925E-2</v>
      </c>
      <c r="P539">
        <v>5.1246100000000003E-2</v>
      </c>
      <c r="Q539">
        <v>6.1170229999999999E-2</v>
      </c>
      <c r="R539">
        <v>7.9030939999999994E-2</v>
      </c>
      <c r="S539">
        <v>8.4716109999999997E-2</v>
      </c>
      <c r="T539">
        <v>7.5904620000000006E-2</v>
      </c>
      <c r="U539">
        <v>7.5813640000000002E-2</v>
      </c>
    </row>
    <row r="540" spans="1:21" x14ac:dyDescent="0.25">
      <c r="A540" s="20">
        <f>0.000000354057*10^9</f>
        <v>354.05700000000002</v>
      </c>
      <c r="B540">
        <v>6.9081589999999998E-2</v>
      </c>
      <c r="C540">
        <v>5.1515760000000001E-2</v>
      </c>
      <c r="D540">
        <v>5.855163E-2</v>
      </c>
      <c r="E540">
        <v>5.4154580000000001E-2</v>
      </c>
      <c r="F540">
        <v>7.7193910000000004E-2</v>
      </c>
      <c r="G540">
        <v>5.6092210000000003E-2</v>
      </c>
      <c r="H540">
        <v>6.727168E-2</v>
      </c>
      <c r="I540">
        <v>5.6010280000000003E-2</v>
      </c>
      <c r="J540">
        <v>7.5738680000000003E-2</v>
      </c>
      <c r="K540">
        <v>7.7942300000000006E-2</v>
      </c>
      <c r="L540">
        <v>6.7095580000000002E-2</v>
      </c>
      <c r="M540">
        <v>7.1965970000000004E-2</v>
      </c>
      <c r="N540">
        <v>6.5126680000000006E-2</v>
      </c>
      <c r="O540">
        <v>7.0012640000000001E-2</v>
      </c>
      <c r="P540">
        <v>6.6376920000000006E-2</v>
      </c>
      <c r="Q540">
        <v>6.8320820000000004E-2</v>
      </c>
      <c r="R540">
        <v>7.6248640000000006E-2</v>
      </c>
      <c r="S540">
        <v>8.0651929999999997E-2</v>
      </c>
      <c r="T540">
        <v>6.2551560000000006E-2</v>
      </c>
      <c r="U540">
        <v>6.9201789999999999E-2</v>
      </c>
    </row>
    <row r="541" spans="1:21" x14ac:dyDescent="0.25">
      <c r="A541" s="20">
        <f>0.000000355057*10^9</f>
        <v>355.05699999999996</v>
      </c>
      <c r="B541">
        <v>5.558014E-2</v>
      </c>
      <c r="C541">
        <v>5.6187979999999998E-2</v>
      </c>
      <c r="D541">
        <v>5.9872460000000002E-2</v>
      </c>
      <c r="E541">
        <v>6.1735850000000002E-2</v>
      </c>
      <c r="F541">
        <v>6.4093629999999999E-2</v>
      </c>
      <c r="G541">
        <v>6.6288239999999998E-2</v>
      </c>
      <c r="H541">
        <v>7.3033070000000005E-2</v>
      </c>
      <c r="I541">
        <v>5.7864270000000002E-2</v>
      </c>
      <c r="J541">
        <v>5.9484290000000002E-2</v>
      </c>
      <c r="K541">
        <v>7.4555750000000004E-2</v>
      </c>
      <c r="L541">
        <v>6.8726620000000002E-2</v>
      </c>
      <c r="M541">
        <v>6.4938389999999999E-2</v>
      </c>
      <c r="N541">
        <v>7.012227E-2</v>
      </c>
      <c r="O541">
        <v>5.2746719999999997E-2</v>
      </c>
      <c r="P541">
        <v>6.8285890000000002E-2</v>
      </c>
      <c r="Q541">
        <v>7.9557160000000002E-2</v>
      </c>
      <c r="R541">
        <v>7.0780789999999996E-2</v>
      </c>
      <c r="S541">
        <v>7.2327440000000007E-2</v>
      </c>
      <c r="T541">
        <v>4.8609149999999997E-2</v>
      </c>
      <c r="U541">
        <v>5.711695E-2</v>
      </c>
    </row>
    <row r="542" spans="1:21" x14ac:dyDescent="0.25">
      <c r="A542" s="20">
        <f>0.000000356057*10^9</f>
        <v>356.05700000000002</v>
      </c>
      <c r="B542">
        <v>5.9263179999999999E-2</v>
      </c>
      <c r="C542">
        <v>7.3674530000000002E-2</v>
      </c>
      <c r="D542">
        <v>5.8182360000000002E-2</v>
      </c>
      <c r="E542">
        <v>7.8028089999999994E-2</v>
      </c>
      <c r="F542">
        <v>5.7065650000000002E-2</v>
      </c>
      <c r="G542">
        <v>7.4510670000000001E-2</v>
      </c>
      <c r="H542">
        <v>6.5973879999999999E-2</v>
      </c>
      <c r="I542">
        <v>5.4929230000000002E-2</v>
      </c>
      <c r="J542">
        <v>5.4893490000000003E-2</v>
      </c>
      <c r="K542">
        <v>6.6410200000000003E-2</v>
      </c>
      <c r="L542">
        <v>7.3788220000000002E-2</v>
      </c>
      <c r="M542">
        <v>6.6902450000000002E-2</v>
      </c>
      <c r="N542">
        <v>7.462626E-2</v>
      </c>
      <c r="O542">
        <v>4.6872089999999998E-2</v>
      </c>
      <c r="P542">
        <v>5.2466529999999997E-2</v>
      </c>
      <c r="Q542">
        <v>7.3863070000000003E-2</v>
      </c>
      <c r="R542">
        <v>7.3275919999999994E-2</v>
      </c>
      <c r="S542">
        <v>7.0147769999999998E-2</v>
      </c>
      <c r="T542">
        <v>4.173354E-2</v>
      </c>
      <c r="U542">
        <v>5.989978E-2</v>
      </c>
    </row>
    <row r="543" spans="1:21" x14ac:dyDescent="0.25">
      <c r="A543" s="20">
        <f>0.000000357057*10^9</f>
        <v>357.05700000000002</v>
      </c>
      <c r="B543">
        <v>7.3478890000000005E-2</v>
      </c>
      <c r="C543">
        <v>7.8807150000000006E-2</v>
      </c>
      <c r="D543">
        <v>5.5942499999999999E-2</v>
      </c>
      <c r="E543">
        <v>7.9355919999999996E-2</v>
      </c>
      <c r="F543">
        <v>6.8313879999999993E-2</v>
      </c>
      <c r="G543">
        <v>7.2383829999999996E-2</v>
      </c>
      <c r="H543">
        <v>5.8008079999999997E-2</v>
      </c>
      <c r="I543">
        <v>4.6290949999999997E-2</v>
      </c>
      <c r="J543">
        <v>6.1758899999999999E-2</v>
      </c>
      <c r="K543">
        <v>6.2768649999999995E-2</v>
      </c>
      <c r="L543">
        <v>7.0695590000000003E-2</v>
      </c>
      <c r="M543">
        <v>7.2855710000000004E-2</v>
      </c>
      <c r="N543">
        <v>6.6188579999999997E-2</v>
      </c>
      <c r="O543">
        <v>6.5574649999999998E-2</v>
      </c>
      <c r="P543">
        <v>4.5655300000000003E-2</v>
      </c>
      <c r="Q543">
        <v>5.5826710000000002E-2</v>
      </c>
      <c r="R543">
        <v>7.1713860000000004E-2</v>
      </c>
      <c r="S543">
        <v>6.8388160000000003E-2</v>
      </c>
      <c r="T543">
        <v>4.4200150000000001E-2</v>
      </c>
      <c r="U543">
        <v>6.6645449999999995E-2</v>
      </c>
    </row>
    <row r="544" spans="1:21" x14ac:dyDescent="0.25">
      <c r="A544" s="20">
        <f>0.000000358057*10^9</f>
        <v>358.05700000000002</v>
      </c>
      <c r="B544">
        <v>7.5462130000000002E-2</v>
      </c>
      <c r="C544">
        <v>6.7072939999999998E-2</v>
      </c>
      <c r="D544">
        <v>5.0004260000000002E-2</v>
      </c>
      <c r="E544">
        <v>6.4018530000000004E-2</v>
      </c>
      <c r="F544">
        <v>7.7023010000000003E-2</v>
      </c>
      <c r="G544">
        <v>6.2383920000000002E-2</v>
      </c>
      <c r="H544">
        <v>5.6298250000000001E-2</v>
      </c>
      <c r="I544">
        <v>3.7570390000000002E-2</v>
      </c>
      <c r="J544">
        <v>6.8886989999999995E-2</v>
      </c>
      <c r="K544">
        <v>6.4266370000000003E-2</v>
      </c>
      <c r="L544">
        <v>6.1207860000000003E-2</v>
      </c>
      <c r="M544">
        <v>6.7579749999999994E-2</v>
      </c>
      <c r="N544">
        <v>5.9090080000000003E-2</v>
      </c>
      <c r="O544">
        <v>7.0995080000000002E-2</v>
      </c>
      <c r="P544">
        <v>5.9509880000000001E-2</v>
      </c>
      <c r="Q544">
        <v>4.7533980000000003E-2</v>
      </c>
      <c r="R544">
        <v>6.0931899999999997E-2</v>
      </c>
      <c r="S544">
        <v>6.1002540000000001E-2</v>
      </c>
      <c r="T544">
        <v>5.1912689999999997E-2</v>
      </c>
      <c r="U544">
        <v>6.0674819999999997E-2</v>
      </c>
    </row>
    <row r="545" spans="1:21" x14ac:dyDescent="0.25">
      <c r="A545" s="20">
        <f>0.000000359057*10^9</f>
        <v>359.05700000000002</v>
      </c>
      <c r="B545">
        <v>6.6434170000000001E-2</v>
      </c>
      <c r="C545">
        <v>5.7913729999999997E-2</v>
      </c>
      <c r="D545">
        <v>5.3765830000000001E-2</v>
      </c>
      <c r="E545">
        <v>5.3457379999999999E-2</v>
      </c>
      <c r="F545">
        <v>7.0392499999999997E-2</v>
      </c>
      <c r="G545">
        <v>5.7073520000000003E-2</v>
      </c>
      <c r="H545">
        <v>5.5869969999999998E-2</v>
      </c>
      <c r="I545">
        <v>4.5479400000000003E-2</v>
      </c>
      <c r="J545">
        <v>7.8791890000000003E-2</v>
      </c>
      <c r="K545">
        <v>6.7597370000000004E-2</v>
      </c>
      <c r="L545">
        <v>5.5439219999999997E-2</v>
      </c>
      <c r="M545">
        <v>5.7598620000000003E-2</v>
      </c>
      <c r="N545">
        <v>6.8446199999999999E-2</v>
      </c>
      <c r="O545">
        <v>5.6861080000000001E-2</v>
      </c>
      <c r="P545">
        <v>7.3964740000000001E-2</v>
      </c>
      <c r="Q545">
        <v>5.780449E-2</v>
      </c>
      <c r="R545">
        <v>5.3146520000000003E-2</v>
      </c>
      <c r="S545">
        <v>5.5484150000000003E-2</v>
      </c>
      <c r="T545">
        <v>5.2061950000000003E-2</v>
      </c>
      <c r="U545">
        <v>5.4672430000000001E-2</v>
      </c>
    </row>
    <row r="546" spans="1:21" x14ac:dyDescent="0.25">
      <c r="A546" s="20">
        <f>0.000000360057*10^9</f>
        <v>360.05699999999996</v>
      </c>
      <c r="B546">
        <v>6.0657570000000001E-2</v>
      </c>
      <c r="C546">
        <v>6.7594580000000001E-2</v>
      </c>
      <c r="D546">
        <v>6.6545380000000001E-2</v>
      </c>
      <c r="E546">
        <v>5.7071539999999997E-2</v>
      </c>
      <c r="F546">
        <v>5.7985050000000003E-2</v>
      </c>
      <c r="G546">
        <v>5.7561609999999999E-2</v>
      </c>
      <c r="H546">
        <v>5.3914070000000001E-2</v>
      </c>
      <c r="I546">
        <v>6.0540030000000002E-2</v>
      </c>
      <c r="J546">
        <v>8.3462400000000006E-2</v>
      </c>
      <c r="K546">
        <v>7.0187879999999994E-2</v>
      </c>
      <c r="L546">
        <v>5.6209660000000002E-2</v>
      </c>
      <c r="M546">
        <v>5.7953270000000001E-2</v>
      </c>
      <c r="N546">
        <v>7.6498629999999998E-2</v>
      </c>
      <c r="O546">
        <v>4.6551210000000003E-2</v>
      </c>
      <c r="P546">
        <v>6.7891569999999998E-2</v>
      </c>
      <c r="Q546">
        <v>6.236001E-2</v>
      </c>
      <c r="R546">
        <v>5.7619240000000002E-2</v>
      </c>
      <c r="S546">
        <v>5.7721040000000001E-2</v>
      </c>
      <c r="T546">
        <v>4.8566110000000003E-2</v>
      </c>
      <c r="U546">
        <v>6.0494230000000003E-2</v>
      </c>
    </row>
    <row r="547" spans="1:21" x14ac:dyDescent="0.25">
      <c r="A547" s="20">
        <f>0.000000361057*10^9</f>
        <v>361.05700000000002</v>
      </c>
      <c r="B547">
        <v>6.1953790000000002E-2</v>
      </c>
      <c r="C547">
        <v>7.2648340000000006E-2</v>
      </c>
      <c r="D547">
        <v>6.9465369999999999E-2</v>
      </c>
      <c r="E547">
        <v>6.691416E-2</v>
      </c>
      <c r="F547">
        <v>5.9880999999999997E-2</v>
      </c>
      <c r="G547">
        <v>4.9917870000000003E-2</v>
      </c>
      <c r="H547">
        <v>5.0586279999999997E-2</v>
      </c>
      <c r="I547">
        <v>6.005539E-2</v>
      </c>
      <c r="J547">
        <v>6.8319199999999997E-2</v>
      </c>
      <c r="K547">
        <v>7.363604E-2</v>
      </c>
      <c r="L547">
        <v>6.2901689999999996E-2</v>
      </c>
      <c r="M547">
        <v>6.0668680000000003E-2</v>
      </c>
      <c r="N547">
        <v>6.8337060000000005E-2</v>
      </c>
      <c r="O547">
        <v>4.8658590000000002E-2</v>
      </c>
      <c r="P547">
        <v>5.5197900000000001E-2</v>
      </c>
      <c r="Q547">
        <v>5.5776270000000003E-2</v>
      </c>
      <c r="R547">
        <v>7.0591409999999993E-2</v>
      </c>
      <c r="S547">
        <v>6.4143839999999994E-2</v>
      </c>
      <c r="T547">
        <v>5.5084880000000003E-2</v>
      </c>
      <c r="U547">
        <v>6.4218830000000005E-2</v>
      </c>
    </row>
    <row r="548" spans="1:21" x14ac:dyDescent="0.25">
      <c r="A548" s="20">
        <f>0.000000362057*10^9</f>
        <v>362.05700000000002</v>
      </c>
      <c r="B548">
        <v>5.9645629999999998E-2</v>
      </c>
      <c r="C548">
        <v>5.6658180000000002E-2</v>
      </c>
      <c r="D548">
        <v>6.4692050000000001E-2</v>
      </c>
      <c r="E548">
        <v>7.6820340000000001E-2</v>
      </c>
      <c r="F548">
        <v>6.6793130000000006E-2</v>
      </c>
      <c r="G548">
        <v>4.0421369999999998E-2</v>
      </c>
      <c r="H548">
        <v>5.409506E-2</v>
      </c>
      <c r="I548">
        <v>5.622767E-2</v>
      </c>
      <c r="J548">
        <v>5.4566089999999998E-2</v>
      </c>
      <c r="K548">
        <v>7.0188840000000002E-2</v>
      </c>
      <c r="L548">
        <v>6.7981890000000003E-2</v>
      </c>
      <c r="M548">
        <v>5.3877080000000001E-2</v>
      </c>
      <c r="N548">
        <v>6.0387740000000002E-2</v>
      </c>
      <c r="O548">
        <v>5.6951309999999998E-2</v>
      </c>
      <c r="P548">
        <v>5.8988520000000003E-2</v>
      </c>
      <c r="Q548">
        <v>5.9557699999999998E-2</v>
      </c>
      <c r="R548">
        <v>7.2204009999999999E-2</v>
      </c>
      <c r="S548">
        <v>6.7677039999999994E-2</v>
      </c>
      <c r="T548">
        <v>5.8766039999999999E-2</v>
      </c>
      <c r="U548">
        <v>5.8935540000000002E-2</v>
      </c>
    </row>
    <row r="549" spans="1:21" x14ac:dyDescent="0.25">
      <c r="A549" s="20">
        <f>0.000000363057*10^9</f>
        <v>363.05700000000002</v>
      </c>
      <c r="B549">
        <v>5.1016550000000001E-2</v>
      </c>
      <c r="C549">
        <v>4.9473820000000002E-2</v>
      </c>
      <c r="D549">
        <v>5.8148470000000001E-2</v>
      </c>
      <c r="E549">
        <v>8.3033620000000002E-2</v>
      </c>
      <c r="F549">
        <v>6.2122219999999999E-2</v>
      </c>
      <c r="G549">
        <v>5.2599060000000003E-2</v>
      </c>
      <c r="H549">
        <v>5.905121E-2</v>
      </c>
      <c r="I549">
        <v>6.571101E-2</v>
      </c>
      <c r="J549">
        <v>6.1656959999999997E-2</v>
      </c>
      <c r="K549">
        <v>5.9135050000000002E-2</v>
      </c>
      <c r="L549">
        <v>6.5992159999999994E-2</v>
      </c>
      <c r="M549">
        <v>4.9797950000000001E-2</v>
      </c>
      <c r="N549">
        <v>6.2718650000000001E-2</v>
      </c>
      <c r="O549">
        <v>5.8230230000000001E-2</v>
      </c>
      <c r="P549">
        <v>6.9057450000000006E-2</v>
      </c>
      <c r="Q549">
        <v>7.7012520000000001E-2</v>
      </c>
      <c r="R549">
        <v>6.1207299999999999E-2</v>
      </c>
      <c r="S549">
        <v>7.3907860000000006E-2</v>
      </c>
      <c r="T549">
        <v>5.3730649999999998E-2</v>
      </c>
      <c r="U549">
        <v>5.6417370000000001E-2</v>
      </c>
    </row>
    <row r="550" spans="1:21" x14ac:dyDescent="0.25">
      <c r="A550" s="20">
        <f>0.000000364057*10^9</f>
        <v>364.05700000000002</v>
      </c>
      <c r="B550">
        <v>5.3656469999999998E-2</v>
      </c>
      <c r="C550">
        <v>6.064895E-2</v>
      </c>
      <c r="D550">
        <v>6.0306249999999999E-2</v>
      </c>
      <c r="E550">
        <v>7.8044100000000005E-2</v>
      </c>
      <c r="F550">
        <v>5.6243349999999998E-2</v>
      </c>
      <c r="G550">
        <v>7.0377129999999996E-2</v>
      </c>
      <c r="H550">
        <v>4.7957840000000002E-2</v>
      </c>
      <c r="I550">
        <v>6.9481039999999994E-2</v>
      </c>
      <c r="J550">
        <v>6.6700519999999999E-2</v>
      </c>
      <c r="K550">
        <v>5.7273480000000002E-2</v>
      </c>
      <c r="L550">
        <v>5.9487180000000001E-2</v>
      </c>
      <c r="M550">
        <v>6.055551E-2</v>
      </c>
      <c r="N550">
        <v>6.4455899999999997E-2</v>
      </c>
      <c r="O550">
        <v>5.4044010000000003E-2</v>
      </c>
      <c r="P550">
        <v>6.7080490000000007E-2</v>
      </c>
      <c r="Q550">
        <v>8.5125430000000002E-2</v>
      </c>
      <c r="R550">
        <v>6.2378179999999998E-2</v>
      </c>
      <c r="S550">
        <v>7.9484819999999998E-2</v>
      </c>
      <c r="T550">
        <v>4.7264639999999997E-2</v>
      </c>
      <c r="U550">
        <v>5.7212800000000001E-2</v>
      </c>
    </row>
    <row r="551" spans="1:21" x14ac:dyDescent="0.25">
      <c r="A551" s="20">
        <f>0.000000365057*10^9</f>
        <v>365.05699999999996</v>
      </c>
      <c r="B551">
        <v>6.629372E-2</v>
      </c>
      <c r="C551">
        <v>6.2542570000000006E-2</v>
      </c>
      <c r="D551">
        <v>7.0167510000000002E-2</v>
      </c>
      <c r="E551">
        <v>6.4533579999999993E-2</v>
      </c>
      <c r="F551">
        <v>5.5646599999999997E-2</v>
      </c>
      <c r="G551">
        <v>6.6072560000000002E-2</v>
      </c>
      <c r="H551">
        <v>3.9653750000000001E-2</v>
      </c>
      <c r="I551">
        <v>5.7790580000000001E-2</v>
      </c>
      <c r="J551">
        <v>5.9692250000000002E-2</v>
      </c>
      <c r="K551">
        <v>6.6234299999999996E-2</v>
      </c>
      <c r="L551">
        <v>5.0740639999999997E-2</v>
      </c>
      <c r="M551">
        <v>7.3760000000000006E-2</v>
      </c>
      <c r="N551">
        <v>6.4005629999999994E-2</v>
      </c>
      <c r="O551">
        <v>4.714898E-2</v>
      </c>
      <c r="P551">
        <v>5.9938569999999997E-2</v>
      </c>
      <c r="Q551">
        <v>7.0741280000000004E-2</v>
      </c>
      <c r="R551">
        <v>7.1952059999999998E-2</v>
      </c>
      <c r="S551">
        <v>6.9762190000000002E-2</v>
      </c>
      <c r="T551">
        <v>4.1386569999999998E-2</v>
      </c>
      <c r="U551">
        <v>5.2138070000000002E-2</v>
      </c>
    </row>
    <row r="552" spans="1:21" x14ac:dyDescent="0.25">
      <c r="A552" s="20">
        <f>0.000000366057*10^9</f>
        <v>366.05700000000002</v>
      </c>
      <c r="B552">
        <v>6.6016179999999994E-2</v>
      </c>
      <c r="C552">
        <v>5.8601060000000003E-2</v>
      </c>
      <c r="D552">
        <v>6.6495109999999996E-2</v>
      </c>
      <c r="E552">
        <v>4.9826330000000002E-2</v>
      </c>
      <c r="F552">
        <v>5.3964829999999998E-2</v>
      </c>
      <c r="G552">
        <v>5.9560210000000002E-2</v>
      </c>
      <c r="H552">
        <v>4.9560130000000001E-2</v>
      </c>
      <c r="I552">
        <v>5.4472590000000001E-2</v>
      </c>
      <c r="J552">
        <v>5.842348E-2</v>
      </c>
      <c r="K552">
        <v>7.1000129999999995E-2</v>
      </c>
      <c r="L552">
        <v>4.5672450000000003E-2</v>
      </c>
      <c r="M552">
        <v>7.4131760000000005E-2</v>
      </c>
      <c r="N552">
        <v>6.9104700000000005E-2</v>
      </c>
      <c r="O552">
        <v>3.9557299999999997E-2</v>
      </c>
      <c r="P552">
        <v>5.857863E-2</v>
      </c>
      <c r="Q552">
        <v>6.0102280000000001E-2</v>
      </c>
      <c r="R552">
        <v>6.7926260000000002E-2</v>
      </c>
      <c r="S552">
        <v>5.5705709999999999E-2</v>
      </c>
      <c r="T552">
        <v>4.6360499999999999E-2</v>
      </c>
      <c r="U552">
        <v>4.262763E-2</v>
      </c>
    </row>
    <row r="553" spans="1:21" x14ac:dyDescent="0.25">
      <c r="A553" s="20">
        <f>0.000000367057*10^9</f>
        <v>367.05699999999996</v>
      </c>
      <c r="B553">
        <v>5.6804609999999998E-2</v>
      </c>
      <c r="C553">
        <v>6.4740820000000004E-2</v>
      </c>
      <c r="D553">
        <v>5.50719E-2</v>
      </c>
      <c r="E553">
        <v>4.005653E-2</v>
      </c>
      <c r="F553">
        <v>5.0944830000000003E-2</v>
      </c>
      <c r="G553">
        <v>7.1720939999999997E-2</v>
      </c>
      <c r="H553">
        <v>5.824766E-2</v>
      </c>
      <c r="I553">
        <v>6.7206429999999998E-2</v>
      </c>
      <c r="J553">
        <v>5.6650640000000002E-2</v>
      </c>
      <c r="K553">
        <v>6.225961E-2</v>
      </c>
      <c r="L553">
        <v>4.6172860000000003E-2</v>
      </c>
      <c r="M553">
        <v>6.7726030000000007E-2</v>
      </c>
      <c r="N553">
        <v>7.3348040000000003E-2</v>
      </c>
      <c r="O553">
        <v>4.3631830000000003E-2</v>
      </c>
      <c r="P553">
        <v>6.1404069999999998E-2</v>
      </c>
      <c r="Q553">
        <v>6.7891859999999998E-2</v>
      </c>
      <c r="R553">
        <v>5.6021599999999998E-2</v>
      </c>
      <c r="S553">
        <v>5.2469010000000003E-2</v>
      </c>
      <c r="T553">
        <v>5.9900780000000001E-2</v>
      </c>
      <c r="U553">
        <v>4.0327590000000003E-2</v>
      </c>
    </row>
    <row r="554" spans="1:21" x14ac:dyDescent="0.25">
      <c r="A554" s="20">
        <f>0.000000368057*10^9</f>
        <v>368.05700000000002</v>
      </c>
      <c r="B554">
        <v>5.5326939999999998E-2</v>
      </c>
      <c r="C554">
        <v>6.7264359999999995E-2</v>
      </c>
      <c r="D554">
        <v>5.5707600000000003E-2</v>
      </c>
      <c r="E554">
        <v>4.9283029999999999E-2</v>
      </c>
      <c r="F554">
        <v>5.7974270000000001E-2</v>
      </c>
      <c r="G554">
        <v>8.1269900000000006E-2</v>
      </c>
      <c r="H554">
        <v>6.1701499999999999E-2</v>
      </c>
      <c r="I554">
        <v>7.4830339999999995E-2</v>
      </c>
      <c r="J554">
        <v>4.7737599999999998E-2</v>
      </c>
      <c r="K554">
        <v>5.0081599999999997E-2</v>
      </c>
      <c r="L554">
        <v>4.9595210000000001E-2</v>
      </c>
      <c r="M554">
        <v>7.1264380000000002E-2</v>
      </c>
      <c r="N554">
        <v>6.0719410000000001E-2</v>
      </c>
      <c r="O554">
        <v>5.7356900000000002E-2</v>
      </c>
      <c r="P554">
        <v>6.3802310000000001E-2</v>
      </c>
      <c r="Q554">
        <v>6.3675460000000003E-2</v>
      </c>
      <c r="R554">
        <v>5.5613879999999997E-2</v>
      </c>
      <c r="S554">
        <v>5.5772160000000001E-2</v>
      </c>
      <c r="T554">
        <v>6.7600060000000003E-2</v>
      </c>
      <c r="U554">
        <v>5.1820520000000002E-2</v>
      </c>
    </row>
    <row r="555" spans="1:21" x14ac:dyDescent="0.25">
      <c r="A555" s="20">
        <f>0.000000369057*10^9</f>
        <v>369.05700000000002</v>
      </c>
      <c r="B555">
        <v>6.0492360000000002E-2</v>
      </c>
      <c r="C555">
        <v>6.0799909999999999E-2</v>
      </c>
      <c r="D555">
        <v>6.3590350000000004E-2</v>
      </c>
      <c r="E555">
        <v>6.6661289999999998E-2</v>
      </c>
      <c r="F555">
        <v>6.4996189999999995E-2</v>
      </c>
      <c r="G555">
        <v>6.8148600000000004E-2</v>
      </c>
      <c r="H555">
        <v>5.8244770000000001E-2</v>
      </c>
      <c r="I555">
        <v>5.9514650000000002E-2</v>
      </c>
      <c r="J555">
        <v>4.8773700000000003E-2</v>
      </c>
      <c r="K555">
        <v>5.5314450000000001E-2</v>
      </c>
      <c r="L555">
        <v>5.9144229999999999E-2</v>
      </c>
      <c r="M555">
        <v>8.0989050000000007E-2</v>
      </c>
      <c r="N555">
        <v>4.4298360000000002E-2</v>
      </c>
      <c r="O555">
        <v>6.2530790000000003E-2</v>
      </c>
      <c r="P555">
        <v>6.7126359999999996E-2</v>
      </c>
      <c r="Q555">
        <v>4.097808E-2</v>
      </c>
      <c r="R555">
        <v>6.8226599999999998E-2</v>
      </c>
      <c r="S555">
        <v>5.8148900000000003E-2</v>
      </c>
      <c r="T555">
        <v>6.7610320000000002E-2</v>
      </c>
      <c r="U555">
        <v>6.3302010000000006E-2</v>
      </c>
    </row>
    <row r="556" spans="1:21" x14ac:dyDescent="0.25">
      <c r="A556" s="20">
        <f>0.000000370057*10^9</f>
        <v>370.05700000000002</v>
      </c>
      <c r="B556">
        <v>6.6434099999999996E-2</v>
      </c>
      <c r="C556">
        <v>6.3277659999999999E-2</v>
      </c>
      <c r="D556">
        <v>5.9758899999999997E-2</v>
      </c>
      <c r="E556">
        <v>6.0999329999999997E-2</v>
      </c>
      <c r="F556">
        <v>5.0033899999999999E-2</v>
      </c>
      <c r="G556">
        <v>5.5026899999999997E-2</v>
      </c>
      <c r="H556">
        <v>5.193735E-2</v>
      </c>
      <c r="I556">
        <v>3.7715039999999998E-2</v>
      </c>
      <c r="J556">
        <v>5.8908309999999998E-2</v>
      </c>
      <c r="K556">
        <v>7.0857530000000002E-2</v>
      </c>
      <c r="L556">
        <v>7.3236670000000004E-2</v>
      </c>
      <c r="M556">
        <v>7.7606690000000006E-2</v>
      </c>
      <c r="N556">
        <v>5.0664639999999997E-2</v>
      </c>
      <c r="O556">
        <v>5.5425490000000001E-2</v>
      </c>
      <c r="P556">
        <v>6.9441500000000003E-2</v>
      </c>
      <c r="Q556">
        <v>3.5944080000000003E-2</v>
      </c>
      <c r="R556">
        <v>7.3781609999999997E-2</v>
      </c>
      <c r="S556">
        <v>5.5928930000000002E-2</v>
      </c>
      <c r="T556">
        <v>6.8278210000000006E-2</v>
      </c>
      <c r="U556">
        <v>6.0275700000000001E-2</v>
      </c>
    </row>
    <row r="557" spans="1:21" x14ac:dyDescent="0.25">
      <c r="A557" s="20">
        <f>0.000000371057*10^9</f>
        <v>371.05700000000002</v>
      </c>
      <c r="B557">
        <v>6.6841280000000003E-2</v>
      </c>
      <c r="C557">
        <v>7.4443140000000005E-2</v>
      </c>
      <c r="D557">
        <v>4.877277E-2</v>
      </c>
      <c r="E557">
        <v>4.7347420000000001E-2</v>
      </c>
      <c r="F557">
        <v>3.3608680000000002E-2</v>
      </c>
      <c r="G557">
        <v>5.956852E-2</v>
      </c>
      <c r="H557">
        <v>5.6967080000000003E-2</v>
      </c>
      <c r="I557">
        <v>4.6098130000000001E-2</v>
      </c>
      <c r="J557">
        <v>6.4269119999999999E-2</v>
      </c>
      <c r="K557">
        <v>7.2629650000000004E-2</v>
      </c>
      <c r="L557">
        <v>8.0437170000000002E-2</v>
      </c>
      <c r="M557">
        <v>6.2358650000000002E-2</v>
      </c>
      <c r="N557">
        <v>6.4227010000000001E-2</v>
      </c>
      <c r="O557">
        <v>4.9636720000000002E-2</v>
      </c>
      <c r="P557">
        <v>5.9582780000000002E-2</v>
      </c>
      <c r="Q557">
        <v>5.3403649999999997E-2</v>
      </c>
      <c r="R557">
        <v>6.7016290000000006E-2</v>
      </c>
      <c r="S557">
        <v>5.2982840000000003E-2</v>
      </c>
      <c r="T557">
        <v>7.1798559999999997E-2</v>
      </c>
      <c r="U557">
        <v>5.2498059999999999E-2</v>
      </c>
    </row>
    <row r="558" spans="1:21" x14ac:dyDescent="0.25">
      <c r="A558" s="20">
        <f>0.000000372057*10^9</f>
        <v>372.05699999999996</v>
      </c>
      <c r="B558">
        <v>5.9518370000000001E-2</v>
      </c>
      <c r="C558">
        <v>6.9976189999999994E-2</v>
      </c>
      <c r="D558">
        <v>5.3331219999999999E-2</v>
      </c>
      <c r="E558">
        <v>5.7465700000000002E-2</v>
      </c>
      <c r="F558">
        <v>4.0942770000000003E-2</v>
      </c>
      <c r="G558">
        <v>5.5735100000000003E-2</v>
      </c>
      <c r="H558">
        <v>6.0746229999999998E-2</v>
      </c>
      <c r="I558">
        <v>7.0799929999999997E-2</v>
      </c>
      <c r="J558">
        <v>6.3733139999999994E-2</v>
      </c>
      <c r="K558">
        <v>6.2601779999999996E-2</v>
      </c>
      <c r="L558">
        <v>6.9811780000000004E-2</v>
      </c>
      <c r="M558">
        <v>5.0168259999999999E-2</v>
      </c>
      <c r="N558">
        <v>6.4820059999999999E-2</v>
      </c>
      <c r="O558">
        <v>4.9121249999999998E-2</v>
      </c>
      <c r="P558">
        <v>4.6611439999999997E-2</v>
      </c>
      <c r="Q558">
        <v>6.6872210000000001E-2</v>
      </c>
      <c r="R558">
        <v>6.3376119999999994E-2</v>
      </c>
      <c r="S558">
        <v>5.3426290000000001E-2</v>
      </c>
      <c r="T558">
        <v>6.8122329999999995E-2</v>
      </c>
      <c r="U558">
        <v>5.4418809999999998E-2</v>
      </c>
    </row>
    <row r="559" spans="1:21" x14ac:dyDescent="0.25">
      <c r="A559" s="20">
        <f>0.000000373057*10^9</f>
        <v>373.05700000000002</v>
      </c>
      <c r="B559">
        <v>5.4938239999999999E-2</v>
      </c>
      <c r="C559">
        <v>5.5665890000000003E-2</v>
      </c>
      <c r="D559">
        <v>6.3370659999999995E-2</v>
      </c>
      <c r="E559">
        <v>7.0674920000000002E-2</v>
      </c>
      <c r="F559">
        <v>5.4329450000000001E-2</v>
      </c>
      <c r="G559">
        <v>3.7087179999999997E-2</v>
      </c>
      <c r="H559">
        <v>5.8813749999999998E-2</v>
      </c>
      <c r="I559">
        <v>6.7177509999999996E-2</v>
      </c>
      <c r="J559">
        <v>5.7861320000000001E-2</v>
      </c>
      <c r="K559">
        <v>5.5105889999999998E-2</v>
      </c>
      <c r="L559">
        <v>5.1007749999999998E-2</v>
      </c>
      <c r="M559">
        <v>4.5568480000000001E-2</v>
      </c>
      <c r="N559">
        <v>6.6555110000000001E-2</v>
      </c>
      <c r="O559">
        <v>5.318142E-2</v>
      </c>
      <c r="P559">
        <v>5.310666E-2</v>
      </c>
      <c r="Q559">
        <v>6.8594749999999996E-2</v>
      </c>
      <c r="R559">
        <v>6.097938E-2</v>
      </c>
      <c r="S559">
        <v>5.4518459999999998E-2</v>
      </c>
      <c r="T559">
        <v>5.6133330000000002E-2</v>
      </c>
      <c r="U559">
        <v>6.1958079999999999E-2</v>
      </c>
    </row>
    <row r="560" spans="1:21" x14ac:dyDescent="0.25">
      <c r="A560" s="20">
        <f>0.000000374057*10^9</f>
        <v>374.05700000000002</v>
      </c>
      <c r="B560">
        <v>5.8525319999999999E-2</v>
      </c>
      <c r="C560">
        <v>5.6134940000000001E-2</v>
      </c>
      <c r="D560">
        <v>5.1538920000000002E-2</v>
      </c>
      <c r="E560">
        <v>6.2613520000000006E-2</v>
      </c>
      <c r="F560">
        <v>5.8133329999999997E-2</v>
      </c>
      <c r="G560">
        <v>3.5551409999999999E-2</v>
      </c>
      <c r="H560">
        <v>5.724257E-2</v>
      </c>
      <c r="I560">
        <v>4.9099879999999999E-2</v>
      </c>
      <c r="J560">
        <v>5.1766359999999997E-2</v>
      </c>
      <c r="K560">
        <v>5.2327650000000003E-2</v>
      </c>
      <c r="L560">
        <v>4.9063229999999999E-2</v>
      </c>
      <c r="M560">
        <v>5.0664189999999998E-2</v>
      </c>
      <c r="N560">
        <v>7.4089580000000002E-2</v>
      </c>
      <c r="O560">
        <v>5.6273839999999999E-2</v>
      </c>
      <c r="P560">
        <v>6.9782040000000004E-2</v>
      </c>
      <c r="Q560">
        <v>6.4506659999999993E-2</v>
      </c>
      <c r="R560">
        <v>4.9380479999999997E-2</v>
      </c>
      <c r="S560">
        <v>5.4808309999999999E-2</v>
      </c>
      <c r="T560">
        <v>4.6303419999999998E-2</v>
      </c>
      <c r="U560">
        <v>5.8896419999999998E-2</v>
      </c>
    </row>
    <row r="561" spans="1:21" x14ac:dyDescent="0.25">
      <c r="A561" s="20">
        <f>0.000000375057*10^9</f>
        <v>375.05700000000002</v>
      </c>
      <c r="B561">
        <v>6.1916310000000002E-2</v>
      </c>
      <c r="C561">
        <v>6.2218040000000002E-2</v>
      </c>
      <c r="D561">
        <v>3.4200639999999997E-2</v>
      </c>
      <c r="E561">
        <v>5.5586539999999997E-2</v>
      </c>
      <c r="F561">
        <v>6.1123200000000003E-2</v>
      </c>
      <c r="G561">
        <v>5.277954E-2</v>
      </c>
      <c r="H561">
        <v>5.3796389999999999E-2</v>
      </c>
      <c r="I561">
        <v>5.190587E-2</v>
      </c>
      <c r="J561">
        <v>5.7283679999999997E-2</v>
      </c>
      <c r="K561">
        <v>5.326645E-2</v>
      </c>
      <c r="L561">
        <v>6.6092200000000004E-2</v>
      </c>
      <c r="M561">
        <v>6.3107499999999997E-2</v>
      </c>
      <c r="N561">
        <v>7.4198340000000002E-2</v>
      </c>
      <c r="O561">
        <v>4.6039940000000001E-2</v>
      </c>
      <c r="P561">
        <v>7.2579060000000001E-2</v>
      </c>
      <c r="Q561">
        <v>6.1330629999999997E-2</v>
      </c>
      <c r="R561">
        <v>3.6558849999999997E-2</v>
      </c>
      <c r="S561">
        <v>5.3461519999999998E-2</v>
      </c>
      <c r="T561">
        <v>4.426103E-2</v>
      </c>
      <c r="U561">
        <v>3.916911E-2</v>
      </c>
    </row>
    <row r="562" spans="1:21" x14ac:dyDescent="0.25">
      <c r="A562" s="20">
        <f>0.000000376057*10^9</f>
        <v>376.05700000000002</v>
      </c>
      <c r="B562">
        <v>6.305587E-2</v>
      </c>
      <c r="C562">
        <v>5.9734549999999997E-2</v>
      </c>
      <c r="D562">
        <v>4.1724690000000002E-2</v>
      </c>
      <c r="E562">
        <v>6.5113829999999998E-2</v>
      </c>
      <c r="F562">
        <v>6.4261449999999998E-2</v>
      </c>
      <c r="G562">
        <v>6.4706760000000002E-2</v>
      </c>
      <c r="H562">
        <v>5.3370679999999997E-2</v>
      </c>
      <c r="I562">
        <v>6.2104430000000002E-2</v>
      </c>
      <c r="J562">
        <v>6.6028489999999995E-2</v>
      </c>
      <c r="K562">
        <v>5.6985149999999998E-2</v>
      </c>
      <c r="L562">
        <v>7.3681330000000003E-2</v>
      </c>
      <c r="M562">
        <v>7.1004120000000004E-2</v>
      </c>
      <c r="N562">
        <v>6.6851460000000001E-2</v>
      </c>
      <c r="O562">
        <v>3.6313989999999997E-2</v>
      </c>
      <c r="P562">
        <v>6.7056030000000003E-2</v>
      </c>
      <c r="Q562">
        <v>5.8906010000000002E-2</v>
      </c>
      <c r="R562">
        <v>3.9510339999999998E-2</v>
      </c>
      <c r="S562">
        <v>5.4002620000000001E-2</v>
      </c>
      <c r="T562">
        <v>4.4629809999999999E-2</v>
      </c>
      <c r="U562">
        <v>2.5324490000000002E-2</v>
      </c>
    </row>
    <row r="563" spans="1:21" x14ac:dyDescent="0.25">
      <c r="A563" s="20">
        <f>0.000000377057*10^9</f>
        <v>377.05699999999996</v>
      </c>
      <c r="B563">
        <v>6.5926689999999996E-2</v>
      </c>
      <c r="C563">
        <v>5.7502919999999999E-2</v>
      </c>
      <c r="D563">
        <v>5.826021E-2</v>
      </c>
      <c r="E563">
        <v>7.1404289999999995E-2</v>
      </c>
      <c r="F563">
        <v>6.7230419999999999E-2</v>
      </c>
      <c r="G563">
        <v>6.6764160000000003E-2</v>
      </c>
      <c r="H563">
        <v>5.4058500000000002E-2</v>
      </c>
      <c r="I563">
        <v>6.1108269999999999E-2</v>
      </c>
      <c r="J563">
        <v>6.085658E-2</v>
      </c>
      <c r="K563">
        <v>6.0178719999999998E-2</v>
      </c>
      <c r="L563">
        <v>5.8724680000000001E-2</v>
      </c>
      <c r="M563">
        <v>6.727988E-2</v>
      </c>
      <c r="N563">
        <v>5.8117630000000003E-2</v>
      </c>
      <c r="O563">
        <v>4.5450629999999999E-2</v>
      </c>
      <c r="P563">
        <v>6.8232390000000004E-2</v>
      </c>
      <c r="Q563">
        <v>5.0711899999999997E-2</v>
      </c>
      <c r="R563">
        <v>5.3911519999999997E-2</v>
      </c>
      <c r="S563">
        <v>5.8620520000000002E-2</v>
      </c>
      <c r="T563">
        <v>4.2738119999999998E-2</v>
      </c>
      <c r="U563">
        <v>3.604044E-2</v>
      </c>
    </row>
    <row r="564" spans="1:21" x14ac:dyDescent="0.25">
      <c r="A564" s="20">
        <f>0.000000378057*10^9</f>
        <v>378.05700000000002</v>
      </c>
      <c r="B564">
        <v>6.5387470000000003E-2</v>
      </c>
      <c r="C564">
        <v>5.8134140000000001E-2</v>
      </c>
      <c r="D564">
        <v>5.5843030000000002E-2</v>
      </c>
      <c r="E564">
        <v>6.0594250000000002E-2</v>
      </c>
      <c r="F564">
        <v>7.1915770000000004E-2</v>
      </c>
      <c r="G564">
        <v>5.9529110000000003E-2</v>
      </c>
      <c r="H564">
        <v>5.0942330000000001E-2</v>
      </c>
      <c r="I564">
        <v>5.5449489999999997E-2</v>
      </c>
      <c r="J564">
        <v>5.1691620000000001E-2</v>
      </c>
      <c r="K564">
        <v>6.4080680000000001E-2</v>
      </c>
      <c r="L564">
        <v>4.4968859999999999E-2</v>
      </c>
      <c r="M564">
        <v>5.5611029999999999E-2</v>
      </c>
      <c r="N564">
        <v>4.8229800000000003E-2</v>
      </c>
      <c r="O564">
        <v>5.9104400000000001E-2</v>
      </c>
      <c r="P564">
        <v>6.6323649999999998E-2</v>
      </c>
      <c r="Q564">
        <v>4.6932550000000003E-2</v>
      </c>
      <c r="R564">
        <v>5.2752540000000001E-2</v>
      </c>
      <c r="S564">
        <v>5.6134009999999998E-2</v>
      </c>
      <c r="T564">
        <v>4.790937E-2</v>
      </c>
      <c r="U564">
        <v>4.805885E-2</v>
      </c>
    </row>
    <row r="565" spans="1:21" x14ac:dyDescent="0.25">
      <c r="A565" s="20">
        <f>0.000000379057*10^9</f>
        <v>379.05699999999996</v>
      </c>
      <c r="B565">
        <v>5.9299310000000001E-2</v>
      </c>
      <c r="C565">
        <v>5.3548869999999998E-2</v>
      </c>
      <c r="D565">
        <v>4.582572E-2</v>
      </c>
      <c r="E565">
        <v>4.4008020000000002E-2</v>
      </c>
      <c r="F565">
        <v>7.0328879999999996E-2</v>
      </c>
      <c r="G565">
        <v>4.8195580000000002E-2</v>
      </c>
      <c r="H565">
        <v>4.2939970000000001E-2</v>
      </c>
      <c r="I565">
        <v>5.0965339999999998E-2</v>
      </c>
      <c r="J565">
        <v>5.5476379999999999E-2</v>
      </c>
      <c r="K565">
        <v>6.222109E-2</v>
      </c>
      <c r="L565">
        <v>4.5713280000000002E-2</v>
      </c>
      <c r="M565">
        <v>4.8136209999999999E-2</v>
      </c>
      <c r="N565">
        <v>4.572027E-2</v>
      </c>
      <c r="O565">
        <v>5.7225570000000003E-2</v>
      </c>
      <c r="P565">
        <v>5.1937799999999999E-2</v>
      </c>
      <c r="Q565">
        <v>5.7969920000000001E-2</v>
      </c>
      <c r="R565">
        <v>3.8258880000000002E-2</v>
      </c>
      <c r="S565">
        <v>4.8770099999999997E-2</v>
      </c>
      <c r="T565">
        <v>5.7094369999999998E-2</v>
      </c>
      <c r="U565">
        <v>4.727145E-2</v>
      </c>
    </row>
    <row r="566" spans="1:21" x14ac:dyDescent="0.25">
      <c r="A566" s="20">
        <f>0.000000380057*10^9</f>
        <v>380.05700000000002</v>
      </c>
      <c r="B566">
        <v>5.5760179999999999E-2</v>
      </c>
      <c r="C566">
        <v>4.3254809999999998E-2</v>
      </c>
      <c r="D566">
        <v>4.8606450000000002E-2</v>
      </c>
      <c r="E566">
        <v>4.4033410000000002E-2</v>
      </c>
      <c r="F566">
        <v>6.0016680000000003E-2</v>
      </c>
      <c r="G566">
        <v>4.5386030000000001E-2</v>
      </c>
      <c r="H566">
        <v>3.8457360000000003E-2</v>
      </c>
      <c r="I566">
        <v>5.6011360000000003E-2</v>
      </c>
      <c r="J566">
        <v>6.2994170000000002E-2</v>
      </c>
      <c r="K566">
        <v>5.0512399999999999E-2</v>
      </c>
      <c r="L566">
        <v>4.7518810000000002E-2</v>
      </c>
      <c r="M566">
        <v>5.5301650000000001E-2</v>
      </c>
      <c r="N566">
        <v>5.0035400000000001E-2</v>
      </c>
      <c r="O566">
        <v>4.3885140000000003E-2</v>
      </c>
      <c r="P566">
        <v>4.079882E-2</v>
      </c>
      <c r="Q566">
        <v>6.1868600000000003E-2</v>
      </c>
      <c r="R566">
        <v>4.2797540000000002E-2</v>
      </c>
      <c r="S566">
        <v>4.5495550000000003E-2</v>
      </c>
      <c r="T566">
        <v>5.5700569999999998E-2</v>
      </c>
      <c r="U566">
        <v>4.8346430000000003E-2</v>
      </c>
    </row>
    <row r="567" spans="1:21" x14ac:dyDescent="0.25">
      <c r="A567" s="20">
        <f>0.000000381057*10^9</f>
        <v>381.05700000000002</v>
      </c>
      <c r="B567">
        <v>5.5831520000000003E-2</v>
      </c>
      <c r="C567">
        <v>3.4275399999999998E-2</v>
      </c>
      <c r="D567">
        <v>5.3541020000000002E-2</v>
      </c>
      <c r="E567">
        <v>5.9982710000000002E-2</v>
      </c>
      <c r="F567">
        <v>4.5491650000000002E-2</v>
      </c>
      <c r="G567">
        <v>4.4402499999999998E-2</v>
      </c>
      <c r="H567">
        <v>5.0776969999999998E-2</v>
      </c>
      <c r="I567">
        <v>6.4281489999999997E-2</v>
      </c>
      <c r="J567">
        <v>5.794556E-2</v>
      </c>
      <c r="K567">
        <v>5.2625249999999998E-2</v>
      </c>
      <c r="L567">
        <v>4.6984159999999997E-2</v>
      </c>
      <c r="M567">
        <v>6.4399940000000003E-2</v>
      </c>
      <c r="N567">
        <v>4.7626439999999999E-2</v>
      </c>
      <c r="O567">
        <v>4.1311199999999999E-2</v>
      </c>
      <c r="P567">
        <v>4.4464070000000001E-2</v>
      </c>
      <c r="Q567">
        <v>5.2411109999999997E-2</v>
      </c>
      <c r="R567">
        <v>5.8379420000000001E-2</v>
      </c>
      <c r="S567">
        <v>4.0599669999999997E-2</v>
      </c>
      <c r="T567">
        <v>5.1439980000000003E-2</v>
      </c>
      <c r="U567">
        <v>4.6329700000000001E-2</v>
      </c>
    </row>
    <row r="568" spans="1:21" x14ac:dyDescent="0.25">
      <c r="A568" s="20">
        <f>0.000000382057*10^9</f>
        <v>382.05700000000002</v>
      </c>
      <c r="B568">
        <v>5.712805E-2</v>
      </c>
      <c r="C568">
        <v>3.7481399999999998E-2</v>
      </c>
      <c r="D568">
        <v>5.2305980000000002E-2</v>
      </c>
      <c r="E568">
        <v>6.6594550000000002E-2</v>
      </c>
      <c r="F568">
        <v>3.4849869999999998E-2</v>
      </c>
      <c r="G568">
        <v>4.1267440000000002E-2</v>
      </c>
      <c r="H568">
        <v>5.9352960000000003E-2</v>
      </c>
      <c r="I568">
        <v>5.8069919999999997E-2</v>
      </c>
      <c r="J568">
        <v>4.6199329999999997E-2</v>
      </c>
      <c r="K568">
        <v>7.0031839999999998E-2</v>
      </c>
      <c r="L568">
        <v>4.9393039999999999E-2</v>
      </c>
      <c r="M568">
        <v>5.5868620000000001E-2</v>
      </c>
      <c r="N568">
        <v>4.8877360000000002E-2</v>
      </c>
      <c r="O568">
        <v>5.4073700000000002E-2</v>
      </c>
      <c r="P568">
        <v>5.2057369999999999E-2</v>
      </c>
      <c r="Q568">
        <v>5.6736740000000001E-2</v>
      </c>
      <c r="R568">
        <v>5.2723260000000001E-2</v>
      </c>
      <c r="S568">
        <v>4.2594559999999997E-2</v>
      </c>
      <c r="T568">
        <v>5.7196799999999999E-2</v>
      </c>
      <c r="U568">
        <v>4.0235880000000002E-2</v>
      </c>
    </row>
    <row r="569" spans="1:21" x14ac:dyDescent="0.25">
      <c r="A569" s="20">
        <f>0.000000383057*10^9</f>
        <v>383.05700000000002</v>
      </c>
      <c r="B569">
        <v>6.188718E-2</v>
      </c>
      <c r="C569">
        <v>4.857032E-2</v>
      </c>
      <c r="D569">
        <v>5.1603660000000003E-2</v>
      </c>
      <c r="E569">
        <v>6.0651910000000003E-2</v>
      </c>
      <c r="F569">
        <v>3.4824679999999997E-2</v>
      </c>
      <c r="G569">
        <v>4.5523090000000002E-2</v>
      </c>
      <c r="H569">
        <v>4.5368829999999999E-2</v>
      </c>
      <c r="I569">
        <v>5.1171019999999998E-2</v>
      </c>
      <c r="J569">
        <v>4.0133290000000002E-2</v>
      </c>
      <c r="K569">
        <v>6.618404E-2</v>
      </c>
      <c r="L569">
        <v>5.1055669999999997E-2</v>
      </c>
      <c r="M569">
        <v>4.687786E-2</v>
      </c>
      <c r="N569">
        <v>5.789979E-2</v>
      </c>
      <c r="O569">
        <v>5.8927689999999998E-2</v>
      </c>
      <c r="P569">
        <v>5.692759E-2</v>
      </c>
      <c r="Q569">
        <v>6.8233009999999997E-2</v>
      </c>
      <c r="R569">
        <v>3.4045150000000003E-2</v>
      </c>
      <c r="S569">
        <v>5.2693589999999998E-2</v>
      </c>
      <c r="T569">
        <v>6.6654530000000003E-2</v>
      </c>
      <c r="U569">
        <v>4.1445610000000001E-2</v>
      </c>
    </row>
    <row r="570" spans="1:21" x14ac:dyDescent="0.25">
      <c r="A570" s="20">
        <f>0.000000384057*10^9</f>
        <v>384.05699999999996</v>
      </c>
      <c r="B570">
        <v>6.1310990000000003E-2</v>
      </c>
      <c r="C570">
        <v>5.2199479999999999E-2</v>
      </c>
      <c r="D570">
        <v>5.0224419999999999E-2</v>
      </c>
      <c r="E570">
        <v>5.1592310000000002E-2</v>
      </c>
      <c r="F570">
        <v>3.9109919999999999E-2</v>
      </c>
      <c r="G570">
        <v>5.0796220000000003E-2</v>
      </c>
      <c r="H570">
        <v>3.704735E-2</v>
      </c>
      <c r="I570">
        <v>5.3395350000000001E-2</v>
      </c>
      <c r="J570">
        <v>4.3442429999999997E-2</v>
      </c>
      <c r="K570">
        <v>4.5750060000000002E-2</v>
      </c>
      <c r="L570">
        <v>5.2490210000000002E-2</v>
      </c>
      <c r="M570">
        <v>6.09028E-2</v>
      </c>
      <c r="N570">
        <v>5.32795E-2</v>
      </c>
      <c r="O570">
        <v>5.1291980000000001E-2</v>
      </c>
      <c r="P570">
        <v>6.2816640000000007E-2</v>
      </c>
      <c r="Q570">
        <v>6.4673460000000002E-2</v>
      </c>
      <c r="R570">
        <v>2.927832E-2</v>
      </c>
      <c r="S570">
        <v>4.9611089999999997E-2</v>
      </c>
      <c r="T570">
        <v>6.3887949999999999E-2</v>
      </c>
      <c r="U570">
        <v>4.2067729999999998E-2</v>
      </c>
    </row>
    <row r="571" spans="1:21" x14ac:dyDescent="0.25">
      <c r="A571" s="20">
        <f>0.000000385057*10^9</f>
        <v>385.05700000000002</v>
      </c>
      <c r="B571">
        <v>5.1698599999999997E-2</v>
      </c>
      <c r="C571">
        <v>4.911952E-2</v>
      </c>
      <c r="D571">
        <v>5.1285480000000001E-2</v>
      </c>
      <c r="E571">
        <v>3.973542E-2</v>
      </c>
      <c r="F571">
        <v>4.0868580000000002E-2</v>
      </c>
      <c r="G571">
        <v>5.0272669999999998E-2</v>
      </c>
      <c r="H571">
        <v>5.1994119999999998E-2</v>
      </c>
      <c r="I571">
        <v>5.0250660000000003E-2</v>
      </c>
      <c r="J571">
        <v>4.9395359999999999E-2</v>
      </c>
      <c r="K571">
        <v>4.5480270000000003E-2</v>
      </c>
      <c r="L571">
        <v>5.019552E-2</v>
      </c>
      <c r="M571">
        <v>7.6445990000000005E-2</v>
      </c>
      <c r="N571">
        <v>4.2953440000000002E-2</v>
      </c>
      <c r="O571">
        <v>5.2271369999999998E-2</v>
      </c>
      <c r="P571">
        <v>6.9311429999999993E-2</v>
      </c>
      <c r="Q571">
        <v>5.7981810000000002E-2</v>
      </c>
      <c r="R571">
        <v>4.2300329999999997E-2</v>
      </c>
      <c r="S571">
        <v>3.6028810000000001E-2</v>
      </c>
      <c r="T571">
        <v>4.4506289999999997E-2</v>
      </c>
      <c r="U571">
        <v>4.0238059999999999E-2</v>
      </c>
    </row>
    <row r="572" spans="1:21" x14ac:dyDescent="0.25">
      <c r="A572" s="20">
        <f>0.000000386057*10^9</f>
        <v>386.05699999999996</v>
      </c>
      <c r="B572">
        <v>4.5576360000000003E-2</v>
      </c>
      <c r="C572">
        <v>4.904352E-2</v>
      </c>
      <c r="D572">
        <v>5.4107299999999997E-2</v>
      </c>
      <c r="E572">
        <v>4.0036009999999997E-2</v>
      </c>
      <c r="F572">
        <v>4.4239279999999999E-2</v>
      </c>
      <c r="G572">
        <v>4.3872609999999999E-2</v>
      </c>
      <c r="H572">
        <v>6.9334530000000005E-2</v>
      </c>
      <c r="I572">
        <v>4.772941E-2</v>
      </c>
      <c r="J572">
        <v>5.0084139999999999E-2</v>
      </c>
      <c r="K572">
        <v>5.7969550000000002E-2</v>
      </c>
      <c r="L572">
        <v>3.992412E-2</v>
      </c>
      <c r="M572">
        <v>6.7807359999999997E-2</v>
      </c>
      <c r="N572">
        <v>4.706929E-2</v>
      </c>
      <c r="O572">
        <v>6.2700339999999993E-2</v>
      </c>
      <c r="P572">
        <v>7.2587139999999994E-2</v>
      </c>
      <c r="Q572">
        <v>6.054652E-2</v>
      </c>
      <c r="R572">
        <v>5.5020029999999998E-2</v>
      </c>
      <c r="S572">
        <v>3.6038819999999999E-2</v>
      </c>
      <c r="T572">
        <v>2.5856000000000001E-2</v>
      </c>
      <c r="U572">
        <v>3.8731019999999998E-2</v>
      </c>
    </row>
    <row r="573" spans="1:21" x14ac:dyDescent="0.25">
      <c r="A573" s="20">
        <f>0.000000387057*10^9</f>
        <v>387.05700000000002</v>
      </c>
      <c r="B573">
        <v>4.6696250000000002E-2</v>
      </c>
      <c r="C573">
        <v>5.4983039999999997E-2</v>
      </c>
      <c r="D573">
        <v>4.815556E-2</v>
      </c>
      <c r="E573">
        <v>5.7904690000000002E-2</v>
      </c>
      <c r="F573">
        <v>4.4125520000000001E-2</v>
      </c>
      <c r="G573">
        <v>3.7783839999999999E-2</v>
      </c>
      <c r="H573">
        <v>6.7996630000000002E-2</v>
      </c>
      <c r="I573">
        <v>5.857134E-2</v>
      </c>
      <c r="J573">
        <v>5.6001389999999998E-2</v>
      </c>
      <c r="K573">
        <v>5.5901800000000001E-2</v>
      </c>
      <c r="L573">
        <v>3.6960100000000003E-2</v>
      </c>
      <c r="M573">
        <v>4.9780100000000001E-2</v>
      </c>
      <c r="N573">
        <v>4.88151E-2</v>
      </c>
      <c r="O573">
        <v>6.3030760000000005E-2</v>
      </c>
      <c r="P573">
        <v>6.7601330000000001E-2</v>
      </c>
      <c r="Q573">
        <v>6.008931E-2</v>
      </c>
      <c r="R573">
        <v>5.5850160000000003E-2</v>
      </c>
      <c r="S573">
        <v>5.3523420000000002E-2</v>
      </c>
      <c r="T573">
        <v>2.5425759999999999E-2</v>
      </c>
      <c r="U573">
        <v>3.3161059999999999E-2</v>
      </c>
    </row>
    <row r="574" spans="1:21" x14ac:dyDescent="0.25">
      <c r="A574" s="20">
        <f>0.000000388057*10^9</f>
        <v>388.05700000000002</v>
      </c>
      <c r="B574">
        <v>5.5265670000000003E-2</v>
      </c>
      <c r="C574">
        <v>5.588837E-2</v>
      </c>
      <c r="D574">
        <v>4.3793159999999998E-2</v>
      </c>
      <c r="E574">
        <v>6.1786889999999997E-2</v>
      </c>
      <c r="F574">
        <v>3.4216669999999998E-2</v>
      </c>
      <c r="G574">
        <v>4.2551690000000003E-2</v>
      </c>
      <c r="H574">
        <v>5.0568349999999998E-2</v>
      </c>
      <c r="I574">
        <v>6.7784990000000003E-2</v>
      </c>
      <c r="J574">
        <v>6.5130510000000003E-2</v>
      </c>
      <c r="K574">
        <v>4.8596550000000002E-2</v>
      </c>
      <c r="L574">
        <v>4.6628040000000003E-2</v>
      </c>
      <c r="M574">
        <v>4.2416769999999999E-2</v>
      </c>
      <c r="N574">
        <v>3.6671460000000003E-2</v>
      </c>
      <c r="O574">
        <v>5.287936E-2</v>
      </c>
      <c r="P574">
        <v>6.1359499999999997E-2</v>
      </c>
      <c r="Q574">
        <v>4.9446839999999999E-2</v>
      </c>
      <c r="R574">
        <v>5.176161E-2</v>
      </c>
      <c r="S574">
        <v>6.65964E-2</v>
      </c>
      <c r="T574">
        <v>3.8375220000000002E-2</v>
      </c>
      <c r="U574">
        <v>3.4603410000000001E-2</v>
      </c>
    </row>
    <row r="575" spans="1:21" x14ac:dyDescent="0.25">
      <c r="A575" s="20">
        <f>0.000000389057*10^9</f>
        <v>389.05699999999996</v>
      </c>
      <c r="B575">
        <v>6.3554189999999997E-2</v>
      </c>
      <c r="C575">
        <v>4.7988910000000003E-2</v>
      </c>
      <c r="D575">
        <v>5.1624789999999997E-2</v>
      </c>
      <c r="E575">
        <v>4.369982E-2</v>
      </c>
      <c r="F575">
        <v>2.8912029999999998E-2</v>
      </c>
      <c r="G575">
        <v>4.5035539999999999E-2</v>
      </c>
      <c r="H575">
        <v>4.0708729999999999E-2</v>
      </c>
      <c r="I575">
        <v>5.9938400000000003E-2</v>
      </c>
      <c r="J575">
        <v>5.619615E-2</v>
      </c>
      <c r="K575">
        <v>5.349864E-2</v>
      </c>
      <c r="L575">
        <v>5.9464099999999999E-2</v>
      </c>
      <c r="M575">
        <v>4.0615850000000002E-2</v>
      </c>
      <c r="N575">
        <v>3.057559E-2</v>
      </c>
      <c r="O575">
        <v>4.98486E-2</v>
      </c>
      <c r="P575">
        <v>6.1308519999999998E-2</v>
      </c>
      <c r="Q575">
        <v>4.2023530000000003E-2</v>
      </c>
      <c r="R575">
        <v>4.7225759999999999E-2</v>
      </c>
      <c r="S575">
        <v>5.9575929999999999E-2</v>
      </c>
      <c r="T575">
        <v>4.9696369999999997E-2</v>
      </c>
      <c r="U575">
        <v>4.5327279999999998E-2</v>
      </c>
    </row>
    <row r="576" spans="1:21" x14ac:dyDescent="0.25">
      <c r="A576" s="20">
        <f>0.000000390057*10^9</f>
        <v>390.05700000000002</v>
      </c>
      <c r="B576">
        <v>5.5885209999999998E-2</v>
      </c>
      <c r="C576">
        <v>4.8039940000000003E-2</v>
      </c>
      <c r="D576">
        <v>5.1528339999999999E-2</v>
      </c>
      <c r="E576">
        <v>3.5665509999999997E-2</v>
      </c>
      <c r="F576">
        <v>3.318086E-2</v>
      </c>
      <c r="G576">
        <v>3.7769049999999998E-2</v>
      </c>
      <c r="H576">
        <v>4.3115420000000002E-2</v>
      </c>
      <c r="I576">
        <v>4.1910990000000002E-2</v>
      </c>
      <c r="J576">
        <v>4.1713699999999999E-2</v>
      </c>
      <c r="K576">
        <v>5.9463729999999999E-2</v>
      </c>
      <c r="L576">
        <v>6.5251279999999995E-2</v>
      </c>
      <c r="M576">
        <v>3.8658150000000002E-2</v>
      </c>
      <c r="N576">
        <v>4.1558299999999999E-2</v>
      </c>
      <c r="O576">
        <v>5.1891340000000001E-2</v>
      </c>
      <c r="P576">
        <v>5.6465269999999998E-2</v>
      </c>
      <c r="Q576">
        <v>4.7171709999999999E-2</v>
      </c>
      <c r="R576">
        <v>4.3299999999999998E-2</v>
      </c>
      <c r="S576">
        <v>4.0380069999999997E-2</v>
      </c>
      <c r="T576">
        <v>5.3157980000000001E-2</v>
      </c>
      <c r="U576">
        <v>4.6337919999999998E-2</v>
      </c>
    </row>
    <row r="577" spans="1:21" x14ac:dyDescent="0.25">
      <c r="A577" s="20">
        <f>0.000000391057*10^9</f>
        <v>391.05699999999996</v>
      </c>
      <c r="B577">
        <v>4.1138139999999997E-2</v>
      </c>
      <c r="C577">
        <v>5.7001330000000003E-2</v>
      </c>
      <c r="D577">
        <v>3.9547369999999998E-2</v>
      </c>
      <c r="E577">
        <v>4.5032490000000001E-2</v>
      </c>
      <c r="F577">
        <v>3.8344379999999997E-2</v>
      </c>
      <c r="G577">
        <v>4.1152300000000003E-2</v>
      </c>
      <c r="H577">
        <v>3.8180779999999997E-2</v>
      </c>
      <c r="I577">
        <v>2.8008959999999999E-2</v>
      </c>
      <c r="J577">
        <v>4.9961199999999997E-2</v>
      </c>
      <c r="K577">
        <v>5.4526570000000003E-2</v>
      </c>
      <c r="L577">
        <v>6.2896140000000003E-2</v>
      </c>
      <c r="M577">
        <v>4.3423660000000003E-2</v>
      </c>
      <c r="N577">
        <v>5.4697759999999998E-2</v>
      </c>
      <c r="O577">
        <v>4.8394619999999999E-2</v>
      </c>
      <c r="P577">
        <v>4.5126909999999999E-2</v>
      </c>
      <c r="Q577">
        <v>5.7708620000000002E-2</v>
      </c>
      <c r="R577">
        <v>4.2322930000000002E-2</v>
      </c>
      <c r="S577">
        <v>3.2681750000000002E-2</v>
      </c>
      <c r="T577">
        <v>5.1258940000000003E-2</v>
      </c>
      <c r="U577">
        <v>3.7799949999999999E-2</v>
      </c>
    </row>
    <row r="578" spans="1:21" x14ac:dyDescent="0.25">
      <c r="A578" s="20">
        <f>0.000000392057*10^9</f>
        <v>392.05700000000002</v>
      </c>
      <c r="B578">
        <v>4.1012119999999999E-2</v>
      </c>
      <c r="C578">
        <v>5.479581E-2</v>
      </c>
      <c r="D578">
        <v>3.9581650000000003E-2</v>
      </c>
      <c r="E578">
        <v>5.2255910000000003E-2</v>
      </c>
      <c r="F578">
        <v>4.2199750000000001E-2</v>
      </c>
      <c r="G578">
        <v>5.4173939999999997E-2</v>
      </c>
      <c r="H578">
        <v>3.683753E-2</v>
      </c>
      <c r="I578">
        <v>3.2394869999999999E-2</v>
      </c>
      <c r="J578">
        <v>6.529538E-2</v>
      </c>
      <c r="K578">
        <v>4.3201150000000001E-2</v>
      </c>
      <c r="L578">
        <v>6.3982739999999996E-2</v>
      </c>
      <c r="M578">
        <v>5.4393980000000001E-2</v>
      </c>
      <c r="N578">
        <v>5.2289370000000002E-2</v>
      </c>
      <c r="O578">
        <v>4.8112790000000002E-2</v>
      </c>
      <c r="P578">
        <v>4.0054819999999998E-2</v>
      </c>
      <c r="Q578">
        <v>6.1555640000000002E-2</v>
      </c>
      <c r="R578">
        <v>4.3445850000000001E-2</v>
      </c>
      <c r="S578">
        <v>4.4308680000000003E-2</v>
      </c>
      <c r="T578">
        <v>4.6676519999999999E-2</v>
      </c>
      <c r="U578">
        <v>3.7399019999999998E-2</v>
      </c>
    </row>
    <row r="579" spans="1:21" x14ac:dyDescent="0.25">
      <c r="A579" s="20">
        <f>0.000000393057*10^9</f>
        <v>393.05700000000002</v>
      </c>
      <c r="B579">
        <v>5.3052620000000002E-2</v>
      </c>
      <c r="C579">
        <v>3.8857120000000002E-2</v>
      </c>
      <c r="D579">
        <v>4.7902019999999997E-2</v>
      </c>
      <c r="E579">
        <v>4.6443489999999997E-2</v>
      </c>
      <c r="F579">
        <v>4.1385449999999997E-2</v>
      </c>
      <c r="G579">
        <v>5.2867629999999999E-2</v>
      </c>
      <c r="H579">
        <v>5.2991690000000001E-2</v>
      </c>
      <c r="I579">
        <v>4.4322859999999999E-2</v>
      </c>
      <c r="J579">
        <v>5.9560950000000001E-2</v>
      </c>
      <c r="K579">
        <v>3.6635859999999999E-2</v>
      </c>
      <c r="L579">
        <v>5.678453E-2</v>
      </c>
      <c r="M579">
        <v>5.6303810000000003E-2</v>
      </c>
      <c r="N579">
        <v>4.3103589999999997E-2</v>
      </c>
      <c r="O579">
        <v>5.4226389999999999E-2</v>
      </c>
      <c r="P579">
        <v>4.3984170000000003E-2</v>
      </c>
      <c r="Q579">
        <v>5.868723E-2</v>
      </c>
      <c r="R579">
        <v>4.7120000000000002E-2</v>
      </c>
      <c r="S579">
        <v>5.1722200000000003E-2</v>
      </c>
      <c r="T579">
        <v>4.2599249999999998E-2</v>
      </c>
      <c r="U579">
        <v>4.5628630000000003E-2</v>
      </c>
    </row>
    <row r="580" spans="1:21" x14ac:dyDescent="0.25">
      <c r="A580" s="20">
        <f>0.000000394057*10^9</f>
        <v>394.05700000000002</v>
      </c>
      <c r="B580">
        <v>5.6776689999999998E-2</v>
      </c>
      <c r="C580">
        <v>2.8992029999999998E-2</v>
      </c>
      <c r="D580">
        <v>4.403746E-2</v>
      </c>
      <c r="E580">
        <v>4.1249279999999999E-2</v>
      </c>
      <c r="F580">
        <v>3.894951E-2</v>
      </c>
      <c r="G580">
        <v>3.752283E-2</v>
      </c>
      <c r="H580">
        <v>6.0643620000000002E-2</v>
      </c>
      <c r="I580">
        <v>4.168496E-2</v>
      </c>
      <c r="J580">
        <v>4.3800070000000003E-2</v>
      </c>
      <c r="K580">
        <v>4.2870680000000001E-2</v>
      </c>
      <c r="L580">
        <v>3.9546699999999997E-2</v>
      </c>
      <c r="M580">
        <v>4.425991E-2</v>
      </c>
      <c r="N580">
        <v>4.1617550000000003E-2</v>
      </c>
      <c r="O580">
        <v>5.6181519999999999E-2</v>
      </c>
      <c r="P580">
        <v>4.7612990000000001E-2</v>
      </c>
      <c r="Q580">
        <v>6.0027709999999998E-2</v>
      </c>
      <c r="R580">
        <v>4.8217790000000003E-2</v>
      </c>
      <c r="S580">
        <v>4.5285249999999999E-2</v>
      </c>
      <c r="T580">
        <v>4.2093709999999999E-2</v>
      </c>
      <c r="U580">
        <v>4.7977029999999997E-2</v>
      </c>
    </row>
    <row r="581" spans="1:21" x14ac:dyDescent="0.25">
      <c r="A581" s="20">
        <f>0.000000395057*10^9</f>
        <v>395.05700000000002</v>
      </c>
      <c r="B581">
        <v>5.4940709999999997E-2</v>
      </c>
      <c r="C581">
        <v>3.9029029999999999E-2</v>
      </c>
      <c r="D581">
        <v>3.9423340000000001E-2</v>
      </c>
      <c r="E581">
        <v>4.7389630000000002E-2</v>
      </c>
      <c r="F581">
        <v>4.3360709999999997E-2</v>
      </c>
      <c r="G581">
        <v>3.1657690000000002E-2</v>
      </c>
      <c r="H581">
        <v>5.1557739999999998E-2</v>
      </c>
      <c r="I581">
        <v>4.1173120000000001E-2</v>
      </c>
      <c r="J581">
        <v>4.3656630000000002E-2</v>
      </c>
      <c r="K581">
        <v>5.3390600000000003E-2</v>
      </c>
      <c r="L581">
        <v>3.7204300000000003E-2</v>
      </c>
      <c r="M581">
        <v>4.314925E-2</v>
      </c>
      <c r="N581">
        <v>4.1796939999999998E-2</v>
      </c>
      <c r="O581">
        <v>5.0280869999999998E-2</v>
      </c>
      <c r="P581">
        <v>4.8480879999999997E-2</v>
      </c>
      <c r="Q581">
        <v>6.4412159999999996E-2</v>
      </c>
      <c r="R581">
        <v>4.4746840000000003E-2</v>
      </c>
      <c r="S581">
        <v>4.4870199999999999E-2</v>
      </c>
      <c r="T581">
        <v>4.4848079999999999E-2</v>
      </c>
      <c r="U581">
        <v>4.5314390000000003E-2</v>
      </c>
    </row>
    <row r="582" spans="1:21" x14ac:dyDescent="0.25">
      <c r="A582" s="20">
        <f>0.000000396057*10^9</f>
        <v>396.05699999999996</v>
      </c>
      <c r="B582">
        <v>5.5464930000000003E-2</v>
      </c>
      <c r="C582">
        <v>5.5864320000000002E-2</v>
      </c>
      <c r="D582">
        <v>5.2984879999999998E-2</v>
      </c>
      <c r="E582">
        <v>4.8681259999999997E-2</v>
      </c>
      <c r="F582">
        <v>5.1229919999999998E-2</v>
      </c>
      <c r="G582">
        <v>4.1720010000000002E-2</v>
      </c>
      <c r="H582">
        <v>4.319804E-2</v>
      </c>
      <c r="I582">
        <v>5.2706259999999998E-2</v>
      </c>
      <c r="J582">
        <v>6.2099509999999997E-2</v>
      </c>
      <c r="K582">
        <v>5.4706619999999997E-2</v>
      </c>
      <c r="L582">
        <v>4.2462739999999999E-2</v>
      </c>
      <c r="M582">
        <v>6.2598749999999995E-2</v>
      </c>
      <c r="N582">
        <v>3.9933259999999998E-2</v>
      </c>
      <c r="O582">
        <v>4.4750430000000001E-2</v>
      </c>
      <c r="P582">
        <v>5.1453770000000003E-2</v>
      </c>
      <c r="Q582">
        <v>6.2791120000000006E-2</v>
      </c>
      <c r="R582">
        <v>4.3345639999999998E-2</v>
      </c>
      <c r="S582">
        <v>5.0472120000000002E-2</v>
      </c>
      <c r="T582">
        <v>5.0812749999999997E-2</v>
      </c>
      <c r="U582">
        <v>4.8567449999999998E-2</v>
      </c>
    </row>
    <row r="583" spans="1:21" x14ac:dyDescent="0.25">
      <c r="A583" s="20">
        <f>0.000000397057*10^9</f>
        <v>397.05700000000002</v>
      </c>
      <c r="B583">
        <v>4.5141889999999997E-2</v>
      </c>
      <c r="C583">
        <v>5.1689180000000001E-2</v>
      </c>
      <c r="D583">
        <v>6.6746689999999997E-2</v>
      </c>
      <c r="E583">
        <v>4.64976E-2</v>
      </c>
      <c r="F583">
        <v>5.9867860000000002E-2</v>
      </c>
      <c r="G583">
        <v>4.8327580000000002E-2</v>
      </c>
      <c r="H583">
        <v>4.5786899999999998E-2</v>
      </c>
      <c r="I583">
        <v>5.0962420000000001E-2</v>
      </c>
      <c r="J583">
        <v>7.451054E-2</v>
      </c>
      <c r="K583">
        <v>5.3543889999999997E-2</v>
      </c>
      <c r="L583">
        <v>4.040933E-2</v>
      </c>
      <c r="M583">
        <v>7.1384199999999995E-2</v>
      </c>
      <c r="N583">
        <v>3.8379110000000001E-2</v>
      </c>
      <c r="O583">
        <v>4.5818020000000001E-2</v>
      </c>
      <c r="P583">
        <v>5.6910339999999997E-2</v>
      </c>
      <c r="Q583">
        <v>5.7373E-2</v>
      </c>
      <c r="R583">
        <v>4.2694129999999997E-2</v>
      </c>
      <c r="S583">
        <v>4.5550119999999999E-2</v>
      </c>
      <c r="T583">
        <v>5.3095719999999999E-2</v>
      </c>
      <c r="U583">
        <v>4.8399789999999998E-2</v>
      </c>
    </row>
    <row r="584" spans="1:21" x14ac:dyDescent="0.25">
      <c r="A584" s="20">
        <f>0.000000398057*10^9</f>
        <v>398.05699999999996</v>
      </c>
      <c r="B584">
        <v>3.1848649999999999E-2</v>
      </c>
      <c r="C584">
        <v>3.3888689999999999E-2</v>
      </c>
      <c r="D584">
        <v>5.7485050000000003E-2</v>
      </c>
      <c r="E584">
        <v>5.1265989999999997E-2</v>
      </c>
      <c r="F584">
        <v>6.2730800000000003E-2</v>
      </c>
      <c r="G584">
        <v>4.8219949999999998E-2</v>
      </c>
      <c r="H584">
        <v>5.7082380000000002E-2</v>
      </c>
      <c r="I584">
        <v>3.6810240000000001E-2</v>
      </c>
      <c r="J584">
        <v>6.4657619999999999E-2</v>
      </c>
      <c r="K584">
        <v>5.8641550000000001E-2</v>
      </c>
      <c r="L584">
        <v>3.7802799999999998E-2</v>
      </c>
      <c r="M584">
        <v>5.7631620000000001E-2</v>
      </c>
      <c r="N584">
        <v>3.8973729999999998E-2</v>
      </c>
      <c r="O584">
        <v>4.2204430000000001E-2</v>
      </c>
      <c r="P584">
        <v>5.8808880000000001E-2</v>
      </c>
      <c r="Q584">
        <v>5.5052570000000002E-2</v>
      </c>
      <c r="R584">
        <v>3.8506609999999997E-2</v>
      </c>
      <c r="S584">
        <v>4.0582239999999999E-2</v>
      </c>
      <c r="T584">
        <v>4.2987589999999999E-2</v>
      </c>
      <c r="U584">
        <v>3.8551450000000001E-2</v>
      </c>
    </row>
    <row r="585" spans="1:21" x14ac:dyDescent="0.25">
      <c r="A585" s="20">
        <f>0.000000399057*10^9</f>
        <v>399.05700000000002</v>
      </c>
      <c r="B585">
        <v>3.4704449999999998E-2</v>
      </c>
      <c r="C585">
        <v>3.3095510000000002E-2</v>
      </c>
      <c r="D585">
        <v>4.2505349999999997E-2</v>
      </c>
      <c r="E585">
        <v>5.3583489999999998E-2</v>
      </c>
      <c r="F585">
        <v>4.7073459999999998E-2</v>
      </c>
      <c r="G585">
        <v>5.2130660000000002E-2</v>
      </c>
      <c r="H585">
        <v>5.5601690000000002E-2</v>
      </c>
      <c r="I585">
        <v>3.1251069999999999E-2</v>
      </c>
      <c r="J585">
        <v>5.300125E-2</v>
      </c>
      <c r="K585">
        <v>5.1600380000000001E-2</v>
      </c>
      <c r="L585">
        <v>4.0687010000000003E-2</v>
      </c>
      <c r="M585">
        <v>4.1999269999999998E-2</v>
      </c>
      <c r="N585">
        <v>4.6645859999999997E-2</v>
      </c>
      <c r="O585">
        <v>3.3041569999999999E-2</v>
      </c>
      <c r="P585">
        <v>4.8301480000000001E-2</v>
      </c>
      <c r="Q585">
        <v>5.7589910000000001E-2</v>
      </c>
      <c r="R585">
        <v>3.4205039999999999E-2</v>
      </c>
      <c r="S585">
        <v>4.8242710000000001E-2</v>
      </c>
      <c r="T585">
        <v>3.374191E-2</v>
      </c>
      <c r="U585">
        <v>3.4322499999999999E-2</v>
      </c>
    </row>
    <row r="586" spans="1:21" x14ac:dyDescent="0.25">
      <c r="A586" s="20">
        <f>0.000000400057*10^9</f>
        <v>400.05700000000002</v>
      </c>
      <c r="B586">
        <v>4.9374069999999999E-2</v>
      </c>
      <c r="C586">
        <v>4.6351379999999998E-2</v>
      </c>
      <c r="D586">
        <v>4.4465339999999999E-2</v>
      </c>
      <c r="E586">
        <v>4.587567E-2</v>
      </c>
      <c r="F586">
        <v>3.2130989999999998E-2</v>
      </c>
      <c r="G586">
        <v>5.1426260000000001E-2</v>
      </c>
      <c r="H586">
        <v>3.8872570000000002E-2</v>
      </c>
      <c r="I586">
        <v>2.840057E-2</v>
      </c>
      <c r="J586">
        <v>5.281632E-2</v>
      </c>
      <c r="K586">
        <v>2.7375090000000001E-2</v>
      </c>
      <c r="L586">
        <v>4.7753999999999998E-2</v>
      </c>
      <c r="M586">
        <v>3.9552669999999998E-2</v>
      </c>
      <c r="N586">
        <v>5.1873240000000001E-2</v>
      </c>
      <c r="O586">
        <v>3.43532E-2</v>
      </c>
      <c r="P586">
        <v>3.3812010000000003E-2</v>
      </c>
      <c r="Q586">
        <v>5.9608510000000003E-2</v>
      </c>
      <c r="R586">
        <v>3.776682E-2</v>
      </c>
      <c r="S586">
        <v>5.6046260000000001E-2</v>
      </c>
      <c r="T586">
        <v>3.7769249999999997E-2</v>
      </c>
      <c r="U586">
        <v>3.9523049999999997E-2</v>
      </c>
    </row>
    <row r="587" spans="1:21" x14ac:dyDescent="0.25">
      <c r="A587" s="20">
        <f>0.000000401057*10^9</f>
        <v>401.05700000000002</v>
      </c>
      <c r="B587">
        <v>6.1202359999999997E-2</v>
      </c>
      <c r="C587">
        <v>5.6582920000000002E-2</v>
      </c>
      <c r="D587">
        <v>4.9115249999999999E-2</v>
      </c>
      <c r="E587">
        <v>3.3641259999999999E-2</v>
      </c>
      <c r="F587">
        <v>4.0103220000000002E-2</v>
      </c>
      <c r="G587">
        <v>4.3524750000000001E-2</v>
      </c>
      <c r="H587">
        <v>3.4111219999999998E-2</v>
      </c>
      <c r="I587">
        <v>2.067921E-2</v>
      </c>
      <c r="J587">
        <v>4.9951780000000001E-2</v>
      </c>
      <c r="K587">
        <v>1.921834E-2</v>
      </c>
      <c r="L587">
        <v>5.014619E-2</v>
      </c>
      <c r="M587">
        <v>4.9772860000000002E-2</v>
      </c>
      <c r="N587">
        <v>4.1846599999999998E-2</v>
      </c>
      <c r="O587">
        <v>3.8836559999999999E-2</v>
      </c>
      <c r="P587">
        <v>3.0469630000000001E-2</v>
      </c>
      <c r="Q587">
        <v>5.3120090000000002E-2</v>
      </c>
      <c r="R587">
        <v>4.7372690000000002E-2</v>
      </c>
      <c r="S587">
        <v>5.1462229999999998E-2</v>
      </c>
      <c r="T587">
        <v>3.5533139999999998E-2</v>
      </c>
      <c r="U587">
        <v>4.4263660000000003E-2</v>
      </c>
    </row>
    <row r="588" spans="1:21" x14ac:dyDescent="0.25">
      <c r="A588" s="20">
        <f>0.000000402057*10^9</f>
        <v>402.05700000000002</v>
      </c>
      <c r="B588">
        <v>5.9589789999999997E-2</v>
      </c>
      <c r="C588">
        <v>5.6611969999999998E-2</v>
      </c>
      <c r="D588">
        <v>3.8638409999999998E-2</v>
      </c>
      <c r="E588">
        <v>3.2060529999999997E-2</v>
      </c>
      <c r="F588">
        <v>4.8319319999999999E-2</v>
      </c>
      <c r="G588">
        <v>4.1214979999999998E-2</v>
      </c>
      <c r="H588">
        <v>4.4303809999999999E-2</v>
      </c>
      <c r="I588">
        <v>2.4959450000000001E-2</v>
      </c>
      <c r="J588">
        <v>4.4654949999999999E-2</v>
      </c>
      <c r="K588">
        <v>3.5536659999999998E-2</v>
      </c>
      <c r="L588">
        <v>4.5610379999999999E-2</v>
      </c>
      <c r="M588">
        <v>5.647837E-2</v>
      </c>
      <c r="N588">
        <v>3.4636689999999998E-2</v>
      </c>
      <c r="O588">
        <v>3.3870240000000003E-2</v>
      </c>
      <c r="P588">
        <v>3.760575E-2</v>
      </c>
      <c r="Q588">
        <v>4.1103319999999999E-2</v>
      </c>
      <c r="R588">
        <v>5.2726530000000001E-2</v>
      </c>
      <c r="S588">
        <v>4.3044480000000003E-2</v>
      </c>
      <c r="T588">
        <v>2.6573099999999999E-2</v>
      </c>
      <c r="U588">
        <v>3.8433509999999997E-2</v>
      </c>
    </row>
    <row r="589" spans="1:21" x14ac:dyDescent="0.25">
      <c r="A589" s="20">
        <f>0.000000403057*10^9</f>
        <v>403.05699999999996</v>
      </c>
      <c r="B589">
        <v>4.7197059999999999E-2</v>
      </c>
      <c r="C589">
        <v>4.4968319999999999E-2</v>
      </c>
      <c r="D589">
        <v>2.752464E-2</v>
      </c>
      <c r="E589">
        <v>4.2826110000000001E-2</v>
      </c>
      <c r="F589">
        <v>3.8455969999999999E-2</v>
      </c>
      <c r="G589">
        <v>4.6390010000000002E-2</v>
      </c>
      <c r="H589">
        <v>4.3942179999999997E-2</v>
      </c>
      <c r="I589">
        <v>4.4077119999999997E-2</v>
      </c>
      <c r="J589">
        <v>4.7519260000000001E-2</v>
      </c>
      <c r="K589">
        <v>4.4884979999999998E-2</v>
      </c>
      <c r="L589">
        <v>4.203722E-2</v>
      </c>
      <c r="M589">
        <v>4.9476760000000002E-2</v>
      </c>
      <c r="N589">
        <v>4.3117919999999997E-2</v>
      </c>
      <c r="O589">
        <v>2.7621199999999999E-2</v>
      </c>
      <c r="P589">
        <v>4.6695929999999997E-2</v>
      </c>
      <c r="Q589">
        <v>4.0830329999999998E-2</v>
      </c>
      <c r="R589">
        <v>4.7857869999999997E-2</v>
      </c>
      <c r="S589">
        <v>4.2806719999999999E-2</v>
      </c>
      <c r="T589">
        <v>3.4078909999999997E-2</v>
      </c>
      <c r="U589">
        <v>2.7419969999999998E-2</v>
      </c>
    </row>
    <row r="590" spans="1:21" x14ac:dyDescent="0.25">
      <c r="A590" s="20">
        <f>0.000000404057*10^9</f>
        <v>404.05700000000002</v>
      </c>
      <c r="B590">
        <v>3.8179150000000002E-2</v>
      </c>
      <c r="C590">
        <v>3.3370909999999997E-2</v>
      </c>
      <c r="D590">
        <v>3.8811640000000001E-2</v>
      </c>
      <c r="E590">
        <v>5.3632270000000003E-2</v>
      </c>
      <c r="F590">
        <v>3.1172330000000002E-2</v>
      </c>
      <c r="G590">
        <v>5.2199660000000002E-2</v>
      </c>
      <c r="H590">
        <v>3.2205350000000001E-2</v>
      </c>
      <c r="I590">
        <v>5.3883149999999998E-2</v>
      </c>
      <c r="J590">
        <v>5.2809170000000002E-2</v>
      </c>
      <c r="K590">
        <v>3.9086080000000002E-2</v>
      </c>
      <c r="L590">
        <v>4.512828E-2</v>
      </c>
      <c r="M590">
        <v>4.4784570000000003E-2</v>
      </c>
      <c r="N590">
        <v>4.5781280000000001E-2</v>
      </c>
      <c r="O590">
        <v>3.021882E-2</v>
      </c>
      <c r="P590">
        <v>5.0826040000000003E-2</v>
      </c>
      <c r="Q590">
        <v>5.4819479999999997E-2</v>
      </c>
      <c r="R590">
        <v>3.9995370000000002E-2</v>
      </c>
      <c r="S590">
        <v>4.506425E-2</v>
      </c>
      <c r="T590">
        <v>4.21109E-2</v>
      </c>
      <c r="U590">
        <v>3.6717479999999997E-2</v>
      </c>
    </row>
    <row r="591" spans="1:21" x14ac:dyDescent="0.25">
      <c r="A591" s="20">
        <f>0.000000405057*10^9</f>
        <v>405.05700000000002</v>
      </c>
      <c r="B591">
        <v>4.4501730000000003E-2</v>
      </c>
      <c r="C591">
        <v>2.807838E-2</v>
      </c>
      <c r="D591">
        <v>5.9437480000000001E-2</v>
      </c>
      <c r="E591">
        <v>5.3078460000000001E-2</v>
      </c>
      <c r="F591">
        <v>3.4524029999999997E-2</v>
      </c>
      <c r="G591">
        <v>5.5297140000000002E-2</v>
      </c>
      <c r="H591">
        <v>3.1141640000000002E-2</v>
      </c>
      <c r="I591">
        <v>4.6759460000000003E-2</v>
      </c>
      <c r="J591">
        <v>4.7862740000000001E-2</v>
      </c>
      <c r="K591">
        <v>3.810409E-2</v>
      </c>
      <c r="L591">
        <v>5.2262129999999997E-2</v>
      </c>
      <c r="M591">
        <v>4.9949470000000003E-2</v>
      </c>
      <c r="N591">
        <v>3.4268E-2</v>
      </c>
      <c r="O591">
        <v>4.5179039999999997E-2</v>
      </c>
      <c r="P591">
        <v>4.780483E-2</v>
      </c>
      <c r="Q591">
        <v>5.8330159999999999E-2</v>
      </c>
      <c r="R591">
        <v>4.2720210000000002E-2</v>
      </c>
      <c r="S591">
        <v>3.9869219999999997E-2</v>
      </c>
      <c r="T591">
        <v>3.7894539999999997E-2</v>
      </c>
      <c r="U591">
        <v>5.7404110000000001E-2</v>
      </c>
    </row>
    <row r="592" spans="1:21" x14ac:dyDescent="0.25">
      <c r="A592" s="20">
        <f>0.000000406057*10^9</f>
        <v>406.05700000000002</v>
      </c>
      <c r="B592">
        <v>5.6536469999999998E-2</v>
      </c>
      <c r="C592">
        <v>2.3973629999999999E-2</v>
      </c>
      <c r="D592">
        <v>5.717415E-2</v>
      </c>
      <c r="E592">
        <v>3.9941070000000002E-2</v>
      </c>
      <c r="F592">
        <v>3.1654519999999998E-2</v>
      </c>
      <c r="G592">
        <v>5.011169E-2</v>
      </c>
      <c r="H592">
        <v>3.8314090000000002E-2</v>
      </c>
      <c r="I592">
        <v>3.444506E-2</v>
      </c>
      <c r="J592">
        <v>3.6955830000000002E-2</v>
      </c>
      <c r="K592">
        <v>4.7301669999999997E-2</v>
      </c>
      <c r="L592">
        <v>4.9374210000000002E-2</v>
      </c>
      <c r="M592">
        <v>5.0181719999999999E-2</v>
      </c>
      <c r="N592">
        <v>2.9043030000000001E-2</v>
      </c>
      <c r="O592">
        <v>5.9453510000000001E-2</v>
      </c>
      <c r="P592">
        <v>4.2114850000000002E-2</v>
      </c>
      <c r="Q592">
        <v>4.633528E-2</v>
      </c>
      <c r="R592">
        <v>4.6787660000000002E-2</v>
      </c>
      <c r="S592">
        <v>2.8980559999999999E-2</v>
      </c>
      <c r="T592">
        <v>4.4982290000000001E-2</v>
      </c>
      <c r="U592">
        <v>5.8923129999999997E-2</v>
      </c>
    </row>
    <row r="593" spans="1:21" x14ac:dyDescent="0.25">
      <c r="A593" s="20">
        <f>0.000000407057*10^9</f>
        <v>407.05700000000002</v>
      </c>
      <c r="B593">
        <v>5.2479919999999999E-2</v>
      </c>
      <c r="C593">
        <v>2.618123E-2</v>
      </c>
      <c r="D593">
        <v>4.0015660000000002E-2</v>
      </c>
      <c r="E593">
        <v>3.0758489999999999E-2</v>
      </c>
      <c r="F593">
        <v>2.3678910000000001E-2</v>
      </c>
      <c r="G593">
        <v>3.5052739999999999E-2</v>
      </c>
      <c r="H593">
        <v>3.8061820000000003E-2</v>
      </c>
      <c r="I593">
        <v>2.5022659999999999E-2</v>
      </c>
      <c r="J593">
        <v>4.0958000000000001E-2</v>
      </c>
      <c r="K593">
        <v>5.654841E-2</v>
      </c>
      <c r="L593">
        <v>3.3569540000000002E-2</v>
      </c>
      <c r="M593">
        <v>4.6591859999999999E-2</v>
      </c>
      <c r="N593">
        <v>3.8433019999999998E-2</v>
      </c>
      <c r="O593">
        <v>5.7478019999999998E-2</v>
      </c>
      <c r="P593">
        <v>4.3428540000000002E-2</v>
      </c>
      <c r="Q593">
        <v>4.1151559999999997E-2</v>
      </c>
      <c r="R593">
        <v>4.177703E-2</v>
      </c>
      <c r="S593">
        <v>2.647381E-2</v>
      </c>
      <c r="T593">
        <v>5.8158950000000001E-2</v>
      </c>
      <c r="U593">
        <v>4.713063E-2</v>
      </c>
    </row>
    <row r="594" spans="1:21" x14ac:dyDescent="0.25">
      <c r="A594" s="20">
        <f>0.000000408057*10^9</f>
        <v>408.05699999999996</v>
      </c>
      <c r="B594">
        <v>3.6550939999999997E-2</v>
      </c>
      <c r="C594">
        <v>3.5660989999999997E-2</v>
      </c>
      <c r="D594">
        <v>3.4308310000000002E-2</v>
      </c>
      <c r="E594">
        <v>3.2658800000000002E-2</v>
      </c>
      <c r="F594">
        <v>2.7101110000000001E-2</v>
      </c>
      <c r="G594">
        <v>2.668102E-2</v>
      </c>
      <c r="H594">
        <v>3.1680239999999998E-2</v>
      </c>
      <c r="I594">
        <v>2.5787529999999999E-2</v>
      </c>
      <c r="J594">
        <v>5.1800550000000001E-2</v>
      </c>
      <c r="K594">
        <v>5.8892239999999998E-2</v>
      </c>
      <c r="L594">
        <v>2.1059310000000001E-2</v>
      </c>
      <c r="M594">
        <v>4.4534560000000001E-2</v>
      </c>
      <c r="N594">
        <v>4.0093749999999997E-2</v>
      </c>
      <c r="O594">
        <v>4.9069019999999998E-2</v>
      </c>
      <c r="P594">
        <v>4.7974129999999997E-2</v>
      </c>
      <c r="Q594">
        <v>4.5360379999999999E-2</v>
      </c>
      <c r="R594">
        <v>3.9595970000000001E-2</v>
      </c>
      <c r="S594">
        <v>3.5143670000000002E-2</v>
      </c>
      <c r="T594">
        <v>5.2505040000000003E-2</v>
      </c>
      <c r="U594">
        <v>3.8923149999999997E-2</v>
      </c>
    </row>
    <row r="595" spans="1:21" x14ac:dyDescent="0.25">
      <c r="A595" s="20">
        <f>0.000000409057*10^9</f>
        <v>409.05700000000002</v>
      </c>
      <c r="B595">
        <v>3.2080169999999998E-2</v>
      </c>
      <c r="C595">
        <v>4.0409069999999998E-2</v>
      </c>
      <c r="D595">
        <v>3.5851059999999997E-2</v>
      </c>
      <c r="E595">
        <v>3.446838E-2</v>
      </c>
      <c r="F595">
        <v>4.0686600000000003E-2</v>
      </c>
      <c r="G595">
        <v>3.3850600000000002E-2</v>
      </c>
      <c r="H595">
        <v>3.1087670000000001E-2</v>
      </c>
      <c r="I595">
        <v>3.2546800000000001E-2</v>
      </c>
      <c r="J595">
        <v>4.8701790000000002E-2</v>
      </c>
      <c r="K595">
        <v>5.3716319999999998E-2</v>
      </c>
      <c r="L595">
        <v>2.0246940000000001E-2</v>
      </c>
      <c r="M595">
        <v>3.9800879999999997E-2</v>
      </c>
      <c r="N595">
        <v>3.101431E-2</v>
      </c>
      <c r="O595">
        <v>4.6336929999999998E-2</v>
      </c>
      <c r="P595">
        <v>5.1236820000000002E-2</v>
      </c>
      <c r="Q595">
        <v>4.8285929999999998E-2</v>
      </c>
      <c r="R595">
        <v>3.8793960000000002E-2</v>
      </c>
      <c r="S595">
        <v>3.742765E-2</v>
      </c>
      <c r="T595">
        <v>4.1997859999999998E-2</v>
      </c>
      <c r="U595">
        <v>4.0816499999999999E-2</v>
      </c>
    </row>
    <row r="596" spans="1:21" x14ac:dyDescent="0.25">
      <c r="A596" s="20">
        <f>0.000000410057*10^9</f>
        <v>410.05699999999996</v>
      </c>
      <c r="B596">
        <v>4.177575E-2</v>
      </c>
      <c r="C596">
        <v>4.1239339999999999E-2</v>
      </c>
      <c r="D596">
        <v>3.2773099999999999E-2</v>
      </c>
      <c r="E596">
        <v>3.400251E-2</v>
      </c>
      <c r="F596">
        <v>4.5317499999999997E-2</v>
      </c>
      <c r="G596">
        <v>4.5283570000000002E-2</v>
      </c>
      <c r="H596">
        <v>4.2800869999999998E-2</v>
      </c>
      <c r="I596">
        <v>3.5850529999999999E-2</v>
      </c>
      <c r="J596">
        <v>4.4596940000000002E-2</v>
      </c>
      <c r="K596">
        <v>4.5272939999999998E-2</v>
      </c>
      <c r="L596">
        <v>2.247557E-2</v>
      </c>
      <c r="M596">
        <v>3.5702270000000001E-2</v>
      </c>
      <c r="N596">
        <v>3.874971E-2</v>
      </c>
      <c r="O596">
        <v>4.3100840000000001E-2</v>
      </c>
      <c r="P596">
        <v>6.2526499999999999E-2</v>
      </c>
      <c r="Q596">
        <v>5.0414920000000002E-2</v>
      </c>
      <c r="R596">
        <v>3.2371289999999997E-2</v>
      </c>
      <c r="S596">
        <v>3.0202050000000001E-2</v>
      </c>
      <c r="T596">
        <v>4.3744320000000003E-2</v>
      </c>
      <c r="U596">
        <v>4.617421E-2</v>
      </c>
    </row>
    <row r="597" spans="1:21" x14ac:dyDescent="0.25">
      <c r="A597" s="20">
        <f>0.000000411057*10^9</f>
        <v>411.05700000000002</v>
      </c>
      <c r="B597">
        <v>4.7210509999999997E-2</v>
      </c>
      <c r="C597">
        <v>4.5457009999999999E-2</v>
      </c>
      <c r="D597">
        <v>3.053237E-2</v>
      </c>
      <c r="E597">
        <v>3.8303339999999998E-2</v>
      </c>
      <c r="F597">
        <v>4.2601269999999997E-2</v>
      </c>
      <c r="G597">
        <v>5.0813740000000003E-2</v>
      </c>
      <c r="H597">
        <v>5.333558E-2</v>
      </c>
      <c r="I597">
        <v>4.4078649999999997E-2</v>
      </c>
      <c r="J597">
        <v>4.6107410000000001E-2</v>
      </c>
      <c r="K597">
        <v>3.766365E-2</v>
      </c>
      <c r="L597">
        <v>2.4101850000000001E-2</v>
      </c>
      <c r="M597">
        <v>3.7211389999999997E-2</v>
      </c>
      <c r="N597">
        <v>5.5276029999999997E-2</v>
      </c>
      <c r="O597">
        <v>4.2171449999999999E-2</v>
      </c>
      <c r="P597">
        <v>7.2024160000000004E-2</v>
      </c>
      <c r="Q597">
        <v>4.7974969999999999E-2</v>
      </c>
      <c r="R597">
        <v>3.0093089999999999E-2</v>
      </c>
      <c r="S597">
        <v>2.9026300000000001E-2</v>
      </c>
      <c r="T597">
        <v>4.8422229999999997E-2</v>
      </c>
      <c r="U597">
        <v>3.9309169999999997E-2</v>
      </c>
    </row>
    <row r="598" spans="1:21" x14ac:dyDescent="0.25">
      <c r="A598" s="20">
        <f>0.000000412057*10^9</f>
        <v>412.05700000000002</v>
      </c>
      <c r="B598">
        <v>5.0982439999999997E-2</v>
      </c>
      <c r="C598">
        <v>4.9948739999999998E-2</v>
      </c>
      <c r="D598">
        <v>3.65814E-2</v>
      </c>
      <c r="E598">
        <v>4.5840400000000003E-2</v>
      </c>
      <c r="F598">
        <v>4.3918949999999998E-2</v>
      </c>
      <c r="G598">
        <v>4.4528199999999997E-2</v>
      </c>
      <c r="H598">
        <v>4.6822870000000003E-2</v>
      </c>
      <c r="I598">
        <v>5.8075870000000002E-2</v>
      </c>
      <c r="J598">
        <v>4.0886190000000003E-2</v>
      </c>
      <c r="K598">
        <v>3.043968E-2</v>
      </c>
      <c r="L598">
        <v>3.1542180000000003E-2</v>
      </c>
      <c r="M598">
        <v>4.3904029999999997E-2</v>
      </c>
      <c r="N598">
        <v>5.2305030000000002E-2</v>
      </c>
      <c r="O598">
        <v>5.4307250000000001E-2</v>
      </c>
      <c r="P598">
        <v>6.7995260000000002E-2</v>
      </c>
      <c r="Q598">
        <v>3.6855159999999998E-2</v>
      </c>
      <c r="R598">
        <v>3.5550150000000003E-2</v>
      </c>
      <c r="S598">
        <v>3.5822100000000003E-2</v>
      </c>
      <c r="T598">
        <v>4.9342070000000002E-2</v>
      </c>
      <c r="U598">
        <v>3.012987E-2</v>
      </c>
    </row>
    <row r="599" spans="1:21" x14ac:dyDescent="0.25">
      <c r="A599" s="20">
        <f>0.000000413057*10^9</f>
        <v>413.05700000000002</v>
      </c>
      <c r="B599">
        <v>6.3906190000000002E-2</v>
      </c>
      <c r="C599">
        <v>4.7388380000000001E-2</v>
      </c>
      <c r="D599">
        <v>4.3213340000000003E-2</v>
      </c>
      <c r="E599">
        <v>5.1132469999999999E-2</v>
      </c>
      <c r="F599">
        <v>4.0525020000000002E-2</v>
      </c>
      <c r="G599">
        <v>3.1785470000000003E-2</v>
      </c>
      <c r="H599">
        <v>4.0093999999999998E-2</v>
      </c>
      <c r="I599">
        <v>6.0279359999999997E-2</v>
      </c>
      <c r="J599">
        <v>3.080184E-2</v>
      </c>
      <c r="K599">
        <v>2.9666970000000001E-2</v>
      </c>
      <c r="L599">
        <v>3.4121579999999999E-2</v>
      </c>
      <c r="M599">
        <v>4.342095E-2</v>
      </c>
      <c r="N599">
        <v>4.3413930000000003E-2</v>
      </c>
      <c r="O599">
        <v>6.2466109999999998E-2</v>
      </c>
      <c r="P599">
        <v>6.2972390000000003E-2</v>
      </c>
      <c r="Q599">
        <v>3.3731230000000001E-2</v>
      </c>
      <c r="R599">
        <v>4.3999139999999999E-2</v>
      </c>
      <c r="S599">
        <v>3.9567190000000002E-2</v>
      </c>
      <c r="T599">
        <v>4.4282189999999999E-2</v>
      </c>
      <c r="U599">
        <v>3.5459930000000001E-2</v>
      </c>
    </row>
    <row r="600" spans="1:21" x14ac:dyDescent="0.25">
      <c r="A600" s="20">
        <f>0.000000414057*10^9</f>
        <v>414.05700000000002</v>
      </c>
      <c r="B600">
        <v>6.4440910000000004E-2</v>
      </c>
      <c r="C600">
        <v>3.43129E-2</v>
      </c>
      <c r="D600">
        <v>4.3270860000000001E-2</v>
      </c>
      <c r="E600">
        <v>4.4528430000000001E-2</v>
      </c>
      <c r="F600">
        <v>3.4735269999999999E-2</v>
      </c>
      <c r="G600">
        <v>2.5016969999999999E-2</v>
      </c>
      <c r="H600">
        <v>4.4671080000000002E-2</v>
      </c>
      <c r="I600">
        <v>4.607493E-2</v>
      </c>
      <c r="J600">
        <v>2.6045550000000001E-2</v>
      </c>
      <c r="K600">
        <v>3.9860670000000001E-2</v>
      </c>
      <c r="L600">
        <v>2.799979E-2</v>
      </c>
      <c r="M600">
        <v>3.4013519999999998E-2</v>
      </c>
      <c r="N600">
        <v>4.7198869999999997E-2</v>
      </c>
      <c r="O600">
        <v>5.4383830000000001E-2</v>
      </c>
      <c r="P600">
        <v>5.7305689999999999E-2</v>
      </c>
      <c r="Q600">
        <v>4.6319560000000003E-2</v>
      </c>
      <c r="R600">
        <v>4.6588089999999999E-2</v>
      </c>
      <c r="S600">
        <v>4.2145340000000003E-2</v>
      </c>
      <c r="T600">
        <v>4.18445E-2</v>
      </c>
      <c r="U600">
        <v>3.9627830000000003E-2</v>
      </c>
    </row>
    <row r="601" spans="1:21" x14ac:dyDescent="0.25">
      <c r="A601" s="20">
        <f>0.000000415057*10^9</f>
        <v>415.05699999999996</v>
      </c>
      <c r="B601">
        <v>4.4257709999999999E-2</v>
      </c>
      <c r="C601">
        <v>2.4218219999999999E-2</v>
      </c>
      <c r="D601">
        <v>4.3581519999999999E-2</v>
      </c>
      <c r="E601">
        <v>2.530029E-2</v>
      </c>
      <c r="F601">
        <v>3.7660249999999999E-2</v>
      </c>
      <c r="G601">
        <v>2.7310310000000001E-2</v>
      </c>
      <c r="H601">
        <v>4.2378510000000001E-2</v>
      </c>
      <c r="I601">
        <v>3.2722920000000003E-2</v>
      </c>
      <c r="J601">
        <v>3.2026100000000002E-2</v>
      </c>
      <c r="K601">
        <v>4.884264E-2</v>
      </c>
      <c r="L601">
        <v>3.0851E-2</v>
      </c>
      <c r="M601">
        <v>3.651066E-2</v>
      </c>
      <c r="N601">
        <v>4.3486030000000002E-2</v>
      </c>
      <c r="O601">
        <v>4.5855590000000002E-2</v>
      </c>
      <c r="P601">
        <v>4.6284069999999997E-2</v>
      </c>
      <c r="Q601">
        <v>5.5100250000000003E-2</v>
      </c>
      <c r="R601">
        <v>3.5846580000000003E-2</v>
      </c>
      <c r="S601">
        <v>4.7675370000000002E-2</v>
      </c>
      <c r="T601">
        <v>4.8341460000000003E-2</v>
      </c>
      <c r="U601">
        <v>2.9937399999999999E-2</v>
      </c>
    </row>
    <row r="602" spans="1:21" x14ac:dyDescent="0.25">
      <c r="A602" s="20">
        <f>0.000000416057*10^9</f>
        <v>416.05700000000002</v>
      </c>
      <c r="B602">
        <v>2.93262E-2</v>
      </c>
      <c r="C602">
        <v>3.1994380000000003E-2</v>
      </c>
      <c r="D602">
        <v>4.8766150000000001E-2</v>
      </c>
      <c r="E602">
        <v>1.516297E-2</v>
      </c>
      <c r="F602">
        <v>4.3027910000000003E-2</v>
      </c>
      <c r="G602">
        <v>3.7287319999999999E-2</v>
      </c>
      <c r="H602">
        <v>3.8041320000000003E-2</v>
      </c>
      <c r="I602">
        <v>3.1610939999999997E-2</v>
      </c>
      <c r="J602">
        <v>4.1481749999999998E-2</v>
      </c>
      <c r="K602">
        <v>4.8743179999999997E-2</v>
      </c>
      <c r="L602">
        <v>3.8218139999999998E-2</v>
      </c>
      <c r="M602">
        <v>4.6059389999999999E-2</v>
      </c>
      <c r="N602">
        <v>2.9103670000000002E-2</v>
      </c>
      <c r="O602">
        <v>3.9596399999999997E-2</v>
      </c>
      <c r="P602">
        <v>4.3992900000000001E-2</v>
      </c>
      <c r="Q602">
        <v>5.4450890000000002E-2</v>
      </c>
      <c r="R602">
        <v>2.669498E-2</v>
      </c>
      <c r="S602">
        <v>5.0306780000000002E-2</v>
      </c>
      <c r="T602">
        <v>4.5837250000000003E-2</v>
      </c>
      <c r="U602">
        <v>2.5550819999999998E-2</v>
      </c>
    </row>
    <row r="603" spans="1:21" x14ac:dyDescent="0.25">
      <c r="A603" s="20">
        <f>0.000000417057*10^9</f>
        <v>417.05699999999996</v>
      </c>
      <c r="B603">
        <v>3.392912E-2</v>
      </c>
      <c r="C603">
        <v>4.1596920000000003E-2</v>
      </c>
      <c r="D603">
        <v>5.1196789999999999E-2</v>
      </c>
      <c r="E603">
        <v>2.0182060000000002E-2</v>
      </c>
      <c r="F603">
        <v>4.003644E-2</v>
      </c>
      <c r="G603">
        <v>4.5929440000000002E-2</v>
      </c>
      <c r="H603">
        <v>4.8256970000000003E-2</v>
      </c>
      <c r="I603">
        <v>3.1397050000000003E-2</v>
      </c>
      <c r="J603">
        <v>3.8447809999999999E-2</v>
      </c>
      <c r="K603">
        <v>4.7299019999999997E-2</v>
      </c>
      <c r="L603">
        <v>3.7449120000000002E-2</v>
      </c>
      <c r="M603">
        <v>4.5512129999999998E-2</v>
      </c>
      <c r="N603">
        <v>3.1854769999999998E-2</v>
      </c>
      <c r="O603">
        <v>3.1571490000000001E-2</v>
      </c>
      <c r="P603">
        <v>4.7758540000000002E-2</v>
      </c>
      <c r="Q603">
        <v>5.336366E-2</v>
      </c>
      <c r="R603">
        <v>3.1263180000000002E-2</v>
      </c>
      <c r="S603">
        <v>5.2114380000000002E-2</v>
      </c>
      <c r="T603">
        <v>3.6529539999999999E-2</v>
      </c>
      <c r="U603">
        <v>3.6447649999999998E-2</v>
      </c>
    </row>
    <row r="604" spans="1:21" x14ac:dyDescent="0.25">
      <c r="A604" s="20">
        <f>0.000000418057*10^9</f>
        <v>418.05700000000002</v>
      </c>
      <c r="B604">
        <v>4.2779110000000002E-2</v>
      </c>
      <c r="C604">
        <v>3.8017090000000003E-2</v>
      </c>
      <c r="D604">
        <v>4.21172E-2</v>
      </c>
      <c r="E604">
        <v>3.1118340000000001E-2</v>
      </c>
      <c r="F604">
        <v>2.866225E-2</v>
      </c>
      <c r="G604">
        <v>4.1551650000000002E-2</v>
      </c>
      <c r="H604">
        <v>5.7587630000000001E-2</v>
      </c>
      <c r="I604">
        <v>3.0927710000000001E-2</v>
      </c>
      <c r="J604">
        <v>2.8825130000000001E-2</v>
      </c>
      <c r="K604">
        <v>5.0181539999999997E-2</v>
      </c>
      <c r="L604">
        <v>3.4517340000000001E-2</v>
      </c>
      <c r="M604">
        <v>4.7257069999999998E-2</v>
      </c>
      <c r="N604">
        <v>4.6559370000000003E-2</v>
      </c>
      <c r="O604">
        <v>2.7422209999999999E-2</v>
      </c>
      <c r="P604">
        <v>4.7878249999999997E-2</v>
      </c>
      <c r="Q604">
        <v>5.4215939999999997E-2</v>
      </c>
      <c r="R604">
        <v>3.9633170000000002E-2</v>
      </c>
      <c r="S604">
        <v>5.3461439999999999E-2</v>
      </c>
      <c r="T604">
        <v>3.9168979999999999E-2</v>
      </c>
      <c r="U604">
        <v>3.8949919999999999E-2</v>
      </c>
    </row>
    <row r="605" spans="1:21" x14ac:dyDescent="0.25">
      <c r="A605" s="20">
        <f>0.000000419057*10^9</f>
        <v>419.05700000000002</v>
      </c>
      <c r="B605">
        <v>3.6684080000000001E-2</v>
      </c>
      <c r="C605">
        <v>4.1288989999999998E-2</v>
      </c>
      <c r="D605">
        <v>3.4565739999999998E-2</v>
      </c>
      <c r="E605">
        <v>4.4879799999999997E-2</v>
      </c>
      <c r="F605">
        <v>2.4642649999999999E-2</v>
      </c>
      <c r="G605">
        <v>3.483108E-2</v>
      </c>
      <c r="H605">
        <v>4.9269029999999998E-2</v>
      </c>
      <c r="I605">
        <v>3.507333E-2</v>
      </c>
      <c r="J605">
        <v>3.53809E-2</v>
      </c>
      <c r="K605">
        <v>4.7384200000000001E-2</v>
      </c>
      <c r="L605">
        <v>3.5309060000000003E-2</v>
      </c>
      <c r="M605">
        <v>5.2641720000000003E-2</v>
      </c>
      <c r="N605">
        <v>4.8296350000000002E-2</v>
      </c>
      <c r="O605">
        <v>2.8764629999999999E-2</v>
      </c>
      <c r="P605">
        <v>4.609891E-2</v>
      </c>
      <c r="Q605">
        <v>5.6428560000000003E-2</v>
      </c>
      <c r="R605">
        <v>4.7810709999999999E-2</v>
      </c>
      <c r="S605">
        <v>5.2223430000000001E-2</v>
      </c>
      <c r="T605">
        <v>4.5629860000000001E-2</v>
      </c>
      <c r="U605">
        <v>2.6766939999999999E-2</v>
      </c>
    </row>
    <row r="606" spans="1:21" x14ac:dyDescent="0.25">
      <c r="A606" s="20">
        <f>0.000000420057*10^9</f>
        <v>420.05699999999996</v>
      </c>
      <c r="B606">
        <v>3.0060099999999999E-2</v>
      </c>
      <c r="C606">
        <v>5.2421620000000002E-2</v>
      </c>
      <c r="D606">
        <v>4.4220599999999999E-2</v>
      </c>
      <c r="E606">
        <v>4.817403E-2</v>
      </c>
      <c r="F606">
        <v>4.1111490000000001E-2</v>
      </c>
      <c r="G606">
        <v>3.9156120000000003E-2</v>
      </c>
      <c r="H606">
        <v>3.8530420000000003E-2</v>
      </c>
      <c r="I606">
        <v>3.3615899999999997E-2</v>
      </c>
      <c r="J606">
        <v>5.026154E-2</v>
      </c>
      <c r="K606">
        <v>4.0228640000000003E-2</v>
      </c>
      <c r="L606">
        <v>3.7235799999999999E-2</v>
      </c>
      <c r="M606">
        <v>5.3094259999999997E-2</v>
      </c>
      <c r="N606">
        <v>3.7541289999999998E-2</v>
      </c>
      <c r="O606">
        <v>2.9526650000000002E-2</v>
      </c>
      <c r="P606">
        <v>3.8794599999999999E-2</v>
      </c>
      <c r="Q606">
        <v>5.1317590000000003E-2</v>
      </c>
      <c r="R606">
        <v>5.0471429999999998E-2</v>
      </c>
      <c r="S606">
        <v>5.246812E-2</v>
      </c>
      <c r="T606">
        <v>4.8119889999999998E-2</v>
      </c>
      <c r="U606">
        <v>2.7813859999999999E-2</v>
      </c>
    </row>
    <row r="607" spans="1:21" x14ac:dyDescent="0.25">
      <c r="A607" s="20">
        <f>0.000000421057*10^9</f>
        <v>421.05700000000002</v>
      </c>
      <c r="B607">
        <v>4.0904969999999999E-2</v>
      </c>
      <c r="C607">
        <v>4.4718519999999998E-2</v>
      </c>
      <c r="D607">
        <v>5.4537160000000001E-2</v>
      </c>
      <c r="E607">
        <v>3.4344359999999997E-2</v>
      </c>
      <c r="F607">
        <v>5.5517419999999998E-2</v>
      </c>
      <c r="G607">
        <v>3.9054230000000002E-2</v>
      </c>
      <c r="H607">
        <v>3.8781030000000001E-2</v>
      </c>
      <c r="I607">
        <v>2.6296440000000001E-2</v>
      </c>
      <c r="J607">
        <v>4.5697219999999997E-2</v>
      </c>
      <c r="K607">
        <v>4.6695939999999998E-2</v>
      </c>
      <c r="L607">
        <v>3.1007110000000001E-2</v>
      </c>
      <c r="M607">
        <v>5.3279420000000001E-2</v>
      </c>
      <c r="N607">
        <v>2.6831210000000001E-2</v>
      </c>
      <c r="O607">
        <v>2.1607500000000002E-2</v>
      </c>
      <c r="P607">
        <v>3.7332650000000002E-2</v>
      </c>
      <c r="Q607">
        <v>3.3485729999999998E-2</v>
      </c>
      <c r="R607">
        <v>4.1232150000000002E-2</v>
      </c>
      <c r="S607">
        <v>4.715358E-2</v>
      </c>
      <c r="T607">
        <v>4.4037989999999999E-2</v>
      </c>
      <c r="U607">
        <v>4.2151040000000001E-2</v>
      </c>
    </row>
    <row r="608" spans="1:21" x14ac:dyDescent="0.25">
      <c r="A608" s="20">
        <f>0.000000422057*10^9</f>
        <v>422.05699999999996</v>
      </c>
      <c r="B608">
        <v>5.3442360000000001E-2</v>
      </c>
      <c r="C608">
        <v>2.7251009999999999E-2</v>
      </c>
      <c r="D608">
        <v>4.9277920000000003E-2</v>
      </c>
      <c r="E608">
        <v>2.1125479999999999E-2</v>
      </c>
      <c r="F608">
        <v>4.6075829999999998E-2</v>
      </c>
      <c r="G608">
        <v>2.9619619999999999E-2</v>
      </c>
      <c r="H608">
        <v>4.009977E-2</v>
      </c>
      <c r="I608">
        <v>2.2370060000000001E-2</v>
      </c>
      <c r="J608">
        <v>3.1625639999999997E-2</v>
      </c>
      <c r="K608">
        <v>5.6411179999999998E-2</v>
      </c>
      <c r="L608">
        <v>1.461164E-2</v>
      </c>
      <c r="M608">
        <v>4.5504559999999999E-2</v>
      </c>
      <c r="N608">
        <v>2.4735549999999999E-2</v>
      </c>
      <c r="O608">
        <v>1.216192E-2</v>
      </c>
      <c r="P608">
        <v>4.80895E-2</v>
      </c>
      <c r="Q608">
        <v>2.2251050000000001E-2</v>
      </c>
      <c r="R608">
        <v>3.4072039999999998E-2</v>
      </c>
      <c r="S608">
        <v>3.409591E-2</v>
      </c>
      <c r="T608">
        <v>3.125584E-2</v>
      </c>
      <c r="U608">
        <v>4.498253E-2</v>
      </c>
    </row>
    <row r="609" spans="1:21" x14ac:dyDescent="0.25">
      <c r="A609" s="20">
        <f>0.000000423057*10^9</f>
        <v>423.05700000000002</v>
      </c>
      <c r="B609">
        <v>5.449611E-2</v>
      </c>
      <c r="C609">
        <v>2.7836340000000001E-2</v>
      </c>
      <c r="D609">
        <v>4.2161339999999999E-2</v>
      </c>
      <c r="E609">
        <v>2.5617620000000001E-2</v>
      </c>
      <c r="F609">
        <v>3.4066390000000002E-2</v>
      </c>
      <c r="G609">
        <v>3.0047170000000002E-2</v>
      </c>
      <c r="H609">
        <v>3.4715059999999999E-2</v>
      </c>
      <c r="I609">
        <v>3.0536190000000001E-2</v>
      </c>
      <c r="J609">
        <v>3.287793E-2</v>
      </c>
      <c r="K609">
        <v>5.0063389999999999E-2</v>
      </c>
      <c r="L609">
        <v>8.2773959999999994E-3</v>
      </c>
      <c r="M609">
        <v>3.0692239999999999E-2</v>
      </c>
      <c r="N609">
        <v>3.1182680000000001E-2</v>
      </c>
      <c r="O609">
        <v>1.9774699999999999E-2</v>
      </c>
      <c r="P609">
        <v>5.2937280000000003E-2</v>
      </c>
      <c r="Q609">
        <v>2.8134019999999999E-2</v>
      </c>
      <c r="R609">
        <v>3.7860209999999998E-2</v>
      </c>
      <c r="S609">
        <v>2.7756099999999999E-2</v>
      </c>
      <c r="T609">
        <v>2.6947740000000001E-2</v>
      </c>
      <c r="U609">
        <v>3.6871090000000002E-2</v>
      </c>
    </row>
    <row r="610" spans="1:21" x14ac:dyDescent="0.25">
      <c r="A610" s="20">
        <f>0.000000424056*10^9</f>
        <v>424.05599999999998</v>
      </c>
      <c r="B610">
        <v>4.9180969999999997E-2</v>
      </c>
      <c r="C610">
        <v>4.0263210000000001E-2</v>
      </c>
      <c r="D610">
        <v>4.0037990000000002E-2</v>
      </c>
      <c r="E610">
        <v>3.996483E-2</v>
      </c>
      <c r="F610">
        <v>3.1615490000000003E-2</v>
      </c>
      <c r="G610">
        <v>3.2942979999999997E-2</v>
      </c>
      <c r="H610">
        <v>2.7642960000000001E-2</v>
      </c>
      <c r="I610">
        <v>4.760677E-2</v>
      </c>
      <c r="J610">
        <v>3.7156130000000002E-2</v>
      </c>
      <c r="K610">
        <v>3.6984780000000002E-2</v>
      </c>
      <c r="L610">
        <v>2.2379779999999998E-2</v>
      </c>
      <c r="M610">
        <v>2.6495700000000001E-2</v>
      </c>
      <c r="N610">
        <v>3.6379990000000001E-2</v>
      </c>
      <c r="O610">
        <v>3.7271890000000002E-2</v>
      </c>
      <c r="P610">
        <v>4.4810200000000001E-2</v>
      </c>
      <c r="Q610">
        <v>2.8462189999999998E-2</v>
      </c>
      <c r="R610">
        <v>4.2919720000000001E-2</v>
      </c>
      <c r="S610">
        <v>3.029252E-2</v>
      </c>
      <c r="T610">
        <v>3.1062880000000001E-2</v>
      </c>
      <c r="U610">
        <v>3.2307410000000002E-2</v>
      </c>
    </row>
    <row r="611" spans="1:21" x14ac:dyDescent="0.25">
      <c r="A611" s="20">
        <f>0.000000425056*10^9</f>
        <v>425.05600000000004</v>
      </c>
      <c r="B611">
        <v>4.4751810000000003E-2</v>
      </c>
      <c r="C611">
        <v>3.8593620000000002E-2</v>
      </c>
      <c r="D611">
        <v>3.3199489999999998E-2</v>
      </c>
      <c r="E611">
        <v>4.0810520000000003E-2</v>
      </c>
      <c r="F611">
        <v>3.092228E-2</v>
      </c>
      <c r="G611">
        <v>2.58058E-2</v>
      </c>
      <c r="H611">
        <v>2.7977390000000001E-2</v>
      </c>
      <c r="I611">
        <v>5.6652769999999998E-2</v>
      </c>
      <c r="J611">
        <v>3.0276040000000001E-2</v>
      </c>
      <c r="K611">
        <v>2.976852E-2</v>
      </c>
      <c r="L611">
        <v>3.6068639999999999E-2</v>
      </c>
      <c r="M611">
        <v>3.160056E-2</v>
      </c>
      <c r="N611">
        <v>3.6591129999999999E-2</v>
      </c>
      <c r="O611">
        <v>3.9110789999999999E-2</v>
      </c>
      <c r="P611">
        <v>3.8353489999999997E-2</v>
      </c>
      <c r="Q611">
        <v>2.4637249999999999E-2</v>
      </c>
      <c r="R611">
        <v>4.1483140000000002E-2</v>
      </c>
      <c r="S611">
        <v>3.2044690000000001E-2</v>
      </c>
      <c r="T611">
        <v>3.018001E-2</v>
      </c>
      <c r="U611">
        <v>2.9994440000000001E-2</v>
      </c>
    </row>
    <row r="612" spans="1:21" x14ac:dyDescent="0.25">
      <c r="A612" s="20">
        <f>0.000000426056*10^9</f>
        <v>426.05599999999998</v>
      </c>
      <c r="B612">
        <v>4.6245139999999997E-2</v>
      </c>
      <c r="C612">
        <v>2.4657809999999999E-2</v>
      </c>
      <c r="D612">
        <v>2.852406E-2</v>
      </c>
      <c r="E612">
        <v>3.0645660000000002E-2</v>
      </c>
      <c r="F612">
        <v>3.4308539999999998E-2</v>
      </c>
      <c r="G612">
        <v>2.717988E-2</v>
      </c>
      <c r="H612">
        <v>3.0165460000000002E-2</v>
      </c>
      <c r="I612">
        <v>5.187336E-2</v>
      </c>
      <c r="J612">
        <v>2.310858E-2</v>
      </c>
      <c r="K612">
        <v>2.591415E-2</v>
      </c>
      <c r="L612">
        <v>3.5610830000000003E-2</v>
      </c>
      <c r="M612">
        <v>2.8715750000000002E-2</v>
      </c>
      <c r="N612">
        <v>3.9771050000000002E-2</v>
      </c>
      <c r="O612">
        <v>2.6492580000000002E-2</v>
      </c>
      <c r="P612">
        <v>4.2873029999999999E-2</v>
      </c>
      <c r="Q612">
        <v>3.5299869999999997E-2</v>
      </c>
      <c r="R612">
        <v>3.5799449999999997E-2</v>
      </c>
      <c r="S612">
        <v>3.208312E-2</v>
      </c>
      <c r="T612">
        <v>3.1389210000000001E-2</v>
      </c>
      <c r="U612">
        <v>2.2456170000000001E-2</v>
      </c>
    </row>
    <row r="613" spans="1:21" x14ac:dyDescent="0.25">
      <c r="A613" s="20">
        <f>0.000000427056*10^9</f>
        <v>427.05599999999998</v>
      </c>
      <c r="B613">
        <v>4.917639E-2</v>
      </c>
      <c r="C613">
        <v>2.386543E-2</v>
      </c>
      <c r="D613">
        <v>3.5567330000000001E-2</v>
      </c>
      <c r="E613">
        <v>3.1277899999999997E-2</v>
      </c>
      <c r="F613">
        <v>3.7726089999999997E-2</v>
      </c>
      <c r="G613">
        <v>4.0433110000000001E-2</v>
      </c>
      <c r="H613">
        <v>2.2495379999999999E-2</v>
      </c>
      <c r="I613">
        <v>3.8465720000000002E-2</v>
      </c>
      <c r="J613">
        <v>2.6704370000000002E-2</v>
      </c>
      <c r="K613">
        <v>2.3427509999999999E-2</v>
      </c>
      <c r="L613">
        <v>3.0763160000000001E-2</v>
      </c>
      <c r="M613">
        <v>2.1474409999999999E-2</v>
      </c>
      <c r="N613">
        <v>4.4573620000000001E-2</v>
      </c>
      <c r="O613">
        <v>1.795683E-2</v>
      </c>
      <c r="P613">
        <v>4.0017039999999997E-2</v>
      </c>
      <c r="Q613">
        <v>4.6410409999999999E-2</v>
      </c>
      <c r="R613">
        <v>3.0282480000000001E-2</v>
      </c>
      <c r="S613">
        <v>2.634419E-2</v>
      </c>
      <c r="T613">
        <v>3.4792820000000002E-2</v>
      </c>
      <c r="U613">
        <v>1.930751E-2</v>
      </c>
    </row>
    <row r="614" spans="1:21" x14ac:dyDescent="0.25">
      <c r="A614" s="20">
        <f>0.000000428056*10^9</f>
        <v>428.05599999999998</v>
      </c>
      <c r="B614">
        <v>4.7328059999999998E-2</v>
      </c>
      <c r="C614">
        <v>3.5788340000000002E-2</v>
      </c>
      <c r="D614">
        <v>4.5083980000000003E-2</v>
      </c>
      <c r="E614">
        <v>3.9252009999999997E-2</v>
      </c>
      <c r="F614">
        <v>3.3049259999999997E-2</v>
      </c>
      <c r="G614">
        <v>4.7029550000000003E-2</v>
      </c>
      <c r="H614">
        <v>1.9404000000000001E-2</v>
      </c>
      <c r="I614">
        <v>2.7542959999999998E-2</v>
      </c>
      <c r="J614">
        <v>3.7595139999999999E-2</v>
      </c>
      <c r="K614">
        <v>2.731103E-2</v>
      </c>
      <c r="L614">
        <v>3.1497810000000001E-2</v>
      </c>
      <c r="M614">
        <v>3.1743250000000001E-2</v>
      </c>
      <c r="N614">
        <v>3.956838E-2</v>
      </c>
      <c r="O614">
        <v>2.3076739999999998E-2</v>
      </c>
      <c r="P614">
        <v>2.409644E-2</v>
      </c>
      <c r="Q614">
        <v>4.4548240000000003E-2</v>
      </c>
      <c r="R614">
        <v>2.914949E-2</v>
      </c>
      <c r="S614">
        <v>1.3214E-2</v>
      </c>
      <c r="T614">
        <v>3.5771039999999997E-2</v>
      </c>
      <c r="U614">
        <v>2.843803E-2</v>
      </c>
    </row>
    <row r="615" spans="1:21" x14ac:dyDescent="0.25">
      <c r="A615" s="20">
        <f>0.000000429056*10^9</f>
        <v>429.05599999999998</v>
      </c>
      <c r="B615">
        <v>4.7282310000000001E-2</v>
      </c>
      <c r="C615">
        <v>3.9252540000000002E-2</v>
      </c>
      <c r="D615">
        <v>4.8879480000000003E-2</v>
      </c>
      <c r="E615">
        <v>4.3089410000000002E-2</v>
      </c>
      <c r="F615">
        <v>2.4996819999999999E-2</v>
      </c>
      <c r="G615">
        <v>4.2419279999999997E-2</v>
      </c>
      <c r="H615">
        <v>3.3038190000000002E-2</v>
      </c>
      <c r="I615">
        <v>2.475602E-2</v>
      </c>
      <c r="J615">
        <v>3.9884540000000003E-2</v>
      </c>
      <c r="K615">
        <v>4.2469350000000003E-2</v>
      </c>
      <c r="L615">
        <v>4.1076099999999997E-2</v>
      </c>
      <c r="M615">
        <v>5.0591530000000003E-2</v>
      </c>
      <c r="N615">
        <v>2.9606259999999999E-2</v>
      </c>
      <c r="O615">
        <v>3.6923879999999999E-2</v>
      </c>
      <c r="P615">
        <v>1.9203169999999999E-2</v>
      </c>
      <c r="Q615">
        <v>4.0705810000000002E-2</v>
      </c>
      <c r="R615">
        <v>3.6496609999999999E-2</v>
      </c>
      <c r="S615">
        <v>1.0216279999999999E-2</v>
      </c>
      <c r="T615">
        <v>3.767624E-2</v>
      </c>
      <c r="U615">
        <v>3.5114630000000001E-2</v>
      </c>
    </row>
    <row r="616" spans="1:21" x14ac:dyDescent="0.25">
      <c r="A616" s="20">
        <f>0.000000430056*10^9</f>
        <v>430.05600000000004</v>
      </c>
      <c r="B616">
        <v>5.2633069999999997E-2</v>
      </c>
      <c r="C616">
        <v>3.768233E-2</v>
      </c>
      <c r="D616">
        <v>4.7222140000000003E-2</v>
      </c>
      <c r="E616">
        <v>4.1103670000000002E-2</v>
      </c>
      <c r="F616">
        <v>2.43214E-2</v>
      </c>
      <c r="G616">
        <v>3.2557950000000002E-2</v>
      </c>
      <c r="H616">
        <v>4.5119180000000002E-2</v>
      </c>
      <c r="I616">
        <v>2.3085540000000002E-2</v>
      </c>
      <c r="J616">
        <v>3.7388299999999999E-2</v>
      </c>
      <c r="K616">
        <v>5.8275830000000001E-2</v>
      </c>
      <c r="L616">
        <v>5.3763079999999998E-2</v>
      </c>
      <c r="M616">
        <v>5.4799519999999997E-2</v>
      </c>
      <c r="N616">
        <v>3.0648310000000002E-2</v>
      </c>
      <c r="O616">
        <v>4.1199760000000002E-2</v>
      </c>
      <c r="P616">
        <v>2.993059E-2</v>
      </c>
      <c r="Q616">
        <v>4.4886990000000002E-2</v>
      </c>
      <c r="R616">
        <v>4.2418369999999997E-2</v>
      </c>
      <c r="S616">
        <v>2.0331479999999999E-2</v>
      </c>
      <c r="T616">
        <v>3.7250970000000001E-2</v>
      </c>
      <c r="U616">
        <v>3.3040350000000003E-2</v>
      </c>
    </row>
    <row r="617" spans="1:21" x14ac:dyDescent="0.25">
      <c r="A617" s="20">
        <f>0.000000431056*10^9</f>
        <v>431.05599999999998</v>
      </c>
      <c r="B617">
        <v>4.6920410000000003E-2</v>
      </c>
      <c r="C617">
        <v>4.3795550000000003E-2</v>
      </c>
      <c r="D617">
        <v>4.0052160000000003E-2</v>
      </c>
      <c r="E617">
        <v>3.2945629999999997E-2</v>
      </c>
      <c r="F617">
        <v>2.5700440000000001E-2</v>
      </c>
      <c r="G617">
        <v>3.145891E-2</v>
      </c>
      <c r="H617">
        <v>4.066405E-2</v>
      </c>
      <c r="I617">
        <v>2.6235060000000001E-2</v>
      </c>
      <c r="J617">
        <v>4.3557440000000003E-2</v>
      </c>
      <c r="K617">
        <v>5.0909490000000002E-2</v>
      </c>
      <c r="L617">
        <v>5.5539119999999997E-2</v>
      </c>
      <c r="M617">
        <v>4.4963160000000002E-2</v>
      </c>
      <c r="N617">
        <v>3.8794490000000001E-2</v>
      </c>
      <c r="O617">
        <v>3.6085230000000003E-2</v>
      </c>
      <c r="P617">
        <v>3.8073490000000001E-2</v>
      </c>
      <c r="Q617">
        <v>4.676806E-2</v>
      </c>
      <c r="R617">
        <v>3.6254189999999999E-2</v>
      </c>
      <c r="S617">
        <v>3.0672230000000002E-2</v>
      </c>
      <c r="T617">
        <v>3.454252E-2</v>
      </c>
      <c r="U617">
        <v>2.9972760000000001E-2</v>
      </c>
    </row>
    <row r="618" spans="1:21" x14ac:dyDescent="0.25">
      <c r="A618" s="20">
        <f>0.000000432056*10^9</f>
        <v>432.05600000000004</v>
      </c>
      <c r="B618">
        <v>2.9656140000000001E-2</v>
      </c>
      <c r="C618">
        <v>4.7177240000000002E-2</v>
      </c>
      <c r="D618">
        <v>3.365866E-2</v>
      </c>
      <c r="E618">
        <v>3.1011730000000001E-2</v>
      </c>
      <c r="F618">
        <v>2.0377409999999999E-2</v>
      </c>
      <c r="G618">
        <v>4.394315E-2</v>
      </c>
      <c r="H618">
        <v>3.1875500000000001E-2</v>
      </c>
      <c r="I618">
        <v>3.7395060000000001E-2</v>
      </c>
      <c r="J618">
        <v>4.1896660000000002E-2</v>
      </c>
      <c r="K618">
        <v>2.7427759999999999E-2</v>
      </c>
      <c r="L618">
        <v>4.6346159999999997E-2</v>
      </c>
      <c r="M618">
        <v>3.389561E-2</v>
      </c>
      <c r="N618">
        <v>3.353892E-2</v>
      </c>
      <c r="O618">
        <v>3.6381770000000001E-2</v>
      </c>
      <c r="P618">
        <v>4.0262649999999997E-2</v>
      </c>
      <c r="Q618">
        <v>3.4315760000000001E-2</v>
      </c>
      <c r="R618">
        <v>3.0217339999999999E-2</v>
      </c>
      <c r="S618">
        <v>4.6530639999999998E-2</v>
      </c>
      <c r="T618">
        <v>3.5886670000000002E-2</v>
      </c>
      <c r="U618">
        <v>2.524475E-2</v>
      </c>
    </row>
    <row r="619" spans="1:21" x14ac:dyDescent="0.25">
      <c r="A619" s="20">
        <f>0.000000433056*10^9</f>
        <v>433.05599999999998</v>
      </c>
      <c r="B619">
        <v>2.5393639999999999E-2</v>
      </c>
      <c r="C619">
        <v>3.8519020000000001E-2</v>
      </c>
      <c r="D619">
        <v>3.0773390000000001E-2</v>
      </c>
      <c r="E619">
        <v>3.9218290000000003E-2</v>
      </c>
      <c r="F619">
        <v>2.0264839999999999E-2</v>
      </c>
      <c r="G619">
        <v>4.6488519999999998E-2</v>
      </c>
      <c r="H619">
        <v>4.075927E-2</v>
      </c>
      <c r="I619">
        <v>4.4520259999999999E-2</v>
      </c>
      <c r="J619">
        <v>2.439094E-2</v>
      </c>
      <c r="K619">
        <v>2.5296059999999999E-2</v>
      </c>
      <c r="L619">
        <v>3.714079E-2</v>
      </c>
      <c r="M619">
        <v>3.1863080000000002E-2</v>
      </c>
      <c r="N619">
        <v>1.9265009999999999E-2</v>
      </c>
      <c r="O619">
        <v>3.8552290000000003E-2</v>
      </c>
      <c r="P619">
        <v>4.6748850000000002E-2</v>
      </c>
      <c r="Q619">
        <v>1.6400919999999999E-2</v>
      </c>
      <c r="R619">
        <v>3.2557620000000002E-2</v>
      </c>
      <c r="S619">
        <v>6.3302399999999995E-2</v>
      </c>
      <c r="T619">
        <v>3.2363709999999997E-2</v>
      </c>
      <c r="U619">
        <v>2.2710770000000002E-2</v>
      </c>
    </row>
    <row r="620" spans="1:21" x14ac:dyDescent="0.25">
      <c r="A620" s="20">
        <f>0.000000434056*10^9</f>
        <v>434.05599999999998</v>
      </c>
      <c r="B620">
        <v>3.3212499999999999E-2</v>
      </c>
      <c r="C620">
        <v>3.064385E-2</v>
      </c>
      <c r="D620">
        <v>2.1741900000000002E-2</v>
      </c>
      <c r="E620">
        <v>3.794111E-2</v>
      </c>
      <c r="F620">
        <v>2.4064950000000002E-2</v>
      </c>
      <c r="G620">
        <v>3.3875370000000002E-2</v>
      </c>
      <c r="H620">
        <v>5.5791569999999999E-2</v>
      </c>
      <c r="I620">
        <v>4.1870400000000002E-2</v>
      </c>
      <c r="J620">
        <v>1.6680750000000001E-2</v>
      </c>
      <c r="K620">
        <v>4.5830679999999999E-2</v>
      </c>
      <c r="L620">
        <v>3.0087719999999998E-2</v>
      </c>
      <c r="M620">
        <v>2.813616E-2</v>
      </c>
      <c r="N620">
        <v>2.0560249999999999E-2</v>
      </c>
      <c r="O620">
        <v>3.6719269999999998E-2</v>
      </c>
      <c r="P620">
        <v>4.7256109999999997E-2</v>
      </c>
      <c r="Q620">
        <v>1.482553E-2</v>
      </c>
      <c r="R620">
        <v>3.2309820000000003E-2</v>
      </c>
      <c r="S620">
        <v>5.4740740000000003E-2</v>
      </c>
      <c r="T620">
        <v>1.848561E-2</v>
      </c>
      <c r="U620">
        <v>2.582272E-2</v>
      </c>
    </row>
    <row r="621" spans="1:21" x14ac:dyDescent="0.25">
      <c r="A621" s="20">
        <f>0.000000435056*10^9</f>
        <v>435.05599999999998</v>
      </c>
      <c r="B621">
        <v>4.1739159999999997E-2</v>
      </c>
      <c r="C621">
        <v>3.690906E-2</v>
      </c>
      <c r="D621">
        <v>1.4741290000000001E-2</v>
      </c>
      <c r="E621">
        <v>2.7396920000000002E-2</v>
      </c>
      <c r="F621">
        <v>2.2783540000000001E-2</v>
      </c>
      <c r="G621">
        <v>3.2232770000000001E-2</v>
      </c>
      <c r="H621">
        <v>5.2806220000000001E-2</v>
      </c>
      <c r="I621">
        <v>3.6533610000000001E-2</v>
      </c>
      <c r="J621">
        <v>2.9877939999999999E-2</v>
      </c>
      <c r="K621">
        <v>4.9318969999999997E-2</v>
      </c>
      <c r="L621">
        <v>2.7418600000000001E-2</v>
      </c>
      <c r="M621">
        <v>1.9861920000000002E-2</v>
      </c>
      <c r="N621">
        <v>3.3753909999999998E-2</v>
      </c>
      <c r="O621">
        <v>3.000444E-2</v>
      </c>
      <c r="P621">
        <v>3.20813E-2</v>
      </c>
      <c r="Q621">
        <v>3.404099E-2</v>
      </c>
      <c r="R621">
        <v>2.488866E-2</v>
      </c>
      <c r="S621">
        <v>2.8699789999999999E-2</v>
      </c>
      <c r="T621">
        <v>1.332E-2</v>
      </c>
      <c r="U621">
        <v>2.530949E-2</v>
      </c>
    </row>
    <row r="622" spans="1:21" x14ac:dyDescent="0.25">
      <c r="A622" s="20">
        <f>0.000000436056*10^9</f>
        <v>436.05599999999998</v>
      </c>
      <c r="B622">
        <v>5.124741E-2</v>
      </c>
      <c r="C622">
        <v>4.6862830000000001E-2</v>
      </c>
      <c r="D622">
        <v>2.619987E-2</v>
      </c>
      <c r="E622">
        <v>3.3180519999999998E-2</v>
      </c>
      <c r="F622">
        <v>3.4871390000000002E-2</v>
      </c>
      <c r="G622">
        <v>3.7960359999999999E-2</v>
      </c>
      <c r="H622">
        <v>4.1101220000000001E-2</v>
      </c>
      <c r="I622">
        <v>3.4066529999999998E-2</v>
      </c>
      <c r="J622">
        <v>4.0602850000000003E-2</v>
      </c>
      <c r="K622">
        <v>2.8954480000000001E-2</v>
      </c>
      <c r="L622">
        <v>3.1957569999999998E-2</v>
      </c>
      <c r="M622">
        <v>2.6992370000000002E-2</v>
      </c>
      <c r="N622">
        <v>3.6616070000000001E-2</v>
      </c>
      <c r="O622">
        <v>2.4330419999999998E-2</v>
      </c>
      <c r="P622">
        <v>2.7760409999999999E-2</v>
      </c>
      <c r="Q622">
        <v>4.4417949999999998E-2</v>
      </c>
      <c r="R622">
        <v>2.0014029999999999E-2</v>
      </c>
      <c r="S622">
        <v>1.971032E-2</v>
      </c>
      <c r="T622">
        <v>1.7866389999999999E-2</v>
      </c>
      <c r="U622">
        <v>2.52391E-2</v>
      </c>
    </row>
    <row r="623" spans="1:21" x14ac:dyDescent="0.25">
      <c r="A623" s="20">
        <f>0.000000437056*10^9</f>
        <v>437.05600000000004</v>
      </c>
      <c r="B623">
        <v>5.3340070000000003E-2</v>
      </c>
      <c r="C623">
        <v>4.1566770000000003E-2</v>
      </c>
      <c r="D623">
        <v>4.1573279999999997E-2</v>
      </c>
      <c r="E623">
        <v>5.3123709999999998E-2</v>
      </c>
      <c r="F623">
        <v>5.4274940000000001E-2</v>
      </c>
      <c r="G623">
        <v>3.0675919999999999E-2</v>
      </c>
      <c r="H623">
        <v>3.6204010000000002E-2</v>
      </c>
      <c r="I623">
        <v>3.314781E-2</v>
      </c>
      <c r="J623">
        <v>3.459073E-2</v>
      </c>
      <c r="K623">
        <v>1.6686980000000001E-2</v>
      </c>
      <c r="L623">
        <v>3.4678460000000001E-2</v>
      </c>
      <c r="M623">
        <v>3.7760290000000002E-2</v>
      </c>
      <c r="N623">
        <v>3.2102579999999999E-2</v>
      </c>
      <c r="O623">
        <v>2.985749E-2</v>
      </c>
      <c r="P623">
        <v>3.8671039999999997E-2</v>
      </c>
      <c r="Q623">
        <v>3.1646830000000001E-2</v>
      </c>
      <c r="R623">
        <v>2.573578E-2</v>
      </c>
      <c r="S623">
        <v>2.3688049999999999E-2</v>
      </c>
      <c r="T623">
        <v>2.201606E-2</v>
      </c>
      <c r="U623">
        <v>3.5933079999999999E-2</v>
      </c>
    </row>
    <row r="624" spans="1:21" x14ac:dyDescent="0.25">
      <c r="A624" s="20">
        <f>0.000000438056*10^9</f>
        <v>438.05599999999998</v>
      </c>
      <c r="B624">
        <v>4.1753020000000002E-2</v>
      </c>
      <c r="C624">
        <v>2.703415E-2</v>
      </c>
      <c r="D624">
        <v>4.3735950000000003E-2</v>
      </c>
      <c r="E624">
        <v>5.855759E-2</v>
      </c>
      <c r="F624">
        <v>4.7984980000000003E-2</v>
      </c>
      <c r="G624">
        <v>2.063854E-2</v>
      </c>
      <c r="H624">
        <v>3.792011E-2</v>
      </c>
      <c r="I624">
        <v>3.622011E-2</v>
      </c>
      <c r="J624">
        <v>2.3325559999999999E-2</v>
      </c>
      <c r="K624">
        <v>2.6661009999999999E-2</v>
      </c>
      <c r="L624">
        <v>3.0534209999999999E-2</v>
      </c>
      <c r="M624">
        <v>3.4997519999999997E-2</v>
      </c>
      <c r="N624">
        <v>3.438078E-2</v>
      </c>
      <c r="O624">
        <v>3.5806669999999999E-2</v>
      </c>
      <c r="P624">
        <v>3.9017080000000003E-2</v>
      </c>
      <c r="Q624">
        <v>2.3410110000000001E-2</v>
      </c>
      <c r="R624">
        <v>2.9763410000000001E-2</v>
      </c>
      <c r="S624">
        <v>2.1959490000000002E-2</v>
      </c>
      <c r="T624">
        <v>3.1726589999999999E-2</v>
      </c>
      <c r="U624">
        <v>4.2357600000000002E-2</v>
      </c>
    </row>
    <row r="625" spans="1:21" x14ac:dyDescent="0.25">
      <c r="A625" s="20">
        <f>0.000000439056*10^9</f>
        <v>439.05599999999998</v>
      </c>
      <c r="B625">
        <v>2.3629609999999999E-2</v>
      </c>
      <c r="C625">
        <v>2.2279569999999999E-2</v>
      </c>
      <c r="D625">
        <v>4.0063149999999999E-2</v>
      </c>
      <c r="E625">
        <v>4.8624920000000002E-2</v>
      </c>
      <c r="F625">
        <v>2.7358090000000002E-2</v>
      </c>
      <c r="G625">
        <v>2.3138530000000001E-2</v>
      </c>
      <c r="H625">
        <v>3.5162699999999998E-2</v>
      </c>
      <c r="I625">
        <v>4.1926959999999999E-2</v>
      </c>
      <c r="J625">
        <v>2.105684E-2</v>
      </c>
      <c r="K625">
        <v>4.3378529999999998E-2</v>
      </c>
      <c r="L625">
        <v>2.9171269999999999E-2</v>
      </c>
      <c r="M625">
        <v>3.4616010000000003E-2</v>
      </c>
      <c r="N625">
        <v>3.440787E-2</v>
      </c>
      <c r="O625">
        <v>3.2672970000000003E-2</v>
      </c>
      <c r="P625">
        <v>3.7419040000000001E-2</v>
      </c>
      <c r="Q625">
        <v>3.0892119999999999E-2</v>
      </c>
      <c r="R625">
        <v>2.425194E-2</v>
      </c>
      <c r="S625">
        <v>2.4920589999999999E-2</v>
      </c>
      <c r="T625">
        <v>3.6765720000000002E-2</v>
      </c>
      <c r="U625">
        <v>2.8631980000000001E-2</v>
      </c>
    </row>
    <row r="626" spans="1:21" x14ac:dyDescent="0.25">
      <c r="A626" s="20">
        <f>0.000000440056*10^9</f>
        <v>440.05599999999998</v>
      </c>
      <c r="B626">
        <v>1.8595759999999999E-2</v>
      </c>
      <c r="C626">
        <v>2.7820439999999998E-2</v>
      </c>
      <c r="D626">
        <v>3.7595709999999997E-2</v>
      </c>
      <c r="E626">
        <v>4.0646719999999997E-2</v>
      </c>
      <c r="F626">
        <v>2.39784E-2</v>
      </c>
      <c r="G626">
        <v>3.3315900000000002E-2</v>
      </c>
      <c r="H626">
        <v>2.575156E-2</v>
      </c>
      <c r="I626">
        <v>4.0901609999999998E-2</v>
      </c>
      <c r="J626">
        <v>3.0408580000000001E-2</v>
      </c>
      <c r="K626">
        <v>4.6800410000000001E-2</v>
      </c>
      <c r="L626">
        <v>3.3612490000000002E-2</v>
      </c>
      <c r="M626">
        <v>3.570156E-2</v>
      </c>
      <c r="N626">
        <v>2.7256849999999999E-2</v>
      </c>
      <c r="O626">
        <v>2.8391400000000001E-2</v>
      </c>
      <c r="P626">
        <v>4.0550250000000003E-2</v>
      </c>
      <c r="Q626">
        <v>3.3958620000000002E-2</v>
      </c>
      <c r="R626">
        <v>2.8501019999999998E-2</v>
      </c>
      <c r="S626">
        <v>3.5174539999999997E-2</v>
      </c>
      <c r="T626">
        <v>3.0905269999999999E-2</v>
      </c>
      <c r="U626">
        <v>1.43789E-2</v>
      </c>
    </row>
    <row r="627" spans="1:21" x14ac:dyDescent="0.25">
      <c r="A627" s="20">
        <f>0.000000441056*10^9</f>
        <v>441.05599999999998</v>
      </c>
      <c r="B627">
        <v>2.9551170000000002E-2</v>
      </c>
      <c r="C627">
        <v>3.6160949999999997E-2</v>
      </c>
      <c r="D627">
        <v>3.7484259999999998E-2</v>
      </c>
      <c r="E627">
        <v>3.481472E-2</v>
      </c>
      <c r="F627">
        <v>3.1492020000000003E-2</v>
      </c>
      <c r="G627">
        <v>3.3357449999999997E-2</v>
      </c>
      <c r="H627">
        <v>2.6675040000000001E-2</v>
      </c>
      <c r="I627">
        <v>3.3820290000000003E-2</v>
      </c>
      <c r="J627">
        <v>3.4482640000000002E-2</v>
      </c>
      <c r="K627">
        <v>3.9225650000000001E-2</v>
      </c>
      <c r="L627">
        <v>3.2593629999999998E-2</v>
      </c>
      <c r="M627">
        <v>2.8892609999999999E-2</v>
      </c>
      <c r="N627">
        <v>3.1095100000000001E-2</v>
      </c>
      <c r="O627">
        <v>2.6695219999999999E-2</v>
      </c>
      <c r="P627">
        <v>3.9003469999999998E-2</v>
      </c>
      <c r="Q627">
        <v>2.91364E-2</v>
      </c>
      <c r="R627">
        <v>4.2895969999999999E-2</v>
      </c>
      <c r="S627">
        <v>4.1447299999999999E-2</v>
      </c>
      <c r="T627">
        <v>2.8277469999999999E-2</v>
      </c>
      <c r="U627">
        <v>1.538427E-2</v>
      </c>
    </row>
    <row r="628" spans="1:21" x14ac:dyDescent="0.25">
      <c r="A628" s="20">
        <f>0.000000442056*10^9</f>
        <v>442.05600000000004</v>
      </c>
      <c r="B628">
        <v>3.6284259999999999E-2</v>
      </c>
      <c r="C628">
        <v>4.2450120000000001E-2</v>
      </c>
      <c r="D628">
        <v>3.6263570000000002E-2</v>
      </c>
      <c r="E628">
        <v>3.203135E-2</v>
      </c>
      <c r="F628">
        <v>3.1200760000000001E-2</v>
      </c>
      <c r="G628">
        <v>1.825703E-2</v>
      </c>
      <c r="H628">
        <v>3.5067649999999999E-2</v>
      </c>
      <c r="I628">
        <v>2.7507750000000001E-2</v>
      </c>
      <c r="J628">
        <v>2.9828810000000001E-2</v>
      </c>
      <c r="K628">
        <v>3.2032419999999999E-2</v>
      </c>
      <c r="L628">
        <v>2.1952929999999999E-2</v>
      </c>
      <c r="M628">
        <v>2.3784409999999999E-2</v>
      </c>
      <c r="N628">
        <v>4.5423499999999999E-2</v>
      </c>
      <c r="O628">
        <v>2.779674E-2</v>
      </c>
      <c r="P628">
        <v>3.8476879999999998E-2</v>
      </c>
      <c r="Q628">
        <v>2.7864400000000001E-2</v>
      </c>
      <c r="R628">
        <v>4.1311180000000003E-2</v>
      </c>
      <c r="S628">
        <v>4.3510750000000001E-2</v>
      </c>
      <c r="T628">
        <v>2.9236359999999999E-2</v>
      </c>
      <c r="U628">
        <v>1.1137289999999999E-2</v>
      </c>
    </row>
    <row r="629" spans="1:21" x14ac:dyDescent="0.25">
      <c r="A629" s="20">
        <f>0.000000443056*10^9</f>
        <v>443.05599999999998</v>
      </c>
      <c r="B629">
        <v>3.8290780000000003E-2</v>
      </c>
      <c r="C629">
        <v>3.9005999999999999E-2</v>
      </c>
      <c r="D629">
        <v>2.6558100000000001E-2</v>
      </c>
      <c r="E629">
        <v>3.75459E-2</v>
      </c>
      <c r="F629">
        <v>3.1888630000000001E-2</v>
      </c>
      <c r="G629">
        <v>1.4533509999999999E-2</v>
      </c>
      <c r="H629">
        <v>3.1670009999999998E-2</v>
      </c>
      <c r="I629">
        <v>2.6932049999999999E-2</v>
      </c>
      <c r="J629">
        <v>2.9327550000000001E-2</v>
      </c>
      <c r="K629">
        <v>2.6022779999999999E-2</v>
      </c>
      <c r="L629">
        <v>1.4443070000000001E-2</v>
      </c>
      <c r="M629">
        <v>2.0065449999999999E-2</v>
      </c>
      <c r="N629">
        <v>4.585003E-2</v>
      </c>
      <c r="O629">
        <v>2.9523649999999999E-2</v>
      </c>
      <c r="P629">
        <v>3.3540069999999998E-2</v>
      </c>
      <c r="Q629">
        <v>2.9575770000000001E-2</v>
      </c>
      <c r="R629">
        <v>2.5309149999999999E-2</v>
      </c>
      <c r="S629">
        <v>3.9849420000000003E-2</v>
      </c>
      <c r="T629">
        <v>2.9250990000000001E-2</v>
      </c>
      <c r="U629">
        <v>2.479934E-3</v>
      </c>
    </row>
    <row r="630" spans="1:21" x14ac:dyDescent="0.25">
      <c r="A630" s="20">
        <f>0.000000444056*10^9</f>
        <v>444.05600000000004</v>
      </c>
      <c r="B630">
        <v>4.3737159999999997E-2</v>
      </c>
      <c r="C630">
        <v>2.8574189999999999E-2</v>
      </c>
      <c r="D630">
        <v>1.7162139999999999E-2</v>
      </c>
      <c r="E630">
        <v>4.2148789999999998E-2</v>
      </c>
      <c r="F630">
        <v>3.9143289999999997E-2</v>
      </c>
      <c r="G630">
        <v>3.077154E-2</v>
      </c>
      <c r="H630">
        <v>2.3754049999999999E-2</v>
      </c>
      <c r="I630">
        <v>3.3513759999999997E-2</v>
      </c>
      <c r="J630">
        <v>2.6171409999999999E-2</v>
      </c>
      <c r="K630">
        <v>2.596418E-2</v>
      </c>
      <c r="L630">
        <v>1.55584E-2</v>
      </c>
      <c r="M630">
        <v>1.7525619999999999E-2</v>
      </c>
      <c r="N630">
        <v>3.5301850000000003E-2</v>
      </c>
      <c r="O630">
        <v>2.713583E-2</v>
      </c>
      <c r="P630">
        <v>2.787243E-2</v>
      </c>
      <c r="Q630">
        <v>2.733385E-2</v>
      </c>
      <c r="R630">
        <v>2.2195779999999998E-2</v>
      </c>
      <c r="S630">
        <v>2.991858E-2</v>
      </c>
      <c r="T630">
        <v>2.708959E-2</v>
      </c>
      <c r="U630">
        <v>1.2960289999999999E-2</v>
      </c>
    </row>
    <row r="631" spans="1:21" x14ac:dyDescent="0.25">
      <c r="A631" s="20">
        <f>0.000000445056*10^9</f>
        <v>445.05599999999998</v>
      </c>
      <c r="B631">
        <v>4.6278519999999997E-2</v>
      </c>
      <c r="C631">
        <v>2.1234719999999999E-2</v>
      </c>
      <c r="D631">
        <v>2.0898570000000002E-2</v>
      </c>
      <c r="E631">
        <v>3.758425E-2</v>
      </c>
      <c r="F631">
        <v>4.021632E-2</v>
      </c>
      <c r="G631">
        <v>3.211936E-2</v>
      </c>
      <c r="H631">
        <v>2.2568060000000001E-2</v>
      </c>
      <c r="I631">
        <v>3.9325640000000002E-2</v>
      </c>
      <c r="J631">
        <v>1.9506570000000001E-2</v>
      </c>
      <c r="K631">
        <v>3.57074E-2</v>
      </c>
      <c r="L631">
        <v>2.2159140000000001E-2</v>
      </c>
      <c r="M631">
        <v>2.182661E-2</v>
      </c>
      <c r="N631">
        <v>3.7955210000000003E-2</v>
      </c>
      <c r="O631">
        <v>2.214153E-2</v>
      </c>
      <c r="P631">
        <v>3.4153139999999998E-2</v>
      </c>
      <c r="Q631">
        <v>2.4402610000000002E-2</v>
      </c>
      <c r="R631">
        <v>3.0914230000000001E-2</v>
      </c>
      <c r="S631">
        <v>2.086271E-2</v>
      </c>
      <c r="T631">
        <v>2.4140789999999999E-2</v>
      </c>
      <c r="U631">
        <v>2.9685599999999999E-2</v>
      </c>
    </row>
    <row r="632" spans="1:21" x14ac:dyDescent="0.25">
      <c r="A632" s="20">
        <f>0.000000446056*10^9</f>
        <v>446.05599999999998</v>
      </c>
      <c r="B632">
        <v>3.819815E-2</v>
      </c>
      <c r="C632">
        <v>2.2610100000000001E-2</v>
      </c>
      <c r="D632">
        <v>2.6005219999999999E-2</v>
      </c>
      <c r="E632">
        <v>3.4965660000000003E-2</v>
      </c>
      <c r="F632">
        <v>3.2470140000000002E-2</v>
      </c>
      <c r="G632">
        <v>1.3852059999999999E-2</v>
      </c>
      <c r="H632">
        <v>2.399691E-2</v>
      </c>
      <c r="I632">
        <v>4.0234489999999998E-2</v>
      </c>
      <c r="J632">
        <v>2.1363690000000001E-2</v>
      </c>
      <c r="K632">
        <v>4.5525860000000001E-2</v>
      </c>
      <c r="L632">
        <v>3.35441E-2</v>
      </c>
      <c r="M632">
        <v>2.728392E-2</v>
      </c>
      <c r="N632">
        <v>4.7225980000000001E-2</v>
      </c>
      <c r="O632">
        <v>2.2124089999999999E-2</v>
      </c>
      <c r="P632">
        <v>4.015258E-2</v>
      </c>
      <c r="Q632">
        <v>3.1414999999999998E-2</v>
      </c>
      <c r="R632">
        <v>3.0488890000000001E-2</v>
      </c>
      <c r="S632">
        <v>1.8569019999999999E-2</v>
      </c>
      <c r="T632">
        <v>2.7011779999999999E-2</v>
      </c>
      <c r="U632">
        <v>2.914713E-2</v>
      </c>
    </row>
    <row r="633" spans="1:21" x14ac:dyDescent="0.25">
      <c r="A633" s="20">
        <f>0.000000447056*10^9</f>
        <v>447.05599999999998</v>
      </c>
      <c r="B633">
        <v>3.0707760000000001E-2</v>
      </c>
      <c r="C633">
        <v>3.3429460000000001E-2</v>
      </c>
      <c r="D633">
        <v>2.5183500000000001E-2</v>
      </c>
      <c r="E633">
        <v>3.8488719999999997E-2</v>
      </c>
      <c r="F633">
        <v>2.2467150000000002E-2</v>
      </c>
      <c r="G633">
        <v>1.297802E-2</v>
      </c>
      <c r="H633">
        <v>2.4135810000000001E-2</v>
      </c>
      <c r="I633">
        <v>3.8033339999999999E-2</v>
      </c>
      <c r="J633">
        <v>3.0926450000000001E-2</v>
      </c>
      <c r="K633">
        <v>4.3821859999999997E-2</v>
      </c>
      <c r="L633">
        <v>3.8070890000000003E-2</v>
      </c>
      <c r="M633">
        <v>2.7841609999999999E-2</v>
      </c>
      <c r="N633">
        <v>4.7730620000000001E-2</v>
      </c>
      <c r="O633">
        <v>3.0595239999999999E-2</v>
      </c>
      <c r="P633">
        <v>3.6251020000000002E-2</v>
      </c>
      <c r="Q633">
        <v>4.124249E-2</v>
      </c>
      <c r="R633">
        <v>2.3794550000000001E-2</v>
      </c>
      <c r="S633">
        <v>2.7018110000000001E-2</v>
      </c>
      <c r="T633">
        <v>3.110957E-2</v>
      </c>
      <c r="U633">
        <v>2.147775E-2</v>
      </c>
    </row>
    <row r="634" spans="1:21" x14ac:dyDescent="0.25">
      <c r="A634" s="20">
        <f>0.000000448056*10^9</f>
        <v>448.05599999999998</v>
      </c>
      <c r="B634">
        <v>4.0422020000000003E-2</v>
      </c>
      <c r="C634">
        <v>3.8765420000000002E-2</v>
      </c>
      <c r="D634">
        <v>3.094614E-2</v>
      </c>
      <c r="E634">
        <v>3.7558290000000001E-2</v>
      </c>
      <c r="F634">
        <v>2.1949819999999998E-2</v>
      </c>
      <c r="G634">
        <v>2.9353420000000002E-2</v>
      </c>
      <c r="H634">
        <v>2.233539E-2</v>
      </c>
      <c r="I634">
        <v>3.4292299999999998E-2</v>
      </c>
      <c r="J634">
        <v>3.8647609999999999E-2</v>
      </c>
      <c r="K634">
        <v>3.388969E-2</v>
      </c>
      <c r="L634">
        <v>3.2651739999999999E-2</v>
      </c>
      <c r="M634">
        <v>2.6172560000000001E-2</v>
      </c>
      <c r="N634">
        <v>4.2281199999999998E-2</v>
      </c>
      <c r="O634">
        <v>3.9449499999999998E-2</v>
      </c>
      <c r="P634">
        <v>3.1464590000000001E-2</v>
      </c>
      <c r="Q634">
        <v>3.6866690000000001E-2</v>
      </c>
      <c r="R634">
        <v>2.5532679999999999E-2</v>
      </c>
      <c r="S634">
        <v>3.5468060000000003E-2</v>
      </c>
      <c r="T634">
        <v>3.0324460000000001E-2</v>
      </c>
      <c r="U634">
        <v>2.8655190000000001E-2</v>
      </c>
    </row>
    <row r="635" spans="1:21" x14ac:dyDescent="0.25">
      <c r="A635" s="20">
        <f>0.000000449056*10^9</f>
        <v>449.05600000000004</v>
      </c>
      <c r="B635">
        <v>5.019183E-2</v>
      </c>
      <c r="C635">
        <v>2.9133429999999998E-2</v>
      </c>
      <c r="D635">
        <v>3.8413490000000002E-2</v>
      </c>
      <c r="E635">
        <v>3.3810319999999998E-2</v>
      </c>
      <c r="F635">
        <v>2.933523E-2</v>
      </c>
      <c r="G635">
        <v>3.2504320000000003E-2</v>
      </c>
      <c r="H635">
        <v>2.372606E-2</v>
      </c>
      <c r="I635">
        <v>3.246081E-2</v>
      </c>
      <c r="J635">
        <v>3.9772950000000001E-2</v>
      </c>
      <c r="K635">
        <v>3.5632150000000001E-2</v>
      </c>
      <c r="L635">
        <v>2.7309119999999999E-2</v>
      </c>
      <c r="M635">
        <v>2.841552E-2</v>
      </c>
      <c r="N635">
        <v>3.2316669999999999E-2</v>
      </c>
      <c r="O635">
        <v>4.019752E-2</v>
      </c>
      <c r="P635">
        <v>3.760252E-2</v>
      </c>
      <c r="Q635">
        <v>2.57217E-2</v>
      </c>
      <c r="R635">
        <v>3.9461379999999997E-2</v>
      </c>
      <c r="S635">
        <v>2.4537989999999999E-2</v>
      </c>
      <c r="T635">
        <v>2.828056E-2</v>
      </c>
      <c r="U635">
        <v>4.0467349999999999E-2</v>
      </c>
    </row>
    <row r="636" spans="1:21" x14ac:dyDescent="0.25">
      <c r="A636" s="20">
        <f>0.000000450056*10^9</f>
        <v>450.05599999999998</v>
      </c>
      <c r="B636">
        <v>3.8050580000000001E-2</v>
      </c>
      <c r="C636">
        <v>2.1635049999999999E-2</v>
      </c>
      <c r="D636">
        <v>3.2318369999999999E-2</v>
      </c>
      <c r="E636">
        <v>2.7789069999999999E-2</v>
      </c>
      <c r="F636">
        <v>2.589116E-2</v>
      </c>
      <c r="G636">
        <v>2.930783E-2</v>
      </c>
      <c r="H636">
        <v>2.6733650000000001E-2</v>
      </c>
      <c r="I636">
        <v>3.036442E-2</v>
      </c>
      <c r="J636">
        <v>3.936253E-2</v>
      </c>
      <c r="K636">
        <v>5.0328169999999998E-2</v>
      </c>
      <c r="L636">
        <v>2.4114219999999999E-2</v>
      </c>
      <c r="M636">
        <v>3.229688E-2</v>
      </c>
      <c r="N636">
        <v>2.3109649999999999E-2</v>
      </c>
      <c r="O636">
        <v>2.8578530000000001E-2</v>
      </c>
      <c r="P636">
        <v>4.9488219999999999E-2</v>
      </c>
      <c r="Q636">
        <v>2.5036590000000001E-2</v>
      </c>
      <c r="R636">
        <v>4.6276749999999998E-2</v>
      </c>
      <c r="S636">
        <v>7.210302E-3</v>
      </c>
      <c r="T636">
        <v>2.7649509999999999E-2</v>
      </c>
      <c r="U636">
        <v>3.0543689999999998E-2</v>
      </c>
    </row>
    <row r="637" spans="1:21" x14ac:dyDescent="0.25">
      <c r="A637" s="20">
        <f>0.000000451056*10^9</f>
        <v>451.05600000000004</v>
      </c>
      <c r="B637">
        <v>1.8234920000000002E-2</v>
      </c>
      <c r="C637">
        <v>2.8017739999999999E-2</v>
      </c>
      <c r="D637">
        <v>1.8586020000000002E-2</v>
      </c>
      <c r="E637">
        <v>1.8953950000000001E-2</v>
      </c>
      <c r="F637">
        <v>1.54141E-2</v>
      </c>
      <c r="G637">
        <v>3.7750560000000002E-2</v>
      </c>
      <c r="H637">
        <v>2.662544E-2</v>
      </c>
      <c r="I637">
        <v>2.8834660000000002E-2</v>
      </c>
      <c r="J637">
        <v>4.0089819999999998E-2</v>
      </c>
      <c r="K637">
        <v>5.0534700000000002E-2</v>
      </c>
      <c r="L637">
        <v>2.6980839999999999E-2</v>
      </c>
      <c r="M637">
        <v>3.2159529999999999E-2</v>
      </c>
      <c r="N637">
        <v>2.25875E-2</v>
      </c>
      <c r="O637">
        <v>1.6573959999999999E-2</v>
      </c>
      <c r="P637">
        <v>5.2550649999999997E-2</v>
      </c>
      <c r="Q637">
        <v>3.1097840000000002E-2</v>
      </c>
      <c r="R637">
        <v>3.2174149999999999E-2</v>
      </c>
      <c r="S637">
        <v>8.9758089999999995E-3</v>
      </c>
      <c r="T637">
        <v>2.602289E-2</v>
      </c>
      <c r="U637">
        <v>1.4231270000000001E-2</v>
      </c>
    </row>
    <row r="638" spans="1:21" x14ac:dyDescent="0.25">
      <c r="A638" s="20">
        <f>0.000000452056*10^9</f>
        <v>452.05599999999998</v>
      </c>
      <c r="B638">
        <v>1.536681E-2</v>
      </c>
      <c r="C638">
        <v>4.2164840000000002E-2</v>
      </c>
      <c r="D638">
        <v>1.5919409999999998E-2</v>
      </c>
      <c r="E638">
        <v>1.9002749999999999E-2</v>
      </c>
      <c r="F638">
        <v>1.9118400000000001E-2</v>
      </c>
      <c r="G638">
        <v>3.9221399999999997E-2</v>
      </c>
      <c r="H638">
        <v>2.3933039999999999E-2</v>
      </c>
      <c r="I638">
        <v>3.1745089999999997E-2</v>
      </c>
      <c r="J638">
        <v>3.5502159999999998E-2</v>
      </c>
      <c r="K638">
        <v>3.2136249999999998E-2</v>
      </c>
      <c r="L638">
        <v>3.4054340000000002E-2</v>
      </c>
      <c r="M638">
        <v>3.2134259999999998E-2</v>
      </c>
      <c r="N638">
        <v>2.7651370000000002E-2</v>
      </c>
      <c r="O638">
        <v>2.215773E-2</v>
      </c>
      <c r="P638">
        <v>4.1372140000000002E-2</v>
      </c>
      <c r="Q638">
        <v>3.3994410000000003E-2</v>
      </c>
      <c r="R638">
        <v>2.630733E-2</v>
      </c>
      <c r="S638">
        <v>2.1928019999999999E-2</v>
      </c>
      <c r="T638">
        <v>2.1951729999999999E-2</v>
      </c>
      <c r="U638">
        <v>2.0624469999999999E-2</v>
      </c>
    </row>
    <row r="639" spans="1:21" x14ac:dyDescent="0.25">
      <c r="A639" s="20">
        <f>0.000000453056*10^9</f>
        <v>453.05599999999998</v>
      </c>
      <c r="B639">
        <v>2.7475469999999998E-2</v>
      </c>
      <c r="C639">
        <v>4.9499719999999997E-2</v>
      </c>
      <c r="D639">
        <v>2.254302E-2</v>
      </c>
      <c r="E639">
        <v>2.4942019999999999E-2</v>
      </c>
      <c r="F639">
        <v>3.4384930000000001E-2</v>
      </c>
      <c r="G639">
        <v>2.6123710000000001E-2</v>
      </c>
      <c r="H639">
        <v>2.0663399999999998E-2</v>
      </c>
      <c r="I639">
        <v>3.5259110000000003E-2</v>
      </c>
      <c r="J639">
        <v>1.64312E-2</v>
      </c>
      <c r="K639">
        <v>1.863126E-2</v>
      </c>
      <c r="L639">
        <v>3.7436299999999999E-2</v>
      </c>
      <c r="M639">
        <v>3.582722E-2</v>
      </c>
      <c r="N639">
        <v>3.0990960000000001E-2</v>
      </c>
      <c r="O639">
        <v>2.9812180000000001E-2</v>
      </c>
      <c r="P639">
        <v>2.7245160000000001E-2</v>
      </c>
      <c r="Q639">
        <v>3.1952139999999997E-2</v>
      </c>
      <c r="R639">
        <v>4.2051100000000001E-2</v>
      </c>
      <c r="S639">
        <v>3.2271769999999998E-2</v>
      </c>
      <c r="T639">
        <v>2.1371959999999999E-2</v>
      </c>
      <c r="U639">
        <v>3.7607590000000003E-2</v>
      </c>
    </row>
    <row r="640" spans="1:21" x14ac:dyDescent="0.25">
      <c r="A640" s="20">
        <f>0.000000454056*10^9</f>
        <v>454.05600000000004</v>
      </c>
      <c r="B640">
        <v>3.5294520000000003E-2</v>
      </c>
      <c r="C640">
        <v>4.0422060000000003E-2</v>
      </c>
      <c r="D640">
        <v>2.0735989999999999E-2</v>
      </c>
      <c r="E640">
        <v>2.4625629999999999E-2</v>
      </c>
      <c r="F640">
        <v>4.1891970000000001E-2</v>
      </c>
      <c r="G640">
        <v>2.3319929999999999E-2</v>
      </c>
      <c r="H640">
        <v>2.561248E-2</v>
      </c>
      <c r="I640">
        <v>3.7596589999999999E-2</v>
      </c>
      <c r="J640">
        <v>-2.472962E-3</v>
      </c>
      <c r="K640">
        <v>2.0965299999999999E-2</v>
      </c>
      <c r="L640">
        <v>3.4564440000000002E-2</v>
      </c>
      <c r="M640">
        <v>3.3551549999999999E-2</v>
      </c>
      <c r="N640">
        <v>3.2100679999999999E-2</v>
      </c>
      <c r="O640">
        <v>2.4649859999999999E-2</v>
      </c>
      <c r="P640">
        <v>2.498889E-2</v>
      </c>
      <c r="Q640">
        <v>2.8772519999999999E-2</v>
      </c>
      <c r="R640">
        <v>4.9154589999999998E-2</v>
      </c>
      <c r="S640">
        <v>3.5679130000000003E-2</v>
      </c>
      <c r="T640">
        <v>2.8623019999999999E-2</v>
      </c>
      <c r="U640">
        <v>3.9182109999999999E-2</v>
      </c>
    </row>
    <row r="641" spans="1:21" x14ac:dyDescent="0.25">
      <c r="A641" s="20">
        <f>0.000000455056*10^9</f>
        <v>455.05599999999998</v>
      </c>
      <c r="B641">
        <v>3.2243729999999998E-2</v>
      </c>
      <c r="C641">
        <v>3.2166060000000003E-2</v>
      </c>
      <c r="D641">
        <v>1.5964300000000001E-2</v>
      </c>
      <c r="E641">
        <v>2.2836929999999998E-2</v>
      </c>
      <c r="F641">
        <v>3.8967130000000003E-2</v>
      </c>
      <c r="G641">
        <v>3.2770199999999999E-2</v>
      </c>
      <c r="H641">
        <v>3.057901E-2</v>
      </c>
      <c r="I641">
        <v>3.7186940000000002E-2</v>
      </c>
      <c r="J641">
        <v>8.9113769999999998E-3</v>
      </c>
      <c r="K641">
        <v>3.0816159999999999E-2</v>
      </c>
      <c r="L641">
        <v>2.9247780000000001E-2</v>
      </c>
      <c r="M641">
        <v>2.0044280000000001E-2</v>
      </c>
      <c r="N641">
        <v>3.4438749999999997E-2</v>
      </c>
      <c r="O641">
        <v>2.1196240000000002E-2</v>
      </c>
      <c r="P641">
        <v>2.59419E-2</v>
      </c>
      <c r="Q641">
        <v>2.6401279999999999E-2</v>
      </c>
      <c r="R641">
        <v>3.833313E-2</v>
      </c>
      <c r="S641">
        <v>2.957562E-2</v>
      </c>
      <c r="T641">
        <v>3.6535529999999997E-2</v>
      </c>
      <c r="U641">
        <v>3.1657659999999997E-2</v>
      </c>
    </row>
    <row r="642" spans="1:21" x14ac:dyDescent="0.25">
      <c r="A642" s="20">
        <f>0.000000456056*10^9</f>
        <v>456.05600000000004</v>
      </c>
      <c r="B642">
        <v>2.6076459999999999E-2</v>
      </c>
      <c r="C642">
        <v>4.1110519999999998E-2</v>
      </c>
      <c r="D642">
        <v>2.405185E-2</v>
      </c>
      <c r="E642">
        <v>2.4221739999999999E-2</v>
      </c>
      <c r="F642">
        <v>3.5063280000000002E-2</v>
      </c>
      <c r="G642">
        <v>3.5458870000000003E-2</v>
      </c>
      <c r="H642">
        <v>2.3821200000000001E-2</v>
      </c>
      <c r="I642">
        <v>3.2949689999999997E-2</v>
      </c>
      <c r="J642">
        <v>3.5762530000000001E-2</v>
      </c>
      <c r="K642">
        <v>3.7701890000000002E-2</v>
      </c>
      <c r="L642">
        <v>3.2173260000000002E-2</v>
      </c>
      <c r="M642">
        <v>1.768163E-2</v>
      </c>
      <c r="N642">
        <v>3.1821019999999998E-2</v>
      </c>
      <c r="O642">
        <v>2.9165920000000001E-2</v>
      </c>
      <c r="P642">
        <v>2.4819020000000001E-2</v>
      </c>
      <c r="Q642">
        <v>1.9706350000000001E-2</v>
      </c>
      <c r="R642">
        <v>3.0073059999999999E-2</v>
      </c>
      <c r="S642">
        <v>2.4596429999999999E-2</v>
      </c>
      <c r="T642">
        <v>3.5451299999999998E-2</v>
      </c>
      <c r="U642">
        <v>4.375184E-2</v>
      </c>
    </row>
    <row r="643" spans="1:21" x14ac:dyDescent="0.25">
      <c r="A643" s="20">
        <f>0.000000457056*10^9</f>
        <v>457.05599999999998</v>
      </c>
      <c r="B643">
        <v>3.0431300000000001E-2</v>
      </c>
      <c r="C643">
        <v>4.8133670000000003E-2</v>
      </c>
      <c r="D643">
        <v>3.211634E-2</v>
      </c>
      <c r="E643">
        <v>2.3165229999999998E-2</v>
      </c>
      <c r="F643">
        <v>3.425943E-2</v>
      </c>
      <c r="G643">
        <v>3.1393919999999999E-2</v>
      </c>
      <c r="H643">
        <v>2.303529E-2</v>
      </c>
      <c r="I643">
        <v>3.0401350000000001E-2</v>
      </c>
      <c r="J643">
        <v>4.0625960000000003E-2</v>
      </c>
      <c r="K643">
        <v>4.158208E-2</v>
      </c>
      <c r="L643">
        <v>2.8376760000000001E-2</v>
      </c>
      <c r="M643">
        <v>3.595073E-2</v>
      </c>
      <c r="N643">
        <v>2.0889959999999999E-2</v>
      </c>
      <c r="O643">
        <v>3.2829990000000003E-2</v>
      </c>
      <c r="P643">
        <v>3.0592629999999999E-2</v>
      </c>
      <c r="Q643">
        <v>1.4396290000000001E-2</v>
      </c>
      <c r="R643">
        <v>3.3053289999999999E-2</v>
      </c>
      <c r="S643">
        <v>2.2832020000000001E-2</v>
      </c>
      <c r="T643">
        <v>2.6586749999999999E-2</v>
      </c>
      <c r="U643">
        <v>6.3294359999999994E-2</v>
      </c>
    </row>
    <row r="644" spans="1:21" x14ac:dyDescent="0.25">
      <c r="A644" s="20">
        <f>0.000000458056*10^9</f>
        <v>458.05599999999998</v>
      </c>
      <c r="B644">
        <v>3.928943E-2</v>
      </c>
      <c r="C644">
        <v>3.8594789999999997E-2</v>
      </c>
      <c r="D644">
        <v>2.4352809999999999E-2</v>
      </c>
      <c r="E644">
        <v>2.384553E-2</v>
      </c>
      <c r="F644">
        <v>3.0294339999999999E-2</v>
      </c>
      <c r="G644">
        <v>3.0897460000000002E-2</v>
      </c>
      <c r="H644">
        <v>3.4285969999999999E-2</v>
      </c>
      <c r="I644">
        <v>2.8770339999999998E-2</v>
      </c>
      <c r="J644">
        <v>2.9536349999999999E-2</v>
      </c>
      <c r="K644">
        <v>4.0628930000000001E-2</v>
      </c>
      <c r="L644">
        <v>1.0225919999999999E-2</v>
      </c>
      <c r="M644">
        <v>4.5461330000000001E-2</v>
      </c>
      <c r="N644">
        <v>2.1296010000000001E-2</v>
      </c>
      <c r="O644">
        <v>2.21488E-2</v>
      </c>
      <c r="P644">
        <v>3.5399010000000002E-2</v>
      </c>
      <c r="Q644">
        <v>1.946811E-2</v>
      </c>
      <c r="R644">
        <v>3.7122479999999999E-2</v>
      </c>
      <c r="S644">
        <v>2.0084749999999998E-2</v>
      </c>
      <c r="T644">
        <v>1.9773900000000001E-2</v>
      </c>
      <c r="U644">
        <v>5.031128E-2</v>
      </c>
    </row>
    <row r="645" spans="1:21" x14ac:dyDescent="0.25">
      <c r="A645" s="20">
        <f>0.000000459056*10^9</f>
        <v>459.05599999999998</v>
      </c>
      <c r="B645">
        <v>3.2661200000000001E-2</v>
      </c>
      <c r="C645">
        <v>3.5929950000000002E-2</v>
      </c>
      <c r="D645">
        <v>1.850974E-2</v>
      </c>
      <c r="E645">
        <v>3.0133380000000001E-2</v>
      </c>
      <c r="F645">
        <v>2.769783E-2</v>
      </c>
      <c r="G645">
        <v>3.4533420000000002E-2</v>
      </c>
      <c r="H645">
        <v>3.954622E-2</v>
      </c>
      <c r="I645">
        <v>3.056886E-2</v>
      </c>
      <c r="J645">
        <v>3.2925019999999999E-2</v>
      </c>
      <c r="K645">
        <v>3.4431749999999997E-2</v>
      </c>
      <c r="L645">
        <v>1.0835300000000001E-2</v>
      </c>
      <c r="M645">
        <v>3.671232E-2</v>
      </c>
      <c r="N645">
        <v>4.4468849999999997E-2</v>
      </c>
      <c r="O645">
        <v>2.2282199999999999E-2</v>
      </c>
      <c r="P645">
        <v>3.546411E-2</v>
      </c>
      <c r="Q645">
        <v>2.9147900000000001E-2</v>
      </c>
      <c r="R645">
        <v>3.5048940000000001E-2</v>
      </c>
      <c r="S645">
        <v>2.4613619999999999E-2</v>
      </c>
      <c r="T645">
        <v>1.8265279999999998E-2</v>
      </c>
      <c r="U645">
        <v>2.2653429999999999E-2</v>
      </c>
    </row>
    <row r="646" spans="1:21" x14ac:dyDescent="0.25">
      <c r="A646" s="20">
        <f>0.000000460056*10^9</f>
        <v>460.05599999999998</v>
      </c>
      <c r="B646">
        <v>2.61633E-2</v>
      </c>
      <c r="C646">
        <v>4.798529E-2</v>
      </c>
      <c r="D646">
        <v>3.1342729999999999E-2</v>
      </c>
      <c r="E646">
        <v>3.0537310000000002E-2</v>
      </c>
      <c r="F646">
        <v>3.9004759999999999E-2</v>
      </c>
      <c r="G646">
        <v>3.5603759999999998E-2</v>
      </c>
      <c r="H646">
        <v>3.5557770000000002E-2</v>
      </c>
      <c r="I646">
        <v>4.0514479999999999E-2</v>
      </c>
      <c r="J646">
        <v>4.7180800000000002E-2</v>
      </c>
      <c r="K646">
        <v>2.96574E-2</v>
      </c>
      <c r="L646">
        <v>2.3956729999999999E-2</v>
      </c>
      <c r="M646">
        <v>3.061316E-2</v>
      </c>
      <c r="N646">
        <v>5.9663790000000001E-2</v>
      </c>
      <c r="O646">
        <v>3.4386319999999998E-2</v>
      </c>
      <c r="P646">
        <v>3.7971909999999998E-2</v>
      </c>
      <c r="Q646">
        <v>3.2323869999999998E-2</v>
      </c>
      <c r="R646">
        <v>3.1986970000000003E-2</v>
      </c>
      <c r="S646">
        <v>2.9187149999999999E-2</v>
      </c>
      <c r="T646">
        <v>1.5651950000000001E-2</v>
      </c>
      <c r="U646">
        <v>2.0678539999999999E-2</v>
      </c>
    </row>
    <row r="647" spans="1:21" x14ac:dyDescent="0.25">
      <c r="A647" s="20">
        <f>0.000000461056*10^9</f>
        <v>461.05600000000004</v>
      </c>
      <c r="B647">
        <v>3.4321459999999998E-2</v>
      </c>
      <c r="C647">
        <v>4.6247499999999997E-2</v>
      </c>
      <c r="D647">
        <v>4.6084630000000001E-2</v>
      </c>
      <c r="E647">
        <v>2.36349E-2</v>
      </c>
      <c r="F647">
        <v>4.8096300000000002E-2</v>
      </c>
      <c r="G647">
        <v>2.8300889999999999E-2</v>
      </c>
      <c r="H647">
        <v>2.8560039999999998E-2</v>
      </c>
      <c r="I647">
        <v>4.3704229999999997E-2</v>
      </c>
      <c r="J647">
        <v>4.6620509999999997E-2</v>
      </c>
      <c r="K647">
        <v>2.7712759999999999E-2</v>
      </c>
      <c r="L647">
        <v>2.090359E-2</v>
      </c>
      <c r="M647">
        <v>3.7100889999999997E-2</v>
      </c>
      <c r="N647">
        <v>4.1893739999999999E-2</v>
      </c>
      <c r="O647">
        <v>2.6873629999999999E-2</v>
      </c>
      <c r="P647">
        <v>3.4043120000000003E-2</v>
      </c>
      <c r="Q647">
        <v>2.7239530000000001E-2</v>
      </c>
      <c r="R647">
        <v>3.0181719999999999E-2</v>
      </c>
      <c r="S647">
        <v>1.8437430000000001E-2</v>
      </c>
      <c r="T647">
        <v>1.5553910000000001E-2</v>
      </c>
      <c r="U647">
        <v>3.4523570000000003E-2</v>
      </c>
    </row>
    <row r="648" spans="1:21" x14ac:dyDescent="0.25">
      <c r="A648" s="20">
        <f>0.000000462056*10^9</f>
        <v>462.05599999999998</v>
      </c>
      <c r="B648">
        <v>3.4470920000000002E-2</v>
      </c>
      <c r="C648">
        <v>2.9234619999999999E-2</v>
      </c>
      <c r="D648">
        <v>4.2387029999999999E-2</v>
      </c>
      <c r="E648">
        <v>2.362409E-2</v>
      </c>
      <c r="F648">
        <v>3.7078069999999998E-2</v>
      </c>
      <c r="G648">
        <v>1.435204E-2</v>
      </c>
      <c r="H648">
        <v>2.1064030000000001E-2</v>
      </c>
      <c r="I648">
        <v>3.7517519999999999E-2</v>
      </c>
      <c r="J648">
        <v>3.6105699999999998E-2</v>
      </c>
      <c r="K648">
        <v>2.8546189999999999E-2</v>
      </c>
      <c r="L648">
        <v>2.1334470000000001E-2</v>
      </c>
      <c r="M648">
        <v>4.2285499999999997E-2</v>
      </c>
      <c r="N648">
        <v>1.6711190000000001E-2</v>
      </c>
      <c r="O648">
        <v>1.282227E-2</v>
      </c>
      <c r="P648">
        <v>2.2507699999999999E-2</v>
      </c>
      <c r="Q648">
        <v>2.341824E-2</v>
      </c>
      <c r="R648">
        <v>2.214913E-2</v>
      </c>
      <c r="S648">
        <v>6.2968130000000001E-3</v>
      </c>
      <c r="T648">
        <v>2.8022149999999999E-2</v>
      </c>
      <c r="U648">
        <v>4.0470079999999999E-2</v>
      </c>
    </row>
    <row r="649" spans="1:21" x14ac:dyDescent="0.25">
      <c r="A649" s="20">
        <f>0.000000463056*10^9</f>
        <v>463.05600000000004</v>
      </c>
      <c r="B649">
        <v>2.1124509999999999E-2</v>
      </c>
      <c r="C649">
        <v>2.5576640000000001E-2</v>
      </c>
      <c r="D649">
        <v>2.6812200000000001E-2</v>
      </c>
      <c r="E649">
        <v>3.3971790000000002E-2</v>
      </c>
      <c r="F649">
        <v>2.1396539999999999E-2</v>
      </c>
      <c r="G649">
        <v>1.260147E-2</v>
      </c>
      <c r="H649">
        <v>2.2668689999999998E-2</v>
      </c>
      <c r="I649">
        <v>3.4977580000000001E-2</v>
      </c>
      <c r="J649">
        <v>3.4065379999999999E-2</v>
      </c>
      <c r="K649">
        <v>2.6335310000000001E-2</v>
      </c>
      <c r="L649">
        <v>3.7769209999999998E-2</v>
      </c>
      <c r="M649">
        <v>3.2775029999999997E-2</v>
      </c>
      <c r="N649">
        <v>6.2569510000000002E-3</v>
      </c>
      <c r="O649">
        <v>1.4509309999999999E-2</v>
      </c>
      <c r="P649">
        <v>1.7699690000000001E-2</v>
      </c>
      <c r="Q649">
        <v>2.3381800000000001E-2</v>
      </c>
      <c r="R649">
        <v>6.2820890000000002E-3</v>
      </c>
      <c r="S649">
        <v>1.284386E-2</v>
      </c>
      <c r="T649">
        <v>4.343611E-2</v>
      </c>
      <c r="U649">
        <v>3.6191960000000002E-2</v>
      </c>
    </row>
    <row r="650" spans="1:21" x14ac:dyDescent="0.25">
      <c r="A650" s="20">
        <f>0.000000464056*10^9</f>
        <v>464.05599999999998</v>
      </c>
      <c r="B650">
        <v>1.7500749999999999E-2</v>
      </c>
      <c r="C650">
        <v>3.3607659999999998E-2</v>
      </c>
      <c r="D650">
        <v>1.459034E-2</v>
      </c>
      <c r="E650">
        <v>4.3329069999999997E-2</v>
      </c>
      <c r="F650">
        <v>2.0897329999999999E-2</v>
      </c>
      <c r="G650">
        <v>3.2571830000000003E-2</v>
      </c>
      <c r="H650">
        <v>2.7987000000000001E-2</v>
      </c>
      <c r="I650">
        <v>3.5241219999999997E-2</v>
      </c>
      <c r="J650">
        <v>3.2927699999999997E-2</v>
      </c>
      <c r="K650">
        <v>2.3227299999999999E-2</v>
      </c>
      <c r="L650">
        <v>4.4176489999999999E-2</v>
      </c>
      <c r="M650">
        <v>2.561097E-2</v>
      </c>
      <c r="N650">
        <v>1.449725E-3</v>
      </c>
      <c r="O650">
        <v>1.67589E-2</v>
      </c>
      <c r="P650">
        <v>2.3700209999999999E-2</v>
      </c>
      <c r="Q650">
        <v>2.290501E-2</v>
      </c>
      <c r="R650">
        <v>2.2836480000000001E-3</v>
      </c>
      <c r="S650">
        <v>2.802195E-2</v>
      </c>
      <c r="T650">
        <v>4.3883129999999999E-2</v>
      </c>
      <c r="U650">
        <v>2.9023340000000002E-2</v>
      </c>
    </row>
    <row r="651" spans="1:21" x14ac:dyDescent="0.25">
      <c r="A651" s="20">
        <f>0.000000465056*10^9</f>
        <v>465.05599999999998</v>
      </c>
      <c r="B651">
        <v>2.8431669999999999E-2</v>
      </c>
      <c r="C651">
        <v>2.9700850000000001E-2</v>
      </c>
      <c r="D651">
        <v>9.0389609999999999E-3</v>
      </c>
      <c r="E651">
        <v>4.4997820000000001E-2</v>
      </c>
      <c r="F651">
        <v>2.7186160000000001E-2</v>
      </c>
      <c r="G651">
        <v>4.4316979999999999E-2</v>
      </c>
      <c r="H651">
        <v>2.0885040000000001E-2</v>
      </c>
      <c r="I651">
        <v>3.2769449999999999E-2</v>
      </c>
      <c r="J651">
        <v>2.253937E-2</v>
      </c>
      <c r="K651">
        <v>3.4759930000000001E-2</v>
      </c>
      <c r="L651">
        <v>3.013907E-2</v>
      </c>
      <c r="M651">
        <v>3.4022719999999999E-2</v>
      </c>
      <c r="N651">
        <v>3.0825340000000001E-3</v>
      </c>
      <c r="O651">
        <v>1.7346380000000002E-2</v>
      </c>
      <c r="P651">
        <v>3.208892E-2</v>
      </c>
      <c r="Q651">
        <v>2.189205E-2</v>
      </c>
      <c r="R651">
        <v>2.0329280000000002E-2</v>
      </c>
      <c r="S651">
        <v>3.1044510000000001E-2</v>
      </c>
      <c r="T651">
        <v>3.107561E-2</v>
      </c>
      <c r="U651">
        <v>2.4980059999999998E-2</v>
      </c>
    </row>
    <row r="652" spans="1:21" x14ac:dyDescent="0.25">
      <c r="A652" s="20">
        <f>0.000000466056*10^9</f>
        <v>466.05599999999998</v>
      </c>
      <c r="B652">
        <v>3.2242279999999998E-2</v>
      </c>
      <c r="C652">
        <v>2.0700219999999998E-2</v>
      </c>
      <c r="D652">
        <v>1.2400410000000001E-2</v>
      </c>
      <c r="E652">
        <v>4.1453610000000002E-2</v>
      </c>
      <c r="F652">
        <v>2.7842309999999999E-2</v>
      </c>
      <c r="G652">
        <v>3.5405869999999999E-2</v>
      </c>
      <c r="H652">
        <v>1.0722199999999999E-2</v>
      </c>
      <c r="I652">
        <v>2.2346910000000001E-2</v>
      </c>
      <c r="J652">
        <v>2.3650979999999999E-2</v>
      </c>
      <c r="K652">
        <v>4.9195389999999999E-2</v>
      </c>
      <c r="L652">
        <v>1.3173000000000001E-2</v>
      </c>
      <c r="M652">
        <v>3.6136250000000002E-2</v>
      </c>
      <c r="N652">
        <v>1.7751280000000001E-2</v>
      </c>
      <c r="O652">
        <v>2.1690870000000001E-2</v>
      </c>
      <c r="P652">
        <v>3.1830070000000002E-2</v>
      </c>
      <c r="Q652">
        <v>2.618185E-2</v>
      </c>
      <c r="R652">
        <v>3.4091730000000001E-2</v>
      </c>
      <c r="S652">
        <v>2.354697E-2</v>
      </c>
      <c r="T652">
        <v>2.2383489999999999E-2</v>
      </c>
      <c r="U652">
        <v>2.3641880000000001E-2</v>
      </c>
    </row>
    <row r="653" spans="1:21" x14ac:dyDescent="0.25">
      <c r="A653" s="20">
        <f>0.000000467056*10^9</f>
        <v>467.05599999999998</v>
      </c>
      <c r="B653">
        <v>2.6792010000000002E-2</v>
      </c>
      <c r="C653">
        <v>2.5448470000000001E-2</v>
      </c>
      <c r="D653">
        <v>2.231358E-2</v>
      </c>
      <c r="E653">
        <v>3.6485950000000003E-2</v>
      </c>
      <c r="F653">
        <v>2.9203610000000001E-2</v>
      </c>
      <c r="G653">
        <v>3.672164E-2</v>
      </c>
      <c r="H653">
        <v>7.3216970000000003E-3</v>
      </c>
      <c r="I653">
        <v>1.5872239999999999E-2</v>
      </c>
      <c r="J653">
        <v>4.0714180000000003E-2</v>
      </c>
      <c r="K653">
        <v>4.7064990000000001E-2</v>
      </c>
      <c r="L653">
        <v>7.540738E-3</v>
      </c>
      <c r="M653">
        <v>2.2172250000000001E-2</v>
      </c>
      <c r="N653">
        <v>2.958715E-2</v>
      </c>
      <c r="O653">
        <v>2.359381E-2</v>
      </c>
      <c r="P653">
        <v>2.7512140000000001E-2</v>
      </c>
      <c r="Q653">
        <v>3.6270730000000001E-2</v>
      </c>
      <c r="R653">
        <v>2.8352539999999999E-2</v>
      </c>
      <c r="S653">
        <v>2.0500540000000001E-2</v>
      </c>
      <c r="T653">
        <v>2.5165590000000002E-2</v>
      </c>
      <c r="U653">
        <v>2.2039929999999999E-2</v>
      </c>
    </row>
    <row r="654" spans="1:21" x14ac:dyDescent="0.25">
      <c r="A654" s="20">
        <f>0.000000468056*10^9</f>
        <v>468.05600000000004</v>
      </c>
      <c r="B654">
        <v>3.2506519999999997E-2</v>
      </c>
      <c r="C654">
        <v>3.0426600000000002E-2</v>
      </c>
      <c r="D654">
        <v>2.8854950000000001E-2</v>
      </c>
      <c r="E654">
        <v>3.3266499999999997E-2</v>
      </c>
      <c r="F654">
        <v>3.3049580000000002E-2</v>
      </c>
      <c r="G654">
        <v>4.6039799999999999E-2</v>
      </c>
      <c r="H654">
        <v>1.007691E-2</v>
      </c>
      <c r="I654">
        <v>2.655107E-2</v>
      </c>
      <c r="J654">
        <v>4.1687639999999998E-2</v>
      </c>
      <c r="K654">
        <v>3.5099159999999997E-2</v>
      </c>
      <c r="L654">
        <v>1.1889769999999999E-2</v>
      </c>
      <c r="M654">
        <v>1.9819050000000001E-2</v>
      </c>
      <c r="N654">
        <v>2.4543010000000001E-2</v>
      </c>
      <c r="O654">
        <v>2.7522169999999999E-2</v>
      </c>
      <c r="P654">
        <v>2.9211460000000002E-2</v>
      </c>
      <c r="Q654">
        <v>3.6040570000000001E-2</v>
      </c>
      <c r="R654">
        <v>1.9600989999999999E-2</v>
      </c>
      <c r="S654">
        <v>2.7315849999999999E-2</v>
      </c>
      <c r="T654">
        <v>2.8800119999999998E-2</v>
      </c>
      <c r="U654">
        <v>2.0874420000000001E-2</v>
      </c>
    </row>
    <row r="655" spans="1:21" x14ac:dyDescent="0.25">
      <c r="A655" s="20">
        <f>0.000000469056*10^9</f>
        <v>469.05599999999998</v>
      </c>
      <c r="B655">
        <v>4.7043550000000003E-2</v>
      </c>
      <c r="C655">
        <v>2.2427019999999999E-2</v>
      </c>
      <c r="D655">
        <v>3.4415179999999997E-2</v>
      </c>
      <c r="E655">
        <v>2.7925269999999999E-2</v>
      </c>
      <c r="F655">
        <v>3.3223349999999999E-2</v>
      </c>
      <c r="G655">
        <v>3.5618570000000002E-2</v>
      </c>
      <c r="H655">
        <v>2.1738150000000001E-2</v>
      </c>
      <c r="I655">
        <v>3.2698190000000002E-2</v>
      </c>
      <c r="J655">
        <v>2.4047519999999999E-2</v>
      </c>
      <c r="K655">
        <v>2.530723E-2</v>
      </c>
      <c r="L655">
        <v>1.5322870000000001E-2</v>
      </c>
      <c r="M655">
        <v>2.683752E-2</v>
      </c>
      <c r="N655">
        <v>1.8389590000000001E-2</v>
      </c>
      <c r="O655">
        <v>3.2545579999999998E-2</v>
      </c>
      <c r="P655">
        <v>3.425781E-2</v>
      </c>
      <c r="Q655">
        <v>1.9034160000000001E-2</v>
      </c>
      <c r="R655">
        <v>2.3085069999999999E-2</v>
      </c>
      <c r="S655">
        <v>4.0487389999999998E-2</v>
      </c>
      <c r="T655">
        <v>2.7523720000000002E-2</v>
      </c>
      <c r="U655">
        <v>2.203484E-2</v>
      </c>
    </row>
    <row r="656" spans="1:21" x14ac:dyDescent="0.25">
      <c r="A656" s="20">
        <f>0.000000470056*10^9</f>
        <v>470.05599999999998</v>
      </c>
      <c r="B656">
        <v>4.5855689999999998E-2</v>
      </c>
      <c r="C656">
        <v>1.7123570000000001E-2</v>
      </c>
      <c r="D656">
        <v>3.5833990000000003E-2</v>
      </c>
      <c r="E656">
        <v>1.976729E-2</v>
      </c>
      <c r="F656">
        <v>3.1724660000000002E-2</v>
      </c>
      <c r="G656">
        <v>1.8300819999999999E-2</v>
      </c>
      <c r="H656">
        <v>3.124424E-2</v>
      </c>
      <c r="I656">
        <v>2.5993510000000001E-2</v>
      </c>
      <c r="J656">
        <v>9.0714409999999995E-3</v>
      </c>
      <c r="K656">
        <v>2.8269900000000001E-2</v>
      </c>
      <c r="L656">
        <v>1.737255E-2</v>
      </c>
      <c r="M656">
        <v>1.4218720000000001E-2</v>
      </c>
      <c r="N656">
        <v>2.1784499999999998E-2</v>
      </c>
      <c r="O656">
        <v>2.8487370000000001E-2</v>
      </c>
      <c r="P656">
        <v>3.8152110000000003E-2</v>
      </c>
      <c r="Q656">
        <v>8.1869609999999995E-3</v>
      </c>
      <c r="R656">
        <v>3.3773869999999998E-2</v>
      </c>
      <c r="S656">
        <v>4.4709260000000001E-2</v>
      </c>
      <c r="T656">
        <v>2.81783E-2</v>
      </c>
      <c r="U656">
        <v>2.3820689999999999E-2</v>
      </c>
    </row>
    <row r="657" spans="1:21" x14ac:dyDescent="0.25">
      <c r="A657" s="20">
        <f>0.000000471056*10^9</f>
        <v>471.05599999999998</v>
      </c>
      <c r="B657">
        <v>2.749248E-2</v>
      </c>
      <c r="C657">
        <v>2.4605660000000001E-2</v>
      </c>
      <c r="D657">
        <v>2.357395E-2</v>
      </c>
      <c r="E657">
        <v>1.898965E-2</v>
      </c>
      <c r="F657">
        <v>3.168344E-2</v>
      </c>
      <c r="G657">
        <v>1.837971E-2</v>
      </c>
      <c r="H657">
        <v>2.663105E-2</v>
      </c>
      <c r="I657">
        <v>2.867484E-2</v>
      </c>
      <c r="J657">
        <v>9.05159E-3</v>
      </c>
      <c r="K657">
        <v>3.6531420000000002E-2</v>
      </c>
      <c r="L657">
        <v>2.552594E-2</v>
      </c>
      <c r="M657">
        <v>3.0432900000000001E-3</v>
      </c>
      <c r="N657">
        <v>2.599156E-2</v>
      </c>
      <c r="O657">
        <v>2.1007700000000001E-2</v>
      </c>
      <c r="P657">
        <v>3.7735280000000003E-2</v>
      </c>
      <c r="Q657">
        <v>1.8803480000000001E-2</v>
      </c>
      <c r="R657">
        <v>3.406679E-2</v>
      </c>
      <c r="S657">
        <v>3.226358E-2</v>
      </c>
      <c r="T657">
        <v>3.0364840000000001E-2</v>
      </c>
      <c r="U657">
        <v>2.1279449999999998E-2</v>
      </c>
    </row>
    <row r="658" spans="1:21" x14ac:dyDescent="0.25">
      <c r="A658" s="20">
        <f>0.000000472056*10^9</f>
        <v>472.05599999999998</v>
      </c>
      <c r="B658">
        <v>2.0265660000000001E-2</v>
      </c>
      <c r="C658">
        <v>3.5229980000000001E-2</v>
      </c>
      <c r="D658">
        <v>1.3287230000000001E-2</v>
      </c>
      <c r="E658">
        <v>2.6665640000000001E-2</v>
      </c>
      <c r="F658">
        <v>2.6519460000000002E-2</v>
      </c>
      <c r="G658">
        <v>2.5943609999999999E-2</v>
      </c>
      <c r="H658">
        <v>1.708252E-2</v>
      </c>
      <c r="I658">
        <v>3.5501730000000002E-2</v>
      </c>
      <c r="J658">
        <v>2.429603E-2</v>
      </c>
      <c r="K658">
        <v>3.3439169999999997E-2</v>
      </c>
      <c r="L658">
        <v>2.812154E-2</v>
      </c>
      <c r="M658">
        <v>1.436891E-2</v>
      </c>
      <c r="N658">
        <v>2.7504770000000001E-2</v>
      </c>
      <c r="O658">
        <v>2.1068050000000001E-2</v>
      </c>
      <c r="P658">
        <v>3.6786439999999997E-2</v>
      </c>
      <c r="Q658">
        <v>2.9617190000000002E-2</v>
      </c>
      <c r="R658">
        <v>2.8676460000000001E-2</v>
      </c>
      <c r="S658">
        <v>2.28363E-2</v>
      </c>
      <c r="T658">
        <v>2.9559040000000002E-2</v>
      </c>
      <c r="U658">
        <v>1.7913410000000001E-2</v>
      </c>
    </row>
    <row r="659" spans="1:21" x14ac:dyDescent="0.25">
      <c r="A659" s="20">
        <f>0.000000473056*10^9</f>
        <v>473.05600000000004</v>
      </c>
      <c r="B659">
        <v>3.3741149999999998E-2</v>
      </c>
      <c r="C659">
        <v>3.272489E-2</v>
      </c>
      <c r="D659">
        <v>1.338102E-2</v>
      </c>
      <c r="E659">
        <v>3.2019359999999997E-2</v>
      </c>
      <c r="F659">
        <v>2.294067E-2</v>
      </c>
      <c r="G659">
        <v>2.0279149999999999E-2</v>
      </c>
      <c r="H659">
        <v>1.6853750000000001E-2</v>
      </c>
      <c r="I659">
        <v>3.1635259999999998E-2</v>
      </c>
      <c r="J659">
        <v>3.4118019999999999E-2</v>
      </c>
      <c r="K659">
        <v>3.1240440000000001E-2</v>
      </c>
      <c r="L659">
        <v>1.657343E-2</v>
      </c>
      <c r="M659">
        <v>2.4860179999999999E-2</v>
      </c>
      <c r="N659">
        <v>2.7477919999999999E-2</v>
      </c>
      <c r="O659">
        <v>2.9712990000000002E-2</v>
      </c>
      <c r="P659">
        <v>3.7380320000000002E-2</v>
      </c>
      <c r="Q659">
        <v>2.5519159999999999E-2</v>
      </c>
      <c r="R659">
        <v>3.1725910000000003E-2</v>
      </c>
      <c r="S659">
        <v>2.679335E-2</v>
      </c>
      <c r="T659">
        <v>3.0267700000000002E-2</v>
      </c>
      <c r="U659">
        <v>1.9695540000000001E-2</v>
      </c>
    </row>
    <row r="660" spans="1:21" x14ac:dyDescent="0.25">
      <c r="A660" s="20">
        <f>0.000000474056*10^9</f>
        <v>474.05599999999998</v>
      </c>
      <c r="B660">
        <v>4.5086479999999998E-2</v>
      </c>
      <c r="C660">
        <v>2.29924E-2</v>
      </c>
      <c r="D660">
        <v>1.2478390000000001E-2</v>
      </c>
      <c r="E660">
        <v>2.5918320000000002E-2</v>
      </c>
      <c r="F660">
        <v>2.8960400000000001E-2</v>
      </c>
      <c r="G660">
        <v>8.4597820000000008E-3</v>
      </c>
      <c r="H660">
        <v>2.4231140000000002E-2</v>
      </c>
      <c r="I660">
        <v>2.8454770000000001E-2</v>
      </c>
      <c r="J660">
        <v>3.1669070000000001E-2</v>
      </c>
      <c r="K660">
        <v>3.9735109999999997E-2</v>
      </c>
      <c r="L660">
        <v>1.2244100000000001E-2</v>
      </c>
      <c r="M660">
        <v>2.2889420000000001E-2</v>
      </c>
      <c r="N660">
        <v>3.3690169999999998E-2</v>
      </c>
      <c r="O660">
        <v>3.6430450000000003E-2</v>
      </c>
      <c r="P660">
        <v>2.9998299999999999E-2</v>
      </c>
      <c r="Q660">
        <v>2.330753E-2</v>
      </c>
      <c r="R660">
        <v>2.84097E-2</v>
      </c>
      <c r="S660">
        <v>3.3307120000000003E-2</v>
      </c>
      <c r="T660">
        <v>3.125766E-2</v>
      </c>
      <c r="U660">
        <v>1.6992090000000001E-2</v>
      </c>
    </row>
    <row r="661" spans="1:21" x14ac:dyDescent="0.25">
      <c r="A661" s="20">
        <f>0.000000475056*10^9</f>
        <v>475.05600000000004</v>
      </c>
      <c r="B661">
        <v>4.193293E-2</v>
      </c>
      <c r="C661">
        <v>2.7140790000000001E-2</v>
      </c>
      <c r="D661">
        <v>1.5029209999999999E-2</v>
      </c>
      <c r="E661">
        <v>1.6618109999999998E-2</v>
      </c>
      <c r="F661">
        <v>2.487572E-2</v>
      </c>
      <c r="G661">
        <v>7.8291460000000004E-3</v>
      </c>
      <c r="H661">
        <v>2.3210979999999999E-2</v>
      </c>
      <c r="I661">
        <v>3.2089300000000001E-2</v>
      </c>
      <c r="J661">
        <v>3.1207619999999998E-2</v>
      </c>
      <c r="K661">
        <v>4.0405879999999998E-2</v>
      </c>
      <c r="L661">
        <v>2.7133060000000001E-2</v>
      </c>
      <c r="M661">
        <v>1.9779830000000002E-2</v>
      </c>
      <c r="N661">
        <v>4.4354360000000002E-2</v>
      </c>
      <c r="O661">
        <v>3.064745E-2</v>
      </c>
      <c r="P661">
        <v>1.5600009999999999E-2</v>
      </c>
      <c r="Q661">
        <v>2.8678619999999998E-2</v>
      </c>
      <c r="R661">
        <v>1.012762E-2</v>
      </c>
      <c r="S661">
        <v>3.5306200000000003E-2</v>
      </c>
      <c r="T661">
        <v>2.633433E-2</v>
      </c>
      <c r="U661">
        <v>7.6539090000000004E-3</v>
      </c>
    </row>
    <row r="662" spans="1:21" x14ac:dyDescent="0.25">
      <c r="A662" s="20">
        <f>0.000000476056*10^9</f>
        <v>476.05599999999998</v>
      </c>
      <c r="B662">
        <v>3.9620929999999999E-2</v>
      </c>
      <c r="C662">
        <v>3.6838549999999998E-2</v>
      </c>
      <c r="D662">
        <v>3.062898E-2</v>
      </c>
      <c r="E662">
        <v>2.143923E-2</v>
      </c>
      <c r="F662">
        <v>1.3352960000000001E-2</v>
      </c>
      <c r="G662">
        <v>1.6412429999999999E-2</v>
      </c>
      <c r="H662">
        <v>1.339252E-2</v>
      </c>
      <c r="I662">
        <v>3.8206209999999997E-2</v>
      </c>
      <c r="J662">
        <v>3.024692E-2</v>
      </c>
      <c r="K662">
        <v>2.5125689999999999E-2</v>
      </c>
      <c r="L662">
        <v>3.8203559999999998E-2</v>
      </c>
      <c r="M662">
        <v>2.385841E-2</v>
      </c>
      <c r="N662">
        <v>3.8033520000000001E-2</v>
      </c>
      <c r="O662">
        <v>2.8043769999999999E-2</v>
      </c>
      <c r="P662">
        <v>1.042354E-2</v>
      </c>
      <c r="Q662">
        <v>2.7093280000000001E-2</v>
      </c>
      <c r="R662">
        <v>1.7700309999999999E-4</v>
      </c>
      <c r="S662">
        <v>3.1221100000000002E-2</v>
      </c>
      <c r="T662">
        <v>2.6667400000000001E-2</v>
      </c>
      <c r="U662">
        <v>5.3030020000000002E-3</v>
      </c>
    </row>
    <row r="663" spans="1:21" x14ac:dyDescent="0.25">
      <c r="A663" s="20">
        <f>0.000000477056*10^9</f>
        <v>477.05599999999998</v>
      </c>
      <c r="B663">
        <v>3.6016409999999999E-2</v>
      </c>
      <c r="C663">
        <v>3.565596E-2</v>
      </c>
      <c r="D663">
        <v>4.205557E-2</v>
      </c>
      <c r="E663">
        <v>3.461028E-2</v>
      </c>
      <c r="F663">
        <v>2.184239E-2</v>
      </c>
      <c r="G663">
        <v>2.0488619999999999E-2</v>
      </c>
      <c r="H663">
        <v>1.6504580000000001E-2</v>
      </c>
      <c r="I663">
        <v>3.9216429999999997E-2</v>
      </c>
      <c r="J663">
        <v>1.8268550000000001E-2</v>
      </c>
      <c r="K663">
        <v>1.350088E-2</v>
      </c>
      <c r="L663">
        <v>3.0797890000000001E-2</v>
      </c>
      <c r="M663">
        <v>2.4747410000000001E-2</v>
      </c>
      <c r="N663">
        <v>1.843643E-2</v>
      </c>
      <c r="O663">
        <v>4.253738E-2</v>
      </c>
      <c r="P663">
        <v>2.4334540000000002E-2</v>
      </c>
      <c r="Q663">
        <v>2.6193210000000001E-2</v>
      </c>
      <c r="R663">
        <v>9.9010569999999996E-3</v>
      </c>
      <c r="S663">
        <v>2.3050870000000001E-2</v>
      </c>
      <c r="T663">
        <v>3.4150319999999998E-2</v>
      </c>
      <c r="U663">
        <v>1.0484739999999999E-2</v>
      </c>
    </row>
    <row r="664" spans="1:21" x14ac:dyDescent="0.25">
      <c r="A664" s="20">
        <f>0.000000478056*10^9</f>
        <v>478.05599999999998</v>
      </c>
      <c r="B664">
        <v>1.770128E-2</v>
      </c>
      <c r="C664">
        <v>2.7551740000000002E-2</v>
      </c>
      <c r="D664">
        <v>3.5605379999999999E-2</v>
      </c>
      <c r="E664">
        <v>4.233729E-2</v>
      </c>
      <c r="F664">
        <v>3.7534379999999999E-2</v>
      </c>
      <c r="G664">
        <v>1.206316E-2</v>
      </c>
      <c r="H664">
        <v>3.2353880000000002E-2</v>
      </c>
      <c r="I664">
        <v>2.5848900000000001E-2</v>
      </c>
      <c r="J664">
        <v>1.051942E-2</v>
      </c>
      <c r="K664">
        <v>1.6397829999999999E-2</v>
      </c>
      <c r="L664">
        <v>2.022403E-2</v>
      </c>
      <c r="M664">
        <v>1.6807639999999999E-2</v>
      </c>
      <c r="N664">
        <v>1.1581320000000001E-2</v>
      </c>
      <c r="O664">
        <v>4.8297729999999997E-2</v>
      </c>
      <c r="P664">
        <v>3.621158E-2</v>
      </c>
      <c r="Q664">
        <v>3.5866729999999999E-2</v>
      </c>
      <c r="R664">
        <v>1.7673379999999999E-2</v>
      </c>
      <c r="S664">
        <v>1.6092240000000001E-2</v>
      </c>
      <c r="T664">
        <v>2.927397E-2</v>
      </c>
      <c r="U664">
        <v>1.141931E-2</v>
      </c>
    </row>
    <row r="665" spans="1:21" x14ac:dyDescent="0.25">
      <c r="A665" s="20">
        <f>0.000000479056*10^9</f>
        <v>479.05600000000004</v>
      </c>
      <c r="B665">
        <v>2.916011E-3</v>
      </c>
      <c r="C665">
        <v>2.6495250000000001E-2</v>
      </c>
      <c r="D665">
        <v>3.1056859999999999E-2</v>
      </c>
      <c r="E665">
        <v>4.254546E-2</v>
      </c>
      <c r="F665">
        <v>3.156569E-2</v>
      </c>
      <c r="G665">
        <v>5.3907E-3</v>
      </c>
      <c r="H665">
        <v>3.758943E-2</v>
      </c>
      <c r="I665">
        <v>1.476066E-2</v>
      </c>
      <c r="J665">
        <v>2.4396620000000001E-2</v>
      </c>
      <c r="K665">
        <v>2.0124260000000001E-2</v>
      </c>
      <c r="L665">
        <v>2.0318940000000001E-2</v>
      </c>
      <c r="M665">
        <v>2.1566330000000002E-2</v>
      </c>
      <c r="N665">
        <v>1.540393E-2</v>
      </c>
      <c r="O665">
        <v>3.1594669999999998E-2</v>
      </c>
      <c r="P665">
        <v>2.3068450000000001E-2</v>
      </c>
      <c r="Q665">
        <v>4.0953799999999999E-2</v>
      </c>
      <c r="R665">
        <v>1.3706919999999999E-2</v>
      </c>
      <c r="S665">
        <v>1.8846399999999999E-2</v>
      </c>
      <c r="T665">
        <v>1.4634960000000001E-2</v>
      </c>
      <c r="U665">
        <v>1.1948810000000001E-2</v>
      </c>
    </row>
    <row r="666" spans="1:21" x14ac:dyDescent="0.25">
      <c r="A666" s="20">
        <f>0.000000480056*10^9</f>
        <v>480.05600000000004</v>
      </c>
      <c r="B666">
        <v>4.1773160000000004E-3</v>
      </c>
      <c r="C666">
        <v>3.3116970000000003E-2</v>
      </c>
      <c r="D666">
        <v>2.7483299999999999E-2</v>
      </c>
      <c r="E666">
        <v>3.3909679999999998E-2</v>
      </c>
      <c r="F666">
        <v>1.9704880000000001E-2</v>
      </c>
      <c r="G666">
        <v>1.455073E-2</v>
      </c>
      <c r="H666">
        <v>3.2251769999999999E-2</v>
      </c>
      <c r="I666">
        <v>2.3281779999999998E-2</v>
      </c>
      <c r="J666">
        <v>3.5074370000000001E-2</v>
      </c>
      <c r="K666">
        <v>2.0705100000000001E-2</v>
      </c>
      <c r="L666">
        <v>2.3147270000000001E-2</v>
      </c>
      <c r="M666">
        <v>3.531567E-2</v>
      </c>
      <c r="N666">
        <v>1.7801319999999999E-2</v>
      </c>
      <c r="O666">
        <v>2.3318350000000002E-2</v>
      </c>
      <c r="P666">
        <v>1.0023300000000001E-2</v>
      </c>
      <c r="Q666">
        <v>3.6644080000000002E-2</v>
      </c>
      <c r="R666">
        <v>1.529345E-2</v>
      </c>
      <c r="S666">
        <v>3.2057009999999997E-2</v>
      </c>
      <c r="T666">
        <v>8.2615740000000007E-3</v>
      </c>
      <c r="U666">
        <v>2.006399E-2</v>
      </c>
    </row>
    <row r="667" spans="1:21" x14ac:dyDescent="0.25">
      <c r="A667" s="20">
        <f>0.000000481056*10^9</f>
        <v>481.05599999999998</v>
      </c>
      <c r="B667">
        <v>1.128034E-2</v>
      </c>
      <c r="C667">
        <v>2.6800480000000002E-2</v>
      </c>
      <c r="D667">
        <v>1.439372E-2</v>
      </c>
      <c r="E667">
        <v>2.3820850000000001E-2</v>
      </c>
      <c r="F667">
        <v>2.6707749999999999E-2</v>
      </c>
      <c r="G667">
        <v>2.1484840000000002E-2</v>
      </c>
      <c r="H667">
        <v>2.734489E-2</v>
      </c>
      <c r="I667">
        <v>2.9421570000000001E-2</v>
      </c>
      <c r="J667">
        <v>2.605965E-2</v>
      </c>
      <c r="K667">
        <v>2.9951419999999999E-2</v>
      </c>
      <c r="L667">
        <v>1.296044E-2</v>
      </c>
      <c r="M667">
        <v>3.2548979999999998E-2</v>
      </c>
      <c r="N667">
        <v>2.1008160000000001E-2</v>
      </c>
      <c r="O667">
        <v>2.8388569999999998E-2</v>
      </c>
      <c r="P667">
        <v>2.3958940000000001E-2</v>
      </c>
      <c r="Q667">
        <v>2.9908489999999999E-2</v>
      </c>
      <c r="R667">
        <v>2.2647509999999999E-2</v>
      </c>
      <c r="S667">
        <v>3.2960620000000003E-2</v>
      </c>
      <c r="T667">
        <v>1.5132420000000001E-2</v>
      </c>
      <c r="U667">
        <v>2.1799389999999998E-2</v>
      </c>
    </row>
    <row r="668" spans="1:21" x14ac:dyDescent="0.25">
      <c r="A668" s="20">
        <f>0.000000482056*10^9</f>
        <v>482.05599999999998</v>
      </c>
      <c r="B668">
        <v>1.8367910000000001E-2</v>
      </c>
      <c r="C668">
        <v>1.145385E-2</v>
      </c>
      <c r="D668">
        <v>5.0631010000000004E-3</v>
      </c>
      <c r="E668">
        <v>2.0565630000000001E-2</v>
      </c>
      <c r="F668">
        <v>3.6253809999999997E-2</v>
      </c>
      <c r="G668">
        <v>1.577483E-2</v>
      </c>
      <c r="H668">
        <v>2.3793689999999999E-2</v>
      </c>
      <c r="I668">
        <v>2.2605070000000001E-2</v>
      </c>
      <c r="J668">
        <v>2.2414690000000001E-2</v>
      </c>
      <c r="K668">
        <v>3.5890129999999999E-2</v>
      </c>
      <c r="L668">
        <v>5.1836210000000002E-3</v>
      </c>
      <c r="M668">
        <v>2.495692E-2</v>
      </c>
      <c r="N668">
        <v>2.3169800000000001E-2</v>
      </c>
      <c r="O668">
        <v>2.350963E-2</v>
      </c>
      <c r="P668">
        <v>3.855219E-2</v>
      </c>
      <c r="Q668">
        <v>2.7410629999999998E-2</v>
      </c>
      <c r="R668">
        <v>1.8239229999999999E-2</v>
      </c>
      <c r="S668">
        <v>1.967961E-2</v>
      </c>
      <c r="T668">
        <v>2.6575580000000001E-2</v>
      </c>
      <c r="U668">
        <v>1.5637669999999999E-2</v>
      </c>
    </row>
    <row r="669" spans="1:21" x14ac:dyDescent="0.25">
      <c r="A669" s="20">
        <f>0.000000483056*10^9</f>
        <v>483.05600000000004</v>
      </c>
      <c r="B669">
        <v>2.3784759999999999E-2</v>
      </c>
      <c r="C669">
        <v>1.5256189999999999E-2</v>
      </c>
      <c r="D669">
        <v>-9.1918040000000005E-4</v>
      </c>
      <c r="E669">
        <v>2.0107050000000001E-2</v>
      </c>
      <c r="F669">
        <v>3.0511119999999999E-2</v>
      </c>
      <c r="G669">
        <v>1.5842680000000001E-2</v>
      </c>
      <c r="H669">
        <v>3.1860979999999997E-2</v>
      </c>
      <c r="I669">
        <v>2.249696E-2</v>
      </c>
      <c r="J669">
        <v>3.3126969999999999E-2</v>
      </c>
      <c r="K669">
        <v>2.0788210000000001E-2</v>
      </c>
      <c r="L669">
        <v>2.0281759999999999E-2</v>
      </c>
      <c r="M669">
        <v>3.1432149999999999E-2</v>
      </c>
      <c r="N669">
        <v>2.1965749999999999E-2</v>
      </c>
      <c r="O669">
        <v>1.8922629999999999E-2</v>
      </c>
      <c r="P669">
        <v>3.0271280000000001E-2</v>
      </c>
      <c r="Q669">
        <v>2.8880840000000001E-2</v>
      </c>
      <c r="R669">
        <v>7.7902620000000001E-3</v>
      </c>
      <c r="S669">
        <v>1.897304E-2</v>
      </c>
      <c r="T669">
        <v>2.962849E-2</v>
      </c>
      <c r="U669">
        <v>1.4647179999999999E-2</v>
      </c>
    </row>
    <row r="670" spans="1:21" x14ac:dyDescent="0.25">
      <c r="A670" s="20">
        <f>0.000000484056*10^9</f>
        <v>484.05599999999998</v>
      </c>
      <c r="B670">
        <v>2.5516199999999999E-2</v>
      </c>
      <c r="C670">
        <v>3.1273219999999997E-2</v>
      </c>
      <c r="D670">
        <v>-1.318215E-3</v>
      </c>
      <c r="E670">
        <v>2.2399780000000001E-2</v>
      </c>
      <c r="F670">
        <v>2.1749899999999999E-2</v>
      </c>
      <c r="G670">
        <v>2.7514759999999999E-2</v>
      </c>
      <c r="H670">
        <v>4.8252620000000003E-2</v>
      </c>
      <c r="I670">
        <v>2.8385670000000002E-2</v>
      </c>
      <c r="J670">
        <v>4.6035560000000003E-2</v>
      </c>
      <c r="K670">
        <v>8.72619E-3</v>
      </c>
      <c r="L670">
        <v>3.2673599999999997E-2</v>
      </c>
      <c r="M670">
        <v>3.6576240000000003E-2</v>
      </c>
      <c r="N670">
        <v>1.909516E-2</v>
      </c>
      <c r="O670">
        <v>2.36881E-2</v>
      </c>
      <c r="P670">
        <v>2.1023719999999999E-2</v>
      </c>
      <c r="Q670">
        <v>2.1626590000000001E-2</v>
      </c>
      <c r="R670">
        <v>1.2624659999999999E-2</v>
      </c>
      <c r="S670">
        <v>2.0537630000000001E-2</v>
      </c>
      <c r="T670">
        <v>2.7090679999999999E-2</v>
      </c>
      <c r="U670">
        <v>1.4208780000000001E-2</v>
      </c>
    </row>
    <row r="671" spans="1:21" x14ac:dyDescent="0.25">
      <c r="A671" s="20">
        <f>0.000000485056*10^9</f>
        <v>485.05599999999998</v>
      </c>
      <c r="B671">
        <v>2.1029180000000001E-2</v>
      </c>
      <c r="C671">
        <v>3.0149749999999999E-2</v>
      </c>
      <c r="D671">
        <v>8.2177650000000001E-3</v>
      </c>
      <c r="E671">
        <v>2.869118E-2</v>
      </c>
      <c r="F671">
        <v>1.8312620000000002E-2</v>
      </c>
      <c r="G671">
        <v>3.4152589999999997E-2</v>
      </c>
      <c r="H671">
        <v>4.8678979999999997E-2</v>
      </c>
      <c r="I671">
        <v>2.7684429999999999E-2</v>
      </c>
      <c r="J671">
        <v>5.1973529999999997E-2</v>
      </c>
      <c r="K671">
        <v>1.900934E-2</v>
      </c>
      <c r="L671">
        <v>2.4646459999999999E-2</v>
      </c>
      <c r="M671">
        <v>2.541506E-2</v>
      </c>
      <c r="N671">
        <v>1.7029840000000001E-2</v>
      </c>
      <c r="O671">
        <v>2.373453E-2</v>
      </c>
      <c r="P671">
        <v>2.2416869999999998E-2</v>
      </c>
      <c r="Q671">
        <v>1.160548E-2</v>
      </c>
      <c r="R671">
        <v>2.510273E-2</v>
      </c>
      <c r="S671">
        <v>7.8834579999999994E-3</v>
      </c>
      <c r="T671">
        <v>2.659394E-2</v>
      </c>
      <c r="U671">
        <v>1.414319E-2</v>
      </c>
    </row>
    <row r="672" spans="1:21" x14ac:dyDescent="0.25">
      <c r="A672" s="20">
        <f>0.000000486056*10^9</f>
        <v>486.05600000000004</v>
      </c>
      <c r="B672">
        <v>1.305718E-2</v>
      </c>
      <c r="C672">
        <v>1.501067E-2</v>
      </c>
      <c r="D672">
        <v>1.411543E-2</v>
      </c>
      <c r="E672">
        <v>2.8358020000000001E-2</v>
      </c>
      <c r="F672">
        <v>1.0286160000000001E-2</v>
      </c>
      <c r="G672">
        <v>2.6077920000000001E-2</v>
      </c>
      <c r="H672">
        <v>3.4007540000000003E-2</v>
      </c>
      <c r="I672">
        <v>2.0028379999999998E-2</v>
      </c>
      <c r="J672">
        <v>4.7593249999999997E-2</v>
      </c>
      <c r="K672">
        <v>3.1602070000000003E-2</v>
      </c>
      <c r="L672">
        <v>1.926487E-2</v>
      </c>
      <c r="M672">
        <v>1.557802E-2</v>
      </c>
      <c r="N672">
        <v>2.4652739999999999E-2</v>
      </c>
      <c r="O672">
        <v>1.9495869999999998E-2</v>
      </c>
      <c r="P672">
        <v>1.9956999999999999E-2</v>
      </c>
      <c r="Q672">
        <v>1.8183230000000002E-2</v>
      </c>
      <c r="R672">
        <v>2.3276419999999999E-2</v>
      </c>
      <c r="S672">
        <v>6.2553930000000004E-4</v>
      </c>
      <c r="T672">
        <v>2.1231440000000001E-2</v>
      </c>
      <c r="U672">
        <v>1.824375E-2</v>
      </c>
    </row>
    <row r="673" spans="1:21" x14ac:dyDescent="0.25">
      <c r="A673" s="20">
        <f>0.000000487056*10^9</f>
        <v>487.05600000000004</v>
      </c>
      <c r="B673">
        <v>1.467074E-2</v>
      </c>
      <c r="C673">
        <v>1.1807359999999999E-2</v>
      </c>
      <c r="D673">
        <v>1.8033529999999999E-2</v>
      </c>
      <c r="E673">
        <v>1.714978E-2</v>
      </c>
      <c r="F673">
        <v>6.7070680000000001E-3</v>
      </c>
      <c r="G673">
        <v>2.1161760000000002E-2</v>
      </c>
      <c r="H673">
        <v>2.3221439999999999E-2</v>
      </c>
      <c r="I673">
        <v>1.8091469999999998E-2</v>
      </c>
      <c r="J673">
        <v>4.1912089999999999E-2</v>
      </c>
      <c r="K673">
        <v>3.2941199999999997E-2</v>
      </c>
      <c r="L673">
        <v>2.8349949999999999E-2</v>
      </c>
      <c r="M673">
        <v>1.7331470000000002E-2</v>
      </c>
      <c r="N673">
        <v>3.4253449999999998E-2</v>
      </c>
      <c r="O673">
        <v>1.5905309999999999E-2</v>
      </c>
      <c r="P673">
        <v>1.491993E-2</v>
      </c>
      <c r="Q673">
        <v>3.6244850000000002E-2</v>
      </c>
      <c r="R673">
        <v>1.3257710000000001E-2</v>
      </c>
      <c r="S673">
        <v>8.8385870000000002E-3</v>
      </c>
      <c r="T673">
        <v>1.40752E-2</v>
      </c>
      <c r="U673">
        <v>1.878467E-2</v>
      </c>
    </row>
    <row r="674" spans="1:21" x14ac:dyDescent="0.25">
      <c r="A674" s="20">
        <f>0.000000488056*10^9</f>
        <v>488.05599999999998</v>
      </c>
      <c r="B674">
        <v>3.1138249999999999E-2</v>
      </c>
      <c r="C674">
        <v>2.3431839999999999E-2</v>
      </c>
      <c r="D674">
        <v>2.9347160000000001E-2</v>
      </c>
      <c r="E674">
        <v>1.355044E-2</v>
      </c>
      <c r="F674">
        <v>3.0472369999999999E-2</v>
      </c>
      <c r="G674">
        <v>2.694889E-2</v>
      </c>
      <c r="H674">
        <v>2.1338200000000002E-2</v>
      </c>
      <c r="I674">
        <v>2.603376E-2</v>
      </c>
      <c r="J674">
        <v>3.5924129999999999E-2</v>
      </c>
      <c r="K674">
        <v>2.8802669999999999E-2</v>
      </c>
      <c r="L674">
        <v>3.6262229999999999E-2</v>
      </c>
      <c r="M674">
        <v>2.135542E-2</v>
      </c>
      <c r="N674">
        <v>2.3492409999999998E-2</v>
      </c>
      <c r="O674">
        <v>1.335105E-2</v>
      </c>
      <c r="P674">
        <v>2.0173880000000002E-2</v>
      </c>
      <c r="Q674">
        <v>4.2537569999999997E-2</v>
      </c>
      <c r="R674">
        <v>1.3160959999999999E-2</v>
      </c>
      <c r="S674">
        <v>1.7529860000000001E-2</v>
      </c>
      <c r="T674">
        <v>1.8306139999999999E-2</v>
      </c>
      <c r="U674">
        <v>2.182243E-2</v>
      </c>
    </row>
    <row r="675" spans="1:21" x14ac:dyDescent="0.25">
      <c r="A675" s="20">
        <f>0.000000489056*10^9</f>
        <v>489.05599999999998</v>
      </c>
      <c r="B675">
        <v>4.6310110000000002E-2</v>
      </c>
      <c r="C675">
        <v>2.852027E-2</v>
      </c>
      <c r="D675">
        <v>3.6854890000000001E-2</v>
      </c>
      <c r="E675">
        <v>2.3040379999999999E-2</v>
      </c>
      <c r="F675">
        <v>5.7182869999999997E-2</v>
      </c>
      <c r="G675">
        <v>2.386955E-2</v>
      </c>
      <c r="H675">
        <v>2.1937729999999999E-2</v>
      </c>
      <c r="I675">
        <v>2.6863629999999999E-2</v>
      </c>
      <c r="J675">
        <v>2.5081780000000001E-2</v>
      </c>
      <c r="K675">
        <v>2.876196E-2</v>
      </c>
      <c r="L675">
        <v>2.823558E-2</v>
      </c>
      <c r="M675">
        <v>2.4799709999999999E-2</v>
      </c>
      <c r="N675">
        <v>1.192413E-2</v>
      </c>
      <c r="O675">
        <v>2.0213700000000001E-2</v>
      </c>
      <c r="P675">
        <v>3.6103799999999998E-2</v>
      </c>
      <c r="Q675">
        <v>3.182318E-2</v>
      </c>
      <c r="R675">
        <v>2.368924E-2</v>
      </c>
      <c r="S675">
        <v>1.5750299999999998E-2</v>
      </c>
      <c r="T675">
        <v>2.3817540000000002E-2</v>
      </c>
      <c r="U675">
        <v>3.2655299999999998E-2</v>
      </c>
    </row>
    <row r="676" spans="1:21" x14ac:dyDescent="0.25">
      <c r="A676" s="20">
        <f>0.000000490056*10^9</f>
        <v>490.05600000000004</v>
      </c>
      <c r="B676">
        <v>4.8311069999999998E-2</v>
      </c>
      <c r="C676">
        <v>1.9453720000000001E-2</v>
      </c>
      <c r="D676">
        <v>3.1099249999999998E-2</v>
      </c>
      <c r="E676">
        <v>2.5570889999999999E-2</v>
      </c>
      <c r="F676">
        <v>4.991984E-2</v>
      </c>
      <c r="G676">
        <v>1.9399030000000001E-2</v>
      </c>
      <c r="H676">
        <v>2.0388119999999999E-2</v>
      </c>
      <c r="I676">
        <v>2.284839E-2</v>
      </c>
      <c r="J676">
        <v>2.1807969999999999E-2</v>
      </c>
      <c r="K676">
        <v>3.2265219999999997E-2</v>
      </c>
      <c r="L676">
        <v>1.2303100000000001E-2</v>
      </c>
      <c r="M676">
        <v>2.1040759999999999E-2</v>
      </c>
      <c r="N676">
        <v>2.3077819999999999E-2</v>
      </c>
      <c r="O676">
        <v>2.960289E-2</v>
      </c>
      <c r="P676">
        <v>4.2882780000000002E-2</v>
      </c>
      <c r="Q676">
        <v>2.4174129999999999E-2</v>
      </c>
      <c r="R676">
        <v>2.8020079999999999E-2</v>
      </c>
      <c r="S676">
        <v>1.3607350000000001E-2</v>
      </c>
      <c r="T676">
        <v>2.099883E-2</v>
      </c>
      <c r="U676">
        <v>2.8872209999999999E-2</v>
      </c>
    </row>
    <row r="677" spans="1:21" x14ac:dyDescent="0.25">
      <c r="A677" s="20">
        <f>0.000000491056*10^9</f>
        <v>491.05599999999998</v>
      </c>
      <c r="B677">
        <v>4.028814E-2</v>
      </c>
      <c r="C677">
        <v>1.159613E-2</v>
      </c>
      <c r="D677">
        <v>2.6279E-2</v>
      </c>
      <c r="E677">
        <v>2.1341800000000001E-2</v>
      </c>
      <c r="F677">
        <v>3.0312559999999999E-2</v>
      </c>
      <c r="G677">
        <v>3.4189990000000003E-2</v>
      </c>
      <c r="H677">
        <v>1.213148E-2</v>
      </c>
      <c r="I677">
        <v>2.4566729999999998E-2</v>
      </c>
      <c r="J677">
        <v>3.1489620000000003E-2</v>
      </c>
      <c r="K677">
        <v>2.393238E-2</v>
      </c>
      <c r="L677">
        <v>1.024386E-2</v>
      </c>
      <c r="M677">
        <v>1.479137E-2</v>
      </c>
      <c r="N677">
        <v>2.971795E-2</v>
      </c>
      <c r="O677">
        <v>2.8054200000000001E-2</v>
      </c>
      <c r="P677">
        <v>2.960846E-2</v>
      </c>
      <c r="Q677">
        <v>2.906533E-2</v>
      </c>
      <c r="R677">
        <v>1.8089250000000001E-2</v>
      </c>
      <c r="S677">
        <v>1.918108E-2</v>
      </c>
      <c r="T677">
        <v>2.0918579999999999E-2</v>
      </c>
      <c r="U677">
        <v>1.6604520000000001E-2</v>
      </c>
    </row>
    <row r="678" spans="1:21" x14ac:dyDescent="0.25">
      <c r="A678" s="20">
        <f>0.000000492056*10^9</f>
        <v>492.05599999999998</v>
      </c>
      <c r="B678">
        <v>2.994875E-2</v>
      </c>
      <c r="C678">
        <v>1.1978849999999999E-2</v>
      </c>
      <c r="D678">
        <v>3.224134E-2</v>
      </c>
      <c r="E678">
        <v>2.5254849999999999E-2</v>
      </c>
      <c r="F678">
        <v>2.5799450000000002E-2</v>
      </c>
      <c r="G678">
        <v>4.7749380000000001E-2</v>
      </c>
      <c r="H678">
        <v>1.6167950000000001E-3</v>
      </c>
      <c r="I678">
        <v>2.703641E-2</v>
      </c>
      <c r="J678">
        <v>3.7335569999999998E-2</v>
      </c>
      <c r="K678">
        <v>9.7062910000000006E-3</v>
      </c>
      <c r="L678">
        <v>2.3488700000000001E-2</v>
      </c>
      <c r="M678">
        <v>1.9831270000000002E-2</v>
      </c>
      <c r="N678">
        <v>2.351458E-2</v>
      </c>
      <c r="O678">
        <v>2.7232739999999998E-2</v>
      </c>
      <c r="P678">
        <v>1.62752E-2</v>
      </c>
      <c r="Q678">
        <v>3.3241260000000002E-2</v>
      </c>
      <c r="R678">
        <v>9.9224570000000008E-3</v>
      </c>
      <c r="S678">
        <v>2.4747129999999999E-2</v>
      </c>
      <c r="T678">
        <v>2.4180940000000001E-2</v>
      </c>
      <c r="U678">
        <v>2.4345869999999999E-2</v>
      </c>
    </row>
    <row r="679" spans="1:21" x14ac:dyDescent="0.25">
      <c r="A679" s="20">
        <f>0.000000493056*10^9</f>
        <v>493.05600000000004</v>
      </c>
      <c r="B679">
        <v>2.6850039999999999E-2</v>
      </c>
      <c r="C679">
        <v>9.0524119999999993E-3</v>
      </c>
      <c r="D679">
        <v>3.5156649999999998E-2</v>
      </c>
      <c r="E679">
        <v>3.407118E-2</v>
      </c>
      <c r="F679">
        <v>3.1242430000000002E-2</v>
      </c>
      <c r="G679">
        <v>3.1552080000000003E-2</v>
      </c>
      <c r="H679">
        <v>6.7834100000000001E-3</v>
      </c>
      <c r="I679">
        <v>2.4307680000000002E-2</v>
      </c>
      <c r="J679">
        <v>2.8197489999999999E-2</v>
      </c>
      <c r="K679">
        <v>1.450979E-2</v>
      </c>
      <c r="L679">
        <v>2.789879E-2</v>
      </c>
      <c r="M679">
        <v>3.0538450000000002E-2</v>
      </c>
      <c r="N679">
        <v>2.784737E-2</v>
      </c>
      <c r="O679">
        <v>3.1384990000000001E-2</v>
      </c>
      <c r="P679">
        <v>9.5002539999999996E-3</v>
      </c>
      <c r="Q679">
        <v>2.948549E-2</v>
      </c>
      <c r="R679">
        <v>1.4660289999999999E-2</v>
      </c>
      <c r="S679">
        <v>2.4452979999999999E-2</v>
      </c>
      <c r="T679">
        <v>2.294407E-2</v>
      </c>
      <c r="U679">
        <v>3.4135659999999998E-2</v>
      </c>
    </row>
    <row r="680" spans="1:21" x14ac:dyDescent="0.25">
      <c r="A680" s="20">
        <f>0.000000494056*10^9</f>
        <v>494.05600000000004</v>
      </c>
      <c r="B680">
        <v>2.33406E-2</v>
      </c>
      <c r="C680">
        <v>9.0343030000000005E-3</v>
      </c>
      <c r="D680">
        <v>2.6784160000000001E-2</v>
      </c>
      <c r="E680">
        <v>3.2526680000000002E-2</v>
      </c>
      <c r="F680">
        <v>3.5862320000000003E-2</v>
      </c>
      <c r="G680">
        <v>9.46286E-3</v>
      </c>
      <c r="H680">
        <v>2.1951160000000001E-2</v>
      </c>
      <c r="I680">
        <v>1.6039270000000001E-2</v>
      </c>
      <c r="J680">
        <v>2.2495359999999999E-2</v>
      </c>
      <c r="K680">
        <v>3.0194970000000002E-2</v>
      </c>
      <c r="L680">
        <v>2.1606259999999999E-2</v>
      </c>
      <c r="M680">
        <v>3.6823420000000003E-2</v>
      </c>
      <c r="N680">
        <v>3.7451379999999999E-2</v>
      </c>
      <c r="O680">
        <v>2.7352660000000001E-2</v>
      </c>
      <c r="P680">
        <v>4.8734E-3</v>
      </c>
      <c r="Q680">
        <v>2.2679540000000002E-2</v>
      </c>
      <c r="R680">
        <v>1.913958E-2</v>
      </c>
      <c r="S680">
        <v>2.0983700000000001E-2</v>
      </c>
      <c r="T680">
        <v>2.1319629999999999E-2</v>
      </c>
      <c r="U680">
        <v>2.7505180000000001E-2</v>
      </c>
    </row>
    <row r="681" spans="1:21" x14ac:dyDescent="0.25">
      <c r="A681" s="20">
        <f>0.000000495056*10^9</f>
        <v>495.05599999999998</v>
      </c>
      <c r="B681">
        <v>1.1818159999999999E-2</v>
      </c>
      <c r="C681">
        <v>2.838367E-2</v>
      </c>
      <c r="D681">
        <v>1.9402320000000001E-2</v>
      </c>
      <c r="E681">
        <v>2.0733729999999999E-2</v>
      </c>
      <c r="F681">
        <v>2.712848E-2</v>
      </c>
      <c r="G681">
        <v>1.7849739999999999E-2</v>
      </c>
      <c r="H681">
        <v>3.1185419999999998E-2</v>
      </c>
      <c r="I681">
        <v>1.5951219999999999E-2</v>
      </c>
      <c r="J681">
        <v>2.7969339999999999E-2</v>
      </c>
      <c r="K681">
        <v>3.33624E-2</v>
      </c>
      <c r="L681">
        <v>2.6242930000000001E-2</v>
      </c>
      <c r="M681">
        <v>3.3235599999999997E-2</v>
      </c>
      <c r="N681">
        <v>3.4371659999999998E-2</v>
      </c>
      <c r="O681">
        <v>2.1125580000000001E-2</v>
      </c>
      <c r="P681">
        <v>1.270842E-2</v>
      </c>
      <c r="Q681">
        <v>1.8658569999999999E-2</v>
      </c>
      <c r="R681">
        <v>1.499751E-2</v>
      </c>
      <c r="S681">
        <v>2.5106150000000001E-2</v>
      </c>
      <c r="T681">
        <v>2.491049E-2</v>
      </c>
      <c r="U681">
        <v>1.8332279999999999E-2</v>
      </c>
    </row>
    <row r="682" spans="1:21" x14ac:dyDescent="0.25">
      <c r="A682" s="20">
        <f>0.000000496056*10^9</f>
        <v>496.05599999999993</v>
      </c>
      <c r="B682">
        <v>1.487932E-2</v>
      </c>
      <c r="C682">
        <v>3.6997660000000002E-2</v>
      </c>
      <c r="D682">
        <v>2.3288409999999999E-2</v>
      </c>
      <c r="E682">
        <v>1.6832779999999999E-2</v>
      </c>
      <c r="F682">
        <v>1.766063E-2</v>
      </c>
      <c r="G682">
        <v>3.6938159999999998E-2</v>
      </c>
      <c r="H682">
        <v>2.9606830000000001E-2</v>
      </c>
      <c r="I682">
        <v>2.7060069999999999E-2</v>
      </c>
      <c r="J682">
        <v>2.287579E-2</v>
      </c>
      <c r="K682">
        <v>2.9364459999999998E-2</v>
      </c>
      <c r="L682">
        <v>2.8628730000000002E-2</v>
      </c>
      <c r="M682">
        <v>2.023577E-2</v>
      </c>
      <c r="N682">
        <v>2.4847259999999999E-2</v>
      </c>
      <c r="O682">
        <v>2.5185630000000001E-2</v>
      </c>
      <c r="P682">
        <v>2.762848E-2</v>
      </c>
      <c r="Q682">
        <v>2.0693710000000001E-2</v>
      </c>
      <c r="R682">
        <v>1.684428E-2</v>
      </c>
      <c r="S682">
        <v>3.5481199999999997E-2</v>
      </c>
      <c r="T682">
        <v>2.5846239999999999E-2</v>
      </c>
      <c r="U682">
        <v>1.699297E-2</v>
      </c>
    </row>
    <row r="683" spans="1:21" x14ac:dyDescent="0.25">
      <c r="A683" s="20">
        <f>0.000000497056*10^9</f>
        <v>497.05600000000004</v>
      </c>
      <c r="B683">
        <v>3.4763160000000001E-2</v>
      </c>
      <c r="C683">
        <v>1.20803E-2</v>
      </c>
      <c r="D683">
        <v>2.8041710000000001E-2</v>
      </c>
      <c r="E683">
        <v>1.4330600000000001E-2</v>
      </c>
      <c r="F683">
        <v>2.6952819999999999E-2</v>
      </c>
      <c r="G683">
        <v>3.466064E-2</v>
      </c>
      <c r="H683">
        <v>1.98015E-2</v>
      </c>
      <c r="I683">
        <v>3.3924650000000001E-2</v>
      </c>
      <c r="J683">
        <v>1.0468399999999999E-2</v>
      </c>
      <c r="K683">
        <v>2.8067780000000001E-2</v>
      </c>
      <c r="L683">
        <v>1.489591E-2</v>
      </c>
      <c r="M683">
        <v>1.075042E-2</v>
      </c>
      <c r="N683">
        <v>2.0526880000000001E-2</v>
      </c>
      <c r="O683">
        <v>3.279456E-2</v>
      </c>
      <c r="P683">
        <v>3.5466549999999999E-2</v>
      </c>
      <c r="Q683">
        <v>2.364755E-2</v>
      </c>
      <c r="R683">
        <v>2.7764779999999999E-2</v>
      </c>
      <c r="S683">
        <v>3.5432180000000001E-2</v>
      </c>
      <c r="T683">
        <v>1.7894750000000001E-2</v>
      </c>
      <c r="U683">
        <v>2.0034739999999999E-2</v>
      </c>
    </row>
    <row r="684" spans="1:21" x14ac:dyDescent="0.25">
      <c r="A684" s="20">
        <f>0.000000498056*10^9</f>
        <v>498.05599999999998</v>
      </c>
      <c r="B684">
        <v>3.8996839999999998E-2</v>
      </c>
      <c r="C684">
        <v>-4.7699680000000003E-3</v>
      </c>
      <c r="D684">
        <v>2.247683E-2</v>
      </c>
      <c r="E684">
        <v>5.0353960000000001E-3</v>
      </c>
      <c r="F684">
        <v>2.9937990000000001E-2</v>
      </c>
      <c r="G684">
        <v>2.289387E-2</v>
      </c>
      <c r="H684">
        <v>1.7847600000000002E-2</v>
      </c>
      <c r="I684">
        <v>2.9459849999999999E-2</v>
      </c>
      <c r="J684">
        <v>1.1785550000000001E-2</v>
      </c>
      <c r="K684">
        <v>2.551892E-2</v>
      </c>
      <c r="L684">
        <v>1.4602789999999999E-2</v>
      </c>
      <c r="M684">
        <v>1.4946589999999999E-2</v>
      </c>
      <c r="N684">
        <v>2.0060950000000001E-2</v>
      </c>
      <c r="O684">
        <v>2.9799590000000001E-2</v>
      </c>
      <c r="P684">
        <v>3.338344E-2</v>
      </c>
      <c r="Q684">
        <v>2.8251289999999998E-2</v>
      </c>
      <c r="R684">
        <v>2.718077E-2</v>
      </c>
      <c r="S684">
        <v>2.6025340000000001E-2</v>
      </c>
      <c r="T684">
        <v>1.3010799999999999E-2</v>
      </c>
      <c r="U684">
        <v>1.9202469999999999E-2</v>
      </c>
    </row>
    <row r="685" spans="1:21" x14ac:dyDescent="0.25">
      <c r="A685" s="20">
        <f>0.000000499056*10^9</f>
        <v>499.05599999999998</v>
      </c>
      <c r="B685">
        <v>2.6894040000000001E-2</v>
      </c>
      <c r="C685">
        <v>4.5535560000000003E-3</v>
      </c>
      <c r="D685">
        <v>1.393002E-2</v>
      </c>
      <c r="E685">
        <v>7.2163870000000003E-3</v>
      </c>
      <c r="F685">
        <v>1.7217570000000001E-2</v>
      </c>
      <c r="G685">
        <v>2.3636299999999999E-2</v>
      </c>
      <c r="H685">
        <v>2.063297E-2</v>
      </c>
      <c r="I685">
        <v>2.182916E-2</v>
      </c>
      <c r="J685">
        <v>2.5687539999999998E-2</v>
      </c>
      <c r="K685">
        <v>2.0788669999999999E-2</v>
      </c>
      <c r="L685">
        <v>3.4516329999999998E-2</v>
      </c>
      <c r="M685">
        <v>2.6305530000000001E-2</v>
      </c>
      <c r="N685">
        <v>2.097216E-2</v>
      </c>
      <c r="O685">
        <v>1.6762050000000001E-2</v>
      </c>
      <c r="P685">
        <v>2.6073120000000002E-2</v>
      </c>
      <c r="Q685">
        <v>3.4471700000000001E-2</v>
      </c>
      <c r="R685">
        <v>9.3898469999999998E-3</v>
      </c>
      <c r="S685">
        <v>2.1107839999999999E-2</v>
      </c>
      <c r="T685">
        <v>1.9198E-2</v>
      </c>
      <c r="U685">
        <v>1.823907E-2</v>
      </c>
    </row>
    <row r="686" spans="1:21" x14ac:dyDescent="0.25">
      <c r="A686" s="20">
        <f>0.000000500056*10^9</f>
        <v>500.05600000000004</v>
      </c>
      <c r="B686">
        <v>2.1217380000000001E-2</v>
      </c>
      <c r="C686">
        <v>1.584352E-2</v>
      </c>
      <c r="D686">
        <v>1.5825470000000001E-2</v>
      </c>
      <c r="E686">
        <v>1.553672E-2</v>
      </c>
      <c r="F686">
        <v>1.8047540000000001E-2</v>
      </c>
      <c r="G686">
        <v>2.9670820000000001E-2</v>
      </c>
      <c r="H686">
        <v>1.6787110000000001E-2</v>
      </c>
      <c r="I686">
        <v>2.2115650000000001E-2</v>
      </c>
      <c r="J686">
        <v>2.9292780000000001E-2</v>
      </c>
      <c r="K686">
        <v>1.4812580000000001E-2</v>
      </c>
      <c r="L686">
        <v>4.1874759999999997E-2</v>
      </c>
      <c r="M686">
        <v>3.3448840000000001E-2</v>
      </c>
      <c r="N686">
        <v>2.359735E-2</v>
      </c>
      <c r="O686">
        <v>1.190006E-2</v>
      </c>
      <c r="P686">
        <v>2.2876810000000001E-2</v>
      </c>
      <c r="Q686">
        <v>2.8117099999999999E-2</v>
      </c>
      <c r="R686">
        <v>-3.4284410000000001E-4</v>
      </c>
      <c r="S686">
        <v>2.2726739999999999E-2</v>
      </c>
      <c r="T686">
        <v>2.3527180000000002E-2</v>
      </c>
      <c r="U686">
        <v>2.202289E-2</v>
      </c>
    </row>
    <row r="687" spans="1:21" x14ac:dyDescent="0.25">
      <c r="A687" s="20">
        <f>0.000000501056*10^9</f>
        <v>501.05599999999998</v>
      </c>
      <c r="B687">
        <v>2.147553E-2</v>
      </c>
      <c r="C687">
        <v>1.882035E-2</v>
      </c>
      <c r="D687">
        <v>3.138142E-2</v>
      </c>
      <c r="E687">
        <v>1.7938590000000001E-2</v>
      </c>
      <c r="F687">
        <v>2.3491959999999999E-2</v>
      </c>
      <c r="G687">
        <v>2.7216400000000002E-2</v>
      </c>
      <c r="H687">
        <v>1.438645E-2</v>
      </c>
      <c r="I687">
        <v>2.2255250000000001E-2</v>
      </c>
      <c r="J687">
        <v>1.490475E-2</v>
      </c>
      <c r="K687">
        <v>1.6771629999999999E-2</v>
      </c>
      <c r="L687">
        <v>2.835975E-2</v>
      </c>
      <c r="M687">
        <v>3.2804819999999998E-2</v>
      </c>
      <c r="N687">
        <v>2.5506259999999999E-2</v>
      </c>
      <c r="O687">
        <v>1.5803009999999999E-2</v>
      </c>
      <c r="P687">
        <v>2.274582E-2</v>
      </c>
      <c r="Q687">
        <v>1.4754750000000001E-2</v>
      </c>
      <c r="R687">
        <v>1.5832309999999999E-2</v>
      </c>
      <c r="S687">
        <v>2.2903179999999999E-2</v>
      </c>
      <c r="T687">
        <v>2.1159899999999999E-2</v>
      </c>
      <c r="U687">
        <v>3.1061450000000001E-2</v>
      </c>
    </row>
    <row r="688" spans="1:21" x14ac:dyDescent="0.25">
      <c r="A688" s="20">
        <f>0.000000502056*10^9</f>
        <v>502.05599999999998</v>
      </c>
      <c r="B688">
        <v>1.8022219999999999E-2</v>
      </c>
      <c r="C688">
        <v>1.3054680000000001E-2</v>
      </c>
      <c r="D688">
        <v>3.6776059999999999E-2</v>
      </c>
      <c r="E688">
        <v>1.9406349999999999E-2</v>
      </c>
      <c r="F688">
        <v>1.250892E-2</v>
      </c>
      <c r="G688">
        <v>2.173214E-2</v>
      </c>
      <c r="H688">
        <v>1.470847E-2</v>
      </c>
      <c r="I688">
        <v>1.561746E-2</v>
      </c>
      <c r="J688">
        <v>9.9056860000000004E-3</v>
      </c>
      <c r="K688">
        <v>2.7712400000000002E-2</v>
      </c>
      <c r="L688">
        <v>1.7424200000000001E-2</v>
      </c>
      <c r="M688">
        <v>2.7283680000000001E-2</v>
      </c>
      <c r="N688">
        <v>2.3139159999999999E-2</v>
      </c>
      <c r="O688">
        <v>9.8195320000000006E-3</v>
      </c>
      <c r="P688">
        <v>2.323542E-2</v>
      </c>
      <c r="Q688">
        <v>1.14599E-2</v>
      </c>
      <c r="R688">
        <v>3.7629749999999997E-2</v>
      </c>
      <c r="S688">
        <v>1.8492080000000001E-2</v>
      </c>
      <c r="T688">
        <v>2.7407239999999999E-2</v>
      </c>
      <c r="U688">
        <v>3.9818989999999999E-2</v>
      </c>
    </row>
    <row r="689" spans="1:21" x14ac:dyDescent="0.25">
      <c r="A689" s="20">
        <f>0.000000503056*10^9</f>
        <v>503.05599999999993</v>
      </c>
      <c r="B689">
        <v>1.5705609999999998E-2</v>
      </c>
      <c r="C689">
        <v>6.9330219999999996E-3</v>
      </c>
      <c r="D689">
        <v>2.164398E-2</v>
      </c>
      <c r="E689">
        <v>1.792554E-2</v>
      </c>
      <c r="F689">
        <v>5.9248019999999998E-3</v>
      </c>
      <c r="G689">
        <v>2.2418489999999999E-2</v>
      </c>
      <c r="H689">
        <v>1.0549269999999999E-2</v>
      </c>
      <c r="I689">
        <v>1.497399E-2</v>
      </c>
      <c r="J689">
        <v>2.5304630000000002E-2</v>
      </c>
      <c r="K689">
        <v>2.5630590000000002E-2</v>
      </c>
      <c r="L689">
        <v>2.4360730000000001E-2</v>
      </c>
      <c r="M689">
        <v>2.294328E-2</v>
      </c>
      <c r="N689">
        <v>1.6383680000000001E-2</v>
      </c>
      <c r="O689">
        <v>1.883881E-3</v>
      </c>
      <c r="P689">
        <v>2.8925759999999998E-2</v>
      </c>
      <c r="Q689">
        <v>1.7199140000000002E-2</v>
      </c>
      <c r="R689">
        <v>4.1856360000000002E-2</v>
      </c>
      <c r="S689">
        <v>1.7752E-2</v>
      </c>
      <c r="T689">
        <v>3.8148439999999999E-2</v>
      </c>
      <c r="U689">
        <v>3.0604180000000002E-2</v>
      </c>
    </row>
    <row r="690" spans="1:21" x14ac:dyDescent="0.25">
      <c r="A690" s="20">
        <f>0.000000504056*10^9</f>
        <v>504.05600000000004</v>
      </c>
      <c r="B690">
        <v>2.0232679999999999E-2</v>
      </c>
      <c r="C690">
        <v>8.5908430000000008E-3</v>
      </c>
      <c r="D690">
        <v>1.7133990000000002E-2</v>
      </c>
      <c r="E690">
        <v>1.4922980000000001E-2</v>
      </c>
      <c r="F690">
        <v>1.371666E-2</v>
      </c>
      <c r="G690">
        <v>2.878903E-2</v>
      </c>
      <c r="H690">
        <v>8.651677E-3</v>
      </c>
      <c r="I690">
        <v>2.1681260000000001E-2</v>
      </c>
      <c r="J690">
        <v>3.9408749999999999E-2</v>
      </c>
      <c r="K690">
        <v>1.521283E-2</v>
      </c>
      <c r="L690">
        <v>3.8079160000000001E-2</v>
      </c>
      <c r="M690">
        <v>2.0274150000000001E-2</v>
      </c>
      <c r="N690">
        <v>7.2995430000000004E-3</v>
      </c>
      <c r="O690">
        <v>1.213316E-2</v>
      </c>
      <c r="P690">
        <v>3.2374449999999999E-2</v>
      </c>
      <c r="Q690">
        <v>2.439098E-2</v>
      </c>
      <c r="R690">
        <v>3.3494169999999997E-2</v>
      </c>
      <c r="S690">
        <v>1.9902719999999999E-2</v>
      </c>
      <c r="T690">
        <v>3.1136170000000001E-2</v>
      </c>
      <c r="U690">
        <v>1.5607299999999999E-2</v>
      </c>
    </row>
    <row r="691" spans="1:21" x14ac:dyDescent="0.25">
      <c r="A691" s="20">
        <f>0.000000505056*10^9</f>
        <v>505.05599999999998</v>
      </c>
      <c r="B691">
        <v>2.47888E-2</v>
      </c>
      <c r="C691">
        <v>1.4005109999999999E-2</v>
      </c>
      <c r="D691">
        <v>2.8278890000000001E-2</v>
      </c>
      <c r="E691">
        <v>1.080704E-2</v>
      </c>
      <c r="F691">
        <v>2.223818E-2</v>
      </c>
      <c r="G691">
        <v>2.8397660000000002E-2</v>
      </c>
      <c r="H691">
        <v>1.5203009999999999E-2</v>
      </c>
      <c r="I691">
        <v>2.326377E-2</v>
      </c>
      <c r="J691">
        <v>3.2791300000000002E-2</v>
      </c>
      <c r="K691">
        <v>1.8140699999999999E-2</v>
      </c>
      <c r="L691">
        <v>3.301656E-2</v>
      </c>
      <c r="M691">
        <v>1.253699E-2</v>
      </c>
      <c r="N691">
        <v>5.2087089999999997E-3</v>
      </c>
      <c r="O691">
        <v>3.2822410000000003E-2</v>
      </c>
      <c r="P691">
        <v>2.7600820000000002E-2</v>
      </c>
      <c r="Q691">
        <v>3.0574980000000002E-2</v>
      </c>
      <c r="R691">
        <v>2.6159229999999999E-2</v>
      </c>
      <c r="S691">
        <v>1.79426E-2</v>
      </c>
      <c r="T691">
        <v>1.2408229999999999E-2</v>
      </c>
      <c r="U691">
        <v>1.872478E-2</v>
      </c>
    </row>
    <row r="692" spans="1:21" x14ac:dyDescent="0.25">
      <c r="A692" s="20">
        <f>0.000000506056*10^9</f>
        <v>506.05599999999998</v>
      </c>
      <c r="B692">
        <v>2.7754399999999999E-2</v>
      </c>
      <c r="C692">
        <v>2.1050579999999999E-2</v>
      </c>
      <c r="D692">
        <v>2.6378180000000001E-2</v>
      </c>
      <c r="E692">
        <v>3.881088E-3</v>
      </c>
      <c r="F692">
        <v>3.1534340000000001E-2</v>
      </c>
      <c r="G692">
        <v>1.49088E-2</v>
      </c>
      <c r="H692">
        <v>2.0454360000000001E-2</v>
      </c>
      <c r="I692">
        <v>1.9385159999999999E-2</v>
      </c>
      <c r="J692">
        <v>1.0686070000000001E-2</v>
      </c>
      <c r="K692">
        <v>2.718073E-2</v>
      </c>
      <c r="L692">
        <v>1.2143839999999999E-2</v>
      </c>
      <c r="M692">
        <v>5.0280919999999996E-3</v>
      </c>
      <c r="N692">
        <v>1.7519469999999999E-2</v>
      </c>
      <c r="O692">
        <v>3.994839E-2</v>
      </c>
      <c r="P692">
        <v>2.623023E-2</v>
      </c>
      <c r="Q692">
        <v>3.7362619999999999E-2</v>
      </c>
      <c r="R692">
        <v>2.130251E-2</v>
      </c>
      <c r="S692">
        <v>1.9423260000000001E-2</v>
      </c>
      <c r="T692">
        <v>7.3156779999999999E-3</v>
      </c>
      <c r="U692">
        <v>2.1226160000000001E-2</v>
      </c>
    </row>
    <row r="693" spans="1:21" x14ac:dyDescent="0.25">
      <c r="A693" s="20">
        <f>0.000000507056*10^9</f>
        <v>507.05600000000004</v>
      </c>
      <c r="B693">
        <v>2.6232720000000001E-2</v>
      </c>
      <c r="C693">
        <v>3.1351120000000003E-2</v>
      </c>
      <c r="D693">
        <v>7.8587420000000002E-3</v>
      </c>
      <c r="E693">
        <v>5.1078130000000001E-3</v>
      </c>
      <c r="F693">
        <v>3.5446789999999999E-2</v>
      </c>
      <c r="G693">
        <v>8.7774870000000005E-3</v>
      </c>
      <c r="H693">
        <v>1.923097E-2</v>
      </c>
      <c r="I693">
        <v>2.1915250000000001E-2</v>
      </c>
      <c r="J693">
        <v>4.9008950000000004E-4</v>
      </c>
      <c r="K693">
        <v>2.9276420000000001E-2</v>
      </c>
      <c r="L693">
        <v>7.0681069999999997E-3</v>
      </c>
      <c r="M693">
        <v>1.0383399999999999E-2</v>
      </c>
      <c r="N693">
        <v>3.3192529999999998E-2</v>
      </c>
      <c r="O693">
        <v>3.0401190000000002E-2</v>
      </c>
      <c r="P693">
        <v>2.9280569999999999E-2</v>
      </c>
      <c r="Q693">
        <v>3.8477619999999997E-2</v>
      </c>
      <c r="R693">
        <v>1.3154259999999999E-2</v>
      </c>
      <c r="S693">
        <v>2.9167930000000002E-2</v>
      </c>
      <c r="T693">
        <v>1.557273E-2</v>
      </c>
      <c r="U693">
        <v>8.9499390000000005E-3</v>
      </c>
    </row>
    <row r="694" spans="1:21" x14ac:dyDescent="0.25">
      <c r="A694" s="20">
        <f>0.000000508056*10^9</f>
        <v>508.05599999999998</v>
      </c>
      <c r="B694">
        <v>1.9392409999999999E-2</v>
      </c>
      <c r="C694">
        <v>3.8082749999999999E-2</v>
      </c>
      <c r="D694">
        <v>9.2033670000000003E-4</v>
      </c>
      <c r="E694">
        <v>1.7928010000000001E-2</v>
      </c>
      <c r="F694">
        <v>2.8867440000000001E-2</v>
      </c>
      <c r="G694">
        <v>2.3830560000000001E-2</v>
      </c>
      <c r="H694">
        <v>1.653833E-2</v>
      </c>
      <c r="I694">
        <v>3.0125320000000001E-2</v>
      </c>
      <c r="J694">
        <v>1.0369990000000001E-2</v>
      </c>
      <c r="K694">
        <v>2.6896110000000001E-2</v>
      </c>
      <c r="L694">
        <v>1.6256320000000001E-2</v>
      </c>
      <c r="M694">
        <v>2.144329E-2</v>
      </c>
      <c r="N694">
        <v>3.4837640000000003E-2</v>
      </c>
      <c r="O694">
        <v>2.7996920000000002E-2</v>
      </c>
      <c r="P694">
        <v>2.2753570000000001E-2</v>
      </c>
      <c r="Q694">
        <v>2.7430449999999999E-2</v>
      </c>
      <c r="R694">
        <v>1.269499E-2</v>
      </c>
      <c r="S694">
        <v>3.4076660000000002E-2</v>
      </c>
      <c r="T694">
        <v>1.8891410000000001E-2</v>
      </c>
      <c r="U694">
        <v>6.1029400000000003E-3</v>
      </c>
    </row>
    <row r="695" spans="1:21" x14ac:dyDescent="0.25">
      <c r="A695" s="20">
        <f>0.000000509056*10^9</f>
        <v>509.05599999999998</v>
      </c>
      <c r="B695">
        <v>2.181893E-2</v>
      </c>
      <c r="C695">
        <v>3.4985389999999998E-2</v>
      </c>
      <c r="D695">
        <v>1.6110659999999999E-2</v>
      </c>
      <c r="E695">
        <v>2.8124389999999999E-2</v>
      </c>
      <c r="F695">
        <v>2.529872E-2</v>
      </c>
      <c r="G695">
        <v>3.6497349999999998E-2</v>
      </c>
      <c r="H695">
        <v>1.9860920000000001E-2</v>
      </c>
      <c r="I695">
        <v>2.934341E-2</v>
      </c>
      <c r="J695">
        <v>1.8148330000000001E-2</v>
      </c>
      <c r="K695">
        <v>3.069821E-2</v>
      </c>
      <c r="L695">
        <v>1.791881E-2</v>
      </c>
      <c r="M695">
        <v>2.6166060000000001E-2</v>
      </c>
      <c r="N695">
        <v>1.9446729999999999E-2</v>
      </c>
      <c r="O695">
        <v>3.6786689999999997E-2</v>
      </c>
      <c r="P695">
        <v>1.1535E-2</v>
      </c>
      <c r="Q695">
        <v>1.7905379999999999E-2</v>
      </c>
      <c r="R695">
        <v>3.0626239999999999E-2</v>
      </c>
      <c r="S695">
        <v>2.4477929999999998E-2</v>
      </c>
      <c r="T695">
        <v>1.371255E-2</v>
      </c>
      <c r="U695">
        <v>2.3814829999999999E-2</v>
      </c>
    </row>
    <row r="696" spans="1:21" x14ac:dyDescent="0.25">
      <c r="A696" s="20">
        <f>0.000000510056*10^9</f>
        <v>510.05600000000004</v>
      </c>
      <c r="B696">
        <v>1.9697050000000001E-2</v>
      </c>
      <c r="C696">
        <v>2.9161280000000001E-2</v>
      </c>
      <c r="D696">
        <v>2.4632810000000002E-2</v>
      </c>
      <c r="E696">
        <v>2.513512E-2</v>
      </c>
      <c r="F696">
        <v>2.2780559999999998E-2</v>
      </c>
      <c r="G696">
        <v>2.8920310000000001E-2</v>
      </c>
      <c r="H696">
        <v>2.6568810000000002E-2</v>
      </c>
      <c r="I696">
        <v>1.7314650000000001E-2</v>
      </c>
      <c r="J696">
        <v>1.5933929999999999E-2</v>
      </c>
      <c r="K696">
        <v>3.5364100000000002E-2</v>
      </c>
      <c r="L696">
        <v>1.2069440000000001E-2</v>
      </c>
      <c r="M696">
        <v>2.2640009999999999E-2</v>
      </c>
      <c r="N696">
        <v>7.6725259999999998E-3</v>
      </c>
      <c r="O696">
        <v>3.132041E-2</v>
      </c>
      <c r="P696">
        <v>9.7584790000000005E-3</v>
      </c>
      <c r="Q696">
        <v>2.1758199999999998E-2</v>
      </c>
      <c r="R696">
        <v>3.862268E-2</v>
      </c>
      <c r="S696">
        <v>1.6095849999999998E-2</v>
      </c>
      <c r="T696">
        <v>9.4402219999999998E-3</v>
      </c>
      <c r="U696">
        <v>3.6694459999999998E-2</v>
      </c>
    </row>
    <row r="697" spans="1:21" x14ac:dyDescent="0.25">
      <c r="A697" s="20">
        <f>0.000000511056*10^9</f>
        <v>511.05600000000004</v>
      </c>
      <c r="B697">
        <v>-2.365433E-4</v>
      </c>
      <c r="C697">
        <v>2.393253E-2</v>
      </c>
      <c r="D697">
        <v>1.726608E-2</v>
      </c>
      <c r="E697">
        <v>2.0060910000000001E-2</v>
      </c>
      <c r="F697">
        <v>1.6231599999999999E-2</v>
      </c>
      <c r="G697">
        <v>2.385075E-2</v>
      </c>
      <c r="H697">
        <v>2.3944050000000001E-2</v>
      </c>
      <c r="I697">
        <v>7.3673310000000004E-3</v>
      </c>
      <c r="J697">
        <v>2.0365830000000001E-2</v>
      </c>
      <c r="K697">
        <v>2.6521099999999999E-2</v>
      </c>
      <c r="L697">
        <v>4.2987010000000003E-3</v>
      </c>
      <c r="M697">
        <v>1.060881E-2</v>
      </c>
      <c r="N697">
        <v>1.1065220000000001E-2</v>
      </c>
      <c r="O697">
        <v>1.6734519999999999E-2</v>
      </c>
      <c r="P697">
        <v>1.5801030000000001E-2</v>
      </c>
      <c r="Q697">
        <v>2.5881620000000001E-2</v>
      </c>
      <c r="R697">
        <v>2.2375289999999999E-2</v>
      </c>
      <c r="S697">
        <v>2.365049E-2</v>
      </c>
      <c r="T697">
        <v>1.629775E-2</v>
      </c>
      <c r="U697">
        <v>2.9247499999999999E-2</v>
      </c>
    </row>
    <row r="698" spans="1:21" x14ac:dyDescent="0.25">
      <c r="A698" s="20">
        <f>0.000000512056*10^9</f>
        <v>512.05600000000004</v>
      </c>
      <c r="B698">
        <v>-1.0549350000000001E-2</v>
      </c>
      <c r="C698">
        <v>2.210927E-2</v>
      </c>
      <c r="D698">
        <v>1.741442E-2</v>
      </c>
      <c r="E698">
        <v>2.4550590000000001E-2</v>
      </c>
      <c r="F698">
        <v>1.709987E-2</v>
      </c>
      <c r="G698">
        <v>3.5108819999999999E-2</v>
      </c>
      <c r="H698">
        <v>1.5707470000000001E-2</v>
      </c>
      <c r="I698">
        <v>6.0084889999999997E-3</v>
      </c>
      <c r="J698">
        <v>2.6875670000000001E-2</v>
      </c>
      <c r="K698">
        <v>1.9937469999999999E-2</v>
      </c>
      <c r="L698">
        <v>3.7165190000000002E-3</v>
      </c>
      <c r="M698">
        <v>5.4489070000000002E-3</v>
      </c>
      <c r="N698">
        <v>1.4736259999999999E-2</v>
      </c>
      <c r="O698">
        <v>1.827778E-2</v>
      </c>
      <c r="P698">
        <v>2.1890670000000001E-2</v>
      </c>
      <c r="Q698">
        <v>2.1328639999999999E-2</v>
      </c>
      <c r="R698">
        <v>1.8853749999999999E-2</v>
      </c>
      <c r="S698">
        <v>3.082054E-2</v>
      </c>
      <c r="T698">
        <v>2.696372E-2</v>
      </c>
      <c r="U698">
        <v>1.9282580000000001E-2</v>
      </c>
    </row>
    <row r="699" spans="1:21" x14ac:dyDescent="0.25">
      <c r="A699" s="20">
        <f>0.000000513056*10^9</f>
        <v>513.05599999999993</v>
      </c>
      <c r="B699">
        <v>-5.3634800000000003E-3</v>
      </c>
      <c r="C699">
        <v>2.5784930000000001E-2</v>
      </c>
      <c r="D699">
        <v>2.3840030000000002E-2</v>
      </c>
      <c r="E699">
        <v>2.6893940000000002E-2</v>
      </c>
      <c r="F699">
        <v>2.364832E-2</v>
      </c>
      <c r="G699">
        <v>3.6263789999999997E-2</v>
      </c>
      <c r="H699">
        <v>1.890818E-2</v>
      </c>
      <c r="I699">
        <v>3.5695309999999999E-3</v>
      </c>
      <c r="J699">
        <v>1.8539610000000002E-2</v>
      </c>
      <c r="K699">
        <v>2.6533069999999999E-2</v>
      </c>
      <c r="L699">
        <v>1.307552E-2</v>
      </c>
      <c r="M699">
        <v>1.99375E-2</v>
      </c>
      <c r="N699">
        <v>1.7319319999999999E-2</v>
      </c>
      <c r="O699">
        <v>2.3368119999999999E-2</v>
      </c>
      <c r="P699">
        <v>2.336119E-2</v>
      </c>
      <c r="Q699">
        <v>1.7917329999999999E-2</v>
      </c>
      <c r="R699">
        <v>3.0021579999999999E-2</v>
      </c>
      <c r="S699">
        <v>2.0708859999999999E-2</v>
      </c>
      <c r="T699">
        <v>2.153907E-2</v>
      </c>
      <c r="U699">
        <v>1.2810190000000001E-2</v>
      </c>
    </row>
    <row r="700" spans="1:21" x14ac:dyDescent="0.25">
      <c r="A700" s="20">
        <f>0.000000514056*10^9</f>
        <v>514.05600000000004</v>
      </c>
      <c r="B700">
        <v>1.1367059999999999E-3</v>
      </c>
      <c r="C700">
        <v>2.5340890000000001E-2</v>
      </c>
      <c r="D700">
        <v>1.8111840000000001E-2</v>
      </c>
      <c r="E700">
        <v>2.3813319999999999E-2</v>
      </c>
      <c r="F700">
        <v>2.400648E-2</v>
      </c>
      <c r="G700">
        <v>1.7241840000000001E-2</v>
      </c>
      <c r="H700">
        <v>2.9888189999999999E-2</v>
      </c>
      <c r="I700">
        <v>-1.6312950000000001E-3</v>
      </c>
      <c r="J700">
        <v>1.1093810000000001E-2</v>
      </c>
      <c r="K700">
        <v>2.8109149999999999E-2</v>
      </c>
      <c r="L700">
        <v>1.742877E-2</v>
      </c>
      <c r="M700">
        <v>3.1175609999999999E-2</v>
      </c>
      <c r="N700">
        <v>2.3519459999999999E-2</v>
      </c>
      <c r="O700">
        <v>2.0095970000000001E-2</v>
      </c>
      <c r="P700">
        <v>2.4684069999999999E-2</v>
      </c>
      <c r="Q700">
        <v>2.05861E-2</v>
      </c>
      <c r="R700">
        <v>1.9881220000000002E-2</v>
      </c>
      <c r="S700">
        <v>7.7885910000000001E-3</v>
      </c>
      <c r="T700">
        <v>1.12324E-2</v>
      </c>
      <c r="U700">
        <v>-1.710254E-3</v>
      </c>
    </row>
    <row r="701" spans="1:21" x14ac:dyDescent="0.25">
      <c r="A701" s="20">
        <f>0.000000515056*10^9</f>
        <v>515.05600000000004</v>
      </c>
      <c r="B701">
        <v>9.2511590000000001E-3</v>
      </c>
      <c r="C701">
        <v>2.553857E-2</v>
      </c>
      <c r="D701">
        <v>3.9072430000000003E-3</v>
      </c>
      <c r="E701">
        <v>2.298644E-2</v>
      </c>
      <c r="F701">
        <v>1.7737139999999998E-2</v>
      </c>
      <c r="G701">
        <v>9.4074229999999998E-3</v>
      </c>
      <c r="H701">
        <v>2.914404E-2</v>
      </c>
      <c r="I701">
        <v>3.9126580000000003E-3</v>
      </c>
      <c r="J701">
        <v>1.674813E-2</v>
      </c>
      <c r="K701">
        <v>2.3383950000000001E-2</v>
      </c>
      <c r="L701">
        <v>1.9964050000000001E-2</v>
      </c>
      <c r="M701">
        <v>2.419236E-2</v>
      </c>
      <c r="N701">
        <v>2.0987189999999999E-2</v>
      </c>
      <c r="O701">
        <v>1.8487259999999998E-2</v>
      </c>
      <c r="P701">
        <v>2.278283E-2</v>
      </c>
      <c r="Q701">
        <v>1.8679910000000001E-2</v>
      </c>
      <c r="R701">
        <v>1.802166E-3</v>
      </c>
      <c r="S701">
        <v>1.3091739999999999E-2</v>
      </c>
      <c r="T701">
        <v>1.7976530000000001E-2</v>
      </c>
      <c r="U701">
        <v>-1.0366220000000001E-2</v>
      </c>
    </row>
    <row r="702" spans="1:21" x14ac:dyDescent="0.25">
      <c r="A702" s="20">
        <f>0.000000516056*10^9</f>
        <v>516.05599999999993</v>
      </c>
      <c r="B702">
        <v>2.185523E-2</v>
      </c>
      <c r="C702">
        <v>2.967171E-2</v>
      </c>
      <c r="D702">
        <v>1.77063E-3</v>
      </c>
      <c r="E702">
        <v>1.9818929999999998E-2</v>
      </c>
      <c r="F702">
        <v>6.4951929999999998E-3</v>
      </c>
      <c r="G702">
        <v>2.3808090000000001E-2</v>
      </c>
      <c r="H702">
        <v>2.1033E-2</v>
      </c>
      <c r="I702">
        <v>1.43772E-2</v>
      </c>
      <c r="J702">
        <v>1.7770910000000001E-2</v>
      </c>
      <c r="K702">
        <v>2.185055E-2</v>
      </c>
      <c r="L702">
        <v>2.700543E-2</v>
      </c>
      <c r="M702">
        <v>2.2819679999999998E-2</v>
      </c>
      <c r="N702">
        <v>1.360277E-2</v>
      </c>
      <c r="O702">
        <v>1.9309940000000001E-2</v>
      </c>
      <c r="P702">
        <v>1.114186E-2</v>
      </c>
      <c r="Q702">
        <v>8.0006439999999995E-3</v>
      </c>
      <c r="R702">
        <v>4.8657099999999997E-3</v>
      </c>
      <c r="S702">
        <v>3.2176860000000002E-2</v>
      </c>
      <c r="T702">
        <v>2.6461140000000001E-2</v>
      </c>
      <c r="U702">
        <v>3.0651609999999998E-3</v>
      </c>
    </row>
    <row r="703" spans="1:21" x14ac:dyDescent="0.25">
      <c r="A703" s="20">
        <f>0.000000517056*10^9</f>
        <v>517.05600000000004</v>
      </c>
      <c r="B703">
        <v>3.250202E-2</v>
      </c>
      <c r="C703">
        <v>2.0690610000000002E-2</v>
      </c>
      <c r="D703">
        <v>1.9883390000000001E-2</v>
      </c>
      <c r="E703">
        <v>1.6190880000000001E-2</v>
      </c>
      <c r="F703">
        <v>-1.0287880000000001E-3</v>
      </c>
      <c r="G703">
        <v>3.1319029999999998E-2</v>
      </c>
      <c r="H703">
        <v>2.3912039999999999E-2</v>
      </c>
      <c r="I703">
        <v>1.0583759999999999E-2</v>
      </c>
      <c r="J703">
        <v>6.8080220000000004E-3</v>
      </c>
      <c r="K703">
        <v>2.1594450000000001E-2</v>
      </c>
      <c r="L703">
        <v>1.7144260000000001E-2</v>
      </c>
      <c r="M703">
        <v>3.2541500000000001E-2</v>
      </c>
      <c r="N703">
        <v>1.431575E-2</v>
      </c>
      <c r="O703">
        <v>2.3777079999999999E-2</v>
      </c>
      <c r="P703">
        <v>1.4024440000000001E-2</v>
      </c>
      <c r="Q703">
        <v>8.965598E-3</v>
      </c>
      <c r="R703">
        <v>1.763342E-2</v>
      </c>
      <c r="S703">
        <v>4.1337810000000003E-2</v>
      </c>
      <c r="T703">
        <v>2.4690489999999999E-2</v>
      </c>
      <c r="U703">
        <v>1.8979929999999999E-2</v>
      </c>
    </row>
    <row r="704" spans="1:21" x14ac:dyDescent="0.25">
      <c r="A704" s="20">
        <f>0.000000518056*10^9</f>
        <v>518.05600000000004</v>
      </c>
      <c r="B704">
        <v>2.8270010000000002E-2</v>
      </c>
      <c r="C704">
        <v>6.0669160000000003E-3</v>
      </c>
      <c r="D704">
        <v>2.8976180000000001E-2</v>
      </c>
      <c r="E704">
        <v>1.584267E-2</v>
      </c>
      <c r="F704">
        <v>7.1767660000000002E-3</v>
      </c>
      <c r="G704">
        <v>2.1927350000000002E-2</v>
      </c>
      <c r="H704">
        <v>3.7095749999999997E-2</v>
      </c>
      <c r="I704">
        <v>2.1365949999999998E-3</v>
      </c>
      <c r="J704">
        <v>4.319125E-3</v>
      </c>
      <c r="K704">
        <v>2.4341450000000001E-2</v>
      </c>
      <c r="L704">
        <v>-3.9360740000000003E-3</v>
      </c>
      <c r="M704">
        <v>3.0268179999999999E-2</v>
      </c>
      <c r="N704">
        <v>1.738197E-2</v>
      </c>
      <c r="O704">
        <v>2.7215050000000001E-2</v>
      </c>
      <c r="P704">
        <v>3.4345689999999998E-2</v>
      </c>
      <c r="Q704">
        <v>2.486828E-2</v>
      </c>
      <c r="R704">
        <v>2.1869650000000001E-2</v>
      </c>
      <c r="S704">
        <v>2.8411510000000001E-2</v>
      </c>
      <c r="T704">
        <v>2.2760800000000001E-2</v>
      </c>
      <c r="U704">
        <v>1.458549E-2</v>
      </c>
    </row>
    <row r="705" spans="1:21" x14ac:dyDescent="0.25">
      <c r="A705" s="20">
        <f>0.000000519055*10^9</f>
        <v>519.05499999999995</v>
      </c>
      <c r="B705">
        <v>1.4296089999999999E-2</v>
      </c>
      <c r="C705">
        <v>9.0759659999999995E-3</v>
      </c>
      <c r="D705">
        <v>1.5723930000000001E-2</v>
      </c>
      <c r="E705">
        <v>1.7262650000000001E-2</v>
      </c>
      <c r="F705">
        <v>1.9549070000000002E-2</v>
      </c>
      <c r="G705">
        <v>1.5326569999999999E-2</v>
      </c>
      <c r="H705">
        <v>4.3008919999999999E-2</v>
      </c>
      <c r="I705">
        <v>8.5235629999999996E-3</v>
      </c>
      <c r="J705">
        <v>1.928939E-2</v>
      </c>
      <c r="K705">
        <v>2.7615170000000001E-2</v>
      </c>
      <c r="L705">
        <v>-5.5686900000000003E-3</v>
      </c>
      <c r="M705">
        <v>2.1081909999999999E-2</v>
      </c>
      <c r="N705">
        <v>2.3834439999999998E-2</v>
      </c>
      <c r="O705">
        <v>2.022695E-2</v>
      </c>
      <c r="P705">
        <v>3.6056619999999998E-2</v>
      </c>
      <c r="Q705">
        <v>2.6772689999999998E-2</v>
      </c>
      <c r="R705">
        <v>1.8371910000000002E-2</v>
      </c>
      <c r="S705">
        <v>1.7637549999999998E-2</v>
      </c>
      <c r="T705">
        <v>1.9727060000000001E-2</v>
      </c>
      <c r="U705">
        <v>4.8404299999999997E-3</v>
      </c>
    </row>
    <row r="706" spans="1:21" x14ac:dyDescent="0.25">
      <c r="A706" s="20">
        <f>0.000000520055*10^9</f>
        <v>520.05500000000006</v>
      </c>
      <c r="B706">
        <v>1.1076249999999999E-2</v>
      </c>
      <c r="C706">
        <v>2.133299E-2</v>
      </c>
      <c r="D706">
        <v>1.411432E-2</v>
      </c>
      <c r="E706">
        <v>2.026097E-2</v>
      </c>
      <c r="F706">
        <v>2.3592129999999999E-2</v>
      </c>
      <c r="G706">
        <v>1.688887E-2</v>
      </c>
      <c r="H706">
        <v>2.913265E-2</v>
      </c>
      <c r="I706">
        <v>2.029191E-2</v>
      </c>
      <c r="J706">
        <v>2.792186E-2</v>
      </c>
      <c r="K706">
        <v>2.3818450000000001E-2</v>
      </c>
      <c r="L706">
        <v>9.5644300000000005E-3</v>
      </c>
      <c r="M706">
        <v>2.5297750000000001E-2</v>
      </c>
      <c r="N706">
        <v>3.0340720000000002E-2</v>
      </c>
      <c r="O706">
        <v>9.7538910000000006E-3</v>
      </c>
      <c r="P706">
        <v>2.5038629999999999E-2</v>
      </c>
      <c r="Q706">
        <v>1.302291E-2</v>
      </c>
      <c r="R706">
        <v>1.3872519999999999E-2</v>
      </c>
      <c r="S706">
        <v>2.8262590000000001E-2</v>
      </c>
      <c r="T706">
        <v>1.732918E-2</v>
      </c>
      <c r="U706">
        <v>1.220687E-2</v>
      </c>
    </row>
    <row r="707" spans="1:21" x14ac:dyDescent="0.25">
      <c r="A707" s="20">
        <f>0.000000521055*10^9</f>
        <v>521.05499999999995</v>
      </c>
      <c r="B707">
        <v>2.1043909999999999E-2</v>
      </c>
      <c r="C707">
        <v>2.5922500000000001E-2</v>
      </c>
      <c r="D707">
        <v>2.4780799999999999E-2</v>
      </c>
      <c r="E707">
        <v>2.149181E-2</v>
      </c>
      <c r="F707">
        <v>2.556632E-2</v>
      </c>
      <c r="G707">
        <v>1.9616649999999999E-2</v>
      </c>
      <c r="H707">
        <v>5.8669830000000001E-3</v>
      </c>
      <c r="I707">
        <v>1.9715489999999999E-2</v>
      </c>
      <c r="J707">
        <v>2.1891219999999999E-2</v>
      </c>
      <c r="K707">
        <v>2.3115940000000001E-2</v>
      </c>
      <c r="L707">
        <v>1.986504E-2</v>
      </c>
      <c r="M707">
        <v>3.2533680000000002E-2</v>
      </c>
      <c r="N707">
        <v>2.624978E-2</v>
      </c>
      <c r="O707">
        <v>6.6399700000000002E-3</v>
      </c>
      <c r="P707">
        <v>2.720726E-2</v>
      </c>
      <c r="Q707">
        <v>1.103263E-2</v>
      </c>
      <c r="R707">
        <v>1.267972E-2</v>
      </c>
      <c r="S707">
        <v>3.279609E-2</v>
      </c>
      <c r="T707">
        <v>1.6549930000000001E-2</v>
      </c>
      <c r="U707">
        <v>1.9672530000000001E-2</v>
      </c>
    </row>
    <row r="708" spans="1:21" x14ac:dyDescent="0.25">
      <c r="A708" s="20">
        <f>0.000000522055*10^9</f>
        <v>522.05499999999995</v>
      </c>
      <c r="B708">
        <v>2.4717579999999999E-2</v>
      </c>
      <c r="C708">
        <v>3.1684360000000002E-2</v>
      </c>
      <c r="D708">
        <v>2.3376270000000001E-2</v>
      </c>
      <c r="E708">
        <v>2.4495610000000001E-2</v>
      </c>
      <c r="F708">
        <v>2.4790739999999999E-2</v>
      </c>
      <c r="G708">
        <v>1.892361E-2</v>
      </c>
      <c r="H708">
        <v>-2.6480090000000002E-3</v>
      </c>
      <c r="I708">
        <v>1.5082969999999999E-2</v>
      </c>
      <c r="J708">
        <v>1.8676559999999998E-2</v>
      </c>
      <c r="K708">
        <v>3.1777920000000001E-2</v>
      </c>
      <c r="L708">
        <v>1.5342369999999999E-2</v>
      </c>
      <c r="M708">
        <v>2.4181749999999998E-2</v>
      </c>
      <c r="N708">
        <v>2.3105440000000001E-2</v>
      </c>
      <c r="O708">
        <v>1.055465E-2</v>
      </c>
      <c r="P708">
        <v>2.643094E-2</v>
      </c>
      <c r="Q708">
        <v>2.129818E-2</v>
      </c>
      <c r="R708">
        <v>1.2991600000000001E-2</v>
      </c>
      <c r="S708">
        <v>2.022591E-2</v>
      </c>
      <c r="T708">
        <v>9.5727169999999997E-3</v>
      </c>
      <c r="U708">
        <v>1.3988759999999999E-2</v>
      </c>
    </row>
    <row r="709" spans="1:21" x14ac:dyDescent="0.25">
      <c r="A709" s="20">
        <f>0.000000523055*10^9</f>
        <v>523.05500000000006</v>
      </c>
      <c r="B709">
        <v>1.6783300000000001E-2</v>
      </c>
      <c r="C709">
        <v>3.8907270000000001E-2</v>
      </c>
      <c r="D709">
        <v>1.569301E-2</v>
      </c>
      <c r="E709">
        <v>2.7700570000000001E-2</v>
      </c>
      <c r="F709">
        <v>1.4471650000000001E-2</v>
      </c>
      <c r="G709">
        <v>1.0962110000000001E-2</v>
      </c>
      <c r="H709">
        <v>8.410931E-3</v>
      </c>
      <c r="I709">
        <v>2.313432E-2</v>
      </c>
      <c r="J709">
        <v>2.2057549999999999E-2</v>
      </c>
      <c r="K709">
        <v>3.0428770000000001E-2</v>
      </c>
      <c r="L709">
        <v>5.8089229999999997E-3</v>
      </c>
      <c r="M709">
        <v>1.3993149999999999E-2</v>
      </c>
      <c r="N709">
        <v>2.4087009999999999E-2</v>
      </c>
      <c r="O709">
        <v>1.7244499999999999E-2</v>
      </c>
      <c r="P709">
        <v>1.2661820000000001E-2</v>
      </c>
      <c r="Q709">
        <v>2.3270389999999998E-2</v>
      </c>
      <c r="R709">
        <v>1.0606849999999999E-2</v>
      </c>
      <c r="S709">
        <v>1.011196E-2</v>
      </c>
      <c r="T709">
        <v>3.4597920000000002E-3</v>
      </c>
      <c r="U709">
        <v>1.475079E-2</v>
      </c>
    </row>
    <row r="710" spans="1:21" x14ac:dyDescent="0.25">
      <c r="A710" s="20">
        <f>0.000000524055*10^9</f>
        <v>524.05500000000006</v>
      </c>
      <c r="B710">
        <v>1.5796439999999998E-2</v>
      </c>
      <c r="C710">
        <v>2.91217E-2</v>
      </c>
      <c r="D710">
        <v>1.442277E-2</v>
      </c>
      <c r="E710">
        <v>1.900539E-2</v>
      </c>
      <c r="F710">
        <v>8.6566539999999997E-3</v>
      </c>
      <c r="G710">
        <v>4.3699020000000002E-3</v>
      </c>
      <c r="H710">
        <v>1.8276799999999999E-2</v>
      </c>
      <c r="I710">
        <v>2.8758450000000001E-2</v>
      </c>
      <c r="J710">
        <v>2.6359960000000002E-2</v>
      </c>
      <c r="K710">
        <v>1.4732540000000001E-2</v>
      </c>
      <c r="L710">
        <v>2.678026E-3</v>
      </c>
      <c r="M710">
        <v>1.862577E-2</v>
      </c>
      <c r="N710">
        <v>2.192094E-2</v>
      </c>
      <c r="O710">
        <v>2.4995199999999999E-2</v>
      </c>
      <c r="P710">
        <v>1.1089679999999999E-2</v>
      </c>
      <c r="Q710">
        <v>1.8116299999999998E-2</v>
      </c>
      <c r="R710">
        <v>1.2076679999999999E-2</v>
      </c>
      <c r="S710">
        <v>3.8966999999999999E-3</v>
      </c>
      <c r="T710">
        <v>6.7631480000000001E-3</v>
      </c>
      <c r="U710">
        <v>2.1301609999999999E-2</v>
      </c>
    </row>
    <row r="711" spans="1:21" x14ac:dyDescent="0.25">
      <c r="A711" s="20">
        <f>0.000000525055*10^9</f>
        <v>525.05499999999995</v>
      </c>
      <c r="B711">
        <v>2.4674910000000001E-2</v>
      </c>
      <c r="C711">
        <v>1.451916E-2</v>
      </c>
      <c r="D711">
        <v>2.3252809999999999E-2</v>
      </c>
      <c r="E711">
        <v>1.9432E-3</v>
      </c>
      <c r="F711">
        <v>1.66543E-2</v>
      </c>
      <c r="G711">
        <v>6.1192140000000004E-3</v>
      </c>
      <c r="H711">
        <v>1.803683E-2</v>
      </c>
      <c r="I711">
        <v>1.9947960000000001E-2</v>
      </c>
      <c r="J711">
        <v>2.7379110000000002E-2</v>
      </c>
      <c r="K711">
        <v>1.074748E-2</v>
      </c>
      <c r="L711">
        <v>4.1471349999999997E-3</v>
      </c>
      <c r="M711">
        <v>2.179387E-2</v>
      </c>
      <c r="N711">
        <v>1.9285690000000001E-2</v>
      </c>
      <c r="O711">
        <v>2.559614E-2</v>
      </c>
      <c r="P711">
        <v>2.6766189999999999E-2</v>
      </c>
      <c r="Q711">
        <v>2.3719670000000002E-2</v>
      </c>
      <c r="R711">
        <v>2.0398610000000001E-2</v>
      </c>
      <c r="S711">
        <v>3.558847E-3</v>
      </c>
      <c r="T711">
        <v>1.111348E-2</v>
      </c>
      <c r="U711">
        <v>1.278348E-2</v>
      </c>
    </row>
    <row r="712" spans="1:21" x14ac:dyDescent="0.25">
      <c r="A712" s="20">
        <f>0.000000526055*10^9</f>
        <v>526.05499999999995</v>
      </c>
      <c r="B712">
        <v>2.3645429999999999E-2</v>
      </c>
      <c r="C712">
        <v>1.422644E-2</v>
      </c>
      <c r="D712">
        <v>3.0581560000000001E-2</v>
      </c>
      <c r="E712">
        <v>-4.8304960000000001E-3</v>
      </c>
      <c r="F712">
        <v>1.7274669999999999E-2</v>
      </c>
      <c r="G712">
        <v>9.1119229999999992E-3</v>
      </c>
      <c r="H712">
        <v>1.6710599999999999E-2</v>
      </c>
      <c r="I712">
        <v>1.6468719999999999E-2</v>
      </c>
      <c r="J712">
        <v>2.1122620000000002E-2</v>
      </c>
      <c r="K712">
        <v>2.135797E-2</v>
      </c>
      <c r="L712">
        <v>8.6243139999999992E-3</v>
      </c>
      <c r="M712">
        <v>1.582424E-2</v>
      </c>
      <c r="N712">
        <v>1.433719E-2</v>
      </c>
      <c r="O712">
        <v>1.697442E-2</v>
      </c>
      <c r="P712">
        <v>3.7232880000000003E-2</v>
      </c>
      <c r="Q712">
        <v>3.2380699999999998E-2</v>
      </c>
      <c r="R712">
        <v>2.33785E-2</v>
      </c>
      <c r="S712">
        <v>1.039297E-2</v>
      </c>
      <c r="T712">
        <v>9.4803490000000008E-3</v>
      </c>
      <c r="U712">
        <v>-2.6222839999999999E-3</v>
      </c>
    </row>
    <row r="713" spans="1:21" x14ac:dyDescent="0.25">
      <c r="A713" s="20">
        <f>0.000000527055*10^9</f>
        <v>527.05500000000006</v>
      </c>
      <c r="B713">
        <v>1.6513400000000001E-2</v>
      </c>
      <c r="C713">
        <v>2.0066830000000001E-2</v>
      </c>
      <c r="D713">
        <v>2.1920200000000001E-2</v>
      </c>
      <c r="E713">
        <v>5.4251509999999996E-3</v>
      </c>
      <c r="F713">
        <v>9.6902540000000006E-3</v>
      </c>
      <c r="G713">
        <v>1.4818410000000001E-2</v>
      </c>
      <c r="H713">
        <v>1.5720189999999998E-2</v>
      </c>
      <c r="I713">
        <v>1.9559569999999998E-2</v>
      </c>
      <c r="J713">
        <v>1.8492950000000001E-2</v>
      </c>
      <c r="K713">
        <v>2.0052589999999999E-2</v>
      </c>
      <c r="L713">
        <v>1.30922E-2</v>
      </c>
      <c r="M713">
        <v>1.5497560000000001E-2</v>
      </c>
      <c r="N713">
        <v>7.6096039999999998E-3</v>
      </c>
      <c r="O713">
        <v>1.0874379999999999E-2</v>
      </c>
      <c r="P713">
        <v>3.3181889999999999E-2</v>
      </c>
      <c r="Q713">
        <v>2.2647230000000001E-2</v>
      </c>
      <c r="R713">
        <v>1.653802E-2</v>
      </c>
      <c r="S713">
        <v>1.787861E-2</v>
      </c>
      <c r="T713">
        <v>6.6084660000000003E-3</v>
      </c>
      <c r="U713">
        <v>5.4486389999999999E-3</v>
      </c>
    </row>
    <row r="714" spans="1:21" x14ac:dyDescent="0.25">
      <c r="A714" s="20">
        <f>0.000000528055*10^9</f>
        <v>528.05499999999995</v>
      </c>
      <c r="B714">
        <v>2.442865E-2</v>
      </c>
      <c r="C714">
        <v>3.2015219999999997E-2</v>
      </c>
      <c r="D714">
        <v>7.3328730000000002E-3</v>
      </c>
      <c r="E714">
        <v>1.6172200000000001E-2</v>
      </c>
      <c r="F714">
        <v>1.008307E-2</v>
      </c>
      <c r="G714">
        <v>2.3744230000000002E-2</v>
      </c>
      <c r="H714">
        <v>1.5219649999999999E-2</v>
      </c>
      <c r="I714">
        <v>2.02729E-2</v>
      </c>
      <c r="J714">
        <v>2.7409200000000002E-2</v>
      </c>
      <c r="K714">
        <v>1.226822E-2</v>
      </c>
      <c r="L714">
        <v>1.3941739999999999E-2</v>
      </c>
      <c r="M714">
        <v>1.819285E-2</v>
      </c>
      <c r="N714">
        <v>4.624024E-3</v>
      </c>
      <c r="O714">
        <v>1.233187E-2</v>
      </c>
      <c r="P714">
        <v>2.7116580000000001E-2</v>
      </c>
      <c r="Q714">
        <v>6.7932890000000001E-3</v>
      </c>
      <c r="R714">
        <v>1.433856E-2</v>
      </c>
      <c r="S714">
        <v>2.2540999999999999E-2</v>
      </c>
      <c r="T714">
        <v>4.5082300000000002E-3</v>
      </c>
      <c r="U714">
        <v>3.4137580000000001E-2</v>
      </c>
    </row>
    <row r="715" spans="1:21" x14ac:dyDescent="0.25">
      <c r="A715" s="20">
        <f>0.000000529055*10^9</f>
        <v>529.05499999999995</v>
      </c>
      <c r="B715">
        <v>3.5195490000000003E-2</v>
      </c>
      <c r="C715">
        <v>3.7689140000000003E-2</v>
      </c>
      <c r="D715">
        <v>6.4836750000000004E-3</v>
      </c>
      <c r="E715">
        <v>1.7060140000000001E-2</v>
      </c>
      <c r="F715">
        <v>8.0998440000000001E-3</v>
      </c>
      <c r="G715">
        <v>2.4182080000000002E-2</v>
      </c>
      <c r="H715">
        <v>2.043122E-2</v>
      </c>
      <c r="I715">
        <v>2.4356909999999999E-2</v>
      </c>
      <c r="J715">
        <v>3.0028920000000001E-2</v>
      </c>
      <c r="K715">
        <v>1.9287160000000001E-2</v>
      </c>
      <c r="L715">
        <v>1.349292E-2</v>
      </c>
      <c r="M715">
        <v>1.4108610000000001E-2</v>
      </c>
      <c r="N715">
        <v>4.3795730000000003E-3</v>
      </c>
      <c r="O715">
        <v>1.5395509999999999E-2</v>
      </c>
      <c r="P715">
        <v>2.9923600000000002E-2</v>
      </c>
      <c r="Q715">
        <v>9.052325E-3</v>
      </c>
      <c r="R715">
        <v>2.118331E-2</v>
      </c>
      <c r="S715">
        <v>1.6428849999999998E-2</v>
      </c>
      <c r="T715">
        <v>4.6816619999999996E-3</v>
      </c>
      <c r="U715">
        <v>4.9627869999999998E-2</v>
      </c>
    </row>
    <row r="716" spans="1:21" x14ac:dyDescent="0.25">
      <c r="A716" s="20">
        <f>0.000000530055*10^9</f>
        <v>530.05500000000006</v>
      </c>
      <c r="B716">
        <v>2.675286E-2</v>
      </c>
      <c r="C716">
        <v>1.8665210000000002E-2</v>
      </c>
      <c r="D716">
        <v>1.6769320000000001E-2</v>
      </c>
      <c r="E716">
        <v>1.5325750000000001E-2</v>
      </c>
      <c r="F716">
        <v>-3.7201040000000001E-3</v>
      </c>
      <c r="G716">
        <v>1.707297E-2</v>
      </c>
      <c r="H716">
        <v>2.2099629999999999E-2</v>
      </c>
      <c r="I716">
        <v>2.410992E-2</v>
      </c>
      <c r="J716">
        <v>2.1767439999999999E-2</v>
      </c>
      <c r="K716">
        <v>3.009939E-2</v>
      </c>
      <c r="L716">
        <v>1.2856859999999999E-2</v>
      </c>
      <c r="M716">
        <v>6.889867E-3</v>
      </c>
      <c r="N716">
        <v>9.0162969999999995E-3</v>
      </c>
      <c r="O716">
        <v>6.2063350000000003E-3</v>
      </c>
      <c r="P716">
        <v>3.1258830000000001E-2</v>
      </c>
      <c r="Q716">
        <v>2.5240970000000001E-2</v>
      </c>
      <c r="R716">
        <v>2.224361E-2</v>
      </c>
      <c r="S716">
        <v>1.0666470000000001E-2</v>
      </c>
      <c r="T716">
        <v>1.041916E-2</v>
      </c>
      <c r="U716">
        <v>3.9508620000000001E-2</v>
      </c>
    </row>
    <row r="717" spans="1:21" x14ac:dyDescent="0.25">
      <c r="A717" s="20">
        <f>0.000000531055*10^9</f>
        <v>531.05500000000006</v>
      </c>
      <c r="B717">
        <v>1.5608779999999999E-2</v>
      </c>
      <c r="C717">
        <v>7.2569330000000001E-3</v>
      </c>
      <c r="D717">
        <v>2.2317839999999999E-2</v>
      </c>
      <c r="E717">
        <v>1.227611E-2</v>
      </c>
      <c r="F717">
        <v>-8.59884E-3</v>
      </c>
      <c r="G717">
        <v>1.7775409999999998E-2</v>
      </c>
      <c r="H717">
        <v>1.5720040000000001E-2</v>
      </c>
      <c r="I717">
        <v>1.5119779999999999E-2</v>
      </c>
      <c r="J717">
        <v>2.5082090000000001E-2</v>
      </c>
      <c r="K717">
        <v>3.171115E-2</v>
      </c>
      <c r="L717">
        <v>1.5179150000000001E-2</v>
      </c>
      <c r="M717">
        <v>4.1637599999999999E-3</v>
      </c>
      <c r="N717">
        <v>2.1763850000000001E-2</v>
      </c>
      <c r="O717">
        <v>-7.1017770000000001E-3</v>
      </c>
      <c r="P717">
        <v>2.7789700000000001E-2</v>
      </c>
      <c r="Q717">
        <v>2.8402009999999998E-2</v>
      </c>
      <c r="R717">
        <v>1.5731559999999999E-2</v>
      </c>
      <c r="S717">
        <v>2.276127E-2</v>
      </c>
      <c r="T717">
        <v>1.4869479999999999E-2</v>
      </c>
      <c r="U717">
        <v>2.266379E-2</v>
      </c>
    </row>
    <row r="718" spans="1:21" x14ac:dyDescent="0.25">
      <c r="A718" s="20">
        <f>0.000000532055*10^9</f>
        <v>532.05499999999995</v>
      </c>
      <c r="B718">
        <v>1.8813E-2</v>
      </c>
      <c r="C718">
        <v>1.685002E-2</v>
      </c>
      <c r="D718">
        <v>2.5656020000000002E-2</v>
      </c>
      <c r="E718">
        <v>1.019979E-2</v>
      </c>
      <c r="F718">
        <v>6.1757770000000003E-3</v>
      </c>
      <c r="G718">
        <v>3.1511379999999999E-2</v>
      </c>
      <c r="H718">
        <v>1.8247559999999999E-2</v>
      </c>
      <c r="I718">
        <v>1.721702E-2</v>
      </c>
      <c r="J718">
        <v>3.741423E-2</v>
      </c>
      <c r="K718">
        <v>2.469561E-2</v>
      </c>
      <c r="L718">
        <v>2.008737E-2</v>
      </c>
      <c r="M718">
        <v>7.6332179999999998E-3</v>
      </c>
      <c r="N718">
        <v>2.958065E-2</v>
      </c>
      <c r="O718">
        <v>4.7164920000000001E-3</v>
      </c>
      <c r="P718">
        <v>2.6159430000000001E-2</v>
      </c>
      <c r="Q718">
        <v>1.488185E-2</v>
      </c>
      <c r="R718">
        <v>7.3759339999999998E-3</v>
      </c>
      <c r="S718">
        <v>3.1260749999999997E-2</v>
      </c>
      <c r="T718">
        <v>1.691256E-2</v>
      </c>
      <c r="U718">
        <v>2.4620340000000001E-2</v>
      </c>
    </row>
    <row r="719" spans="1:21" x14ac:dyDescent="0.25">
      <c r="A719" s="20">
        <f>0.000000533055*10^9</f>
        <v>533.05499999999995</v>
      </c>
      <c r="B719">
        <v>1.524708E-2</v>
      </c>
      <c r="C719">
        <v>1.4163169999999999E-2</v>
      </c>
      <c r="D719">
        <v>2.8629430000000001E-2</v>
      </c>
      <c r="E719">
        <v>1.0020879999999999E-2</v>
      </c>
      <c r="F719">
        <v>2.1159589999999999E-2</v>
      </c>
      <c r="G719">
        <v>3.6155670000000001E-2</v>
      </c>
      <c r="H719">
        <v>2.849237E-2</v>
      </c>
      <c r="I719">
        <v>2.8209379999999999E-2</v>
      </c>
      <c r="J719">
        <v>3.347982E-2</v>
      </c>
      <c r="K719">
        <v>1.7467340000000001E-2</v>
      </c>
      <c r="L719">
        <v>1.8878989999999998E-2</v>
      </c>
      <c r="M719">
        <v>1.4617410000000001E-2</v>
      </c>
      <c r="N719">
        <v>2.2904830000000001E-2</v>
      </c>
      <c r="O719">
        <v>2.7580210000000001E-2</v>
      </c>
      <c r="P719">
        <v>1.8736949999999999E-2</v>
      </c>
      <c r="Q719">
        <v>9.5211859999999992E-3</v>
      </c>
      <c r="R719">
        <v>-3.0872220000000001E-3</v>
      </c>
      <c r="S719">
        <v>1.7439909999999999E-2</v>
      </c>
      <c r="T719">
        <v>1.8220400000000001E-2</v>
      </c>
      <c r="U719">
        <v>3.5838080000000001E-2</v>
      </c>
    </row>
    <row r="720" spans="1:21" x14ac:dyDescent="0.25">
      <c r="A720" s="20">
        <f>0.000000534055*10^9</f>
        <v>534.05500000000006</v>
      </c>
      <c r="B720">
        <v>3.3860449999999999E-3</v>
      </c>
      <c r="C720">
        <v>3.0778020000000001E-3</v>
      </c>
      <c r="D720">
        <v>1.5669260000000001E-2</v>
      </c>
      <c r="E720">
        <v>4.4900239999999996E-3</v>
      </c>
      <c r="F720">
        <v>1.6392319999999998E-2</v>
      </c>
      <c r="G720">
        <v>2.018325E-2</v>
      </c>
      <c r="H720">
        <v>3.109058E-2</v>
      </c>
      <c r="I720">
        <v>2.6413550000000001E-2</v>
      </c>
      <c r="J720">
        <v>2.3008199999999999E-2</v>
      </c>
      <c r="K720">
        <v>2.1392350000000001E-2</v>
      </c>
      <c r="L720">
        <v>1.5282799999999999E-2</v>
      </c>
      <c r="M720">
        <v>2.091411E-2</v>
      </c>
      <c r="N720">
        <v>1.326129E-2</v>
      </c>
      <c r="O720">
        <v>2.8022100000000001E-2</v>
      </c>
      <c r="P720">
        <v>1.1638320000000001E-2</v>
      </c>
      <c r="Q720">
        <v>1.778954E-2</v>
      </c>
      <c r="R720">
        <v>-5.7936680000000001E-3</v>
      </c>
      <c r="S720">
        <v>6.6673030000000003E-3</v>
      </c>
      <c r="T720">
        <v>1.1373060000000001E-2</v>
      </c>
      <c r="U720">
        <v>2.9748739999999999E-2</v>
      </c>
    </row>
    <row r="721" spans="1:21" x14ac:dyDescent="0.25">
      <c r="A721" s="20">
        <f>0.000000535055*10^9</f>
        <v>535.05499999999995</v>
      </c>
      <c r="B721">
        <v>5.9157639999999996E-3</v>
      </c>
      <c r="C721">
        <v>9.4139089999999998E-3</v>
      </c>
      <c r="D721">
        <v>-3.8226860000000001E-3</v>
      </c>
      <c r="E721">
        <v>6.1869159999999998E-3</v>
      </c>
      <c r="F721">
        <v>6.2021990000000003E-3</v>
      </c>
      <c r="G721">
        <v>1.383566E-2</v>
      </c>
      <c r="H721">
        <v>1.8892809999999999E-2</v>
      </c>
      <c r="I721">
        <v>2.0811900000000001E-2</v>
      </c>
      <c r="J721">
        <v>2.9985999999999999E-2</v>
      </c>
      <c r="K721">
        <v>2.670664E-2</v>
      </c>
      <c r="L721">
        <v>1.881012E-2</v>
      </c>
      <c r="M721">
        <v>1.8636119999999999E-2</v>
      </c>
      <c r="N721">
        <v>1.0336410000000001E-2</v>
      </c>
      <c r="O721">
        <v>1.443416E-2</v>
      </c>
      <c r="P721">
        <v>1.5774349999999999E-2</v>
      </c>
      <c r="Q721">
        <v>3.0123049999999998E-2</v>
      </c>
      <c r="R721">
        <v>3.7530329999999998E-3</v>
      </c>
      <c r="S721">
        <v>1.182128E-2</v>
      </c>
      <c r="T721">
        <v>1.0505769999999999E-2</v>
      </c>
      <c r="U721">
        <v>2.2053260000000002E-2</v>
      </c>
    </row>
    <row r="722" spans="1:21" x14ac:dyDescent="0.25">
      <c r="A722" s="20">
        <f>0.000000536055*10^9</f>
        <v>536.05499999999995</v>
      </c>
      <c r="B722">
        <v>1.7037900000000002E-2</v>
      </c>
      <c r="C722">
        <v>3.0896920000000001E-2</v>
      </c>
      <c r="D722">
        <v>-3.4278999999999999E-4</v>
      </c>
      <c r="E722">
        <v>1.9824430000000001E-2</v>
      </c>
      <c r="F722">
        <v>4.6867300000000001E-3</v>
      </c>
      <c r="G722">
        <v>2.1794839999999999E-2</v>
      </c>
      <c r="H722">
        <v>-5.106221E-4</v>
      </c>
      <c r="I722">
        <v>2.1903450000000001E-2</v>
      </c>
      <c r="J722">
        <v>3.8370210000000002E-2</v>
      </c>
      <c r="K722">
        <v>1.986827E-2</v>
      </c>
      <c r="L722">
        <v>2.3021960000000001E-2</v>
      </c>
      <c r="M722">
        <v>1.5770699999999999E-2</v>
      </c>
      <c r="N722">
        <v>9.0620790000000007E-3</v>
      </c>
      <c r="O722">
        <v>1.256523E-2</v>
      </c>
      <c r="P722">
        <v>1.6459580000000001E-2</v>
      </c>
      <c r="Q722">
        <v>3.0904339999999999E-2</v>
      </c>
      <c r="R722">
        <v>1.3814770000000001E-2</v>
      </c>
      <c r="S722">
        <v>1.1396440000000001E-2</v>
      </c>
      <c r="T722">
        <v>2.278117E-2</v>
      </c>
      <c r="U722">
        <v>3.028668E-2</v>
      </c>
    </row>
    <row r="723" spans="1:21" x14ac:dyDescent="0.25">
      <c r="A723" s="20">
        <f>0.000000537055*10^9</f>
        <v>537.05500000000006</v>
      </c>
      <c r="B723">
        <v>2.8184420000000002E-2</v>
      </c>
      <c r="C723">
        <v>3.9761150000000002E-2</v>
      </c>
      <c r="D723">
        <v>2.0580319999999999E-2</v>
      </c>
      <c r="E723">
        <v>2.1169009999999999E-2</v>
      </c>
      <c r="F723">
        <v>7.7634440000000004E-3</v>
      </c>
      <c r="G723">
        <v>1.3109640000000001E-2</v>
      </c>
      <c r="H723">
        <v>3.488232E-3</v>
      </c>
      <c r="I723">
        <v>2.004067E-2</v>
      </c>
      <c r="J723">
        <v>2.3943280000000001E-2</v>
      </c>
      <c r="K723">
        <v>1.2539150000000001E-2</v>
      </c>
      <c r="L723">
        <v>1.686617E-2</v>
      </c>
      <c r="M723">
        <v>2.1462269999999999E-2</v>
      </c>
      <c r="N723">
        <v>7.1573979999999997E-3</v>
      </c>
      <c r="O723">
        <v>2.285829E-2</v>
      </c>
      <c r="P723">
        <v>1.2456149999999999E-2</v>
      </c>
      <c r="Q723">
        <v>1.3405200000000001E-2</v>
      </c>
      <c r="R723">
        <v>2.0189530000000001E-2</v>
      </c>
      <c r="S723">
        <v>6.8579970000000002E-3</v>
      </c>
      <c r="T723">
        <v>2.3317060000000001E-2</v>
      </c>
      <c r="U723">
        <v>3.7460479999999997E-2</v>
      </c>
    </row>
    <row r="724" spans="1:21" x14ac:dyDescent="0.25">
      <c r="A724" s="20">
        <f>0.000000538055*10^9</f>
        <v>538.05500000000006</v>
      </c>
      <c r="B724">
        <v>3.6792310000000002E-2</v>
      </c>
      <c r="C724">
        <v>2.3914359999999999E-2</v>
      </c>
      <c r="D724">
        <v>2.724826E-2</v>
      </c>
      <c r="E724">
        <v>1.213824E-2</v>
      </c>
      <c r="F724">
        <v>9.9489239999999996E-3</v>
      </c>
      <c r="G724">
        <v>-1.434926E-3</v>
      </c>
      <c r="H724">
        <v>2.6438469999999999E-2</v>
      </c>
      <c r="I724">
        <v>1.583828E-2</v>
      </c>
      <c r="J724">
        <v>2.1845110000000001E-3</v>
      </c>
      <c r="K724">
        <v>2.0043459999999999E-2</v>
      </c>
      <c r="L724">
        <v>7.0410569999999999E-3</v>
      </c>
      <c r="M724">
        <v>1.927266E-2</v>
      </c>
      <c r="N724">
        <v>1.2021230000000001E-2</v>
      </c>
      <c r="O724">
        <v>2.3477810000000002E-2</v>
      </c>
      <c r="P724">
        <v>1.6766799999999998E-2</v>
      </c>
      <c r="Q724">
        <v>4.3290309999999997E-3</v>
      </c>
      <c r="R724">
        <v>2.3857730000000001E-2</v>
      </c>
      <c r="S724">
        <v>1.817423E-2</v>
      </c>
      <c r="T724">
        <v>1.3505090000000001E-2</v>
      </c>
      <c r="U724">
        <v>2.7448529999999999E-2</v>
      </c>
    </row>
    <row r="725" spans="1:21" x14ac:dyDescent="0.25">
      <c r="A725" s="20">
        <f>0.000000539055*10^9</f>
        <v>539.05499999999995</v>
      </c>
      <c r="B725">
        <v>2.8668309999999999E-2</v>
      </c>
      <c r="C725">
        <v>1.253141E-2</v>
      </c>
      <c r="D725">
        <v>1.355087E-2</v>
      </c>
      <c r="E725">
        <v>1.423437E-2</v>
      </c>
      <c r="F725">
        <v>1.258014E-2</v>
      </c>
      <c r="G725">
        <v>6.0243429999999997E-3</v>
      </c>
      <c r="H725">
        <v>2.8941189999999999E-2</v>
      </c>
      <c r="I725">
        <v>1.627205E-2</v>
      </c>
      <c r="J725">
        <v>1.9129150000000001E-3</v>
      </c>
      <c r="K725">
        <v>2.9455519999999999E-2</v>
      </c>
      <c r="L725">
        <v>7.2677560000000002E-3</v>
      </c>
      <c r="M725">
        <v>1.159221E-2</v>
      </c>
      <c r="N725">
        <v>1.965805E-2</v>
      </c>
      <c r="O725">
        <v>1.2027970000000001E-2</v>
      </c>
      <c r="P725">
        <v>2.0804389999999999E-2</v>
      </c>
      <c r="Q725">
        <v>1.7869659999999999E-2</v>
      </c>
      <c r="R725">
        <v>2.526022E-2</v>
      </c>
      <c r="S725">
        <v>3.2774749999999998E-2</v>
      </c>
      <c r="T725">
        <v>1.191943E-2</v>
      </c>
      <c r="U725">
        <v>7.0374849999999996E-3</v>
      </c>
    </row>
    <row r="726" spans="1:21" x14ac:dyDescent="0.25">
      <c r="A726" s="20">
        <f>0.000000540055*10^9</f>
        <v>540.05499999999995</v>
      </c>
      <c r="B726">
        <v>1.223757E-2</v>
      </c>
      <c r="C726">
        <v>1.7092710000000001E-2</v>
      </c>
      <c r="D726">
        <v>7.0509869999999999E-3</v>
      </c>
      <c r="E726">
        <v>2.3269120000000001E-2</v>
      </c>
      <c r="F726">
        <v>1.8940169999999999E-2</v>
      </c>
      <c r="G726">
        <v>2.121145E-2</v>
      </c>
      <c r="H726">
        <v>1.6337399999999998E-2</v>
      </c>
      <c r="I726">
        <v>2.0121489999999999E-2</v>
      </c>
      <c r="J726">
        <v>1.529135E-2</v>
      </c>
      <c r="K726">
        <v>2.6515090000000002E-2</v>
      </c>
      <c r="L726">
        <v>1.2572069999999999E-2</v>
      </c>
      <c r="M726">
        <v>1.7217690000000001E-2</v>
      </c>
      <c r="N726">
        <v>1.931745E-2</v>
      </c>
      <c r="O726">
        <v>9.8045549999999995E-3</v>
      </c>
      <c r="P726">
        <v>1.7552890000000002E-2</v>
      </c>
      <c r="Q726">
        <v>2.5243689999999999E-2</v>
      </c>
      <c r="R726">
        <v>2.922102E-2</v>
      </c>
      <c r="S726">
        <v>2.704923E-2</v>
      </c>
      <c r="T726">
        <v>1.564867E-2</v>
      </c>
      <c r="U726">
        <v>3.9452810000000001E-3</v>
      </c>
    </row>
    <row r="727" spans="1:21" x14ac:dyDescent="0.25">
      <c r="A727" s="20">
        <f>0.000000541055*10^9</f>
        <v>541.05500000000006</v>
      </c>
      <c r="B727">
        <v>1.222645E-2</v>
      </c>
      <c r="C727">
        <v>1.733467E-2</v>
      </c>
      <c r="D727">
        <v>1.7482729999999998E-2</v>
      </c>
      <c r="E727">
        <v>2.2621749999999999E-2</v>
      </c>
      <c r="F727">
        <v>2.5156729999999999E-2</v>
      </c>
      <c r="G727">
        <v>2.3476509999999999E-2</v>
      </c>
      <c r="H727">
        <v>9.0810620000000009E-3</v>
      </c>
      <c r="I727">
        <v>2.2283520000000001E-2</v>
      </c>
      <c r="J727">
        <v>1.8259299999999999E-2</v>
      </c>
      <c r="K727">
        <v>2.2676890000000002E-2</v>
      </c>
      <c r="L727">
        <v>1.7385370000000001E-2</v>
      </c>
      <c r="M727">
        <v>2.6866040000000001E-2</v>
      </c>
      <c r="N727">
        <v>1.7369369999999999E-2</v>
      </c>
      <c r="O727">
        <v>1.789348E-2</v>
      </c>
      <c r="P727">
        <v>1.6730149999999999E-2</v>
      </c>
      <c r="Q727">
        <v>1.193578E-2</v>
      </c>
      <c r="R727">
        <v>3.1201300000000001E-2</v>
      </c>
      <c r="S727">
        <v>7.1150600000000003E-3</v>
      </c>
      <c r="T727">
        <v>1.7397039999999999E-2</v>
      </c>
      <c r="U727">
        <v>2.2568370000000001E-2</v>
      </c>
    </row>
    <row r="728" spans="1:21" x14ac:dyDescent="0.25">
      <c r="A728" s="20">
        <f>0.000000542055*10^9</f>
        <v>542.05499999999995</v>
      </c>
      <c r="B728">
        <v>1.9916380000000001E-2</v>
      </c>
      <c r="C728">
        <v>1.1282479999999999E-2</v>
      </c>
      <c r="D728">
        <v>1.8047939999999998E-2</v>
      </c>
      <c r="E728">
        <v>1.1733540000000001E-2</v>
      </c>
      <c r="F728">
        <v>2.459855E-2</v>
      </c>
      <c r="G728">
        <v>1.408829E-2</v>
      </c>
      <c r="H728">
        <v>6.364036E-3</v>
      </c>
      <c r="I728">
        <v>1.963171E-2</v>
      </c>
      <c r="J728">
        <v>1.710478E-2</v>
      </c>
      <c r="K728">
        <v>2.403361E-2</v>
      </c>
      <c r="L728">
        <v>2.5439389999999999E-2</v>
      </c>
      <c r="M728">
        <v>3.051189E-2</v>
      </c>
      <c r="N728">
        <v>2.2077619999999999E-2</v>
      </c>
      <c r="O728">
        <v>1.6734280000000001E-2</v>
      </c>
      <c r="P728">
        <v>2.0725130000000001E-2</v>
      </c>
      <c r="Q728">
        <v>4.7494219999999997E-3</v>
      </c>
      <c r="R728">
        <v>2.569403E-2</v>
      </c>
      <c r="S728">
        <v>-4.3696109999999998E-3</v>
      </c>
      <c r="T728">
        <v>1.781597E-2</v>
      </c>
      <c r="U728">
        <v>3.1860979999999997E-2</v>
      </c>
    </row>
    <row r="729" spans="1:21" x14ac:dyDescent="0.25">
      <c r="A729" s="20">
        <f>0.000000543055*10^9</f>
        <v>543.05499999999995</v>
      </c>
      <c r="B729">
        <v>1.7321240000000002E-2</v>
      </c>
      <c r="C729">
        <v>1.285788E-2</v>
      </c>
      <c r="D729">
        <v>9.9757460000000006E-3</v>
      </c>
      <c r="E729">
        <v>8.8681379999999994E-3</v>
      </c>
      <c r="F729">
        <v>1.346285E-2</v>
      </c>
      <c r="G729">
        <v>1.0222709999999999E-3</v>
      </c>
      <c r="H729">
        <v>6.3186170000000003E-3</v>
      </c>
      <c r="I729">
        <v>1.7073060000000001E-2</v>
      </c>
      <c r="J729">
        <v>2.7687590000000002E-2</v>
      </c>
      <c r="K729">
        <v>2.3494629999999999E-2</v>
      </c>
      <c r="L729">
        <v>3.0943869999999998E-2</v>
      </c>
      <c r="M729">
        <v>3.392966E-2</v>
      </c>
      <c r="N729">
        <v>2.2316590000000001E-2</v>
      </c>
      <c r="O729">
        <v>9.8400799999999993E-3</v>
      </c>
      <c r="P729">
        <v>1.9305340000000001E-2</v>
      </c>
      <c r="Q729">
        <v>1.391355E-2</v>
      </c>
      <c r="R729">
        <v>2.2205329999999999E-2</v>
      </c>
      <c r="S729">
        <v>5.4878130000000002E-3</v>
      </c>
      <c r="T729">
        <v>1.9298289999999999E-2</v>
      </c>
      <c r="U729">
        <v>2.1773540000000001E-2</v>
      </c>
    </row>
    <row r="730" spans="1:21" x14ac:dyDescent="0.25">
      <c r="A730" s="20">
        <f>0.000000544055*10^9</f>
        <v>544.05500000000006</v>
      </c>
      <c r="B730">
        <v>1.116897E-2</v>
      </c>
      <c r="C730">
        <v>2.267916E-2</v>
      </c>
      <c r="D730">
        <v>1.6147399999999999E-2</v>
      </c>
      <c r="E730">
        <v>1.614695E-2</v>
      </c>
      <c r="F730">
        <v>5.2168630000000004E-3</v>
      </c>
      <c r="G730">
        <v>-9.0333399999999999E-4</v>
      </c>
      <c r="H730">
        <v>5.1297679999999998E-3</v>
      </c>
      <c r="I730">
        <v>1.897735E-2</v>
      </c>
      <c r="J730">
        <v>3.3939289999999997E-2</v>
      </c>
      <c r="K730">
        <v>1.9912559999999999E-2</v>
      </c>
      <c r="L730">
        <v>2.7128300000000001E-2</v>
      </c>
      <c r="M730">
        <v>3.9906459999999998E-2</v>
      </c>
      <c r="N730">
        <v>1.086853E-2</v>
      </c>
      <c r="O730">
        <v>1.48329E-2</v>
      </c>
      <c r="P730">
        <v>1.8829499999999999E-2</v>
      </c>
      <c r="Q730">
        <v>1.7815210000000001E-2</v>
      </c>
      <c r="R730">
        <v>2.706971E-2</v>
      </c>
      <c r="S730">
        <v>2.586917E-2</v>
      </c>
      <c r="T730">
        <v>1.411161E-2</v>
      </c>
      <c r="U730">
        <v>1.16682E-2</v>
      </c>
    </row>
    <row r="731" spans="1:21" x14ac:dyDescent="0.25">
      <c r="A731" s="20">
        <f>0.000000545055*10^9</f>
        <v>545.05499999999995</v>
      </c>
      <c r="B731">
        <v>6.4285159999999996E-3</v>
      </c>
      <c r="C731">
        <v>2.7873430000000001E-2</v>
      </c>
      <c r="D731">
        <v>2.4976519999999999E-2</v>
      </c>
      <c r="E731">
        <v>1.348592E-2</v>
      </c>
      <c r="F731">
        <v>1.7306439999999999E-2</v>
      </c>
      <c r="G731">
        <v>9.8716450000000001E-3</v>
      </c>
      <c r="H731">
        <v>7.2062539999999996E-3</v>
      </c>
      <c r="I731">
        <v>1.330692E-2</v>
      </c>
      <c r="J731">
        <v>1.91051E-2</v>
      </c>
      <c r="K731">
        <v>1.9576699999999999E-2</v>
      </c>
      <c r="L731">
        <v>1.591499E-2</v>
      </c>
      <c r="M731">
        <v>3.8827090000000002E-2</v>
      </c>
      <c r="N731">
        <v>8.1829799999999994E-3</v>
      </c>
      <c r="O731">
        <v>2.2207870000000001E-2</v>
      </c>
      <c r="P731">
        <v>2.483103E-2</v>
      </c>
      <c r="Q731">
        <v>1.164633E-2</v>
      </c>
      <c r="R731">
        <v>3.1686010000000001E-2</v>
      </c>
      <c r="S731">
        <v>2.9929649999999999E-2</v>
      </c>
      <c r="T731">
        <v>1.259884E-3</v>
      </c>
      <c r="U731">
        <v>1.475283E-2</v>
      </c>
    </row>
    <row r="732" spans="1:21" x14ac:dyDescent="0.25">
      <c r="A732" s="20">
        <f>0.000000546055*10^9</f>
        <v>546.05499999999995</v>
      </c>
      <c r="B732">
        <v>8.0058150000000003E-4</v>
      </c>
      <c r="C732">
        <v>2.5082810000000001E-2</v>
      </c>
      <c r="D732">
        <v>2.1698519999999999E-2</v>
      </c>
      <c r="E732">
        <v>4.147558E-3</v>
      </c>
      <c r="F732">
        <v>3.1831819999999997E-2</v>
      </c>
      <c r="G732">
        <v>1.2793179999999999E-2</v>
      </c>
      <c r="H732">
        <v>1.236902E-2</v>
      </c>
      <c r="I732">
        <v>1.876059E-3</v>
      </c>
      <c r="J732">
        <v>7.3156849999999997E-3</v>
      </c>
      <c r="K732">
        <v>2.5599139999999999E-2</v>
      </c>
      <c r="L732">
        <v>1.016865E-2</v>
      </c>
      <c r="M732">
        <v>2.2525969999999999E-2</v>
      </c>
      <c r="N732">
        <v>2.7987169999999999E-2</v>
      </c>
      <c r="O732">
        <v>1.6366350000000002E-2</v>
      </c>
      <c r="P732">
        <v>2.1123630000000001E-2</v>
      </c>
      <c r="Q732">
        <v>1.760745E-2</v>
      </c>
      <c r="R732">
        <v>2.6876000000000001E-2</v>
      </c>
      <c r="S732">
        <v>1.45963E-2</v>
      </c>
      <c r="T732">
        <v>2.0046349999999998E-3</v>
      </c>
      <c r="U732">
        <v>2.4007049999999999E-2</v>
      </c>
    </row>
    <row r="733" spans="1:21" x14ac:dyDescent="0.25">
      <c r="A733" s="20">
        <f>0.000000547055*10^9</f>
        <v>547.05500000000006</v>
      </c>
      <c r="B733">
        <v>4.2602550000000001E-3</v>
      </c>
      <c r="C733">
        <v>2.609206E-2</v>
      </c>
      <c r="D733">
        <v>1.341121E-2</v>
      </c>
      <c r="E733">
        <v>7.7570510000000001E-3</v>
      </c>
      <c r="F733">
        <v>2.7611259999999999E-2</v>
      </c>
      <c r="G733">
        <v>6.2302640000000001E-3</v>
      </c>
      <c r="H733">
        <v>1.339065E-2</v>
      </c>
      <c r="I733">
        <v>8.0771939999999993E-3</v>
      </c>
      <c r="J733">
        <v>9.8189450000000008E-3</v>
      </c>
      <c r="K733">
        <v>2.9409899999999999E-2</v>
      </c>
      <c r="L733">
        <v>1.7460150000000001E-2</v>
      </c>
      <c r="M733">
        <v>8.5647420000000002E-3</v>
      </c>
      <c r="N733">
        <v>4.3846660000000003E-2</v>
      </c>
      <c r="O733">
        <v>5.923551E-3</v>
      </c>
      <c r="P733">
        <v>1.3696E-2</v>
      </c>
      <c r="Q733">
        <v>3.2025989999999997E-2</v>
      </c>
      <c r="R733">
        <v>1.413556E-2</v>
      </c>
      <c r="S733">
        <v>1.093542E-2</v>
      </c>
      <c r="T733">
        <v>1.5787309999999999E-2</v>
      </c>
      <c r="U733">
        <v>2.1313140000000001E-2</v>
      </c>
    </row>
    <row r="734" spans="1:21" x14ac:dyDescent="0.25">
      <c r="A734" s="20">
        <f>0.000000548055*10^9</f>
        <v>548.05500000000006</v>
      </c>
      <c r="B734">
        <v>1.9811749999999999E-2</v>
      </c>
      <c r="C734">
        <v>2.832966E-2</v>
      </c>
      <c r="D734">
        <v>1.1689929999999999E-2</v>
      </c>
      <c r="E734">
        <v>1.8945090000000001E-2</v>
      </c>
      <c r="F734">
        <v>1.6391920000000001E-2</v>
      </c>
      <c r="G734">
        <v>1.077871E-2</v>
      </c>
      <c r="H734">
        <v>1.298674E-2</v>
      </c>
      <c r="I734">
        <v>2.6395749999999999E-2</v>
      </c>
      <c r="J734">
        <v>7.8120810000000002E-3</v>
      </c>
      <c r="K734">
        <v>2.6090550000000001E-2</v>
      </c>
      <c r="L734">
        <v>1.6522149999999999E-2</v>
      </c>
      <c r="M734">
        <v>9.5490729999999999E-3</v>
      </c>
      <c r="N734">
        <v>3.2221310000000003E-2</v>
      </c>
      <c r="O734">
        <v>4.7982750000000003E-3</v>
      </c>
      <c r="P734">
        <v>1.4065960000000001E-2</v>
      </c>
      <c r="Q734">
        <v>2.620809E-2</v>
      </c>
      <c r="R734">
        <v>8.1680669999999993E-3</v>
      </c>
      <c r="S734">
        <v>2.3542629999999998E-2</v>
      </c>
      <c r="T734">
        <v>1.7503049999999999E-2</v>
      </c>
      <c r="U734">
        <v>6.8354100000000001E-3</v>
      </c>
    </row>
    <row r="735" spans="1:21" x14ac:dyDescent="0.25">
      <c r="A735" s="20">
        <f>0.000000549055*10^9</f>
        <v>549.05499999999995</v>
      </c>
      <c r="B735">
        <v>2.48553E-2</v>
      </c>
      <c r="C735">
        <v>1.67834E-2</v>
      </c>
      <c r="D735">
        <v>1.0993910000000001E-2</v>
      </c>
      <c r="E735">
        <v>1.6020309999999999E-2</v>
      </c>
      <c r="F735">
        <v>1.194371E-2</v>
      </c>
      <c r="G735">
        <v>2.6354579999999999E-2</v>
      </c>
      <c r="H735">
        <v>1.4006040000000001E-2</v>
      </c>
      <c r="I735">
        <v>3.3663569999999997E-2</v>
      </c>
      <c r="J735">
        <v>-2.4898139999999998E-4</v>
      </c>
      <c r="K735">
        <v>2.4272269999999999E-2</v>
      </c>
      <c r="L735">
        <v>1.807819E-3</v>
      </c>
      <c r="M735">
        <v>1.625364E-2</v>
      </c>
      <c r="N735">
        <v>1.280719E-2</v>
      </c>
      <c r="O735">
        <v>1.370299E-2</v>
      </c>
      <c r="P735">
        <v>1.89445E-2</v>
      </c>
      <c r="Q735">
        <v>1.126481E-2</v>
      </c>
      <c r="R735">
        <v>2.0358729999999998E-2</v>
      </c>
      <c r="S735">
        <v>2.346908E-2</v>
      </c>
      <c r="T735">
        <v>8.4974260000000006E-3</v>
      </c>
      <c r="U735">
        <v>3.561009E-3</v>
      </c>
    </row>
    <row r="736" spans="1:21" x14ac:dyDescent="0.25">
      <c r="A736" s="20">
        <f>0.000000550055*10^9</f>
        <v>550.05499999999995</v>
      </c>
      <c r="B736">
        <v>1.0561279999999999E-2</v>
      </c>
      <c r="C736">
        <v>6.0546869999999996E-3</v>
      </c>
      <c r="D736">
        <v>1.665239E-3</v>
      </c>
      <c r="E736">
        <v>1.853644E-3</v>
      </c>
      <c r="F736">
        <v>1.262257E-2</v>
      </c>
      <c r="G736">
        <v>3.0888450000000001E-2</v>
      </c>
      <c r="H736">
        <v>2.0148409999999999E-2</v>
      </c>
      <c r="I736">
        <v>2.9180359999999999E-2</v>
      </c>
      <c r="J736">
        <v>4.540681E-4</v>
      </c>
      <c r="K736">
        <v>1.7579129999999998E-2</v>
      </c>
      <c r="L736">
        <v>4.7549740000000004E-3</v>
      </c>
      <c r="M736">
        <v>2.542954E-2</v>
      </c>
      <c r="N736">
        <v>8.7938170000000006E-3</v>
      </c>
      <c r="O736">
        <v>2.2180180000000001E-2</v>
      </c>
      <c r="P736">
        <v>2.8937629999999999E-2</v>
      </c>
      <c r="Q736">
        <v>1.17845E-2</v>
      </c>
      <c r="R736">
        <v>3.2705940000000003E-2</v>
      </c>
      <c r="S736">
        <v>1.3415470000000001E-2</v>
      </c>
      <c r="T736">
        <v>4.7275859999999998E-3</v>
      </c>
      <c r="U736">
        <v>1.547492E-2</v>
      </c>
    </row>
    <row r="737" spans="1:21" x14ac:dyDescent="0.25">
      <c r="A737" s="20">
        <f>0.000000551055*10^9</f>
        <v>551.05500000000006</v>
      </c>
      <c r="B737">
        <v>2.4532909999999998E-3</v>
      </c>
      <c r="C737">
        <v>1.0823299999999999E-2</v>
      </c>
      <c r="D737">
        <v>6.6719860000000002E-4</v>
      </c>
      <c r="E737">
        <v>-3.7367470000000002E-4</v>
      </c>
      <c r="F737">
        <v>1.11319E-2</v>
      </c>
      <c r="G737">
        <v>2.2865090000000001E-2</v>
      </c>
      <c r="H737">
        <v>2.2095589999999998E-2</v>
      </c>
      <c r="I737">
        <v>2.5319009999999999E-2</v>
      </c>
      <c r="J737">
        <v>1.6133270000000002E-2</v>
      </c>
      <c r="K737">
        <v>-1.4401819999999999E-3</v>
      </c>
      <c r="L737">
        <v>2.2839849999999998E-2</v>
      </c>
      <c r="M737">
        <v>3.3897419999999998E-2</v>
      </c>
      <c r="N737">
        <v>1.190157E-2</v>
      </c>
      <c r="O737">
        <v>1.9872730000000002E-2</v>
      </c>
      <c r="P737">
        <v>3.109574E-2</v>
      </c>
      <c r="Q737">
        <v>1.7430589999999999E-2</v>
      </c>
      <c r="R737">
        <v>2.9929279999999999E-2</v>
      </c>
      <c r="S737">
        <v>1.377838E-2</v>
      </c>
      <c r="T737">
        <v>5.2485730000000003E-3</v>
      </c>
      <c r="U737">
        <v>1.6403049999999999E-2</v>
      </c>
    </row>
    <row r="738" spans="1:21" x14ac:dyDescent="0.25">
      <c r="A738" s="20">
        <f>0.000000552055*10^9</f>
        <v>552.05499999999995</v>
      </c>
      <c r="B738">
        <v>1.3144909999999999E-2</v>
      </c>
      <c r="C738">
        <v>1.6393060000000001E-2</v>
      </c>
      <c r="D738">
        <v>1.2393609999999999E-2</v>
      </c>
      <c r="E738">
        <v>4.8154419999999996E-3</v>
      </c>
      <c r="F738">
        <v>5.6191840000000002E-3</v>
      </c>
      <c r="G738">
        <v>1.9117559999999999E-2</v>
      </c>
      <c r="H738">
        <v>1.2127829999999999E-2</v>
      </c>
      <c r="I738">
        <v>2.3910219999999999E-2</v>
      </c>
      <c r="J738">
        <v>2.7703729999999999E-2</v>
      </c>
      <c r="K738">
        <v>-5.0917209999999996E-3</v>
      </c>
      <c r="L738">
        <v>2.6451800000000001E-2</v>
      </c>
      <c r="M738">
        <v>2.9557989999999999E-2</v>
      </c>
      <c r="N738">
        <v>9.1126569999999997E-3</v>
      </c>
      <c r="O738">
        <v>1.280823E-2</v>
      </c>
      <c r="P738">
        <v>1.801548E-2</v>
      </c>
      <c r="Q738">
        <v>1.597583E-2</v>
      </c>
      <c r="R738">
        <v>2.8717409999999999E-2</v>
      </c>
      <c r="S738">
        <v>1.962351E-2</v>
      </c>
      <c r="T738">
        <v>3.6267949999999999E-3</v>
      </c>
      <c r="U738">
        <v>5.9745620000000001E-3</v>
      </c>
    </row>
    <row r="739" spans="1:21" x14ac:dyDescent="0.25">
      <c r="A739" s="20">
        <f>0.000000553055*10^9</f>
        <v>553.05499999999995</v>
      </c>
      <c r="B739">
        <v>1.9175680000000001E-2</v>
      </c>
      <c r="C739">
        <v>1.920612E-2</v>
      </c>
      <c r="D739">
        <v>1.386312E-2</v>
      </c>
      <c r="E739">
        <v>-2.3507290000000002E-3</v>
      </c>
      <c r="F739">
        <v>4.7339280000000001E-3</v>
      </c>
      <c r="G739">
        <v>1.701544E-2</v>
      </c>
      <c r="H739">
        <v>1.335093E-2</v>
      </c>
      <c r="I739">
        <v>1.813091E-2</v>
      </c>
      <c r="J739">
        <v>2.0201420000000001E-2</v>
      </c>
      <c r="K739">
        <v>1.650567E-2</v>
      </c>
      <c r="L739">
        <v>1.8978220000000001E-2</v>
      </c>
      <c r="M739">
        <v>1.3346709999999999E-2</v>
      </c>
      <c r="N739">
        <v>1.033337E-2</v>
      </c>
      <c r="O739">
        <v>1.0976059999999999E-2</v>
      </c>
      <c r="P739">
        <v>8.2541109999999997E-3</v>
      </c>
      <c r="Q739">
        <v>1.5044480000000001E-2</v>
      </c>
      <c r="R739">
        <v>2.9800489999999999E-2</v>
      </c>
      <c r="S739">
        <v>1.250325E-2</v>
      </c>
      <c r="T739">
        <v>6.8393109999999998E-3</v>
      </c>
      <c r="U739">
        <v>7.0980310000000003E-3</v>
      </c>
    </row>
    <row r="740" spans="1:21" x14ac:dyDescent="0.25">
      <c r="A740" s="20">
        <f>0.000000554055*10^9</f>
        <v>554.05500000000006</v>
      </c>
      <c r="B740">
        <v>1.0358529999999999E-2</v>
      </c>
      <c r="C740">
        <v>2.1578119999999999E-2</v>
      </c>
      <c r="D740">
        <v>6.4212820000000004E-3</v>
      </c>
      <c r="E740">
        <v>-7.4137580000000003E-3</v>
      </c>
      <c r="F740">
        <v>1.096664E-2</v>
      </c>
      <c r="G740">
        <v>1.169954E-2</v>
      </c>
      <c r="H740">
        <v>2.85685E-2</v>
      </c>
      <c r="I740">
        <v>1.0032660000000001E-2</v>
      </c>
      <c r="J740">
        <v>8.7231740000000002E-3</v>
      </c>
      <c r="K740">
        <v>2.884016E-2</v>
      </c>
      <c r="L740">
        <v>1.38558E-2</v>
      </c>
      <c r="M740">
        <v>7.2143700000000003E-3</v>
      </c>
      <c r="N740">
        <v>1.9924810000000001E-2</v>
      </c>
      <c r="O740">
        <v>8.5828989999999997E-3</v>
      </c>
      <c r="P740">
        <v>1.1798950000000001E-2</v>
      </c>
      <c r="Q740">
        <v>1.6950730000000001E-2</v>
      </c>
      <c r="R740">
        <v>1.9643040000000001E-2</v>
      </c>
      <c r="S740">
        <v>-6.4547789999999999E-3</v>
      </c>
      <c r="T740">
        <v>1.9263700000000002E-2</v>
      </c>
      <c r="U740">
        <v>7.8132570000000005E-3</v>
      </c>
    </row>
    <row r="741" spans="1:21" x14ac:dyDescent="0.25">
      <c r="A741" s="20">
        <f>0.000000555055*10^9</f>
        <v>555.05500000000006</v>
      </c>
      <c r="B741">
        <v>7.6626970000000004E-3</v>
      </c>
      <c r="C741">
        <v>1.9291570000000001E-2</v>
      </c>
      <c r="D741">
        <v>9.9957550000000003E-3</v>
      </c>
      <c r="E741">
        <v>9.0316259999999992E-3</v>
      </c>
      <c r="F741">
        <v>1.6533280000000001E-2</v>
      </c>
      <c r="G741">
        <v>1.504986E-2</v>
      </c>
      <c r="H741">
        <v>2.5706130000000001E-2</v>
      </c>
      <c r="I741">
        <v>3.373006E-3</v>
      </c>
      <c r="J741">
        <v>8.2634730000000003E-3</v>
      </c>
      <c r="K741">
        <v>1.8385039999999998E-2</v>
      </c>
      <c r="L741">
        <v>1.2549680000000001E-2</v>
      </c>
      <c r="M741">
        <v>1.0282899999999999E-2</v>
      </c>
      <c r="N741">
        <v>1.619756E-2</v>
      </c>
      <c r="O741">
        <v>8.5063469999999992E-3</v>
      </c>
      <c r="P741">
        <v>1.515273E-2</v>
      </c>
      <c r="Q741">
        <v>1.446039E-2</v>
      </c>
      <c r="R741">
        <v>1.3069229999999999E-2</v>
      </c>
      <c r="S741">
        <v>-8.2348660000000004E-3</v>
      </c>
      <c r="T741">
        <v>2.9491679999999999E-2</v>
      </c>
      <c r="U741">
        <v>-1.7446829999999999E-3</v>
      </c>
    </row>
    <row r="742" spans="1:21" x14ac:dyDescent="0.25">
      <c r="A742" s="20">
        <f>0.000000556055*10^9</f>
        <v>556.05499999999995</v>
      </c>
      <c r="B742">
        <v>1.488227E-2</v>
      </c>
      <c r="C742">
        <v>1.462901E-2</v>
      </c>
      <c r="D742">
        <v>2.1382290000000002E-2</v>
      </c>
      <c r="E742">
        <v>2.4473379999999999E-2</v>
      </c>
      <c r="F742">
        <v>2.223079E-2</v>
      </c>
      <c r="G742">
        <v>2.0236839999999999E-2</v>
      </c>
      <c r="H742">
        <v>1.008441E-2</v>
      </c>
      <c r="I742">
        <v>-2.75219E-4</v>
      </c>
      <c r="J742">
        <v>1.237807E-2</v>
      </c>
      <c r="K742">
        <v>1.5894350000000002E-2</v>
      </c>
      <c r="L742">
        <v>9.8151569999999997E-3</v>
      </c>
      <c r="M742">
        <v>7.504384E-4</v>
      </c>
      <c r="N742">
        <v>4.8883160000000002E-3</v>
      </c>
      <c r="O742">
        <v>2.0788109999999999E-2</v>
      </c>
      <c r="P742">
        <v>1.23185E-2</v>
      </c>
      <c r="Q742">
        <v>1.3513789999999999E-2</v>
      </c>
      <c r="R742">
        <v>1.7899829999999999E-2</v>
      </c>
      <c r="S742">
        <v>6.8244769999999998E-3</v>
      </c>
      <c r="T742">
        <v>2.950825E-2</v>
      </c>
      <c r="U742">
        <v>8.3274819999999998E-4</v>
      </c>
    </row>
    <row r="743" spans="1:21" x14ac:dyDescent="0.25">
      <c r="A743" s="20">
        <f>0.000000557055*10^9</f>
        <v>557.05499999999995</v>
      </c>
      <c r="B743">
        <v>1.8517180000000001E-2</v>
      </c>
      <c r="C743">
        <v>8.8830929999999999E-3</v>
      </c>
      <c r="D743">
        <v>2.982276E-2</v>
      </c>
      <c r="E743">
        <v>2.1733619999999999E-2</v>
      </c>
      <c r="F743">
        <v>2.8414100000000001E-2</v>
      </c>
      <c r="G743">
        <v>1.0303980000000001E-2</v>
      </c>
      <c r="H743">
        <v>1.2425479999999999E-2</v>
      </c>
      <c r="I743">
        <v>-1.2979339999999999E-3</v>
      </c>
      <c r="J743">
        <v>1.3355469999999999E-2</v>
      </c>
      <c r="K743">
        <v>3.0658399999999999E-2</v>
      </c>
      <c r="L743">
        <v>3.419563E-3</v>
      </c>
      <c r="M743">
        <v>-1.050763E-2</v>
      </c>
      <c r="N743">
        <v>1.4913539999999999E-2</v>
      </c>
      <c r="O743">
        <v>2.546387E-2</v>
      </c>
      <c r="P743">
        <v>1.735078E-2</v>
      </c>
      <c r="Q743">
        <v>2.0914160000000001E-2</v>
      </c>
      <c r="R743">
        <v>2.1068300000000002E-2</v>
      </c>
      <c r="S743">
        <v>7.0162649999999998E-3</v>
      </c>
      <c r="T743">
        <v>2.082432E-2</v>
      </c>
      <c r="U743">
        <v>1.454797E-2</v>
      </c>
    </row>
    <row r="744" spans="1:21" x14ac:dyDescent="0.25">
      <c r="A744" s="20">
        <f>0.000000558055*10^9</f>
        <v>558.05500000000006</v>
      </c>
      <c r="B744">
        <v>1.8065640000000001E-2</v>
      </c>
      <c r="C744">
        <v>1.197373E-2</v>
      </c>
      <c r="D744">
        <v>3.1811619999999999E-2</v>
      </c>
      <c r="E744">
        <v>1.6937489999999999E-2</v>
      </c>
      <c r="F744">
        <v>2.323617E-2</v>
      </c>
      <c r="G744">
        <v>-3.2460140000000002E-3</v>
      </c>
      <c r="H744">
        <v>2.526397E-2</v>
      </c>
      <c r="I744">
        <v>-1.7155460000000001E-3</v>
      </c>
      <c r="J744">
        <v>1.4780130000000001E-2</v>
      </c>
      <c r="K744">
        <v>3.2377019999999999E-2</v>
      </c>
      <c r="L744">
        <v>-4.6339999999999999E-4</v>
      </c>
      <c r="M744">
        <v>-6.6205320000000002E-3</v>
      </c>
      <c r="N744">
        <v>3.4840160000000002E-2</v>
      </c>
      <c r="O744">
        <v>5.9341159999999997E-3</v>
      </c>
      <c r="P744">
        <v>2.9806160000000002E-2</v>
      </c>
      <c r="Q744">
        <v>2.610854E-2</v>
      </c>
      <c r="R744">
        <v>1.9743219999999999E-2</v>
      </c>
      <c r="S744">
        <v>5.1687149999999997E-4</v>
      </c>
      <c r="T744">
        <v>1.379112E-2</v>
      </c>
      <c r="U744">
        <v>1.392203E-2</v>
      </c>
    </row>
    <row r="745" spans="1:21" x14ac:dyDescent="0.25">
      <c r="A745" s="20">
        <f>0.000000559055*10^9</f>
        <v>559.05499999999995</v>
      </c>
      <c r="B745">
        <v>1.363747E-2</v>
      </c>
      <c r="C745">
        <v>2.3611150000000001E-2</v>
      </c>
      <c r="D745">
        <v>1.9526910000000001E-2</v>
      </c>
      <c r="E745">
        <v>1.6576319999999999E-2</v>
      </c>
      <c r="F745">
        <v>8.9114399999999996E-3</v>
      </c>
      <c r="G745">
        <v>-2.8212979999999999E-3</v>
      </c>
      <c r="H745">
        <v>3.3099139999999999E-2</v>
      </c>
      <c r="I745">
        <v>6.3114299999999998E-3</v>
      </c>
      <c r="J745">
        <v>1.524242E-2</v>
      </c>
      <c r="K745">
        <v>1.8829269999999999E-2</v>
      </c>
      <c r="L745">
        <v>7.2116949999999997E-4</v>
      </c>
      <c r="M745">
        <v>4.2858360000000003E-3</v>
      </c>
      <c r="N745">
        <v>3.4493269999999999E-2</v>
      </c>
      <c r="O745">
        <v>-9.6538070000000004E-3</v>
      </c>
      <c r="P745">
        <v>3.2369179999999997E-2</v>
      </c>
      <c r="Q745">
        <v>2.4121170000000001E-2</v>
      </c>
      <c r="R745">
        <v>1.377517E-2</v>
      </c>
      <c r="S745">
        <v>8.8657579999999996E-3</v>
      </c>
      <c r="T745">
        <v>1.445902E-2</v>
      </c>
      <c r="U745">
        <v>4.6918419999999999E-3</v>
      </c>
    </row>
    <row r="746" spans="1:21" x14ac:dyDescent="0.25">
      <c r="A746" s="20">
        <f>0.000000560055*10^9</f>
        <v>560.05499999999995</v>
      </c>
      <c r="B746">
        <v>8.6600040000000007E-3</v>
      </c>
      <c r="C746">
        <v>1.8477460000000001E-2</v>
      </c>
      <c r="D746">
        <v>7.9011940000000003E-3</v>
      </c>
      <c r="E746">
        <v>2.0088399999999999E-2</v>
      </c>
      <c r="F746">
        <v>5.4775079999999999E-3</v>
      </c>
      <c r="G746">
        <v>7.418539E-3</v>
      </c>
      <c r="H746">
        <v>2.8752449999999999E-2</v>
      </c>
      <c r="I746">
        <v>1.9792690000000002E-2</v>
      </c>
      <c r="J746">
        <v>1.016499E-2</v>
      </c>
      <c r="K746">
        <v>1.095249E-2</v>
      </c>
      <c r="L746">
        <v>7.4672389999999996E-3</v>
      </c>
      <c r="M746">
        <v>1.5016460000000001E-2</v>
      </c>
      <c r="N746">
        <v>1.529464E-2</v>
      </c>
      <c r="O746">
        <v>6.8643510000000003E-4</v>
      </c>
      <c r="P746">
        <v>2.4626519999999999E-2</v>
      </c>
      <c r="Q746">
        <v>1.9781529999999999E-2</v>
      </c>
      <c r="R746">
        <v>9.5332339999999998E-3</v>
      </c>
      <c r="S746">
        <v>1.6324209999999999E-2</v>
      </c>
      <c r="T746">
        <v>1.200359E-2</v>
      </c>
      <c r="U746">
        <v>1.152155E-2</v>
      </c>
    </row>
    <row r="747" spans="1:21" x14ac:dyDescent="0.25">
      <c r="A747" s="20">
        <f>0.000000561055*10^9</f>
        <v>561.05500000000006</v>
      </c>
      <c r="B747">
        <v>1.546051E-2</v>
      </c>
      <c r="C747">
        <v>-2.666823E-3</v>
      </c>
      <c r="D747">
        <v>1.6084859999999999E-2</v>
      </c>
      <c r="E747">
        <v>2.395746E-2</v>
      </c>
      <c r="F747">
        <v>1.362988E-2</v>
      </c>
      <c r="G747">
        <v>1.307032E-2</v>
      </c>
      <c r="H747">
        <v>1.2101509999999999E-2</v>
      </c>
      <c r="I747">
        <v>2.2807299999999999E-2</v>
      </c>
      <c r="J747">
        <v>5.5046959999999999E-3</v>
      </c>
      <c r="K747">
        <v>1.419602E-2</v>
      </c>
      <c r="L747">
        <v>1.374324E-2</v>
      </c>
      <c r="M747">
        <v>1.9737790000000002E-2</v>
      </c>
      <c r="N747">
        <v>3.5274809999999998E-3</v>
      </c>
      <c r="O747">
        <v>1.8243019999999999E-2</v>
      </c>
      <c r="P747">
        <v>1.6380080000000002E-2</v>
      </c>
      <c r="Q747">
        <v>1.0742130000000001E-2</v>
      </c>
      <c r="R747">
        <v>1.793223E-2</v>
      </c>
      <c r="S747">
        <v>1.0458200000000001E-2</v>
      </c>
      <c r="T747">
        <v>4.7764950000000004E-3</v>
      </c>
      <c r="U747">
        <v>2.1716780000000001E-2</v>
      </c>
    </row>
    <row r="748" spans="1:21" x14ac:dyDescent="0.25">
      <c r="A748" s="20">
        <f>0.000000562055*10^9</f>
        <v>562.05500000000006</v>
      </c>
      <c r="B748">
        <v>2.5936020000000001E-2</v>
      </c>
      <c r="C748">
        <v>-1.5478840000000001E-2</v>
      </c>
      <c r="D748">
        <v>2.0596900000000001E-2</v>
      </c>
      <c r="E748">
        <v>1.7872539999999999E-2</v>
      </c>
      <c r="F748">
        <v>1.7457589999999999E-2</v>
      </c>
      <c r="G748">
        <v>7.3107800000000002E-3</v>
      </c>
      <c r="H748">
        <v>6.6277530000000001E-3</v>
      </c>
      <c r="I748">
        <v>1.749554E-2</v>
      </c>
      <c r="J748">
        <v>1.1144599999999999E-2</v>
      </c>
      <c r="K748">
        <v>1.9550660000000001E-2</v>
      </c>
      <c r="L748">
        <v>1.423401E-2</v>
      </c>
      <c r="M748">
        <v>8.3155980000000004E-3</v>
      </c>
      <c r="N748">
        <v>9.2822809999999999E-3</v>
      </c>
      <c r="O748">
        <v>2.3481740000000001E-2</v>
      </c>
      <c r="P748">
        <v>9.5776000000000003E-3</v>
      </c>
      <c r="Q748">
        <v>6.3013260000000003E-3</v>
      </c>
      <c r="R748">
        <v>2.338254E-2</v>
      </c>
      <c r="S748">
        <v>5.1236329999999998E-3</v>
      </c>
      <c r="T748">
        <v>2.6175539999999998E-3</v>
      </c>
      <c r="U748">
        <v>1.159839E-2</v>
      </c>
    </row>
    <row r="749" spans="1:21" x14ac:dyDescent="0.25">
      <c r="A749" s="20">
        <f>0.000000563055*10^9</f>
        <v>563.05499999999995</v>
      </c>
      <c r="B749">
        <v>2.3409220000000001E-2</v>
      </c>
      <c r="C749">
        <v>-1.107035E-2</v>
      </c>
      <c r="D749">
        <v>1.1926259999999999E-2</v>
      </c>
      <c r="E749">
        <v>6.0704310000000003E-3</v>
      </c>
      <c r="F749">
        <v>1.690987E-2</v>
      </c>
      <c r="G749">
        <v>2.8646079999999998E-3</v>
      </c>
      <c r="H749">
        <v>1.5284259999999999E-2</v>
      </c>
      <c r="I749">
        <v>1.740251E-2</v>
      </c>
      <c r="J749">
        <v>2.113406E-2</v>
      </c>
      <c r="K749">
        <v>1.51006E-2</v>
      </c>
      <c r="L749">
        <v>1.329615E-2</v>
      </c>
      <c r="M749">
        <v>-6.6416069999999999E-3</v>
      </c>
      <c r="N749">
        <v>1.7175679999999999E-2</v>
      </c>
      <c r="O749">
        <v>1.7293559999999999E-2</v>
      </c>
      <c r="P749">
        <v>7.7452299999999996E-3</v>
      </c>
      <c r="Q749">
        <v>1.588558E-2</v>
      </c>
      <c r="R749">
        <v>1.1141760000000001E-2</v>
      </c>
      <c r="S749">
        <v>1.0588439999999999E-2</v>
      </c>
      <c r="T749">
        <v>3.343398E-3</v>
      </c>
      <c r="U749">
        <v>2.7226730000000002E-4</v>
      </c>
    </row>
    <row r="750" spans="1:21" x14ac:dyDescent="0.25">
      <c r="A750" s="20">
        <f>0.000000564055*10^9</f>
        <v>564.05499999999995</v>
      </c>
      <c r="B750">
        <v>1.7365729999999999E-2</v>
      </c>
      <c r="C750">
        <v>3.8101770000000001E-3</v>
      </c>
      <c r="D750">
        <v>1.1563230000000001E-2</v>
      </c>
      <c r="E750">
        <v>-1.6055279999999999E-3</v>
      </c>
      <c r="F750">
        <v>1.93066E-2</v>
      </c>
      <c r="G750">
        <v>1.374074E-2</v>
      </c>
      <c r="H750">
        <v>1.963225E-2</v>
      </c>
      <c r="I750">
        <v>2.0168390000000001E-2</v>
      </c>
      <c r="J750">
        <v>2.1484070000000001E-2</v>
      </c>
      <c r="K750">
        <v>1.1830179999999999E-2</v>
      </c>
      <c r="L750">
        <v>9.8584950000000001E-3</v>
      </c>
      <c r="M750">
        <v>-8.0955080000000006E-5</v>
      </c>
      <c r="N750">
        <v>1.7741839999999998E-2</v>
      </c>
      <c r="O750">
        <v>1.2469330000000001E-2</v>
      </c>
      <c r="P750">
        <v>1.3774740000000001E-2</v>
      </c>
      <c r="Q750">
        <v>2.2100930000000001E-2</v>
      </c>
      <c r="R750">
        <v>4.5040449999999999E-3</v>
      </c>
      <c r="S750">
        <v>2.0011600000000001E-2</v>
      </c>
      <c r="T750">
        <v>1.760712E-3</v>
      </c>
      <c r="U750">
        <v>6.1879730000000003E-3</v>
      </c>
    </row>
    <row r="751" spans="1:21" x14ac:dyDescent="0.25">
      <c r="A751" s="20">
        <f>0.000000565055*10^9</f>
        <v>565.05500000000006</v>
      </c>
      <c r="B751">
        <v>1.8159249999999998E-2</v>
      </c>
      <c r="C751">
        <v>1.278688E-2</v>
      </c>
      <c r="D751">
        <v>1.3136149999999999E-2</v>
      </c>
      <c r="E751">
        <v>-7.230181E-5</v>
      </c>
      <c r="F751">
        <v>2.0054900000000001E-2</v>
      </c>
      <c r="G751">
        <v>2.5433819999999999E-2</v>
      </c>
      <c r="H751">
        <v>1.843943E-2</v>
      </c>
      <c r="I751">
        <v>1.318047E-2</v>
      </c>
      <c r="J751">
        <v>1.019492E-2</v>
      </c>
      <c r="K751">
        <v>2.20711E-2</v>
      </c>
      <c r="L751">
        <v>8.0480670000000008E-3</v>
      </c>
      <c r="M751">
        <v>1.8978169999999999E-2</v>
      </c>
      <c r="N751">
        <v>1.5583100000000001E-2</v>
      </c>
      <c r="O751">
        <v>1.536204E-2</v>
      </c>
      <c r="P751">
        <v>2.3925060000000001E-2</v>
      </c>
      <c r="Q751">
        <v>1.4176619999999999E-2</v>
      </c>
      <c r="R751">
        <v>1.5711389999999999E-2</v>
      </c>
      <c r="S751">
        <v>2.0268870000000001E-2</v>
      </c>
      <c r="T751">
        <v>1.2895280000000001E-3</v>
      </c>
      <c r="U751">
        <v>1.192704E-2</v>
      </c>
    </row>
    <row r="752" spans="1:21" x14ac:dyDescent="0.25">
      <c r="A752" s="20">
        <f>0.000000566055*10^9</f>
        <v>566.05499999999995</v>
      </c>
      <c r="B752">
        <v>1.47686E-2</v>
      </c>
      <c r="C752">
        <v>9.7735870000000002E-3</v>
      </c>
      <c r="D752">
        <v>8.4947949999999994E-3</v>
      </c>
      <c r="E752">
        <v>9.137872E-3</v>
      </c>
      <c r="F752">
        <v>8.9790960000000006E-3</v>
      </c>
      <c r="G752">
        <v>2.1197150000000001E-2</v>
      </c>
      <c r="H752">
        <v>1.468354E-2</v>
      </c>
      <c r="I752">
        <v>6.1739459999999996E-3</v>
      </c>
      <c r="J752">
        <v>-3.0430589999999999E-3</v>
      </c>
      <c r="K752">
        <v>3.0168500000000001E-2</v>
      </c>
      <c r="L752">
        <v>1.294668E-2</v>
      </c>
      <c r="M752">
        <v>2.1475020000000001E-2</v>
      </c>
      <c r="N752">
        <v>1.4217749999999999E-2</v>
      </c>
      <c r="O752">
        <v>1.2627920000000001E-2</v>
      </c>
      <c r="P752">
        <v>2.9352389999999999E-2</v>
      </c>
      <c r="Q752">
        <v>5.5234389999999998E-3</v>
      </c>
      <c r="R752">
        <v>1.88223E-2</v>
      </c>
      <c r="S752">
        <v>1.56683E-2</v>
      </c>
      <c r="T752">
        <v>6.1619470000000001E-3</v>
      </c>
      <c r="U752">
        <v>6.1901949999999999E-3</v>
      </c>
    </row>
    <row r="753" spans="1:21" x14ac:dyDescent="0.25">
      <c r="A753" s="20">
        <f>0.000000567055*10^9</f>
        <v>567.05499999999995</v>
      </c>
      <c r="B753">
        <v>9.4014790000000008E-3</v>
      </c>
      <c r="C753">
        <v>9.6979920000000008E-3</v>
      </c>
      <c r="D753">
        <v>8.8936610000000006E-3</v>
      </c>
      <c r="E753">
        <v>1.7249899999999999E-2</v>
      </c>
      <c r="F753">
        <v>-6.829379E-3</v>
      </c>
      <c r="G753">
        <v>1.330199E-2</v>
      </c>
      <c r="H753">
        <v>7.1921609999999999E-3</v>
      </c>
      <c r="I753">
        <v>1.2432449999999999E-2</v>
      </c>
      <c r="J753">
        <v>-1.971885E-3</v>
      </c>
      <c r="K753">
        <v>2.3812380000000001E-2</v>
      </c>
      <c r="L753">
        <v>1.6278029999999999E-2</v>
      </c>
      <c r="M753">
        <v>7.5862339999999999E-3</v>
      </c>
      <c r="N753">
        <v>1.4082509999999999E-2</v>
      </c>
      <c r="O753">
        <v>2.0957089999999999E-3</v>
      </c>
      <c r="P753">
        <v>2.317659E-2</v>
      </c>
      <c r="Q753">
        <v>1.131602E-2</v>
      </c>
      <c r="R753">
        <v>1.2544369999999999E-2</v>
      </c>
      <c r="S753">
        <v>1.7317280000000001E-2</v>
      </c>
      <c r="T753">
        <v>1.216682E-2</v>
      </c>
      <c r="U753">
        <v>-3.0060629999999998E-3</v>
      </c>
    </row>
    <row r="754" spans="1:21" x14ac:dyDescent="0.25">
      <c r="A754" s="20">
        <f>0.000000568055*10^9</f>
        <v>568.05500000000006</v>
      </c>
      <c r="B754">
        <v>1.508698E-2</v>
      </c>
      <c r="C754">
        <v>1.758034E-2</v>
      </c>
      <c r="D754">
        <v>1.429884E-2</v>
      </c>
      <c r="E754">
        <v>2.226728E-2</v>
      </c>
      <c r="F754">
        <v>-7.5145339999999998E-3</v>
      </c>
      <c r="G754">
        <v>1.7578940000000001E-2</v>
      </c>
      <c r="H754">
        <v>3.7930780000000001E-3</v>
      </c>
      <c r="I754">
        <v>1.6058369999999999E-2</v>
      </c>
      <c r="J754">
        <v>9.5304659999999996E-3</v>
      </c>
      <c r="K754">
        <v>1.8950499999999999E-2</v>
      </c>
      <c r="L754">
        <v>1.883574E-2</v>
      </c>
      <c r="M754">
        <v>3.5833480000000001E-3</v>
      </c>
      <c r="N754">
        <v>1.322631E-2</v>
      </c>
      <c r="O754">
        <v>-1.4257759999999999E-3</v>
      </c>
      <c r="P754">
        <v>1.4957170000000001E-2</v>
      </c>
      <c r="Q754">
        <v>1.9926639999999999E-2</v>
      </c>
      <c r="R754">
        <v>1.8481290000000001E-2</v>
      </c>
      <c r="S754">
        <v>1.1854999999999999E-2</v>
      </c>
      <c r="T754">
        <v>1.028781E-2</v>
      </c>
      <c r="U754">
        <v>-1.308872E-3</v>
      </c>
    </row>
    <row r="755" spans="1:21" x14ac:dyDescent="0.25">
      <c r="A755" s="20">
        <f>0.000000569055*10^9</f>
        <v>569.05500000000006</v>
      </c>
      <c r="B755">
        <v>2.0564309999999999E-2</v>
      </c>
      <c r="C755">
        <v>2.047562E-2</v>
      </c>
      <c r="D755">
        <v>1.7836290000000001E-2</v>
      </c>
      <c r="E755">
        <v>2.570387E-2</v>
      </c>
      <c r="F755">
        <v>3.1285480000000001E-3</v>
      </c>
      <c r="G755">
        <v>2.3467289999999998E-2</v>
      </c>
      <c r="H755">
        <v>1.1830459999999999E-2</v>
      </c>
      <c r="I755">
        <v>7.4965020000000004E-3</v>
      </c>
      <c r="J755">
        <v>9.4580789999999994E-3</v>
      </c>
      <c r="K755">
        <v>2.4779260000000001E-2</v>
      </c>
      <c r="L755">
        <v>2.2233260000000001E-2</v>
      </c>
      <c r="M755">
        <v>1.443786E-2</v>
      </c>
      <c r="N755">
        <v>1.149266E-2</v>
      </c>
      <c r="O755">
        <v>-1.201569E-3</v>
      </c>
      <c r="P755">
        <v>1.7931880000000001E-2</v>
      </c>
      <c r="Q755">
        <v>1.341382E-2</v>
      </c>
      <c r="R755">
        <v>2.3138189999999999E-2</v>
      </c>
      <c r="S755">
        <v>1.545311E-4</v>
      </c>
      <c r="T755">
        <v>3.2603509999999999E-3</v>
      </c>
      <c r="U755">
        <v>1.3760359999999999E-2</v>
      </c>
    </row>
    <row r="756" spans="1:21" x14ac:dyDescent="0.25">
      <c r="A756" s="20">
        <f>0.000000570055*10^9</f>
        <v>570.05499999999995</v>
      </c>
      <c r="B756">
        <v>1.1660210000000001E-2</v>
      </c>
      <c r="C756">
        <v>1.875682E-2</v>
      </c>
      <c r="D756">
        <v>1.6678450000000001E-2</v>
      </c>
      <c r="E756">
        <v>2.5019130000000001E-2</v>
      </c>
      <c r="F756">
        <v>8.6659939999999998E-3</v>
      </c>
      <c r="G756">
        <v>1.7621109999999999E-2</v>
      </c>
      <c r="H756">
        <v>2.2244070000000001E-2</v>
      </c>
      <c r="I756">
        <v>-2.5874409999999998E-3</v>
      </c>
      <c r="J756">
        <v>1.3413279999999999E-3</v>
      </c>
      <c r="K756">
        <v>2.183558E-2</v>
      </c>
      <c r="L756">
        <v>1.8416740000000001E-2</v>
      </c>
      <c r="M756">
        <v>2.0518600000000001E-2</v>
      </c>
      <c r="N756">
        <v>1.462156E-2</v>
      </c>
      <c r="O756">
        <v>-2.4440970000000001E-3</v>
      </c>
      <c r="P756">
        <v>3.1171580000000001E-2</v>
      </c>
      <c r="Q756">
        <v>8.4198659999999998E-3</v>
      </c>
      <c r="R756">
        <v>1.361008E-2</v>
      </c>
      <c r="S756">
        <v>2.8208230000000001E-3</v>
      </c>
      <c r="T756">
        <v>6.1016280000000004E-3</v>
      </c>
      <c r="U756">
        <v>2.1746399999999999E-2</v>
      </c>
    </row>
    <row r="757" spans="1:21" x14ac:dyDescent="0.25">
      <c r="A757" s="20">
        <f>0.000000571055*10^9</f>
        <v>571.05499999999995</v>
      </c>
      <c r="B757">
        <v>1.587525E-3</v>
      </c>
      <c r="C757">
        <v>1.3470019999999999E-2</v>
      </c>
      <c r="D757">
        <v>1.522775E-2</v>
      </c>
      <c r="E757">
        <v>1.936657E-2</v>
      </c>
      <c r="F757">
        <v>8.7655210000000001E-3</v>
      </c>
      <c r="G757">
        <v>1.361442E-2</v>
      </c>
      <c r="H757">
        <v>2.6549340000000001E-2</v>
      </c>
      <c r="I757">
        <v>-3.9342429999999996E-3</v>
      </c>
      <c r="J757">
        <v>4.9276670000000002E-3</v>
      </c>
      <c r="K757">
        <v>1.0154699999999999E-2</v>
      </c>
      <c r="L757">
        <v>1.507094E-2</v>
      </c>
      <c r="M757">
        <v>1.651859E-2</v>
      </c>
      <c r="N757">
        <v>1.8286230000000001E-2</v>
      </c>
      <c r="O757">
        <v>2.6278120000000002E-3</v>
      </c>
      <c r="P757">
        <v>3.450603E-2</v>
      </c>
      <c r="Q757">
        <v>1.5442839999999999E-2</v>
      </c>
      <c r="R757">
        <v>7.2195820000000004E-3</v>
      </c>
      <c r="S757">
        <v>8.2522050000000003E-3</v>
      </c>
      <c r="T757">
        <v>1.5341789999999999E-2</v>
      </c>
      <c r="U757">
        <v>1.889689E-2</v>
      </c>
    </row>
    <row r="758" spans="1:21" x14ac:dyDescent="0.25">
      <c r="A758" s="20">
        <f>0.000000572055*10^9</f>
        <v>572.05500000000006</v>
      </c>
      <c r="B758">
        <v>9.6839660000000004E-3</v>
      </c>
      <c r="C758">
        <v>-2.2767149999999999E-3</v>
      </c>
      <c r="D758">
        <v>2.026737E-2</v>
      </c>
      <c r="E758">
        <v>1.280861E-2</v>
      </c>
      <c r="F758">
        <v>9.8917699999999994E-3</v>
      </c>
      <c r="G758">
        <v>1.946498E-2</v>
      </c>
      <c r="H758">
        <v>2.4983109999999999E-2</v>
      </c>
      <c r="I758">
        <v>4.691822E-3</v>
      </c>
      <c r="J758">
        <v>1.9109089999999999E-2</v>
      </c>
      <c r="K758">
        <v>9.6160989999999995E-3</v>
      </c>
      <c r="L758">
        <v>2.0966930000000002E-2</v>
      </c>
      <c r="M758">
        <v>1.3136119999999999E-2</v>
      </c>
      <c r="N758">
        <v>7.6104060000000001E-3</v>
      </c>
      <c r="O758">
        <v>1.241166E-2</v>
      </c>
      <c r="P758">
        <v>2.0622140000000001E-2</v>
      </c>
      <c r="Q758">
        <v>1.6845410000000002E-2</v>
      </c>
      <c r="R758">
        <v>1.261135E-2</v>
      </c>
      <c r="S758">
        <v>5.5466359999999998E-3</v>
      </c>
      <c r="T758">
        <v>9.9061779999999999E-3</v>
      </c>
      <c r="U758">
        <v>2.0990990000000001E-2</v>
      </c>
    </row>
    <row r="759" spans="1:21" x14ac:dyDescent="0.25">
      <c r="A759" s="20">
        <f>0.000000573055*10^9</f>
        <v>573.05499999999995</v>
      </c>
      <c r="B759">
        <v>2.3927690000000001E-2</v>
      </c>
      <c r="C759">
        <v>-7.6119430000000004E-3</v>
      </c>
      <c r="D759">
        <v>2.348331E-2</v>
      </c>
      <c r="E759">
        <v>1.043431E-2</v>
      </c>
      <c r="F759">
        <v>1.3495729999999999E-2</v>
      </c>
      <c r="G759">
        <v>1.8130500000000001E-2</v>
      </c>
      <c r="H759">
        <v>2.3127729999999999E-2</v>
      </c>
      <c r="I759">
        <v>7.7658129999999999E-3</v>
      </c>
      <c r="J759">
        <v>2.6403579999999999E-2</v>
      </c>
      <c r="K759">
        <v>1.685265E-2</v>
      </c>
      <c r="L759">
        <v>2.6532980000000001E-2</v>
      </c>
      <c r="M759">
        <v>1.4003420000000001E-2</v>
      </c>
      <c r="N759">
        <v>-7.6046079999999997E-3</v>
      </c>
      <c r="O759">
        <v>1.739255E-2</v>
      </c>
      <c r="P759">
        <v>1.396239E-2</v>
      </c>
      <c r="Q759">
        <v>1.053669E-2</v>
      </c>
      <c r="R759">
        <v>1.5551560000000001E-2</v>
      </c>
      <c r="S759">
        <v>3.4378030000000001E-3</v>
      </c>
      <c r="T759">
        <v>-8.6632470000000004E-4</v>
      </c>
      <c r="U759">
        <v>1.8522480000000001E-2</v>
      </c>
    </row>
    <row r="760" spans="1:21" x14ac:dyDescent="0.25">
      <c r="A760" s="20">
        <f>0.000000574055*10^9</f>
        <v>574.05499999999995</v>
      </c>
      <c r="B760">
        <v>1.6934939999999999E-2</v>
      </c>
      <c r="C760">
        <v>7.8512419999999996E-3</v>
      </c>
      <c r="D760">
        <v>1.180909E-2</v>
      </c>
      <c r="E760">
        <v>1.0265359999999999E-2</v>
      </c>
      <c r="F760">
        <v>7.9443670000000008E-3</v>
      </c>
      <c r="G760">
        <v>9.2314979999999994E-3</v>
      </c>
      <c r="H760">
        <v>2.755148E-2</v>
      </c>
      <c r="I760">
        <v>3.0962619999999998E-3</v>
      </c>
      <c r="J760">
        <v>2.100051E-2</v>
      </c>
      <c r="K760">
        <v>2.1710670000000001E-2</v>
      </c>
      <c r="L760">
        <v>2.2687220000000001E-2</v>
      </c>
      <c r="M760">
        <v>7.7384300000000001E-3</v>
      </c>
      <c r="N760">
        <v>-1.4226449999999999E-3</v>
      </c>
      <c r="O760">
        <v>1.341414E-2</v>
      </c>
      <c r="P760">
        <v>1.615101E-2</v>
      </c>
      <c r="Q760">
        <v>8.1702270000000004E-3</v>
      </c>
      <c r="R760">
        <v>5.1546029999999998E-3</v>
      </c>
      <c r="S760">
        <v>2.0656899999999998E-3</v>
      </c>
      <c r="T760">
        <v>6.4487959999999997E-3</v>
      </c>
      <c r="U760">
        <v>2.0837479999999999E-3</v>
      </c>
    </row>
    <row r="761" spans="1:21" x14ac:dyDescent="0.25">
      <c r="A761" s="20">
        <f>0.000000575055*10^9</f>
        <v>575.05500000000006</v>
      </c>
      <c r="B761">
        <v>-5.3986170000000001E-4</v>
      </c>
      <c r="C761">
        <v>9.9148750000000001E-3</v>
      </c>
      <c r="D761">
        <v>-4.015635E-3</v>
      </c>
      <c r="E761">
        <v>1.541757E-2</v>
      </c>
      <c r="F761">
        <v>-4.2530119999999996E-3</v>
      </c>
      <c r="G761">
        <v>1.25267E-2</v>
      </c>
      <c r="H761">
        <v>2.8768809999999999E-2</v>
      </c>
      <c r="I761">
        <v>6.8291020000000001E-3</v>
      </c>
      <c r="J761">
        <v>1.467098E-2</v>
      </c>
      <c r="K761">
        <v>2.3116580000000001E-2</v>
      </c>
      <c r="L761">
        <v>1.4237369999999999E-2</v>
      </c>
      <c r="M761">
        <v>-4.2025819999999998E-3</v>
      </c>
      <c r="N761">
        <v>1.7383940000000001E-2</v>
      </c>
      <c r="O761">
        <v>1.112957E-2</v>
      </c>
      <c r="P761">
        <v>1.2424940000000001E-2</v>
      </c>
      <c r="Q761">
        <v>1.013825E-2</v>
      </c>
      <c r="R761">
        <v>-1.019299E-3</v>
      </c>
      <c r="S761">
        <v>8.0381259999999996E-3</v>
      </c>
      <c r="T761">
        <v>1.519794E-2</v>
      </c>
      <c r="U761">
        <v>-4.1232380000000004E-3</v>
      </c>
    </row>
    <row r="762" spans="1:21" x14ac:dyDescent="0.25">
      <c r="A762" s="20">
        <f>0.000000576055*10^9</f>
        <v>576.05499999999995</v>
      </c>
      <c r="B762">
        <v>3.8985700000000001E-3</v>
      </c>
      <c r="C762">
        <v>-8.9665990000000004E-3</v>
      </c>
      <c r="D762">
        <v>-5.0687340000000001E-3</v>
      </c>
      <c r="E762">
        <v>2.141158E-2</v>
      </c>
      <c r="F762">
        <v>4.2381930000000003E-3</v>
      </c>
      <c r="G762">
        <v>2.0699559999999999E-2</v>
      </c>
      <c r="H762">
        <v>2.0827950000000001E-2</v>
      </c>
      <c r="I762">
        <v>1.7129019999999998E-2</v>
      </c>
      <c r="J762">
        <v>1.4559529999999999E-2</v>
      </c>
      <c r="K762">
        <v>2.2458269999999999E-2</v>
      </c>
      <c r="L762">
        <v>1.4491240000000001E-2</v>
      </c>
      <c r="M762">
        <v>-1.23683E-3</v>
      </c>
      <c r="N762">
        <v>2.462982E-2</v>
      </c>
      <c r="O762">
        <v>1.9976839999999999E-2</v>
      </c>
      <c r="P762">
        <v>1.09546E-2</v>
      </c>
      <c r="Q762">
        <v>1.2198290000000001E-2</v>
      </c>
      <c r="R762">
        <v>1.0228920000000001E-2</v>
      </c>
      <c r="S762">
        <v>1.7498610000000001E-2</v>
      </c>
      <c r="T762">
        <v>6.0688840000000001E-3</v>
      </c>
      <c r="U762">
        <v>6.1563030000000001E-3</v>
      </c>
    </row>
    <row r="763" spans="1:21" x14ac:dyDescent="0.25">
      <c r="A763" s="20">
        <f>0.000000577055*10^9</f>
        <v>577.05499999999995</v>
      </c>
      <c r="B763">
        <v>2.5192510000000001E-2</v>
      </c>
      <c r="C763">
        <v>-2.0754189999999999E-2</v>
      </c>
      <c r="D763">
        <v>7.0385350000000003E-3</v>
      </c>
      <c r="E763">
        <v>1.0769580000000001E-2</v>
      </c>
      <c r="F763">
        <v>2.1637940000000001E-2</v>
      </c>
      <c r="G763">
        <v>1.1739370000000001E-2</v>
      </c>
      <c r="H763">
        <v>1.6454070000000001E-2</v>
      </c>
      <c r="I763">
        <v>1.8339620000000001E-2</v>
      </c>
      <c r="J763">
        <v>1.590797E-2</v>
      </c>
      <c r="K763">
        <v>2.1829270000000001E-2</v>
      </c>
      <c r="L763">
        <v>1.9157730000000001E-2</v>
      </c>
      <c r="M763">
        <v>7.0636570000000001E-3</v>
      </c>
      <c r="N763">
        <v>2.0451879999999999E-2</v>
      </c>
      <c r="O763">
        <v>2.80497E-2</v>
      </c>
      <c r="P763">
        <v>1.664026E-2</v>
      </c>
      <c r="Q763">
        <v>1.453671E-2</v>
      </c>
      <c r="R763">
        <v>1.9485519999999999E-2</v>
      </c>
      <c r="S763">
        <v>1.0427580000000001E-2</v>
      </c>
      <c r="T763">
        <v>3.8164750000000001E-5</v>
      </c>
      <c r="U763">
        <v>7.0781890000000004E-3</v>
      </c>
    </row>
    <row r="764" spans="1:21" x14ac:dyDescent="0.25">
      <c r="A764" s="20">
        <f>0.000000578055*10^9</f>
        <v>578.05500000000006</v>
      </c>
      <c r="B764">
        <v>3.4690569999999997E-2</v>
      </c>
      <c r="C764">
        <v>-1.3179919999999999E-2</v>
      </c>
      <c r="D764">
        <v>1.6495739999999998E-2</v>
      </c>
      <c r="E764">
        <v>-1.301448E-3</v>
      </c>
      <c r="F764">
        <v>1.750432E-2</v>
      </c>
      <c r="G764">
        <v>-2.3735079999999999E-3</v>
      </c>
      <c r="H764">
        <v>1.8718140000000001E-2</v>
      </c>
      <c r="I764">
        <v>6.0112300000000002E-3</v>
      </c>
      <c r="J764">
        <v>1.504957E-2</v>
      </c>
      <c r="K764">
        <v>1.9668359999999999E-2</v>
      </c>
      <c r="L764">
        <v>1.5288039999999999E-2</v>
      </c>
      <c r="M764">
        <v>-1.7181029999999999E-3</v>
      </c>
      <c r="N764">
        <v>1.6413480000000001E-2</v>
      </c>
      <c r="O764">
        <v>2.4128770000000001E-2</v>
      </c>
      <c r="P764">
        <v>2.091088E-2</v>
      </c>
      <c r="Q764">
        <v>1.7840709999999999E-2</v>
      </c>
      <c r="R764">
        <v>1.0350379999999999E-2</v>
      </c>
      <c r="S764">
        <v>2.9890910000000001E-3</v>
      </c>
      <c r="T764">
        <v>8.2609450000000004E-3</v>
      </c>
      <c r="U764">
        <v>-2.3296660000000001E-5</v>
      </c>
    </row>
    <row r="765" spans="1:21" x14ac:dyDescent="0.25">
      <c r="A765" s="20">
        <f>0.000000579055*10^9</f>
        <v>579.05500000000006</v>
      </c>
      <c r="B765">
        <v>2.4033990000000002E-2</v>
      </c>
      <c r="C765">
        <v>7.8165879999999993E-3</v>
      </c>
      <c r="D765">
        <v>1.055186E-2</v>
      </c>
      <c r="E765">
        <v>2.836674E-3</v>
      </c>
      <c r="F765">
        <v>6.5277800000000004E-3</v>
      </c>
      <c r="G765">
        <v>1.2170760000000001E-3</v>
      </c>
      <c r="H765">
        <v>2.0864270000000001E-2</v>
      </c>
      <c r="I765">
        <v>-2.1117050000000002E-3</v>
      </c>
      <c r="J765">
        <v>1.465764E-2</v>
      </c>
      <c r="K765">
        <v>1.624948E-2</v>
      </c>
      <c r="L765">
        <v>1.2110569999999999E-2</v>
      </c>
      <c r="M765">
        <v>-7.1396810000000002E-3</v>
      </c>
      <c r="N765">
        <v>1.524056E-2</v>
      </c>
      <c r="O765">
        <v>1.454947E-2</v>
      </c>
      <c r="P765">
        <v>1.365559E-2</v>
      </c>
      <c r="Q765">
        <v>1.6386609999999999E-2</v>
      </c>
      <c r="R765">
        <v>1.27625E-4</v>
      </c>
      <c r="S765">
        <v>1.4495549999999999E-2</v>
      </c>
      <c r="T765">
        <v>1.341118E-2</v>
      </c>
      <c r="U765">
        <v>2.5152870000000002E-3</v>
      </c>
    </row>
    <row r="766" spans="1:21" x14ac:dyDescent="0.25">
      <c r="A766" s="20">
        <f>0.000000580055*10^9</f>
        <v>580.05499999999995</v>
      </c>
      <c r="B766">
        <v>7.576373E-3</v>
      </c>
      <c r="C766">
        <v>1.9771540000000001E-2</v>
      </c>
      <c r="D766">
        <v>3.9761020000000002E-4</v>
      </c>
      <c r="E766">
        <v>1.107173E-2</v>
      </c>
      <c r="F766">
        <v>1.0770210000000001E-2</v>
      </c>
      <c r="G766">
        <v>1.026527E-2</v>
      </c>
      <c r="H766">
        <v>1.7790710000000001E-2</v>
      </c>
      <c r="I766">
        <v>7.5786559999999996E-3</v>
      </c>
      <c r="J766">
        <v>1.11926E-2</v>
      </c>
      <c r="K766">
        <v>1.3306470000000001E-2</v>
      </c>
      <c r="L766">
        <v>1.234993E-2</v>
      </c>
      <c r="M766">
        <v>1.526244E-2</v>
      </c>
      <c r="N766">
        <v>9.7712760000000006E-3</v>
      </c>
      <c r="O766">
        <v>1.122737E-2</v>
      </c>
      <c r="P766">
        <v>-2.7275250000000002E-3</v>
      </c>
      <c r="Q766">
        <v>1.1149920000000001E-2</v>
      </c>
      <c r="R766">
        <v>8.4850930000000008E-3</v>
      </c>
      <c r="S766">
        <v>1.7147800000000001E-2</v>
      </c>
      <c r="T766">
        <v>9.0096910000000002E-3</v>
      </c>
      <c r="U766">
        <v>1.0392449999999999E-2</v>
      </c>
    </row>
    <row r="767" spans="1:21" x14ac:dyDescent="0.25">
      <c r="A767" s="20">
        <f>0.000000581055*10^9</f>
        <v>581.05499999999995</v>
      </c>
      <c r="B767">
        <v>1.0353319999999999E-3</v>
      </c>
      <c r="C767">
        <v>1.5077989999999999E-2</v>
      </c>
      <c r="D767">
        <v>4.2297380000000002E-3</v>
      </c>
      <c r="E767">
        <v>1.8536939999999998E-2</v>
      </c>
      <c r="F767">
        <v>2.2522650000000002E-2</v>
      </c>
      <c r="G767">
        <v>8.749616E-3</v>
      </c>
      <c r="H767">
        <v>8.4386259999999994E-3</v>
      </c>
      <c r="I767">
        <v>1.795685E-2</v>
      </c>
      <c r="J767">
        <v>3.708875E-5</v>
      </c>
      <c r="K767">
        <v>1.109109E-2</v>
      </c>
      <c r="L767">
        <v>4.3048299999999999E-3</v>
      </c>
      <c r="M767">
        <v>3.930558E-2</v>
      </c>
      <c r="N767">
        <v>6.4099200000000004E-3</v>
      </c>
      <c r="O767">
        <v>1.0367360000000001E-2</v>
      </c>
      <c r="P767">
        <v>-9.1685299999999994E-3</v>
      </c>
      <c r="Q767">
        <v>1.0065320000000001E-2</v>
      </c>
      <c r="R767">
        <v>2.2126409999999999E-2</v>
      </c>
      <c r="S767">
        <v>6.7723049999999997E-4</v>
      </c>
      <c r="T767">
        <v>6.7942070000000001E-6</v>
      </c>
      <c r="U767">
        <v>1.4037279999999999E-2</v>
      </c>
    </row>
    <row r="768" spans="1:21" x14ac:dyDescent="0.25">
      <c r="A768" s="20">
        <f>0.000000582055*10^9</f>
        <v>582.05500000000006</v>
      </c>
      <c r="B768">
        <v>4.0760400000000004E-3</v>
      </c>
      <c r="C768">
        <v>1.1634540000000001E-2</v>
      </c>
      <c r="D768">
        <v>1.5499199999999999E-2</v>
      </c>
      <c r="E768">
        <v>2.300545E-2</v>
      </c>
      <c r="F768">
        <v>2.141796E-2</v>
      </c>
      <c r="G768">
        <v>7.8005790000000002E-3</v>
      </c>
      <c r="H768">
        <v>6.4952229999999996E-3</v>
      </c>
      <c r="I768">
        <v>1.0548159999999999E-2</v>
      </c>
      <c r="J768">
        <v>-6.6171379999999998E-3</v>
      </c>
      <c r="K768">
        <v>1.5054730000000001E-2</v>
      </c>
      <c r="L768">
        <v>-1.7686150000000001E-6</v>
      </c>
      <c r="M768">
        <v>3.452409E-2</v>
      </c>
      <c r="N768">
        <v>1.300431E-2</v>
      </c>
      <c r="O768">
        <v>2.1574070000000001E-3</v>
      </c>
      <c r="P768">
        <v>-8.2859269999999998E-4</v>
      </c>
      <c r="Q768">
        <v>1.167778E-2</v>
      </c>
      <c r="R768">
        <v>2.4539600000000002E-2</v>
      </c>
      <c r="S768">
        <v>-3.8098350000000001E-3</v>
      </c>
      <c r="T768">
        <v>-4.1307330000000001E-3</v>
      </c>
      <c r="U768">
        <v>6.836244E-3</v>
      </c>
    </row>
    <row r="769" spans="1:21" x14ac:dyDescent="0.25">
      <c r="A769" s="20">
        <f>0.000000583055*10^9</f>
        <v>583.05499999999995</v>
      </c>
      <c r="B769">
        <v>1.003443E-2</v>
      </c>
      <c r="C769">
        <v>1.137584E-2</v>
      </c>
      <c r="D769">
        <v>1.9020519999999999E-2</v>
      </c>
      <c r="E769">
        <v>1.756895E-2</v>
      </c>
      <c r="F769">
        <v>9.8001059999999994E-3</v>
      </c>
      <c r="G769">
        <v>1.0421420000000001E-2</v>
      </c>
      <c r="H769">
        <v>1.0532710000000001E-2</v>
      </c>
      <c r="I769">
        <v>1.371573E-4</v>
      </c>
      <c r="J769">
        <v>-3.2222230000000002E-3</v>
      </c>
      <c r="K769">
        <v>2.2869270000000001E-2</v>
      </c>
      <c r="L769">
        <v>1.3494030000000001E-2</v>
      </c>
      <c r="M769">
        <v>1.5586610000000001E-2</v>
      </c>
      <c r="N769">
        <v>1.3947650000000001E-2</v>
      </c>
      <c r="O769">
        <v>-2.266367E-3</v>
      </c>
      <c r="P769">
        <v>8.704346E-3</v>
      </c>
      <c r="Q769">
        <v>1.1536009999999999E-2</v>
      </c>
      <c r="R769">
        <v>1.838387E-2</v>
      </c>
      <c r="S769">
        <v>5.4983970000000004E-3</v>
      </c>
      <c r="T769">
        <v>2.46547E-3</v>
      </c>
      <c r="U769">
        <v>-5.7365089999999999E-3</v>
      </c>
    </row>
    <row r="770" spans="1:21" x14ac:dyDescent="0.25">
      <c r="A770" s="20">
        <f>0.000000584055*10^9</f>
        <v>584.05499999999995</v>
      </c>
      <c r="B770">
        <v>1.590714E-2</v>
      </c>
      <c r="C770">
        <v>8.2696460000000003E-3</v>
      </c>
      <c r="D770">
        <v>1.463891E-2</v>
      </c>
      <c r="E770">
        <v>7.3260560000000001E-3</v>
      </c>
      <c r="F770">
        <v>8.7330610000000003E-3</v>
      </c>
      <c r="G770">
        <v>1.019508E-2</v>
      </c>
      <c r="H770">
        <v>7.7648020000000003E-3</v>
      </c>
      <c r="I770">
        <v>8.1966379999999991E-3</v>
      </c>
      <c r="J770">
        <v>4.2247860000000003E-3</v>
      </c>
      <c r="K770">
        <v>2.339084E-2</v>
      </c>
      <c r="L770">
        <v>2.6466690000000001E-2</v>
      </c>
      <c r="M770">
        <v>5.3382760000000003E-3</v>
      </c>
      <c r="N770">
        <v>9.6817399999999994E-3</v>
      </c>
      <c r="O770">
        <v>7.1031499999999999E-3</v>
      </c>
      <c r="P770">
        <v>1.228927E-2</v>
      </c>
      <c r="Q770">
        <v>2.3066010000000001E-3</v>
      </c>
      <c r="R770">
        <v>1.506731E-2</v>
      </c>
      <c r="S770">
        <v>4.7185359999999997E-3</v>
      </c>
      <c r="T770">
        <v>7.295635E-3</v>
      </c>
      <c r="U770">
        <v>-8.9377999999999992E-3</v>
      </c>
    </row>
    <row r="771" spans="1:21" x14ac:dyDescent="0.25">
      <c r="A771" s="20">
        <f>0.000000585055*10^9</f>
        <v>585.05500000000006</v>
      </c>
      <c r="B771">
        <v>1.723862E-2</v>
      </c>
      <c r="C771">
        <v>5.0642049999999996E-3</v>
      </c>
      <c r="D771">
        <v>1.8653179999999998E-2</v>
      </c>
      <c r="E771">
        <v>3.2712150000000001E-3</v>
      </c>
      <c r="F771">
        <v>1.760546E-2</v>
      </c>
      <c r="G771">
        <v>9.1811870000000004E-3</v>
      </c>
      <c r="H771">
        <v>8.998097E-3</v>
      </c>
      <c r="I771">
        <v>1.9760460000000001E-2</v>
      </c>
      <c r="J771">
        <v>1.088543E-2</v>
      </c>
      <c r="K771">
        <v>2.265114E-2</v>
      </c>
      <c r="L771">
        <v>2.747575E-2</v>
      </c>
      <c r="M771">
        <v>6.8247969999999996E-3</v>
      </c>
      <c r="N771">
        <v>1.0974940000000001E-2</v>
      </c>
      <c r="O771">
        <v>2.094971E-2</v>
      </c>
      <c r="P771">
        <v>1.515682E-2</v>
      </c>
      <c r="Q771">
        <v>-9.7609120000000001E-3</v>
      </c>
      <c r="R771">
        <v>1.7968209999999998E-2</v>
      </c>
      <c r="S771">
        <v>-1.388441E-3</v>
      </c>
      <c r="T771">
        <v>6.1160030000000001E-3</v>
      </c>
      <c r="U771">
        <v>-6.5195449999999999E-3</v>
      </c>
    </row>
    <row r="772" spans="1:21" x14ac:dyDescent="0.25">
      <c r="A772" s="20">
        <f>0.000000586055*10^9</f>
        <v>586.05500000000006</v>
      </c>
      <c r="B772">
        <v>1.6013469999999998E-2</v>
      </c>
      <c r="C772">
        <v>9.7896029999999992E-3</v>
      </c>
      <c r="D772">
        <v>2.9423560000000001E-2</v>
      </c>
      <c r="E772">
        <v>7.8209460000000005E-3</v>
      </c>
      <c r="F772">
        <v>1.7694830000000002E-2</v>
      </c>
      <c r="G772">
        <v>2.828297E-3</v>
      </c>
      <c r="H772">
        <v>1.4581459999999999E-2</v>
      </c>
      <c r="I772">
        <v>1.7597479999999999E-2</v>
      </c>
      <c r="J772">
        <v>1.047346E-2</v>
      </c>
      <c r="K772">
        <v>2.6727210000000001E-2</v>
      </c>
      <c r="L772">
        <v>3.1263159999999998E-2</v>
      </c>
      <c r="M772">
        <v>7.1616179999999998E-3</v>
      </c>
      <c r="N772">
        <v>1.020248E-2</v>
      </c>
      <c r="O772">
        <v>2.5139180000000001E-2</v>
      </c>
      <c r="P772">
        <v>1.8343370000000001E-2</v>
      </c>
      <c r="Q772">
        <v>-2.3363110000000002E-3</v>
      </c>
      <c r="R772">
        <v>1.380355E-2</v>
      </c>
      <c r="S772">
        <v>1.2013480000000001E-3</v>
      </c>
      <c r="T772">
        <v>1.063998E-2</v>
      </c>
      <c r="U772">
        <v>-5.2659650000000001E-3</v>
      </c>
    </row>
    <row r="773" spans="1:21" x14ac:dyDescent="0.25">
      <c r="A773" s="20">
        <f>0.000000587055*10^9</f>
        <v>587.05499999999995</v>
      </c>
      <c r="B773">
        <v>1.9473569999999999E-2</v>
      </c>
      <c r="C773">
        <v>2.464423E-2</v>
      </c>
      <c r="D773">
        <v>2.5611450000000001E-2</v>
      </c>
      <c r="E773">
        <v>1.175676E-2</v>
      </c>
      <c r="F773">
        <v>3.3754269999999999E-3</v>
      </c>
      <c r="G773">
        <v>-4.5551990000000002E-3</v>
      </c>
      <c r="H773">
        <v>1.5588090000000001E-2</v>
      </c>
      <c r="I773">
        <v>1.8108450000000002E-2</v>
      </c>
      <c r="J773">
        <v>1.299551E-2</v>
      </c>
      <c r="K773">
        <v>2.1146470000000001E-2</v>
      </c>
      <c r="L773">
        <v>3.3647639999999999E-2</v>
      </c>
      <c r="M773">
        <v>3.5582140000000001E-3</v>
      </c>
      <c r="N773">
        <v>1.1347670000000001E-2</v>
      </c>
      <c r="O773">
        <v>1.44806E-2</v>
      </c>
      <c r="P773">
        <v>1.5287129999999999E-2</v>
      </c>
      <c r="Q773">
        <v>1.9542489999999999E-2</v>
      </c>
      <c r="R773">
        <v>6.9152630000000003E-4</v>
      </c>
      <c r="S773">
        <v>1.0546659999999999E-2</v>
      </c>
      <c r="T773">
        <v>1.634089E-2</v>
      </c>
      <c r="U773">
        <v>1.7856520000000001E-4</v>
      </c>
    </row>
    <row r="774" spans="1:21" x14ac:dyDescent="0.25">
      <c r="A774" s="20">
        <f>0.000000588055*10^9</f>
        <v>588.05499999999995</v>
      </c>
      <c r="B774">
        <v>2.7067339999999999E-2</v>
      </c>
      <c r="C774">
        <v>2.9544029999999999E-2</v>
      </c>
      <c r="D774">
        <v>1.5673880000000001E-2</v>
      </c>
      <c r="E774">
        <v>9.6392130000000006E-3</v>
      </c>
      <c r="F774">
        <v>-3.0137520000000002E-3</v>
      </c>
      <c r="G774">
        <v>4.7373729999999999E-5</v>
      </c>
      <c r="H774">
        <v>1.472335E-2</v>
      </c>
      <c r="I774">
        <v>2.3841370000000001E-2</v>
      </c>
      <c r="J774">
        <v>2.339625E-2</v>
      </c>
      <c r="K774">
        <v>7.673488E-3</v>
      </c>
      <c r="L774">
        <v>1.9102850000000001E-2</v>
      </c>
      <c r="M774">
        <v>1.0909759999999999E-2</v>
      </c>
      <c r="N774">
        <v>1.42848E-2</v>
      </c>
      <c r="O774">
        <v>1.686629E-3</v>
      </c>
      <c r="P774">
        <v>1.0497370000000001E-2</v>
      </c>
      <c r="Q774">
        <v>3.0727379999999999E-2</v>
      </c>
      <c r="R774">
        <v>-2.298371E-3</v>
      </c>
      <c r="S774">
        <v>1.797561E-2</v>
      </c>
      <c r="T774">
        <v>1.082763E-2</v>
      </c>
      <c r="U774">
        <v>4.0487199999999996E-3</v>
      </c>
    </row>
    <row r="775" spans="1:21" x14ac:dyDescent="0.25">
      <c r="A775" s="20">
        <f>0.000000589055*10^9</f>
        <v>589.05500000000006</v>
      </c>
      <c r="B775">
        <v>2.843714E-2</v>
      </c>
      <c r="C775">
        <v>1.5230580000000001E-2</v>
      </c>
      <c r="D775">
        <v>1.1977359999999999E-2</v>
      </c>
      <c r="E775">
        <v>7.8185129999999992E-3</v>
      </c>
      <c r="F775">
        <v>1.059385E-2</v>
      </c>
      <c r="G775">
        <v>4.4091770000000002E-3</v>
      </c>
      <c r="H775">
        <v>1.288654E-2</v>
      </c>
      <c r="I775">
        <v>1.6700159999999999E-2</v>
      </c>
      <c r="J775">
        <v>2.3342930000000001E-2</v>
      </c>
      <c r="K775">
        <v>7.7336200000000001E-3</v>
      </c>
      <c r="L775">
        <v>2.2120899999999999E-3</v>
      </c>
      <c r="M775">
        <v>1.901106E-2</v>
      </c>
      <c r="N775">
        <v>6.5092279999999997E-3</v>
      </c>
      <c r="O775">
        <v>-6.4470079999999997E-3</v>
      </c>
      <c r="P775">
        <v>8.4708879999999993E-3</v>
      </c>
      <c r="Q775">
        <v>2.060002E-2</v>
      </c>
      <c r="R775">
        <v>9.7550410000000008E-3</v>
      </c>
      <c r="S775">
        <v>1.42875E-2</v>
      </c>
      <c r="T775">
        <v>-3.067143E-3</v>
      </c>
      <c r="U775">
        <v>-3.009346E-3</v>
      </c>
    </row>
    <row r="776" spans="1:21" x14ac:dyDescent="0.25">
      <c r="A776" s="20">
        <f>0.000000590055*10^9</f>
        <v>590.05499999999995</v>
      </c>
      <c r="B776">
        <v>1.5279259999999999E-2</v>
      </c>
      <c r="C776">
        <v>3.4058080000000002E-3</v>
      </c>
      <c r="D776">
        <v>1.0055610000000001E-3</v>
      </c>
      <c r="E776">
        <v>7.8007069999999996E-3</v>
      </c>
      <c r="F776">
        <v>1.3927200000000001E-2</v>
      </c>
      <c r="G776">
        <v>8.5791510000000001E-3</v>
      </c>
      <c r="H776">
        <v>1.2582009999999999E-2</v>
      </c>
      <c r="I776">
        <v>3.4838170000000002E-3</v>
      </c>
      <c r="J776">
        <v>1.277356E-2</v>
      </c>
      <c r="K776">
        <v>1.6925369999999999E-2</v>
      </c>
      <c r="L776">
        <v>2.457243E-3</v>
      </c>
      <c r="M776">
        <v>1.670746E-2</v>
      </c>
      <c r="N776">
        <v>2.2499339999999999E-3</v>
      </c>
      <c r="O776">
        <v>-1.2497680000000001E-2</v>
      </c>
      <c r="P776">
        <v>1.004615E-2</v>
      </c>
      <c r="Q776">
        <v>-2.3135249999999999E-3</v>
      </c>
      <c r="R776">
        <v>1.920094E-2</v>
      </c>
      <c r="S776">
        <v>5.1832359999999999E-3</v>
      </c>
      <c r="T776">
        <v>-8.0224960000000005E-3</v>
      </c>
      <c r="U776">
        <v>-1.099371E-2</v>
      </c>
    </row>
    <row r="777" spans="1:21" x14ac:dyDescent="0.25">
      <c r="A777" s="20">
        <f>0.000000591055*10^9</f>
        <v>591.05499999999995</v>
      </c>
      <c r="B777">
        <v>-2.9539330000000002E-4</v>
      </c>
      <c r="C777">
        <v>5.222226E-3</v>
      </c>
      <c r="D777">
        <v>-1.197543E-2</v>
      </c>
      <c r="E777">
        <v>7.0935709999999999E-3</v>
      </c>
      <c r="F777">
        <v>-2.3971970000000002E-3</v>
      </c>
      <c r="G777">
        <v>2.5685800000000002E-2</v>
      </c>
      <c r="H777">
        <v>7.8584320000000003E-3</v>
      </c>
      <c r="I777">
        <v>-2.2773089999999999E-3</v>
      </c>
      <c r="J777">
        <v>1.2405009999999999E-2</v>
      </c>
      <c r="K777">
        <v>1.270744E-2</v>
      </c>
      <c r="L777">
        <v>1.6250359999999998E-2</v>
      </c>
      <c r="M777">
        <v>1.821737E-2</v>
      </c>
      <c r="N777">
        <v>1.470542E-2</v>
      </c>
      <c r="O777">
        <v>-9.068296E-3</v>
      </c>
      <c r="P777">
        <v>1.8529449999999999E-2</v>
      </c>
      <c r="Q777">
        <v>-1.4448610000000001E-2</v>
      </c>
      <c r="R777">
        <v>1.647523E-2</v>
      </c>
      <c r="S777">
        <v>8.0698130000000003E-3</v>
      </c>
      <c r="T777">
        <v>5.6799449999999996E-3</v>
      </c>
      <c r="U777">
        <v>-1.0620279999999999E-2</v>
      </c>
    </row>
    <row r="778" spans="1:21" x14ac:dyDescent="0.25">
      <c r="A778" s="20">
        <f>0.000000592055*10^9</f>
        <v>592.05500000000006</v>
      </c>
      <c r="B778">
        <v>1.6551440000000001E-3</v>
      </c>
      <c r="C778">
        <v>8.6399849999999993E-3</v>
      </c>
      <c r="D778">
        <v>-1.020094E-2</v>
      </c>
      <c r="E778">
        <v>7.8410570000000002E-3</v>
      </c>
      <c r="F778">
        <v>-5.2230260000000004E-3</v>
      </c>
      <c r="G778">
        <v>2.5585429999999999E-2</v>
      </c>
      <c r="H778">
        <v>-2.8472020000000001E-3</v>
      </c>
      <c r="I778">
        <v>-3.2130650000000002E-3</v>
      </c>
      <c r="J778">
        <v>2.5891259999999999E-2</v>
      </c>
      <c r="K778">
        <v>1.8641870000000001E-4</v>
      </c>
      <c r="L778">
        <v>2.985705E-2</v>
      </c>
      <c r="M778">
        <v>2.340014E-2</v>
      </c>
      <c r="N778">
        <v>1.829567E-2</v>
      </c>
      <c r="O778">
        <v>2.717768E-4</v>
      </c>
      <c r="P778">
        <v>2.606238E-2</v>
      </c>
      <c r="Q778">
        <v>-5.2483759999999999E-3</v>
      </c>
      <c r="R778">
        <v>1.172948E-2</v>
      </c>
      <c r="S778">
        <v>1.8925330000000001E-2</v>
      </c>
      <c r="T778">
        <v>1.4638709999999999E-2</v>
      </c>
      <c r="U778">
        <v>-2.7351459999999999E-3</v>
      </c>
    </row>
    <row r="779" spans="1:21" x14ac:dyDescent="0.25">
      <c r="A779" s="20">
        <f>0.000000593055*10^9</f>
        <v>593.05500000000006</v>
      </c>
      <c r="B779">
        <v>1.421422E-2</v>
      </c>
      <c r="C779">
        <v>5.0659399999999997E-3</v>
      </c>
      <c r="D779">
        <v>3.8252689999999998E-4</v>
      </c>
      <c r="E779">
        <v>5.4030950000000001E-3</v>
      </c>
      <c r="F779">
        <v>8.0190030000000002E-3</v>
      </c>
      <c r="G779">
        <v>2.147665E-3</v>
      </c>
      <c r="H779">
        <v>-1.1957849999999999E-4</v>
      </c>
      <c r="I779">
        <v>-5.152055E-3</v>
      </c>
      <c r="J779">
        <v>3.328714E-2</v>
      </c>
      <c r="K779">
        <v>-1.446964E-3</v>
      </c>
      <c r="L779">
        <v>2.6574339999999998E-2</v>
      </c>
      <c r="M779">
        <v>2.2461060000000001E-2</v>
      </c>
      <c r="N779">
        <v>1.16026E-3</v>
      </c>
      <c r="O779">
        <v>7.420477E-3</v>
      </c>
      <c r="P779">
        <v>2.7596740000000002E-2</v>
      </c>
      <c r="Q779">
        <v>1.0794369999999999E-2</v>
      </c>
      <c r="R779">
        <v>1.491585E-2</v>
      </c>
      <c r="S779">
        <v>1.4943390000000001E-2</v>
      </c>
      <c r="T779">
        <v>9.1099690000000007E-3</v>
      </c>
      <c r="U779">
        <v>1.215074E-2</v>
      </c>
    </row>
    <row r="780" spans="1:21" x14ac:dyDescent="0.25">
      <c r="A780" s="20">
        <f>0.000000594055*10^9</f>
        <v>594.05499999999995</v>
      </c>
      <c r="B780">
        <v>1.6140330000000001E-2</v>
      </c>
      <c r="C780">
        <v>6.8837539999999997E-3</v>
      </c>
      <c r="D780">
        <v>9.0134540000000006E-3</v>
      </c>
      <c r="E780">
        <v>-2.4536229999999998E-3</v>
      </c>
      <c r="F780">
        <v>8.6926859999999998E-3</v>
      </c>
      <c r="G780">
        <v>-1.1251500000000001E-3</v>
      </c>
      <c r="H780">
        <v>1.236934E-2</v>
      </c>
      <c r="I780">
        <v>-1.193846E-2</v>
      </c>
      <c r="J780">
        <v>2.4954520000000001E-2</v>
      </c>
      <c r="K780">
        <v>7.0587849999999997E-3</v>
      </c>
      <c r="L780">
        <v>9.5006069999999995E-3</v>
      </c>
      <c r="M780">
        <v>1.9202420000000001E-2</v>
      </c>
      <c r="N780">
        <v>-5.4800200000000004E-3</v>
      </c>
      <c r="O780">
        <v>1.243649E-2</v>
      </c>
      <c r="P780">
        <v>2.272675E-2</v>
      </c>
      <c r="Q780">
        <v>2.4660890000000001E-2</v>
      </c>
      <c r="R780">
        <v>1.8324679999999999E-2</v>
      </c>
      <c r="S780">
        <v>2.2698850000000001E-3</v>
      </c>
      <c r="T780">
        <v>1.2973520000000001E-2</v>
      </c>
      <c r="U780">
        <v>2.100517E-2</v>
      </c>
    </row>
    <row r="781" spans="1:21" x14ac:dyDescent="0.25">
      <c r="A781" s="20">
        <f>0.000000595055*10^9</f>
        <v>595.05499999999995</v>
      </c>
      <c r="B781">
        <v>1.178447E-2</v>
      </c>
      <c r="C781">
        <v>2.4634900000000001E-2</v>
      </c>
      <c r="D781">
        <v>1.2773049999999999E-2</v>
      </c>
      <c r="E781">
        <v>-5.1286550000000002E-3</v>
      </c>
      <c r="F781">
        <v>5.9120250000000004E-4</v>
      </c>
      <c r="G781">
        <v>1.8794470000000001E-2</v>
      </c>
      <c r="H781">
        <v>8.9900199999999996E-3</v>
      </c>
      <c r="I781">
        <v>-8.5812670000000001E-3</v>
      </c>
      <c r="J781">
        <v>1.7709720000000002E-2</v>
      </c>
      <c r="K781">
        <v>1.5972589999999998E-2</v>
      </c>
      <c r="L781">
        <v>4.8059959999999999E-3</v>
      </c>
      <c r="M781">
        <v>1.5448989999999999E-2</v>
      </c>
      <c r="N781">
        <v>8.1265209999999994E-3</v>
      </c>
      <c r="O781">
        <v>1.046943E-2</v>
      </c>
      <c r="P781">
        <v>5.6309890000000003E-3</v>
      </c>
      <c r="Q781">
        <v>3.0533810000000002E-2</v>
      </c>
      <c r="R781">
        <v>1.460846E-2</v>
      </c>
      <c r="S781">
        <v>1.177766E-3</v>
      </c>
      <c r="T781">
        <v>2.2366759999999999E-2</v>
      </c>
      <c r="U781">
        <v>1.1788379999999999E-2</v>
      </c>
    </row>
    <row r="782" spans="1:21" x14ac:dyDescent="0.25">
      <c r="A782" s="20">
        <f>0.000000596055*10^9</f>
        <v>596.05500000000006</v>
      </c>
      <c r="B782">
        <v>1.30089E-2</v>
      </c>
      <c r="C782">
        <v>3.3439410000000003E-2</v>
      </c>
      <c r="D782">
        <v>9.8984250000000006E-3</v>
      </c>
      <c r="E782">
        <v>-2.9105670000000002E-3</v>
      </c>
      <c r="F782">
        <v>2.8440639999999999E-3</v>
      </c>
      <c r="G782">
        <v>2.566856E-2</v>
      </c>
      <c r="H782">
        <v>-1.9692609999999999E-3</v>
      </c>
      <c r="I782">
        <v>1.2433619999999999E-2</v>
      </c>
      <c r="J782">
        <v>1.877761E-2</v>
      </c>
      <c r="K782">
        <v>1.464274E-2</v>
      </c>
      <c r="L782">
        <v>1.7388089999999998E-2</v>
      </c>
      <c r="M782">
        <v>7.0904599999999998E-3</v>
      </c>
      <c r="N782">
        <v>1.8241429999999999E-2</v>
      </c>
      <c r="O782">
        <v>9.4019299999999993E-3</v>
      </c>
      <c r="P782">
        <v>-1.055858E-2</v>
      </c>
      <c r="Q782">
        <v>2.4519889999999999E-2</v>
      </c>
      <c r="R782">
        <v>1.193432E-2</v>
      </c>
      <c r="S782">
        <v>1.4222919999999999E-3</v>
      </c>
      <c r="T782">
        <v>1.7716880000000001E-2</v>
      </c>
      <c r="U782">
        <v>-4.7692289999999999E-4</v>
      </c>
    </row>
    <row r="783" spans="1:21" x14ac:dyDescent="0.25">
      <c r="A783" s="20">
        <f>0.000000597055*10^9</f>
        <v>597.05499999999995</v>
      </c>
      <c r="B783">
        <v>1.133326E-2</v>
      </c>
      <c r="C783">
        <v>1.6838289999999999E-2</v>
      </c>
      <c r="D783">
        <v>4.317314E-3</v>
      </c>
      <c r="E783">
        <v>-6.9715740000000003E-3</v>
      </c>
      <c r="F783">
        <v>8.9549539999999993E-3</v>
      </c>
      <c r="G783">
        <v>1.0524199999999999E-2</v>
      </c>
      <c r="H783">
        <v>8.333228E-4</v>
      </c>
      <c r="I783">
        <v>2.347633E-2</v>
      </c>
      <c r="J783">
        <v>1.9320940000000002E-2</v>
      </c>
      <c r="K783">
        <v>1.9740439999999999E-3</v>
      </c>
      <c r="L783">
        <v>2.679548E-2</v>
      </c>
      <c r="M783">
        <v>-2.6859039999999998E-3</v>
      </c>
      <c r="N783">
        <v>1.9132529999999998E-2</v>
      </c>
      <c r="O783">
        <v>1.4088699999999999E-2</v>
      </c>
      <c r="P783">
        <v>-4.1319149999999999E-3</v>
      </c>
      <c r="Q783">
        <v>1.798599E-2</v>
      </c>
      <c r="R783">
        <v>1.537088E-2</v>
      </c>
      <c r="S783">
        <v>-4.7015650000000004E-3</v>
      </c>
      <c r="T783">
        <v>5.4166329999999997E-3</v>
      </c>
      <c r="U783">
        <v>1.4718330000000001E-3</v>
      </c>
    </row>
    <row r="784" spans="1:21" x14ac:dyDescent="0.25">
      <c r="A784" s="20">
        <f>0.000000598055*10^9</f>
        <v>598.05499999999995</v>
      </c>
      <c r="B784">
        <v>1.554262E-3</v>
      </c>
      <c r="C784">
        <v>3.8176350000000002E-3</v>
      </c>
      <c r="D784">
        <v>7.3024810000000004E-3</v>
      </c>
      <c r="E784">
        <v>-1.0076399999999999E-2</v>
      </c>
      <c r="F784">
        <v>1.438092E-2</v>
      </c>
      <c r="G784">
        <v>1.9971139999999999E-3</v>
      </c>
      <c r="H784">
        <v>1.163402E-2</v>
      </c>
      <c r="I784">
        <v>1.8188989999999999E-2</v>
      </c>
      <c r="J784">
        <v>2.0053290000000001E-2</v>
      </c>
      <c r="K784">
        <v>-2.2258930000000001E-3</v>
      </c>
      <c r="L784">
        <v>2.1369570000000001E-2</v>
      </c>
      <c r="M784">
        <v>-7.4714619999999999E-3</v>
      </c>
      <c r="N784">
        <v>1.9338609999999999E-2</v>
      </c>
      <c r="O784">
        <v>8.2150279999999992E-3</v>
      </c>
      <c r="P784">
        <v>1.112492E-2</v>
      </c>
      <c r="Q784">
        <v>1.441954E-2</v>
      </c>
      <c r="R784">
        <v>1.962204E-2</v>
      </c>
      <c r="S784">
        <v>-3.9696590000000004E-3</v>
      </c>
      <c r="T784">
        <v>1.199835E-3</v>
      </c>
      <c r="U784">
        <v>5.2013240000000002E-3</v>
      </c>
    </row>
    <row r="785" spans="1:21" x14ac:dyDescent="0.25">
      <c r="A785" s="20">
        <f>0.000000599055*10^9</f>
        <v>599.05500000000006</v>
      </c>
      <c r="B785">
        <v>2.2269459999999999E-4</v>
      </c>
      <c r="C785">
        <v>1.029279E-2</v>
      </c>
      <c r="D785">
        <v>1.4605369999999999E-2</v>
      </c>
      <c r="E785">
        <v>9.8235279999999998E-4</v>
      </c>
      <c r="F785">
        <v>2.4225199999999999E-2</v>
      </c>
      <c r="G785">
        <v>1.2688349999999999E-2</v>
      </c>
      <c r="H785">
        <v>1.7833600000000002E-2</v>
      </c>
      <c r="I785">
        <v>1.7307940000000001E-2</v>
      </c>
      <c r="J785">
        <v>1.8898669999999999E-2</v>
      </c>
      <c r="K785">
        <v>1.150084E-2</v>
      </c>
      <c r="L785">
        <v>1.0493590000000001E-2</v>
      </c>
      <c r="M785">
        <v>-2.9326140000000001E-3</v>
      </c>
      <c r="N785">
        <v>1.7505360000000001E-2</v>
      </c>
      <c r="O785">
        <v>-6.3105110000000004E-3</v>
      </c>
      <c r="P785">
        <v>9.4890730000000006E-3</v>
      </c>
      <c r="Q785">
        <v>1.092391E-2</v>
      </c>
      <c r="R785">
        <v>2.0172840000000001E-2</v>
      </c>
      <c r="S785">
        <v>8.3788939999999996E-3</v>
      </c>
      <c r="T785">
        <v>5.0264059999999998E-3</v>
      </c>
      <c r="U785">
        <v>-1.939418E-3</v>
      </c>
    </row>
    <row r="786" spans="1:21" x14ac:dyDescent="0.25">
      <c r="A786" s="20">
        <f>0.000000600055*10^9</f>
        <v>600.05500000000006</v>
      </c>
      <c r="B786">
        <v>1.56735E-2</v>
      </c>
      <c r="C786">
        <v>1.3499229999999999E-2</v>
      </c>
      <c r="D786">
        <v>1.6774509999999999E-2</v>
      </c>
      <c r="E786">
        <v>1.3923619999999999E-2</v>
      </c>
      <c r="F786">
        <v>2.77513E-2</v>
      </c>
      <c r="G786">
        <v>2.092596E-2</v>
      </c>
      <c r="H786">
        <v>1.5039769999999999E-2</v>
      </c>
      <c r="I786">
        <v>1.808214E-2</v>
      </c>
      <c r="J786">
        <v>1.514048E-2</v>
      </c>
      <c r="K786">
        <v>2.6530450000000001E-2</v>
      </c>
      <c r="L786">
        <v>2.550812E-3</v>
      </c>
      <c r="M786">
        <v>7.5346629999999996E-3</v>
      </c>
      <c r="N786">
        <v>9.0266670000000004E-3</v>
      </c>
      <c r="O786">
        <v>-9.8812710000000005E-3</v>
      </c>
      <c r="P786">
        <v>3.5480770000000002E-3</v>
      </c>
      <c r="Q786">
        <v>6.9465289999999999E-3</v>
      </c>
      <c r="R786">
        <v>1.8918219999999999E-2</v>
      </c>
      <c r="S786">
        <v>2.133171E-2</v>
      </c>
      <c r="T786">
        <v>5.1785490000000002E-3</v>
      </c>
      <c r="U786">
        <v>-6.4578939999999996E-3</v>
      </c>
    </row>
    <row r="787" spans="1:21" x14ac:dyDescent="0.25">
      <c r="A787" s="20">
        <f>0.000000601055*10^9</f>
        <v>601.05499999999995</v>
      </c>
      <c r="B787">
        <v>2.3885050000000001E-2</v>
      </c>
      <c r="C787">
        <v>4.4215510000000001E-3</v>
      </c>
      <c r="D787">
        <v>1.8150530000000002E-2</v>
      </c>
      <c r="E787">
        <v>1.6579389999999999E-2</v>
      </c>
      <c r="F787">
        <v>1.703431E-2</v>
      </c>
      <c r="G787">
        <v>1.586512E-2</v>
      </c>
      <c r="H787">
        <v>9.0754240000000003E-3</v>
      </c>
      <c r="I787">
        <v>1.086991E-2</v>
      </c>
      <c r="J787">
        <v>1.582223E-2</v>
      </c>
      <c r="K787">
        <v>3.201039E-2</v>
      </c>
      <c r="L787">
        <v>-2.5689160000000001E-3</v>
      </c>
      <c r="M787">
        <v>1.16516E-2</v>
      </c>
      <c r="N787">
        <v>-2.5051409999999998E-3</v>
      </c>
      <c r="O787">
        <v>1.5992840000000001E-3</v>
      </c>
      <c r="P787">
        <v>7.4587339999999999E-3</v>
      </c>
      <c r="Q787">
        <v>4.1304360000000004E-3</v>
      </c>
      <c r="R787">
        <v>1.4454750000000001E-2</v>
      </c>
      <c r="S787">
        <v>2.1534040000000001E-2</v>
      </c>
      <c r="T787">
        <v>1.084097E-3</v>
      </c>
      <c r="U787">
        <v>-5.8559989999999998E-3</v>
      </c>
    </row>
    <row r="788" spans="1:21" x14ac:dyDescent="0.25">
      <c r="A788" s="20">
        <f>0.000000602055*10^9</f>
        <v>602.05499999999995</v>
      </c>
      <c r="B788">
        <v>1.0664659999999999E-2</v>
      </c>
      <c r="C788">
        <v>3.1329890000000001E-3</v>
      </c>
      <c r="D788">
        <v>1.5365500000000001E-2</v>
      </c>
      <c r="E788">
        <v>1.8928779999999999E-2</v>
      </c>
      <c r="F788">
        <v>1.8466279999999999E-3</v>
      </c>
      <c r="G788">
        <v>1.000886E-2</v>
      </c>
      <c r="H788">
        <v>7.0172070000000001E-3</v>
      </c>
      <c r="I788">
        <v>6.6711269999999998E-3</v>
      </c>
      <c r="J788">
        <v>1.486897E-2</v>
      </c>
      <c r="K788">
        <v>2.7219790000000001E-2</v>
      </c>
      <c r="L788">
        <v>-3.0427240000000001E-3</v>
      </c>
      <c r="M788">
        <v>4.7119730000000004E-3</v>
      </c>
      <c r="N788">
        <v>6.2866129999999997E-4</v>
      </c>
      <c r="O788">
        <v>9.1445650000000003E-3</v>
      </c>
      <c r="P788">
        <v>9.8567829999999992E-3</v>
      </c>
      <c r="Q788">
        <v>1.2008710000000001E-2</v>
      </c>
      <c r="R788">
        <v>8.9546739999999993E-3</v>
      </c>
      <c r="S788">
        <v>1.398489E-2</v>
      </c>
      <c r="T788">
        <v>3.534162E-3</v>
      </c>
      <c r="U788">
        <v>-4.5522940000000001E-3</v>
      </c>
    </row>
    <row r="789" spans="1:21" x14ac:dyDescent="0.25">
      <c r="A789" s="20">
        <f>0.000000603055*10^9</f>
        <v>603.05500000000006</v>
      </c>
      <c r="B789">
        <v>-1.586404E-3</v>
      </c>
      <c r="C789">
        <v>1.521056E-2</v>
      </c>
      <c r="D789">
        <v>9.7916280000000001E-3</v>
      </c>
      <c r="E789">
        <v>2.0857460000000001E-2</v>
      </c>
      <c r="F789">
        <v>-8.8169500000000005E-3</v>
      </c>
      <c r="G789">
        <v>1.149786E-2</v>
      </c>
      <c r="H789">
        <v>8.0531779999999994E-3</v>
      </c>
      <c r="I789">
        <v>1.404591E-2</v>
      </c>
      <c r="J789">
        <v>1.3302619999999999E-2</v>
      </c>
      <c r="K789">
        <v>8.2920619999999993E-3</v>
      </c>
      <c r="L789">
        <v>1.2916819999999999E-3</v>
      </c>
      <c r="M789">
        <v>2.6970549999999999E-3</v>
      </c>
      <c r="N789">
        <v>1.6018910000000001E-2</v>
      </c>
      <c r="O789">
        <v>-4.8814069999999999E-4</v>
      </c>
      <c r="P789">
        <v>1.102643E-2</v>
      </c>
      <c r="Q789">
        <v>2.4429340000000001E-2</v>
      </c>
      <c r="R789">
        <v>8.8487349999999999E-3</v>
      </c>
      <c r="S789">
        <v>1.474293E-2</v>
      </c>
      <c r="T789">
        <v>1.6976769999999999E-2</v>
      </c>
      <c r="U789">
        <v>4.6696760000000002E-3</v>
      </c>
    </row>
    <row r="790" spans="1:21" x14ac:dyDescent="0.25">
      <c r="A790" s="20">
        <f>0.000000604055*10^9</f>
        <v>604.05499999999995</v>
      </c>
      <c r="B790">
        <v>1.498781E-3</v>
      </c>
      <c r="C790">
        <v>2.2286790000000001E-2</v>
      </c>
      <c r="D790">
        <v>1.171465E-2</v>
      </c>
      <c r="E790">
        <v>1.105974E-2</v>
      </c>
      <c r="F790">
        <v>-7.0513069999999997E-3</v>
      </c>
      <c r="G790">
        <v>1.5166229999999999E-2</v>
      </c>
      <c r="H790">
        <v>1.3863240000000001E-2</v>
      </c>
      <c r="I790">
        <v>2.6218539999999999E-2</v>
      </c>
      <c r="J790">
        <v>1.4396249999999999E-2</v>
      </c>
      <c r="K790">
        <v>-6.207153E-3</v>
      </c>
      <c r="L790">
        <v>9.1830350000000008E-3</v>
      </c>
      <c r="M790">
        <v>1.7123349999999999E-2</v>
      </c>
      <c r="N790">
        <v>1.241508E-2</v>
      </c>
      <c r="O790">
        <v>-9.7240940000000008E-3</v>
      </c>
      <c r="P790">
        <v>1.6784110000000001E-2</v>
      </c>
      <c r="Q790">
        <v>2.1049430000000001E-2</v>
      </c>
      <c r="R790">
        <v>4.2821669999999999E-3</v>
      </c>
      <c r="S790">
        <v>2.1183339999999998E-2</v>
      </c>
      <c r="T790">
        <v>2.8331220000000001E-2</v>
      </c>
      <c r="U790">
        <v>1.2892270000000001E-2</v>
      </c>
    </row>
    <row r="791" spans="1:21" x14ac:dyDescent="0.25">
      <c r="A791" s="20">
        <f>0.000000605055*10^9</f>
        <v>605.05499999999995</v>
      </c>
      <c r="B791">
        <v>9.1406160000000007E-3</v>
      </c>
      <c r="C791">
        <v>1.7150100000000001E-2</v>
      </c>
      <c r="D791">
        <v>1.7470960000000001E-2</v>
      </c>
      <c r="E791">
        <v>-5.6384880000000001E-5</v>
      </c>
      <c r="F791">
        <v>5.446485E-3</v>
      </c>
      <c r="G791">
        <v>1.024949E-2</v>
      </c>
      <c r="H791">
        <v>2.190829E-2</v>
      </c>
      <c r="I791">
        <v>2.8102869999999999E-2</v>
      </c>
      <c r="J791">
        <v>7.8449450000000007E-3</v>
      </c>
      <c r="K791">
        <v>4.2005239999999998E-3</v>
      </c>
      <c r="L791">
        <v>1.4629329999999999E-2</v>
      </c>
      <c r="M791">
        <v>2.685247E-2</v>
      </c>
      <c r="N791">
        <v>2.848705E-3</v>
      </c>
      <c r="O791">
        <v>-3.8975849999999999E-3</v>
      </c>
      <c r="P791">
        <v>2.3117809999999999E-2</v>
      </c>
      <c r="Q791">
        <v>4.8881940000000002E-3</v>
      </c>
      <c r="R791">
        <v>-4.8952329999999997E-3</v>
      </c>
      <c r="S791">
        <v>1.861968E-2</v>
      </c>
      <c r="T791">
        <v>2.4475480000000001E-2</v>
      </c>
      <c r="U791">
        <v>1.165736E-2</v>
      </c>
    </row>
    <row r="792" spans="1:21" x14ac:dyDescent="0.25">
      <c r="A792" s="20">
        <f>0.000000606055*10^9</f>
        <v>606.05500000000006</v>
      </c>
      <c r="B792">
        <v>1.228426E-2</v>
      </c>
      <c r="C792">
        <v>8.9379060000000007E-3</v>
      </c>
      <c r="D792">
        <v>2.1773170000000001E-2</v>
      </c>
      <c r="E792">
        <v>4.4168039999999999E-3</v>
      </c>
      <c r="F792">
        <v>8.3286739999999995E-3</v>
      </c>
      <c r="G792">
        <v>-5.2029530000000004E-4</v>
      </c>
      <c r="H792">
        <v>2.125469E-2</v>
      </c>
      <c r="I792">
        <v>9.7203629999999992E-3</v>
      </c>
      <c r="J792">
        <v>6.7677630000000004E-3</v>
      </c>
      <c r="K792">
        <v>1.901251E-2</v>
      </c>
      <c r="L792">
        <v>1.561566E-2</v>
      </c>
      <c r="M792">
        <v>1.5510039999999999E-2</v>
      </c>
      <c r="N792">
        <v>1.2990710000000001E-2</v>
      </c>
      <c r="O792">
        <v>5.7138079999999999E-3</v>
      </c>
      <c r="P792">
        <v>2.5745509999999999E-2</v>
      </c>
      <c r="Q792">
        <v>3.7260549999999998E-3</v>
      </c>
      <c r="R792">
        <v>-7.0203330000000001E-3</v>
      </c>
      <c r="S792">
        <v>6.5096629999999997E-3</v>
      </c>
      <c r="T792">
        <v>1.7312259999999999E-2</v>
      </c>
      <c r="U792">
        <v>8.630235E-3</v>
      </c>
    </row>
    <row r="793" spans="1:21" x14ac:dyDescent="0.25">
      <c r="A793" s="20">
        <f>0.000000607055*10^9</f>
        <v>607.05499999999995</v>
      </c>
      <c r="B793">
        <v>8.2586859999999995E-3</v>
      </c>
      <c r="C793">
        <v>2.3535320000000002E-3</v>
      </c>
      <c r="D793">
        <v>2.0561429999999999E-2</v>
      </c>
      <c r="E793">
        <v>1.2474030000000001E-2</v>
      </c>
      <c r="F793">
        <v>2.546235E-4</v>
      </c>
      <c r="G793">
        <v>1.667721E-3</v>
      </c>
      <c r="H793">
        <v>1.073405E-2</v>
      </c>
      <c r="I793">
        <v>-1.282004E-2</v>
      </c>
      <c r="J793">
        <v>2.1922770000000001E-2</v>
      </c>
      <c r="K793">
        <v>1.8349629999999999E-2</v>
      </c>
      <c r="L793">
        <v>1.320522E-2</v>
      </c>
      <c r="M793">
        <v>3.8261110000000002E-4</v>
      </c>
      <c r="N793">
        <v>1.6695390000000001E-2</v>
      </c>
      <c r="O793">
        <v>8.3946300000000001E-3</v>
      </c>
      <c r="P793">
        <v>2.4174810000000001E-2</v>
      </c>
      <c r="Q793">
        <v>1.8687990000000002E-2</v>
      </c>
      <c r="R793">
        <v>-9.1015360000000003E-3</v>
      </c>
      <c r="S793">
        <v>-2.8068530000000002E-4</v>
      </c>
      <c r="T793">
        <v>1.981658E-2</v>
      </c>
      <c r="U793">
        <v>2.0143560000000001E-3</v>
      </c>
    </row>
    <row r="794" spans="1:21" x14ac:dyDescent="0.25">
      <c r="A794" s="20">
        <f>0.000000608055*10^9</f>
        <v>608.05499999999995</v>
      </c>
      <c r="B794">
        <v>5.0704640000000002E-3</v>
      </c>
      <c r="C794">
        <v>-1.151822E-3</v>
      </c>
      <c r="D794">
        <v>5.4669649999999998E-3</v>
      </c>
      <c r="E794">
        <v>1.290893E-3</v>
      </c>
      <c r="F794">
        <v>4.1184579999999999E-4</v>
      </c>
      <c r="G794">
        <v>8.8919859999999993E-3</v>
      </c>
      <c r="H794">
        <v>1.115853E-5</v>
      </c>
      <c r="I794">
        <v>-1.264118E-2</v>
      </c>
      <c r="J794">
        <v>2.389991E-2</v>
      </c>
      <c r="K794">
        <v>9.9507680000000005E-3</v>
      </c>
      <c r="L794">
        <v>4.9046480000000002E-3</v>
      </c>
      <c r="M794">
        <v>-2.62115E-3</v>
      </c>
      <c r="N794">
        <v>1.0788519999999999E-2</v>
      </c>
      <c r="O794">
        <v>1.023662E-2</v>
      </c>
      <c r="P794">
        <v>2.2338630000000002E-2</v>
      </c>
      <c r="Q794">
        <v>1.929873E-2</v>
      </c>
      <c r="R794">
        <v>-1.002862E-2</v>
      </c>
      <c r="S794">
        <v>3.074752E-3</v>
      </c>
      <c r="T794">
        <v>1.9591529999999999E-2</v>
      </c>
      <c r="U794">
        <v>-5.3003549999999997E-3</v>
      </c>
    </row>
    <row r="795" spans="1:21" x14ac:dyDescent="0.25">
      <c r="A795" s="20">
        <f>0.000000609055*10^9</f>
        <v>609.05500000000006</v>
      </c>
      <c r="B795">
        <v>1.228687E-2</v>
      </c>
      <c r="C795">
        <v>1.7908519999999999E-3</v>
      </c>
      <c r="D795">
        <v>-8.9494199999999996E-3</v>
      </c>
      <c r="E795">
        <v>-2.223433E-2</v>
      </c>
      <c r="F795">
        <v>4.2972890000000003E-4</v>
      </c>
      <c r="G795">
        <v>1.158428E-3</v>
      </c>
      <c r="H795">
        <v>-1.8273300000000001E-3</v>
      </c>
      <c r="I795">
        <v>5.084374E-3</v>
      </c>
      <c r="J795">
        <v>3.0347619999999999E-3</v>
      </c>
      <c r="K795">
        <v>8.1486909999999996E-3</v>
      </c>
      <c r="L795">
        <v>2.461272E-3</v>
      </c>
      <c r="M795">
        <v>4.7237069999999997E-3</v>
      </c>
      <c r="N795">
        <v>1.7162609999999998E-2</v>
      </c>
      <c r="O795">
        <v>1.638065E-2</v>
      </c>
      <c r="P795">
        <v>2.214913E-2</v>
      </c>
      <c r="Q795">
        <v>1.05177E-2</v>
      </c>
      <c r="R795">
        <v>-2.9583420000000001E-3</v>
      </c>
      <c r="S795">
        <v>3.4017519999999997E-4</v>
      </c>
      <c r="T795">
        <v>1.0340739999999999E-2</v>
      </c>
      <c r="U795">
        <v>-3.0464680000000001E-3</v>
      </c>
    </row>
    <row r="796" spans="1:21" x14ac:dyDescent="0.25">
      <c r="A796" s="20">
        <f>0.000000610055*10^9</f>
        <v>610.05500000000006</v>
      </c>
      <c r="B796">
        <v>1.6990140000000001E-2</v>
      </c>
      <c r="C796">
        <v>7.4338599999999996E-3</v>
      </c>
      <c r="D796">
        <v>-3.571818E-3</v>
      </c>
      <c r="E796">
        <v>-2.6567049999999998E-2</v>
      </c>
      <c r="F796">
        <v>-8.0906050000000007E-3</v>
      </c>
      <c r="G796">
        <v>-7.6094099999999996E-3</v>
      </c>
      <c r="H796">
        <v>3.8954860000000001E-3</v>
      </c>
      <c r="I796">
        <v>1.146146E-2</v>
      </c>
      <c r="J796">
        <v>-1.2111769999999999E-2</v>
      </c>
      <c r="K796">
        <v>1.7322230000000001E-2</v>
      </c>
      <c r="L796">
        <v>8.7426899999999991E-3</v>
      </c>
      <c r="M796">
        <v>1.4980800000000001E-2</v>
      </c>
      <c r="N796">
        <v>2.1682449999999999E-2</v>
      </c>
      <c r="O796">
        <v>1.6233899999999999E-2</v>
      </c>
      <c r="P796">
        <v>1.7959619999999999E-2</v>
      </c>
      <c r="Q796">
        <v>1.0729590000000001E-2</v>
      </c>
      <c r="R796">
        <v>-1.4703699999999999E-3</v>
      </c>
      <c r="S796">
        <v>-1.181422E-2</v>
      </c>
      <c r="T796">
        <v>7.9392190000000008E-3</v>
      </c>
      <c r="U796">
        <v>-2.8669680000000001E-3</v>
      </c>
    </row>
    <row r="797" spans="1:21" x14ac:dyDescent="0.25">
      <c r="A797" s="20">
        <f>0.000000611055*10^9</f>
        <v>611.05499999999995</v>
      </c>
      <c r="B797">
        <v>7.2536570000000002E-3</v>
      </c>
      <c r="C797">
        <v>9.3638269999999999E-3</v>
      </c>
      <c r="D797">
        <v>2.9798649999999999E-3</v>
      </c>
      <c r="E797">
        <v>-5.9257670000000002E-3</v>
      </c>
      <c r="F797">
        <v>-5.3343210000000004E-3</v>
      </c>
      <c r="G797">
        <v>-6.9405630000000003E-3</v>
      </c>
      <c r="H797">
        <v>3.4617670000000001E-3</v>
      </c>
      <c r="I797">
        <v>5.910813E-3</v>
      </c>
      <c r="J797">
        <v>-1.032133E-2</v>
      </c>
      <c r="K797">
        <v>2.1857720000000001E-2</v>
      </c>
      <c r="L797">
        <v>9.4347360000000009E-3</v>
      </c>
      <c r="M797">
        <v>1.7984670000000001E-2</v>
      </c>
      <c r="N797">
        <v>1.4992510000000001E-2</v>
      </c>
      <c r="O797">
        <v>4.0514729999999999E-3</v>
      </c>
      <c r="P797">
        <v>6.8444200000000004E-3</v>
      </c>
      <c r="Q797">
        <v>4.2859639999999997E-3</v>
      </c>
      <c r="R797">
        <v>-3.4417079999999998E-5</v>
      </c>
      <c r="S797">
        <v>-7.4811560000000001E-3</v>
      </c>
      <c r="T797">
        <v>1.319757E-2</v>
      </c>
      <c r="U797">
        <v>-7.0795850000000002E-3</v>
      </c>
    </row>
    <row r="798" spans="1:21" x14ac:dyDescent="0.25">
      <c r="A798" s="20">
        <f>0.000000612055*10^9</f>
        <v>612.05499999999995</v>
      </c>
      <c r="B798">
        <v>-5.5470290000000002E-5</v>
      </c>
      <c r="C798">
        <v>5.6982379999999996E-3</v>
      </c>
      <c r="D798">
        <v>-7.1313710000000001E-4</v>
      </c>
      <c r="E798">
        <v>1.321283E-2</v>
      </c>
      <c r="F798">
        <v>6.0453959999999998E-3</v>
      </c>
      <c r="G798">
        <v>-4.1582190000000003E-3</v>
      </c>
      <c r="H798">
        <v>2.181283E-3</v>
      </c>
      <c r="I798">
        <v>4.6934960000000001E-3</v>
      </c>
      <c r="J798">
        <v>1.887828E-3</v>
      </c>
      <c r="K798">
        <v>1.2303390000000001E-2</v>
      </c>
      <c r="L798">
        <v>8.2197309999999992E-3</v>
      </c>
      <c r="M798">
        <v>1.7665899999999998E-2</v>
      </c>
      <c r="N798">
        <v>1.262746E-2</v>
      </c>
      <c r="O798">
        <v>-1.730875E-3</v>
      </c>
      <c r="P798">
        <v>1.790245E-3</v>
      </c>
      <c r="Q798">
        <v>-6.6283440000000004E-3</v>
      </c>
      <c r="R798">
        <v>1.321961E-2</v>
      </c>
      <c r="S798">
        <v>1.6270030000000001E-2</v>
      </c>
      <c r="T798">
        <v>1.200993E-2</v>
      </c>
      <c r="U798">
        <v>-2.3991709999999999E-3</v>
      </c>
    </row>
    <row r="799" spans="1:21" x14ac:dyDescent="0.25">
      <c r="A799" s="20">
        <f>0.000000613054*10^9</f>
        <v>613.05399999999997</v>
      </c>
      <c r="B799">
        <v>1.0111709999999999E-2</v>
      </c>
      <c r="C799">
        <v>2.9795529999999998E-3</v>
      </c>
      <c r="D799">
        <v>-4.7996589999999998E-4</v>
      </c>
      <c r="E799">
        <v>1.5079489999999999E-2</v>
      </c>
      <c r="F799">
        <v>4.9913709999999997E-3</v>
      </c>
      <c r="G799">
        <v>2.6186130000000001E-3</v>
      </c>
      <c r="H799">
        <v>9.0897540000000002E-3</v>
      </c>
      <c r="I799">
        <v>3.9151029999999996E-3</v>
      </c>
      <c r="J799">
        <v>1.2164690000000001E-2</v>
      </c>
      <c r="K799">
        <v>3.0958959999999999E-3</v>
      </c>
      <c r="L799">
        <v>3.5414309999999998E-3</v>
      </c>
      <c r="M799">
        <v>1.9618489999999999E-2</v>
      </c>
      <c r="N799">
        <v>1.8162589999999999E-2</v>
      </c>
      <c r="O799">
        <v>6.4428769999999996E-3</v>
      </c>
      <c r="P799">
        <v>9.4803739999999997E-3</v>
      </c>
      <c r="Q799">
        <v>-8.2149230000000007E-3</v>
      </c>
      <c r="R799">
        <v>1.8671340000000002E-2</v>
      </c>
      <c r="S799">
        <v>1.975449E-2</v>
      </c>
      <c r="T799">
        <v>1.1049160000000001E-2</v>
      </c>
      <c r="U799">
        <v>3.732768E-3</v>
      </c>
    </row>
    <row r="800" spans="1:21" x14ac:dyDescent="0.25">
      <c r="A800" s="20">
        <f>0.000000614054*10^9</f>
        <v>614.05399999999997</v>
      </c>
      <c r="B800">
        <v>2.0744140000000001E-2</v>
      </c>
      <c r="C800">
        <v>1.037039E-2</v>
      </c>
      <c r="D800">
        <v>1.272839E-3</v>
      </c>
      <c r="E800">
        <v>2.6459589999999998E-3</v>
      </c>
      <c r="F800">
        <v>-6.0686070000000002E-3</v>
      </c>
      <c r="G800">
        <v>9.4683760000000006E-3</v>
      </c>
      <c r="H800">
        <v>1.015568E-2</v>
      </c>
      <c r="I800">
        <v>6.377167E-4</v>
      </c>
      <c r="J800">
        <v>8.1482110000000007E-3</v>
      </c>
      <c r="K800">
        <v>9.0263279999999995E-4</v>
      </c>
      <c r="L800">
        <v>-7.0571269999999998E-3</v>
      </c>
      <c r="M800">
        <v>1.1368069999999999E-2</v>
      </c>
      <c r="N800">
        <v>1.9584319999999999E-2</v>
      </c>
      <c r="O800">
        <v>6.4954130000000002E-3</v>
      </c>
      <c r="P800">
        <v>1.884854E-2</v>
      </c>
      <c r="Q800">
        <v>-6.5072280000000003E-3</v>
      </c>
      <c r="R800">
        <v>1.0821310000000001E-2</v>
      </c>
      <c r="S800">
        <v>2.8740020000000001E-3</v>
      </c>
      <c r="T800">
        <v>1.8473699999999999E-2</v>
      </c>
      <c r="U800">
        <v>4.0549419999999997E-3</v>
      </c>
    </row>
    <row r="801" spans="1:21" x14ac:dyDescent="0.25">
      <c r="A801" s="20">
        <f>0.000000615054*10^9</f>
        <v>615.05400000000009</v>
      </c>
      <c r="B801">
        <v>1.5723270000000001E-2</v>
      </c>
      <c r="C801">
        <v>2.0207470000000002E-2</v>
      </c>
      <c r="D801">
        <v>-2.6390440000000001E-3</v>
      </c>
      <c r="E801">
        <v>-8.994897E-3</v>
      </c>
      <c r="F801">
        <v>-5.5737750000000004E-3</v>
      </c>
      <c r="G801">
        <v>1.390854E-2</v>
      </c>
      <c r="H801">
        <v>5.6950639999999997E-3</v>
      </c>
      <c r="I801">
        <v>2.4238179999999999E-3</v>
      </c>
      <c r="J801">
        <v>5.3579719999999999E-3</v>
      </c>
      <c r="K801">
        <v>-8.2851940000000003E-4</v>
      </c>
      <c r="L801">
        <v>-2.648638E-4</v>
      </c>
      <c r="M801">
        <v>-7.1226270000000004E-5</v>
      </c>
      <c r="N801">
        <v>1.7507430000000001E-2</v>
      </c>
      <c r="O801">
        <v>-2.673663E-4</v>
      </c>
      <c r="P801">
        <v>2.482817E-2</v>
      </c>
      <c r="Q801">
        <v>4.7952599999999998E-4</v>
      </c>
      <c r="R801">
        <v>-3.088688E-3</v>
      </c>
      <c r="S801">
        <v>6.1620370000000004E-3</v>
      </c>
      <c r="T801">
        <v>1.7625410000000001E-2</v>
      </c>
      <c r="U801">
        <v>-1.3807979999999999E-4</v>
      </c>
    </row>
    <row r="802" spans="1:21" x14ac:dyDescent="0.25">
      <c r="A802" s="20">
        <f>0.000000616054*10^9</f>
        <v>616.05399999999997</v>
      </c>
      <c r="B802">
        <v>1.308177E-2</v>
      </c>
      <c r="C802">
        <v>1.9342410000000001E-2</v>
      </c>
      <c r="D802">
        <v>-1.081987E-3</v>
      </c>
      <c r="E802">
        <v>-8.9271850000000007E-3</v>
      </c>
      <c r="F802">
        <v>8.0290399999999994E-3</v>
      </c>
      <c r="G802">
        <v>1.729845E-2</v>
      </c>
      <c r="H802">
        <v>2.3813010000000002E-3</v>
      </c>
      <c r="I802">
        <v>3.0794260000000001E-3</v>
      </c>
      <c r="J802">
        <v>1.574793E-2</v>
      </c>
      <c r="K802">
        <v>6.7707469999999997E-4</v>
      </c>
      <c r="L802">
        <v>1.6583179999999999E-2</v>
      </c>
      <c r="M802">
        <v>4.1372960000000004E-3</v>
      </c>
      <c r="N802">
        <v>1.9580460000000001E-2</v>
      </c>
      <c r="O802">
        <v>5.5011010000000004E-3</v>
      </c>
      <c r="P802">
        <v>2.5643269999999999E-2</v>
      </c>
      <c r="Q802">
        <v>4.5752070000000004E-3</v>
      </c>
      <c r="R802">
        <v>-1.7277859999999999E-2</v>
      </c>
      <c r="S802">
        <v>2.0763279999999999E-2</v>
      </c>
      <c r="T802">
        <v>2.214391E-3</v>
      </c>
      <c r="U802">
        <v>-4.938502E-3</v>
      </c>
    </row>
    <row r="803" spans="1:21" x14ac:dyDescent="0.25">
      <c r="A803" s="20">
        <f>0.000000617054*10^9</f>
        <v>617.05399999999997</v>
      </c>
      <c r="B803">
        <v>2.4177520000000001E-2</v>
      </c>
      <c r="C803">
        <v>7.0394799999999999E-3</v>
      </c>
      <c r="D803">
        <v>9.6457999999999995E-3</v>
      </c>
      <c r="E803">
        <v>-6.8248800000000002E-3</v>
      </c>
      <c r="F803">
        <v>6.7882799999999998E-3</v>
      </c>
      <c r="G803">
        <v>1.012366E-2</v>
      </c>
      <c r="H803">
        <v>3.497745E-3</v>
      </c>
      <c r="I803">
        <v>-4.8140989999999996E-3</v>
      </c>
      <c r="J803">
        <v>2.29006E-2</v>
      </c>
      <c r="K803">
        <v>3.1786E-4</v>
      </c>
      <c r="L803">
        <v>1.27177E-2</v>
      </c>
      <c r="M803">
        <v>1.0076969999999999E-2</v>
      </c>
      <c r="N803">
        <v>1.772425E-2</v>
      </c>
      <c r="O803">
        <v>6.5955379999999997E-3</v>
      </c>
      <c r="P803">
        <v>2.388506E-2</v>
      </c>
      <c r="Q803">
        <v>1.7008660000000001E-3</v>
      </c>
      <c r="R803">
        <v>-1.214953E-2</v>
      </c>
      <c r="S803">
        <v>1.9449089999999999E-2</v>
      </c>
      <c r="T803">
        <v>-4.9346269999999996E-3</v>
      </c>
      <c r="U803">
        <v>-1.1383000000000001E-3</v>
      </c>
    </row>
    <row r="804" spans="1:21" x14ac:dyDescent="0.25">
      <c r="A804" s="20">
        <f>0.000000618054*10^9</f>
        <v>618.05399999999997</v>
      </c>
      <c r="B804">
        <v>2.1277310000000001E-2</v>
      </c>
      <c r="C804">
        <v>-3.7453289999999999E-3</v>
      </c>
      <c r="D804">
        <v>1.341037E-2</v>
      </c>
      <c r="E804">
        <v>-6.6554079999999998E-3</v>
      </c>
      <c r="F804">
        <v>-8.8614279999999993E-3</v>
      </c>
      <c r="G804">
        <v>1.625692E-3</v>
      </c>
      <c r="H804">
        <v>1.5845270000000002E-2</v>
      </c>
      <c r="I804">
        <v>-5.8662339999999997E-3</v>
      </c>
      <c r="J804">
        <v>2.0781069999999999E-2</v>
      </c>
      <c r="K804">
        <v>-2.8489280000000001E-3</v>
      </c>
      <c r="L804">
        <v>1.030637E-3</v>
      </c>
      <c r="M804">
        <v>5.6448160000000004E-3</v>
      </c>
      <c r="N804">
        <v>1.2751459999999999E-2</v>
      </c>
      <c r="O804">
        <v>-5.234832E-3</v>
      </c>
      <c r="P804">
        <v>2.0049790000000001E-2</v>
      </c>
      <c r="Q804">
        <v>1.373313E-2</v>
      </c>
      <c r="R804">
        <v>7.6559569999999997E-3</v>
      </c>
      <c r="S804">
        <v>8.8301609999999996E-3</v>
      </c>
      <c r="T804">
        <v>1.3678900000000001E-2</v>
      </c>
      <c r="U804">
        <v>1.8922699999999999E-3</v>
      </c>
    </row>
    <row r="805" spans="1:21" x14ac:dyDescent="0.25">
      <c r="A805" s="20">
        <f>0.000000619054*10^9</f>
        <v>619.05400000000009</v>
      </c>
      <c r="B805">
        <v>5.9718810000000001E-3</v>
      </c>
      <c r="C805">
        <v>2.4298540000000001E-4</v>
      </c>
      <c r="D805">
        <v>8.4053900000000004E-3</v>
      </c>
      <c r="E805">
        <v>2.4629230000000001E-3</v>
      </c>
      <c r="F805">
        <v>-1.1854699999999999E-2</v>
      </c>
      <c r="G805">
        <v>5.8520480000000003E-3</v>
      </c>
      <c r="H805">
        <v>2.3584979999999998E-2</v>
      </c>
      <c r="I805">
        <v>9.5487739999999995E-3</v>
      </c>
      <c r="J805">
        <v>1.268269E-2</v>
      </c>
      <c r="K805">
        <v>6.7187159999999996E-3</v>
      </c>
      <c r="L805">
        <v>9.1286349999999995E-3</v>
      </c>
      <c r="M805">
        <v>4.0463340000000004E-3</v>
      </c>
      <c r="N805">
        <v>1.534172E-2</v>
      </c>
      <c r="O805">
        <v>8.1515169999999998E-4</v>
      </c>
      <c r="P805">
        <v>3.1618829999999999E-3</v>
      </c>
      <c r="Q805">
        <v>3.3567739999999999E-2</v>
      </c>
      <c r="R805">
        <v>1.7831940000000001E-2</v>
      </c>
      <c r="S805">
        <v>4.4262989999999999E-3</v>
      </c>
      <c r="T805">
        <v>3.7767740000000001E-2</v>
      </c>
      <c r="U805">
        <v>-3.8709090000000001E-3</v>
      </c>
    </row>
    <row r="806" spans="1:21" x14ac:dyDescent="0.25">
      <c r="A806" s="20">
        <f>0.000000620054*10^9</f>
        <v>620.05399999999997</v>
      </c>
      <c r="B806">
        <v>1.224102E-2</v>
      </c>
      <c r="C806">
        <v>5.2219129999999999E-3</v>
      </c>
      <c r="D806">
        <v>2.864704E-3</v>
      </c>
      <c r="E806">
        <v>1.645168E-2</v>
      </c>
      <c r="F806">
        <v>-3.9016460000000002E-4</v>
      </c>
      <c r="G806">
        <v>1.2169950000000001E-2</v>
      </c>
      <c r="H806">
        <v>1.2210530000000001E-2</v>
      </c>
      <c r="I806">
        <v>2.186776E-2</v>
      </c>
      <c r="J806">
        <v>-2.1694959999999999E-3</v>
      </c>
      <c r="K806">
        <v>1.8493269999999999E-2</v>
      </c>
      <c r="L806">
        <v>2.2245029999999999E-2</v>
      </c>
      <c r="M806">
        <v>6.5837530000000003E-3</v>
      </c>
      <c r="N806">
        <v>1.6027639999999999E-2</v>
      </c>
      <c r="O806">
        <v>2.2141600000000001E-2</v>
      </c>
      <c r="P806">
        <v>-8.6486500000000008E-3</v>
      </c>
      <c r="Q806">
        <v>3.534209E-2</v>
      </c>
      <c r="R806">
        <v>1.327911E-2</v>
      </c>
      <c r="S806">
        <v>1.036869E-2</v>
      </c>
      <c r="T806">
        <v>3.4636439999999998E-2</v>
      </c>
      <c r="U806">
        <v>-2.2140240000000002E-3</v>
      </c>
    </row>
    <row r="807" spans="1:21" x14ac:dyDescent="0.25">
      <c r="A807" s="20">
        <f>0.000000621054*10^9</f>
        <v>621.05399999999997</v>
      </c>
      <c r="B807">
        <v>2.7142139999999999E-2</v>
      </c>
      <c r="C807">
        <v>-1.8162600000000001E-3</v>
      </c>
      <c r="D807">
        <v>-3.812724E-3</v>
      </c>
      <c r="E807">
        <v>1.5544789999999999E-2</v>
      </c>
      <c r="F807">
        <v>7.8935329999999995E-3</v>
      </c>
      <c r="G807">
        <v>1.315937E-2</v>
      </c>
      <c r="H807">
        <v>5.0943799999999997E-4</v>
      </c>
      <c r="I807">
        <v>1.30344E-2</v>
      </c>
      <c r="J807">
        <v>-1.295701E-2</v>
      </c>
      <c r="K807">
        <v>1.602957E-2</v>
      </c>
      <c r="L807">
        <v>1.363494E-2</v>
      </c>
      <c r="M807">
        <v>1.504029E-2</v>
      </c>
      <c r="N807">
        <v>7.8226540000000001E-3</v>
      </c>
      <c r="O807">
        <v>2.4167370000000001E-2</v>
      </c>
      <c r="P807">
        <v>5.3572669999999998E-3</v>
      </c>
      <c r="Q807">
        <v>2.2065069999999999E-2</v>
      </c>
      <c r="R807">
        <v>7.5439060000000004E-3</v>
      </c>
      <c r="S807">
        <v>8.8726829999999993E-3</v>
      </c>
      <c r="T807">
        <v>1.2020909999999999E-2</v>
      </c>
      <c r="U807">
        <v>6.3685599999999997E-3</v>
      </c>
    </row>
    <row r="808" spans="1:21" x14ac:dyDescent="0.25">
      <c r="A808" s="20">
        <f>0.000000622054*10^9</f>
        <v>622.05400000000009</v>
      </c>
      <c r="B808">
        <v>2.6429580000000001E-2</v>
      </c>
      <c r="C808">
        <v>-3.8723730000000001E-3</v>
      </c>
      <c r="D808">
        <v>-5.0487259999999999E-3</v>
      </c>
      <c r="E808">
        <v>-1.6489810000000001E-3</v>
      </c>
      <c r="F808">
        <v>-2.286232E-3</v>
      </c>
      <c r="G808">
        <v>9.1992440000000005E-3</v>
      </c>
      <c r="H808">
        <v>9.9675539999999991E-4</v>
      </c>
      <c r="I808">
        <v>-6.3754580000000005E-4</v>
      </c>
      <c r="J808">
        <v>-9.8632149999999998E-3</v>
      </c>
      <c r="K808">
        <v>1.0448239999999999E-2</v>
      </c>
      <c r="L808">
        <v>-4.6519969999999997E-3</v>
      </c>
      <c r="M808">
        <v>3.0077659999999999E-2</v>
      </c>
      <c r="N808">
        <v>7.1747310000000002E-3</v>
      </c>
      <c r="O808">
        <v>7.312023E-3</v>
      </c>
      <c r="P808">
        <v>2.1638950000000001E-2</v>
      </c>
      <c r="Q808">
        <v>1.4325610000000001E-2</v>
      </c>
      <c r="R808">
        <v>1.2461409999999999E-2</v>
      </c>
      <c r="S808">
        <v>-8.5853579999999995E-3</v>
      </c>
      <c r="T808">
        <v>2.2188080000000001E-3</v>
      </c>
      <c r="U808">
        <v>1.051087E-2</v>
      </c>
    </row>
    <row r="809" spans="1:21" x14ac:dyDescent="0.25">
      <c r="A809" s="20">
        <f>0.000000623054*10^9</f>
        <v>623.05399999999997</v>
      </c>
      <c r="B809">
        <v>1.540537E-2</v>
      </c>
      <c r="C809">
        <v>5.7868859999999998E-3</v>
      </c>
      <c r="D809">
        <v>4.1109550000000003E-3</v>
      </c>
      <c r="E809">
        <v>-1.8685380000000001E-2</v>
      </c>
      <c r="F809">
        <v>-1.9950320000000001E-2</v>
      </c>
      <c r="G809">
        <v>3.5008399999999999E-3</v>
      </c>
      <c r="H809">
        <v>4.3061030000000004E-3</v>
      </c>
      <c r="I809">
        <v>2.7586799999999999E-3</v>
      </c>
      <c r="J809">
        <v>1.3042679999999999E-3</v>
      </c>
      <c r="K809">
        <v>1.3031829999999999E-2</v>
      </c>
      <c r="L809">
        <v>-5.548112E-3</v>
      </c>
      <c r="M809">
        <v>2.9348229999999999E-2</v>
      </c>
      <c r="N809">
        <v>1.6058869999999999E-2</v>
      </c>
      <c r="O809">
        <v>-2.9170960000000001E-4</v>
      </c>
      <c r="P809">
        <v>2.071725E-2</v>
      </c>
      <c r="Q809">
        <v>1.5865259999999999E-2</v>
      </c>
      <c r="R809">
        <v>1.1081870000000001E-2</v>
      </c>
      <c r="S809">
        <v>-1.578061E-2</v>
      </c>
      <c r="T809">
        <v>1.16264E-2</v>
      </c>
      <c r="U809">
        <v>1.185284E-2</v>
      </c>
    </row>
    <row r="810" spans="1:21" x14ac:dyDescent="0.25">
      <c r="A810" s="20">
        <f>0.000000624054*10^9</f>
        <v>624.05399999999997</v>
      </c>
      <c r="B810">
        <v>7.0492109999999997E-3</v>
      </c>
      <c r="C810">
        <v>1.4050989999999999E-2</v>
      </c>
      <c r="D810">
        <v>2.1943290000000001E-2</v>
      </c>
      <c r="E810">
        <v>-2.1455160000000001E-2</v>
      </c>
      <c r="F810">
        <v>-1.6415679999999998E-2</v>
      </c>
      <c r="G810">
        <v>3.4428430000000001E-3</v>
      </c>
      <c r="H810">
        <v>1.020067E-2</v>
      </c>
      <c r="I810">
        <v>5.7439379999999996E-3</v>
      </c>
      <c r="J810">
        <v>9.0393920000000003E-3</v>
      </c>
      <c r="K810">
        <v>1.7375310000000001E-2</v>
      </c>
      <c r="L810">
        <v>1.216798E-2</v>
      </c>
      <c r="M810">
        <v>1.462542E-2</v>
      </c>
      <c r="N810">
        <v>1.0957929999999999E-2</v>
      </c>
      <c r="O810">
        <v>9.6327280000000001E-3</v>
      </c>
      <c r="P810">
        <v>1.186592E-2</v>
      </c>
      <c r="Q810">
        <v>1.482501E-2</v>
      </c>
      <c r="R810">
        <v>-4.2189849999999997E-3</v>
      </c>
      <c r="S810">
        <v>-3.9132710000000003E-3</v>
      </c>
      <c r="T810">
        <v>2.1751960000000001E-2</v>
      </c>
      <c r="U810">
        <v>8.9759390000000005E-3</v>
      </c>
    </row>
    <row r="811" spans="1:21" x14ac:dyDescent="0.25">
      <c r="A811" s="20">
        <f>0.000000625054*10^9</f>
        <v>625.05399999999997</v>
      </c>
      <c r="B811">
        <v>1.0312450000000001E-2</v>
      </c>
      <c r="C811">
        <v>1.6860549999999998E-2</v>
      </c>
      <c r="D811">
        <v>3.740168E-2</v>
      </c>
      <c r="E811">
        <v>-6.3653440000000002E-3</v>
      </c>
      <c r="F811">
        <v>3.3135039999999998E-4</v>
      </c>
      <c r="G811">
        <v>3.6918939999999998E-3</v>
      </c>
      <c r="H811">
        <v>1.549362E-2</v>
      </c>
      <c r="I811">
        <v>-7.3951319999999996E-3</v>
      </c>
      <c r="J811">
        <v>4.5865999999999997E-3</v>
      </c>
      <c r="K811">
        <v>1.888927E-2</v>
      </c>
      <c r="L811">
        <v>2.2809840000000001E-2</v>
      </c>
      <c r="M811">
        <v>1.465085E-2</v>
      </c>
      <c r="N811">
        <v>-2.5040430000000001E-3</v>
      </c>
      <c r="O811">
        <v>1.3736669999999999E-2</v>
      </c>
      <c r="P811">
        <v>9.6373420000000001E-3</v>
      </c>
      <c r="Q811">
        <v>1.417294E-2</v>
      </c>
      <c r="R811">
        <v>-5.0619239999999998E-3</v>
      </c>
      <c r="S811">
        <v>7.7490399999999996E-3</v>
      </c>
      <c r="T811">
        <v>2.234452E-2</v>
      </c>
      <c r="U811">
        <v>8.3001529999999994E-3</v>
      </c>
    </row>
    <row r="812" spans="1:21" x14ac:dyDescent="0.25">
      <c r="A812" s="20">
        <f>0.000000626054*10^9</f>
        <v>626.05399999999997</v>
      </c>
      <c r="B812">
        <v>1.051267E-2</v>
      </c>
      <c r="C812">
        <v>1.5635179999999999E-2</v>
      </c>
      <c r="D812">
        <v>2.77168E-2</v>
      </c>
      <c r="E812">
        <v>5.9754179999999997E-3</v>
      </c>
      <c r="F812">
        <v>3.2162800000000002E-3</v>
      </c>
      <c r="G812">
        <v>1.0705370000000001E-3</v>
      </c>
      <c r="H812">
        <v>1.210729E-2</v>
      </c>
      <c r="I812">
        <v>-9.1915580000000007E-3</v>
      </c>
      <c r="J812">
        <v>-5.385857E-3</v>
      </c>
      <c r="K812">
        <v>2.283922E-2</v>
      </c>
      <c r="L812">
        <v>1.413114E-2</v>
      </c>
      <c r="M812">
        <v>2.455533E-2</v>
      </c>
      <c r="N812">
        <v>3.4110619999999999E-3</v>
      </c>
      <c r="O812">
        <v>-1.916063E-3</v>
      </c>
      <c r="P812">
        <v>1.113545E-2</v>
      </c>
      <c r="Q812">
        <v>1.9912530000000001E-2</v>
      </c>
      <c r="R812">
        <v>6.9117600000000003E-3</v>
      </c>
      <c r="S812">
        <v>1.441769E-2</v>
      </c>
      <c r="T812">
        <v>1.559636E-2</v>
      </c>
      <c r="U812">
        <v>8.7725289999999994E-3</v>
      </c>
    </row>
    <row r="813" spans="1:21" x14ac:dyDescent="0.25">
      <c r="A813" s="20">
        <f>0.000000627054*10^9</f>
        <v>627.05399999999997</v>
      </c>
      <c r="B813">
        <v>1.156175E-3</v>
      </c>
      <c r="C813">
        <v>1.163516E-2</v>
      </c>
      <c r="D813">
        <v>4.6129810000000004E-3</v>
      </c>
      <c r="E813">
        <v>2.9519960000000001E-3</v>
      </c>
      <c r="F813">
        <v>1.3025980000000001E-3</v>
      </c>
      <c r="G813">
        <v>5.3362610000000001E-3</v>
      </c>
      <c r="H813">
        <v>6.1665599999999997E-3</v>
      </c>
      <c r="I813">
        <v>9.2407710000000001E-3</v>
      </c>
      <c r="J813">
        <v>-3.9501809999999997E-3</v>
      </c>
      <c r="K813">
        <v>1.8191309999999999E-2</v>
      </c>
      <c r="L813">
        <v>7.2161359999999997E-3</v>
      </c>
      <c r="M813">
        <v>1.8578230000000001E-2</v>
      </c>
      <c r="N813">
        <v>1.6356679999999998E-2</v>
      </c>
      <c r="O813">
        <v>-1.326987E-2</v>
      </c>
      <c r="P813">
        <v>3.0264649999999999E-3</v>
      </c>
      <c r="Q813">
        <v>2.3470169999999999E-2</v>
      </c>
      <c r="R813">
        <v>7.595666E-3</v>
      </c>
      <c r="S813">
        <v>1.5812039999999999E-2</v>
      </c>
      <c r="T813">
        <v>7.1140079999999998E-3</v>
      </c>
      <c r="U813">
        <v>2.3626559999999999E-3</v>
      </c>
    </row>
    <row r="814" spans="1:21" x14ac:dyDescent="0.25">
      <c r="A814" s="20">
        <f>0.000000628054*10^9</f>
        <v>628.05399999999997</v>
      </c>
      <c r="B814">
        <v>6.8629989999999998E-3</v>
      </c>
      <c r="C814">
        <v>1.1788409999999999E-2</v>
      </c>
      <c r="D814">
        <v>5.4124730000000001E-4</v>
      </c>
      <c r="E814">
        <v>1.6015999999999999E-3</v>
      </c>
      <c r="F814">
        <v>8.720485E-3</v>
      </c>
      <c r="G814">
        <v>1.598434E-2</v>
      </c>
      <c r="H814">
        <v>1.9640450000000002E-3</v>
      </c>
      <c r="I814">
        <v>1.5198349999999999E-2</v>
      </c>
      <c r="J814">
        <v>3.3803800000000001E-3</v>
      </c>
      <c r="K814">
        <v>-5.0479279999999995E-4</v>
      </c>
      <c r="L814">
        <v>8.9675229999999998E-3</v>
      </c>
      <c r="M814">
        <v>8.4584910000000003E-3</v>
      </c>
      <c r="N814">
        <v>1.272821E-2</v>
      </c>
      <c r="O814">
        <v>-3.799656E-4</v>
      </c>
      <c r="P814">
        <v>-3.7737920000000002E-3</v>
      </c>
      <c r="Q814">
        <v>1.686696E-2</v>
      </c>
      <c r="R814">
        <v>4.6304839999999998E-3</v>
      </c>
      <c r="S814">
        <v>1.20371E-2</v>
      </c>
      <c r="T814">
        <v>5.1187999999999997E-3</v>
      </c>
      <c r="U814">
        <v>3.5396759999999998E-3</v>
      </c>
    </row>
    <row r="815" spans="1:21" x14ac:dyDescent="0.25">
      <c r="A815" s="20">
        <f>0.000000629054*10^9</f>
        <v>629.05400000000009</v>
      </c>
      <c r="B815">
        <v>2.4526289999999999E-2</v>
      </c>
      <c r="C815">
        <v>1.2166980000000001E-2</v>
      </c>
      <c r="D815">
        <v>3.9186000000000004E-3</v>
      </c>
      <c r="E815">
        <v>7.9409259999999992E-3</v>
      </c>
      <c r="F815">
        <v>1.854743E-2</v>
      </c>
      <c r="G815">
        <v>2.226653E-2</v>
      </c>
      <c r="H815">
        <v>-3.5148369999999998E-3</v>
      </c>
      <c r="I815">
        <v>5.2415430000000004E-3</v>
      </c>
      <c r="J815">
        <v>2.3635449999999999E-3</v>
      </c>
      <c r="K815">
        <v>-3.120626E-3</v>
      </c>
      <c r="L815">
        <v>3.4422039999999999E-3</v>
      </c>
      <c r="M815">
        <v>1.0559870000000001E-2</v>
      </c>
      <c r="N815">
        <v>3.4847939999999998E-3</v>
      </c>
      <c r="O815">
        <v>1.7937660000000001E-2</v>
      </c>
      <c r="P815">
        <v>2.6907329999999998E-3</v>
      </c>
      <c r="Q815">
        <v>7.9776199999999995E-3</v>
      </c>
      <c r="R815">
        <v>9.6793729999999998E-3</v>
      </c>
      <c r="S815">
        <v>1.0830960000000001E-2</v>
      </c>
      <c r="T815">
        <v>8.0094099999999998E-3</v>
      </c>
      <c r="U815">
        <v>6.8691250000000002E-3</v>
      </c>
    </row>
    <row r="816" spans="1:21" x14ac:dyDescent="0.25">
      <c r="A816" s="20">
        <f>0.000000630054*10^9</f>
        <v>630.05399999999997</v>
      </c>
      <c r="B816">
        <v>2.2017040000000002E-2</v>
      </c>
      <c r="C816">
        <v>4.6683760000000001E-3</v>
      </c>
      <c r="D816">
        <v>-3.7480640000000002E-3</v>
      </c>
      <c r="E816">
        <v>1.0388379999999999E-2</v>
      </c>
      <c r="F816">
        <v>2.5584889999999999E-2</v>
      </c>
      <c r="G816">
        <v>1.798953E-2</v>
      </c>
      <c r="H816">
        <v>-6.6964360000000001E-3</v>
      </c>
      <c r="I816">
        <v>5.357489E-3</v>
      </c>
      <c r="J816">
        <v>2.0573520000000001E-3</v>
      </c>
      <c r="K816">
        <v>1.6138509999999998E-2</v>
      </c>
      <c r="L816">
        <v>3.1453550000000002E-4</v>
      </c>
      <c r="M816">
        <v>7.224355E-3</v>
      </c>
      <c r="N816">
        <v>7.0333349999999999E-3</v>
      </c>
      <c r="O816">
        <v>1.933443E-2</v>
      </c>
      <c r="P816">
        <v>1.197965E-2</v>
      </c>
      <c r="Q816">
        <v>9.722741E-3</v>
      </c>
      <c r="R816">
        <v>1.3639E-2</v>
      </c>
      <c r="S816">
        <v>9.184546E-3</v>
      </c>
      <c r="T816">
        <v>1.182617E-2</v>
      </c>
      <c r="U816">
        <v>-4.5366099999999999E-3</v>
      </c>
    </row>
    <row r="817" spans="1:21" x14ac:dyDescent="0.25">
      <c r="A817" s="20">
        <f>0.000000631054*10^9</f>
        <v>631.05399999999997</v>
      </c>
      <c r="B817">
        <v>2.0516509999999998E-3</v>
      </c>
      <c r="C817">
        <v>-3.2717359999999999E-3</v>
      </c>
      <c r="D817">
        <v>-6.6344209999999997E-3</v>
      </c>
      <c r="E817">
        <v>4.5487189999999997E-3</v>
      </c>
      <c r="F817">
        <v>2.2107370000000001E-2</v>
      </c>
      <c r="G817">
        <v>8.5426900000000004E-3</v>
      </c>
      <c r="H817">
        <v>-7.3572959999999995E-4</v>
      </c>
      <c r="I817">
        <v>1.8519250000000001E-2</v>
      </c>
      <c r="J817">
        <v>1.151275E-2</v>
      </c>
      <c r="K817">
        <v>2.177989E-2</v>
      </c>
      <c r="L817">
        <v>1.4696580000000001E-2</v>
      </c>
      <c r="M817">
        <v>-9.8172920000000005E-4</v>
      </c>
      <c r="N817">
        <v>1.990277E-2</v>
      </c>
      <c r="O817">
        <v>1.1038650000000001E-2</v>
      </c>
      <c r="P817">
        <v>1.6975299999999999E-2</v>
      </c>
      <c r="Q817">
        <v>1.7085429999999999E-2</v>
      </c>
      <c r="R817">
        <v>4.6310700000000002E-3</v>
      </c>
      <c r="S817">
        <v>7.3520570000000004E-3</v>
      </c>
      <c r="T817">
        <v>1.4628749999999999E-2</v>
      </c>
      <c r="U817">
        <v>-1.339483E-2</v>
      </c>
    </row>
    <row r="818" spans="1:21" x14ac:dyDescent="0.25">
      <c r="A818" s="20">
        <f>0.000000632054*10^9</f>
        <v>632.05399999999997</v>
      </c>
      <c r="B818">
        <v>-5.8004349999999996E-3</v>
      </c>
      <c r="C818">
        <v>-6.5013670000000001E-3</v>
      </c>
      <c r="D818">
        <v>4.0845819999999998E-3</v>
      </c>
      <c r="E818">
        <v>5.5548099999999998E-5</v>
      </c>
      <c r="F818">
        <v>1.127512E-2</v>
      </c>
      <c r="G818">
        <v>4.4000649999999999E-3</v>
      </c>
      <c r="H818">
        <v>5.6478880000000002E-3</v>
      </c>
      <c r="I818">
        <v>2.827563E-2</v>
      </c>
      <c r="J818">
        <v>1.834094E-2</v>
      </c>
      <c r="K818">
        <v>1.0505209999999999E-2</v>
      </c>
      <c r="L818">
        <v>2.2706319999999999E-2</v>
      </c>
      <c r="M818">
        <v>9.1328099999999999E-3</v>
      </c>
      <c r="N818">
        <v>1.962144E-2</v>
      </c>
      <c r="O818">
        <v>7.354714E-3</v>
      </c>
      <c r="P818">
        <v>1.6023309999999999E-2</v>
      </c>
      <c r="Q818">
        <v>1.8743630000000001E-2</v>
      </c>
      <c r="R818">
        <v>-2.1759240000000001E-3</v>
      </c>
      <c r="S818">
        <v>9.4811010000000005E-3</v>
      </c>
      <c r="T818">
        <v>5.0266199999999999E-3</v>
      </c>
      <c r="U818">
        <v>-2.7141090000000001E-3</v>
      </c>
    </row>
    <row r="819" spans="1:21" x14ac:dyDescent="0.25">
      <c r="A819" s="20">
        <f>0.000000633054*10^9</f>
        <v>633.05399999999997</v>
      </c>
      <c r="B819">
        <v>-7.5286389999999997E-5</v>
      </c>
      <c r="C819">
        <v>-3.4758419999999998E-3</v>
      </c>
      <c r="D819">
        <v>2.0013599999999999E-2</v>
      </c>
      <c r="E819">
        <v>1.5470270000000001E-3</v>
      </c>
      <c r="F819">
        <v>1.014748E-2</v>
      </c>
      <c r="G819">
        <v>9.8255939999999996E-4</v>
      </c>
      <c r="H819">
        <v>2.9082069999999999E-3</v>
      </c>
      <c r="I819">
        <v>2.7244319999999999E-2</v>
      </c>
      <c r="J819">
        <v>7.7344040000000003E-3</v>
      </c>
      <c r="K819">
        <v>9.5658440000000004E-3</v>
      </c>
      <c r="L819">
        <v>1.0340139999999999E-2</v>
      </c>
      <c r="M819">
        <v>2.362761E-2</v>
      </c>
      <c r="N819">
        <v>7.6774390000000003E-3</v>
      </c>
      <c r="O819">
        <v>9.1772940000000008E-3</v>
      </c>
      <c r="P819">
        <v>7.587613E-3</v>
      </c>
      <c r="Q819">
        <v>1.143012E-2</v>
      </c>
      <c r="R819">
        <v>1.423288E-2</v>
      </c>
      <c r="S819">
        <v>3.4530559999999999E-3</v>
      </c>
      <c r="T819">
        <v>-5.1294050000000001E-3</v>
      </c>
      <c r="U819">
        <v>1.1006480000000001E-2</v>
      </c>
    </row>
    <row r="820" spans="1:21" x14ac:dyDescent="0.25">
      <c r="A820" s="20">
        <f>0.000000634054*10^9</f>
        <v>634.05399999999997</v>
      </c>
      <c r="B820">
        <v>3.351073E-3</v>
      </c>
      <c r="C820">
        <v>5.6984310000000003E-3</v>
      </c>
      <c r="D820">
        <v>2.687314E-2</v>
      </c>
      <c r="E820">
        <v>7.3197440000000004E-3</v>
      </c>
      <c r="F820">
        <v>1.465472E-2</v>
      </c>
      <c r="G820">
        <v>-4.0834679999999998E-3</v>
      </c>
      <c r="H820">
        <v>1.570435E-3</v>
      </c>
      <c r="I820">
        <v>2.104232E-2</v>
      </c>
      <c r="J820">
        <v>-2.3777529999999998E-3</v>
      </c>
      <c r="K820">
        <v>1.7850230000000002E-2</v>
      </c>
      <c r="L820">
        <v>4.9488680000000004E-3</v>
      </c>
      <c r="M820">
        <v>1.6275660000000001E-2</v>
      </c>
      <c r="N820">
        <v>1.1156589999999999E-2</v>
      </c>
      <c r="O820">
        <v>1.040729E-2</v>
      </c>
      <c r="P820">
        <v>1.7974969999999999E-3</v>
      </c>
      <c r="Q820">
        <v>-3.4729209999999999E-3</v>
      </c>
      <c r="R820">
        <v>2.2660639999999999E-2</v>
      </c>
      <c r="S820">
        <v>-6.7365539999999996E-3</v>
      </c>
      <c r="T820">
        <v>9.7011630000000005E-3</v>
      </c>
      <c r="U820">
        <v>3.3049759999999998E-3</v>
      </c>
    </row>
    <row r="821" spans="1:21" x14ac:dyDescent="0.25">
      <c r="A821" s="20">
        <f>0.000000635054*10^9</f>
        <v>635.05399999999997</v>
      </c>
      <c r="B821">
        <v>7.0654619999999998E-3</v>
      </c>
      <c r="C821">
        <v>1.249982E-2</v>
      </c>
      <c r="D821">
        <v>1.6774919999999999E-2</v>
      </c>
      <c r="E821">
        <v>2.14085E-2</v>
      </c>
      <c r="F821">
        <v>8.1267249999999996E-3</v>
      </c>
      <c r="G821">
        <v>-2.347652E-3</v>
      </c>
      <c r="H821">
        <v>2.6961110000000002E-3</v>
      </c>
      <c r="I821">
        <v>9.904665E-3</v>
      </c>
      <c r="J821">
        <v>1.325808E-2</v>
      </c>
      <c r="K821">
        <v>2.2087679999999998E-2</v>
      </c>
      <c r="L821">
        <v>1.6826589999999999E-2</v>
      </c>
      <c r="M821">
        <v>7.3483189999999999E-3</v>
      </c>
      <c r="N821">
        <v>2.304575E-2</v>
      </c>
      <c r="O821">
        <v>6.0852529999999997E-3</v>
      </c>
      <c r="P821">
        <v>6.7852090000000004E-3</v>
      </c>
      <c r="Q821">
        <v>-1.101307E-2</v>
      </c>
      <c r="R821">
        <v>2.5914800000000002E-3</v>
      </c>
      <c r="S821">
        <v>9.5965899999999997E-4</v>
      </c>
      <c r="T821">
        <v>2.93764E-2</v>
      </c>
      <c r="U821">
        <v>-1.167489E-2</v>
      </c>
    </row>
    <row r="822" spans="1:21" x14ac:dyDescent="0.25">
      <c r="A822" s="20">
        <f>0.000000636054*10^9</f>
        <v>636.05400000000009</v>
      </c>
      <c r="B822">
        <v>1.464007E-2</v>
      </c>
      <c r="C822">
        <v>1.618286E-2</v>
      </c>
      <c r="D822">
        <v>9.3034309999999992E-3</v>
      </c>
      <c r="E822">
        <v>2.9113989999999999E-2</v>
      </c>
      <c r="F822">
        <v>-2.7711039999999999E-3</v>
      </c>
      <c r="G822">
        <v>-4.3082229999999999E-3</v>
      </c>
      <c r="H822">
        <v>-2.2073560000000002E-3</v>
      </c>
      <c r="I822">
        <v>1.5677099999999999E-5</v>
      </c>
      <c r="J822">
        <v>2.6521070000000001E-2</v>
      </c>
      <c r="K822">
        <v>2.5586959999999999E-2</v>
      </c>
      <c r="L822">
        <v>2.6402579999999998E-2</v>
      </c>
      <c r="M822">
        <v>1.2629329999999999E-2</v>
      </c>
      <c r="N822">
        <v>2.4986149999999999E-2</v>
      </c>
      <c r="O822">
        <v>2.678789E-3</v>
      </c>
      <c r="P822">
        <v>8.9881600000000002E-3</v>
      </c>
      <c r="Q822">
        <v>-3.904364E-3</v>
      </c>
      <c r="R822">
        <v>-2.8374110000000002E-3</v>
      </c>
      <c r="S822">
        <v>1.304144E-2</v>
      </c>
      <c r="T822">
        <v>2.796098E-2</v>
      </c>
      <c r="U822">
        <v>-9.7582429999999998E-3</v>
      </c>
    </row>
    <row r="823" spans="1:21" x14ac:dyDescent="0.25">
      <c r="A823" s="20">
        <f>0.000000637054*10^9</f>
        <v>637.05399999999997</v>
      </c>
      <c r="B823">
        <v>1.632552E-2</v>
      </c>
      <c r="C823">
        <v>1.7379260000000001E-2</v>
      </c>
      <c r="D823">
        <v>1.148237E-2</v>
      </c>
      <c r="E823">
        <v>1.318634E-2</v>
      </c>
      <c r="F823">
        <v>5.5390470000000001E-3</v>
      </c>
      <c r="G823">
        <v>-1.373591E-2</v>
      </c>
      <c r="H823">
        <v>-6.5422669999999996E-4</v>
      </c>
      <c r="I823">
        <v>2.2659099999999999E-3</v>
      </c>
      <c r="J823">
        <v>8.2815690000000008E-3</v>
      </c>
      <c r="K823">
        <v>2.071899E-2</v>
      </c>
      <c r="L823">
        <v>1.8588339999999998E-2</v>
      </c>
      <c r="M823">
        <v>1.088542E-2</v>
      </c>
      <c r="N823">
        <v>2.5005929999999999E-2</v>
      </c>
      <c r="O823">
        <v>6.7684039999999996E-3</v>
      </c>
      <c r="P823">
        <v>4.1815530000000002E-3</v>
      </c>
      <c r="Q823">
        <v>2.0884239999999999E-4</v>
      </c>
      <c r="R823">
        <v>1.456258E-2</v>
      </c>
      <c r="S823">
        <v>7.0564399999999998E-3</v>
      </c>
      <c r="T823">
        <v>2.093764E-2</v>
      </c>
      <c r="U823">
        <v>-5.9801699999999999E-3</v>
      </c>
    </row>
    <row r="824" spans="1:21" x14ac:dyDescent="0.25">
      <c r="A824" s="20">
        <f>0.000000638054*10^9</f>
        <v>638.05399999999997</v>
      </c>
      <c r="B824">
        <v>1.228836E-2</v>
      </c>
      <c r="C824">
        <v>1.156953E-2</v>
      </c>
      <c r="D824">
        <v>1.2557270000000001E-3</v>
      </c>
      <c r="E824">
        <v>-4.2773389999999998E-3</v>
      </c>
      <c r="F824">
        <v>2.2340470000000001E-2</v>
      </c>
      <c r="G824">
        <v>-1.065312E-2</v>
      </c>
      <c r="H824">
        <v>1.2638730000000001E-2</v>
      </c>
      <c r="I824">
        <v>1.0525319999999999E-2</v>
      </c>
      <c r="J824">
        <v>-7.3047600000000004E-3</v>
      </c>
      <c r="K824">
        <v>4.4399900000000004E-3</v>
      </c>
      <c r="L824">
        <v>-2.5393619999999998E-4</v>
      </c>
      <c r="M824">
        <v>-1.40975E-3</v>
      </c>
      <c r="N824">
        <v>2.6370629999999999E-2</v>
      </c>
      <c r="O824">
        <v>1.081063E-2</v>
      </c>
      <c r="P824">
        <v>1.921404E-3</v>
      </c>
      <c r="Q824">
        <v>1.175403E-4</v>
      </c>
      <c r="R824">
        <v>1.6140129999999999E-2</v>
      </c>
      <c r="S824">
        <v>-2.068669E-3</v>
      </c>
      <c r="T824">
        <v>1.8710290000000001E-2</v>
      </c>
      <c r="U824">
        <v>-1.403478E-2</v>
      </c>
    </row>
    <row r="825" spans="1:21" x14ac:dyDescent="0.25">
      <c r="A825" s="20">
        <f>0.000000639054*10^9</f>
        <v>639.05400000000009</v>
      </c>
      <c r="B825">
        <v>9.0824679999999998E-3</v>
      </c>
      <c r="C825">
        <v>8.7906809999999998E-3</v>
      </c>
      <c r="D825">
        <v>-1.451418E-2</v>
      </c>
      <c r="E825">
        <v>2.9246799999999998E-3</v>
      </c>
      <c r="F825">
        <v>2.0976390000000001E-2</v>
      </c>
      <c r="G825">
        <v>7.2504889999999997E-3</v>
      </c>
      <c r="H825">
        <v>1.607751E-2</v>
      </c>
      <c r="I825">
        <v>1.6618979999999998E-2</v>
      </c>
      <c r="J825">
        <v>5.2622019999999997E-3</v>
      </c>
      <c r="K825">
        <v>-8.2031840000000003E-4</v>
      </c>
      <c r="L825">
        <v>-4.9337169999999998E-3</v>
      </c>
      <c r="M825">
        <v>-5.5516389999999997E-3</v>
      </c>
      <c r="N825">
        <v>2.1766890000000001E-2</v>
      </c>
      <c r="O825">
        <v>1.1439070000000001E-2</v>
      </c>
      <c r="P825">
        <v>-4.489186E-3</v>
      </c>
      <c r="Q825">
        <v>6.8224189999999997E-3</v>
      </c>
      <c r="R825">
        <v>2.298525E-3</v>
      </c>
      <c r="S825">
        <v>-1.2107039999999999E-3</v>
      </c>
      <c r="T825">
        <v>1.216309E-2</v>
      </c>
      <c r="U825">
        <v>-1.8965079999999999E-2</v>
      </c>
    </row>
    <row r="826" spans="1:21" x14ac:dyDescent="0.25">
      <c r="A826" s="20">
        <f>0.000000640054*10^9</f>
        <v>640.05399999999997</v>
      </c>
      <c r="B826">
        <v>8.9277680000000009E-3</v>
      </c>
      <c r="C826">
        <v>1.303698E-2</v>
      </c>
      <c r="D826">
        <v>-9.4780479999999993E-3</v>
      </c>
      <c r="E826">
        <v>1.90881E-2</v>
      </c>
      <c r="F826">
        <v>1.1586610000000001E-2</v>
      </c>
      <c r="G826">
        <v>1.7653950000000002E-2</v>
      </c>
      <c r="H826">
        <v>8.9568200000000008E-3</v>
      </c>
      <c r="I826">
        <v>1.490009E-2</v>
      </c>
      <c r="J826">
        <v>1.565153E-2</v>
      </c>
      <c r="K826">
        <v>6.3593599999999997E-3</v>
      </c>
      <c r="L826">
        <v>4.2524340000000002E-3</v>
      </c>
      <c r="M826">
        <v>5.1295569999999999E-3</v>
      </c>
      <c r="N826">
        <v>1.2684300000000001E-2</v>
      </c>
      <c r="O826">
        <v>1.1474979999999999E-2</v>
      </c>
      <c r="P826">
        <v>-1.1972770000000001E-2</v>
      </c>
      <c r="Q826">
        <v>9.0952649999999999E-3</v>
      </c>
      <c r="R826">
        <v>2.0661540000000002E-3</v>
      </c>
      <c r="S826">
        <v>3.57836E-3</v>
      </c>
      <c r="T826">
        <v>5.6465939999999996E-3</v>
      </c>
      <c r="U826">
        <v>-9.0032610000000002E-3</v>
      </c>
    </row>
    <row r="827" spans="1:21" x14ac:dyDescent="0.25">
      <c r="A827" s="20">
        <f>0.000000641054*10^9</f>
        <v>641.05399999999997</v>
      </c>
      <c r="B827">
        <v>1.527528E-2</v>
      </c>
      <c r="C827">
        <v>1.2715809999999999E-2</v>
      </c>
      <c r="D827">
        <v>7.2994799999999997E-3</v>
      </c>
      <c r="E827">
        <v>1.712783E-2</v>
      </c>
      <c r="F827">
        <v>5.1063289999999997E-3</v>
      </c>
      <c r="G827">
        <v>9.4662659999999992E-3</v>
      </c>
      <c r="H827">
        <v>8.8981430000000007E-3</v>
      </c>
      <c r="I827">
        <v>6.5871259999999996E-3</v>
      </c>
      <c r="J827">
        <v>8.6401770000000006E-3</v>
      </c>
      <c r="K827">
        <v>1.3970720000000001E-2</v>
      </c>
      <c r="L827">
        <v>8.6611689999999998E-3</v>
      </c>
      <c r="M827">
        <v>1.7746700000000001E-2</v>
      </c>
      <c r="N827">
        <v>1.004325E-2</v>
      </c>
      <c r="O827">
        <v>5.8429220000000004E-3</v>
      </c>
      <c r="P827">
        <v>-3.171606E-3</v>
      </c>
      <c r="Q827">
        <v>2.395154E-3</v>
      </c>
      <c r="R827">
        <v>1.55824E-2</v>
      </c>
      <c r="S827">
        <v>3.8126240000000001E-3</v>
      </c>
      <c r="T827">
        <v>1.0983919999999999E-2</v>
      </c>
      <c r="U827">
        <v>3.9874849999999998E-3</v>
      </c>
    </row>
    <row r="828" spans="1:21" x14ac:dyDescent="0.25">
      <c r="A828" s="20">
        <f>0.000000642054*10^9</f>
        <v>642.05399999999997</v>
      </c>
      <c r="B828">
        <v>1.4482699999999999E-2</v>
      </c>
      <c r="C828">
        <v>1.397988E-2</v>
      </c>
      <c r="D828">
        <v>1.7918880000000002E-2</v>
      </c>
      <c r="E828">
        <v>1.458743E-3</v>
      </c>
      <c r="F828">
        <v>-2.5027740000000001E-3</v>
      </c>
      <c r="G828">
        <v>1.623731E-3</v>
      </c>
      <c r="H828">
        <v>1.093125E-2</v>
      </c>
      <c r="I828">
        <v>1.9284009999999999E-3</v>
      </c>
      <c r="J828">
        <v>6.1191500000000003E-3</v>
      </c>
      <c r="K828">
        <v>2.50925E-2</v>
      </c>
      <c r="L828">
        <v>9.0513030000000001E-3</v>
      </c>
      <c r="M828">
        <v>1.9273740000000001E-2</v>
      </c>
      <c r="N828">
        <v>1.6668430000000001E-2</v>
      </c>
      <c r="O828">
        <v>3.7020759999999999E-4</v>
      </c>
      <c r="P828">
        <v>1.077944E-2</v>
      </c>
      <c r="Q828">
        <v>4.4846269999999997E-3</v>
      </c>
      <c r="R828">
        <v>1.7165630000000001E-2</v>
      </c>
      <c r="S828">
        <v>-2.7803160000000001E-3</v>
      </c>
      <c r="T828">
        <v>2.2597889999999999E-2</v>
      </c>
      <c r="U828">
        <v>2.962007E-3</v>
      </c>
    </row>
    <row r="829" spans="1:21" x14ac:dyDescent="0.25">
      <c r="A829" s="20">
        <f>0.000000643054*10^9</f>
        <v>643.05400000000009</v>
      </c>
      <c r="B829">
        <v>1.141804E-3</v>
      </c>
      <c r="C829">
        <v>1.8845879999999999E-2</v>
      </c>
      <c r="D829">
        <v>2.1703670000000001E-2</v>
      </c>
      <c r="E829">
        <v>-1.903613E-3</v>
      </c>
      <c r="F829">
        <v>-7.4453469999999997E-3</v>
      </c>
      <c r="G829">
        <v>1.0515399999999999E-2</v>
      </c>
      <c r="H829">
        <v>1.2650130000000001E-2</v>
      </c>
      <c r="I829">
        <v>6.0614279999999998E-3</v>
      </c>
      <c r="J829">
        <v>1.3693749999999999E-2</v>
      </c>
      <c r="K829">
        <v>2.8994280000000001E-2</v>
      </c>
      <c r="L829">
        <v>5.4921939999999997E-3</v>
      </c>
      <c r="M829">
        <v>1.1234650000000001E-2</v>
      </c>
      <c r="N829">
        <v>1.933955E-2</v>
      </c>
      <c r="O829">
        <v>6.5800229999999999E-3</v>
      </c>
      <c r="P829">
        <v>1.0760799999999999E-2</v>
      </c>
      <c r="Q829">
        <v>1.413914E-2</v>
      </c>
      <c r="R829">
        <v>4.3348299999999996E-3</v>
      </c>
      <c r="S829">
        <v>-3.919278E-3</v>
      </c>
      <c r="T829">
        <v>1.9685319999999999E-2</v>
      </c>
      <c r="U829">
        <v>-4.3352729999999997E-3</v>
      </c>
    </row>
    <row r="830" spans="1:21" x14ac:dyDescent="0.25">
      <c r="A830" s="20">
        <f>0.000000644054*10^9</f>
        <v>644.05399999999997</v>
      </c>
      <c r="B830">
        <v>2.8083539999999999E-3</v>
      </c>
      <c r="C830">
        <v>4.9599249999999996E-3</v>
      </c>
      <c r="D830">
        <v>2.1090959999999999E-2</v>
      </c>
      <c r="E830">
        <v>1.410613E-2</v>
      </c>
      <c r="F830">
        <v>-3.4649849999999999E-3</v>
      </c>
      <c r="G830">
        <v>1.9829090000000001E-2</v>
      </c>
      <c r="H830">
        <v>1.8480010000000002E-2</v>
      </c>
      <c r="I830">
        <v>1.469403E-2</v>
      </c>
      <c r="J830">
        <v>1.530861E-2</v>
      </c>
      <c r="K830">
        <v>1.687027E-2</v>
      </c>
      <c r="L830">
        <v>3.594299E-3</v>
      </c>
      <c r="M830">
        <v>3.2793369999999998E-3</v>
      </c>
      <c r="N830">
        <v>9.6971690000000003E-3</v>
      </c>
      <c r="O830">
        <v>1.8106919999999999E-2</v>
      </c>
      <c r="P830">
        <v>8.4161050000000001E-3</v>
      </c>
      <c r="Q830">
        <v>9.5856870000000007E-3</v>
      </c>
      <c r="R830">
        <v>1.710268E-3</v>
      </c>
      <c r="S830">
        <v>1.8978230000000001E-3</v>
      </c>
      <c r="T830">
        <v>-1.814731E-3</v>
      </c>
      <c r="U830">
        <v>-4.5380480000000003E-3</v>
      </c>
    </row>
    <row r="831" spans="1:21" x14ac:dyDescent="0.25">
      <c r="A831" s="20">
        <f>0.000000645054*10^9</f>
        <v>645.05399999999997</v>
      </c>
      <c r="B831">
        <v>1.4977259999999999E-2</v>
      </c>
      <c r="C831">
        <v>-2.0578699999999998E-2</v>
      </c>
      <c r="D831">
        <v>1.765102E-2</v>
      </c>
      <c r="E831">
        <v>2.5073120000000001E-2</v>
      </c>
      <c r="F831">
        <v>6.0279649999999997E-3</v>
      </c>
      <c r="G831">
        <v>9.0639899999999992E-3</v>
      </c>
      <c r="H831">
        <v>1.756216E-2</v>
      </c>
      <c r="I831">
        <v>1.3903E-2</v>
      </c>
      <c r="J831">
        <v>3.8284579999999999E-3</v>
      </c>
      <c r="K831">
        <v>8.8646880000000008E-3</v>
      </c>
      <c r="L831">
        <v>9.4044769999999996E-3</v>
      </c>
      <c r="M831">
        <v>-3.296088E-3</v>
      </c>
      <c r="N831">
        <v>3.2870809999999999E-3</v>
      </c>
      <c r="O831">
        <v>2.4083050000000002E-2</v>
      </c>
      <c r="P831">
        <v>1.8409559999999998E-2</v>
      </c>
      <c r="Q831">
        <v>-6.3512430000000003E-4</v>
      </c>
      <c r="R831">
        <v>1.268611E-2</v>
      </c>
      <c r="S831">
        <v>-3.048757E-3</v>
      </c>
      <c r="T831">
        <v>-1.542235E-2</v>
      </c>
      <c r="U831">
        <v>-2.2135179999999998E-3</v>
      </c>
    </row>
    <row r="832" spans="1:21" x14ac:dyDescent="0.25">
      <c r="A832" s="20">
        <f>0.000000646054*10^9</f>
        <v>646.05400000000009</v>
      </c>
      <c r="B832">
        <v>7.3787879999999998E-3</v>
      </c>
      <c r="C832">
        <v>-1.7715160000000001E-2</v>
      </c>
      <c r="D832">
        <v>4.6561559999999998E-3</v>
      </c>
      <c r="E832">
        <v>1.6159639999999999E-2</v>
      </c>
      <c r="F832">
        <v>2.489972E-3</v>
      </c>
      <c r="G832">
        <v>-5.3826450000000001E-3</v>
      </c>
      <c r="H832">
        <v>7.3001009999999998E-3</v>
      </c>
      <c r="I832">
        <v>6.9011380000000002E-3</v>
      </c>
      <c r="J832">
        <v>-9.1399370000000008E-3</v>
      </c>
      <c r="K832">
        <v>1.5586050000000001E-2</v>
      </c>
      <c r="L832">
        <v>1.048498E-2</v>
      </c>
      <c r="M832">
        <v>-1.2631389999999999E-2</v>
      </c>
      <c r="N832">
        <v>1.3430839999999999E-2</v>
      </c>
      <c r="O832">
        <v>1.728706E-2</v>
      </c>
      <c r="P832">
        <v>2.6146659999999999E-2</v>
      </c>
      <c r="Q832">
        <v>7.4005149999999999E-3</v>
      </c>
      <c r="R832">
        <v>1.533286E-2</v>
      </c>
      <c r="S832">
        <v>-1.7187419999999998E-2</v>
      </c>
      <c r="T832">
        <v>-6.6340089999999997E-3</v>
      </c>
      <c r="U832">
        <v>-4.3561770000000001E-3</v>
      </c>
    </row>
    <row r="833" spans="1:21" x14ac:dyDescent="0.25">
      <c r="A833" s="20">
        <f>0.000000647054*10^9</f>
        <v>647.05399999999997</v>
      </c>
      <c r="B833">
        <v>-2.3268249999999998E-3</v>
      </c>
      <c r="C833">
        <v>1.271485E-2</v>
      </c>
      <c r="D833">
        <v>-6.9250539999999999E-3</v>
      </c>
      <c r="E833">
        <v>3.5275990000000002E-3</v>
      </c>
      <c r="F833">
        <v>-9.5371039999999994E-3</v>
      </c>
      <c r="G833">
        <v>1.9166090000000001E-3</v>
      </c>
      <c r="H833">
        <v>6.0360350000000004E-4</v>
      </c>
      <c r="I833">
        <v>8.5121139999999994E-3</v>
      </c>
      <c r="J833">
        <v>-1.2186280000000001E-2</v>
      </c>
      <c r="K833">
        <v>2.3105500000000001E-2</v>
      </c>
      <c r="L833">
        <v>9.6517870000000002E-3</v>
      </c>
      <c r="M833">
        <v>-1.4726329999999999E-2</v>
      </c>
      <c r="N833">
        <v>2.586012E-2</v>
      </c>
      <c r="O833">
        <v>8.3628179999999993E-3</v>
      </c>
      <c r="P833">
        <v>1.554095E-2</v>
      </c>
      <c r="Q833">
        <v>1.9604400000000001E-2</v>
      </c>
      <c r="R833">
        <v>5.4352610000000003E-3</v>
      </c>
      <c r="S833">
        <v>-1.7890630000000001E-2</v>
      </c>
      <c r="T833">
        <v>5.1344190000000003E-3</v>
      </c>
      <c r="U833">
        <v>-8.3958580000000008E-3</v>
      </c>
    </row>
    <row r="834" spans="1:21" x14ac:dyDescent="0.25">
      <c r="A834" s="20">
        <f>0.000000648054*10^9</f>
        <v>648.05399999999997</v>
      </c>
      <c r="B834">
        <v>7.7137070000000002E-3</v>
      </c>
      <c r="C834">
        <v>3.1011670000000002E-2</v>
      </c>
      <c r="D834">
        <v>1.980547E-3</v>
      </c>
      <c r="E834">
        <v>2.436672E-3</v>
      </c>
      <c r="F834">
        <v>-5.7481579999999997E-3</v>
      </c>
      <c r="G834">
        <v>1.335827E-2</v>
      </c>
      <c r="H834">
        <v>6.0797669999999998E-3</v>
      </c>
      <c r="I834">
        <v>6.987793E-3</v>
      </c>
      <c r="J834">
        <v>-1.3071289999999999E-2</v>
      </c>
      <c r="K834">
        <v>1.952448E-2</v>
      </c>
      <c r="L834">
        <v>1.7873E-2</v>
      </c>
      <c r="M834">
        <v>-4.1739160000000002E-4</v>
      </c>
      <c r="N834">
        <v>2.4054539999999999E-2</v>
      </c>
      <c r="O834">
        <v>1.376958E-2</v>
      </c>
      <c r="P834">
        <v>8.1060799999999999E-3</v>
      </c>
      <c r="Q834">
        <v>1.386213E-2</v>
      </c>
      <c r="R834">
        <v>1.001194E-3</v>
      </c>
      <c r="S834">
        <v>-1.1949580000000001E-3</v>
      </c>
      <c r="T834">
        <v>4.8538369999999997E-3</v>
      </c>
      <c r="U834">
        <v>-7.3250299999999997E-3</v>
      </c>
    </row>
    <row r="835" spans="1:21" x14ac:dyDescent="0.25">
      <c r="A835" s="20">
        <f>0.000000649054*10^9</f>
        <v>649.05399999999997</v>
      </c>
      <c r="B835">
        <v>1.316793E-2</v>
      </c>
      <c r="C835">
        <v>2.5745270000000001E-2</v>
      </c>
      <c r="D835">
        <v>9.560074E-3</v>
      </c>
      <c r="E835">
        <v>4.4277550000000002E-3</v>
      </c>
      <c r="F835">
        <v>2.6954169999999999E-3</v>
      </c>
      <c r="G835">
        <v>2.3200199999999999E-3</v>
      </c>
      <c r="H835">
        <v>1.6623499999999999E-2</v>
      </c>
      <c r="I835">
        <v>-9.5460110000000001E-3</v>
      </c>
      <c r="J835">
        <v>-1.8433649999999999E-2</v>
      </c>
      <c r="K835">
        <v>5.644909E-3</v>
      </c>
      <c r="L835">
        <v>2.2162399999999999E-2</v>
      </c>
      <c r="M835">
        <v>1.9824999999999999E-2</v>
      </c>
      <c r="N835">
        <v>1.3680329999999999E-2</v>
      </c>
      <c r="O835">
        <v>1.5631880000000001E-2</v>
      </c>
      <c r="P835">
        <v>1.428511E-2</v>
      </c>
      <c r="Q835">
        <v>4.6942729999999997E-3</v>
      </c>
      <c r="R835">
        <v>5.7693620000000001E-3</v>
      </c>
      <c r="S835">
        <v>1.361047E-2</v>
      </c>
      <c r="T835">
        <v>4.7566919999999999E-3</v>
      </c>
      <c r="U835">
        <v>-5.5949579999999997E-3</v>
      </c>
    </row>
    <row r="836" spans="1:21" x14ac:dyDescent="0.25">
      <c r="A836" s="20">
        <f>0.000000650054*10^9</f>
        <v>650.05400000000009</v>
      </c>
      <c r="B836">
        <v>5.5567460000000004E-3</v>
      </c>
      <c r="C836">
        <v>1.58779E-2</v>
      </c>
      <c r="D836">
        <v>-2.5208359999999998E-3</v>
      </c>
      <c r="E836">
        <v>1.828208E-3</v>
      </c>
      <c r="F836">
        <v>-1.693586E-3</v>
      </c>
      <c r="G836">
        <v>-1.6600030000000002E-2</v>
      </c>
      <c r="H836">
        <v>1.5836220000000002E-2</v>
      </c>
      <c r="I836">
        <v>-2.1731839999999999E-2</v>
      </c>
      <c r="J836">
        <v>-1.5641410000000001E-2</v>
      </c>
      <c r="K836">
        <v>-5.2050630000000002E-3</v>
      </c>
      <c r="L836">
        <v>1.269821E-2</v>
      </c>
      <c r="M836">
        <v>2.4939510000000002E-2</v>
      </c>
      <c r="N836">
        <v>1.5114850000000001E-2</v>
      </c>
      <c r="O836">
        <v>1.7250049999999999E-3</v>
      </c>
      <c r="P836">
        <v>6.7232960000000001E-3</v>
      </c>
      <c r="Q836">
        <v>8.1331660000000007E-3</v>
      </c>
      <c r="R836">
        <v>6.9584920000000001E-3</v>
      </c>
      <c r="S836">
        <v>1.176871E-2</v>
      </c>
      <c r="T836">
        <v>1.017998E-2</v>
      </c>
      <c r="U836">
        <v>-7.1547720000000002E-3</v>
      </c>
    </row>
    <row r="837" spans="1:21" x14ac:dyDescent="0.25">
      <c r="A837" s="20">
        <f>0.000000651054*10^9</f>
        <v>651.05399999999997</v>
      </c>
      <c r="B837">
        <v>9.9865010000000001E-3</v>
      </c>
      <c r="C837">
        <v>1.317635E-2</v>
      </c>
      <c r="D837">
        <v>-6.6586839999999998E-3</v>
      </c>
      <c r="E837">
        <v>1.73237E-3</v>
      </c>
      <c r="F837">
        <v>-4.3766639999999997E-3</v>
      </c>
      <c r="G837">
        <v>-1.4698309999999999E-2</v>
      </c>
      <c r="H837">
        <v>7.0000440000000004E-3</v>
      </c>
      <c r="I837">
        <v>-1.073989E-2</v>
      </c>
      <c r="J837">
        <v>3.4504670000000002E-4</v>
      </c>
      <c r="K837">
        <v>-3.737995E-3</v>
      </c>
      <c r="L837">
        <v>7.1004329999999997E-3</v>
      </c>
      <c r="M837">
        <v>1.241683E-2</v>
      </c>
      <c r="N837">
        <v>2.5043220000000001E-2</v>
      </c>
      <c r="O837">
        <v>-2.5840519999999999E-3</v>
      </c>
      <c r="P837">
        <v>-8.8177299999999993E-3</v>
      </c>
      <c r="Q837">
        <v>1.5005549999999999E-2</v>
      </c>
      <c r="R837">
        <v>6.1361130000000003E-3</v>
      </c>
      <c r="S837">
        <v>2.065005E-3</v>
      </c>
      <c r="T837">
        <v>7.9082470000000002E-3</v>
      </c>
      <c r="U837">
        <v>-8.1744049999999996E-4</v>
      </c>
    </row>
    <row r="838" spans="1:21" x14ac:dyDescent="0.25">
      <c r="A838" s="20">
        <f>0.000000652054*10^9</f>
        <v>652.05399999999997</v>
      </c>
      <c r="B838">
        <v>2.16159E-2</v>
      </c>
      <c r="C838">
        <v>9.7522730000000005E-3</v>
      </c>
      <c r="D838">
        <v>9.9824820000000009E-3</v>
      </c>
      <c r="E838">
        <v>8.8785359999999994E-3</v>
      </c>
      <c r="F838">
        <v>6.7979329999999999E-3</v>
      </c>
      <c r="G838">
        <v>-8.8756239999999997E-4</v>
      </c>
      <c r="H838">
        <v>4.1751940000000001E-3</v>
      </c>
      <c r="I838">
        <v>6.914669E-3</v>
      </c>
      <c r="J838">
        <v>7.8938229999999995E-3</v>
      </c>
      <c r="K838">
        <v>2.1834060000000001E-3</v>
      </c>
      <c r="L838">
        <v>9.0316430000000007E-3</v>
      </c>
      <c r="M838">
        <v>6.6794890000000003E-3</v>
      </c>
      <c r="N838">
        <v>1.808591E-2</v>
      </c>
      <c r="O838">
        <v>6.5350399999999998E-3</v>
      </c>
      <c r="P838">
        <v>-3.2563470000000001E-3</v>
      </c>
      <c r="Q838">
        <v>1.7555540000000001E-2</v>
      </c>
      <c r="R838">
        <v>1.154819E-2</v>
      </c>
      <c r="S838">
        <v>-4.5841909999999996E-3</v>
      </c>
      <c r="T838">
        <v>2.6733099999999999E-3</v>
      </c>
      <c r="U838">
        <v>1.0831739999999999E-2</v>
      </c>
    </row>
    <row r="839" spans="1:21" x14ac:dyDescent="0.25">
      <c r="A839" s="20">
        <f>0.000000653054*10^9</f>
        <v>653.05400000000009</v>
      </c>
      <c r="B839">
        <v>1.903556E-2</v>
      </c>
      <c r="C839">
        <v>-7.8356619999999996E-5</v>
      </c>
      <c r="D839">
        <v>1.7486620000000001E-2</v>
      </c>
      <c r="E839">
        <v>1.9788380000000001E-2</v>
      </c>
      <c r="F839">
        <v>1.48582E-2</v>
      </c>
      <c r="G839">
        <v>-4.8577070000000002E-3</v>
      </c>
      <c r="H839">
        <v>5.897546E-3</v>
      </c>
      <c r="I839">
        <v>7.3797469999999999E-3</v>
      </c>
      <c r="J839">
        <v>-5.1104080000000003E-3</v>
      </c>
      <c r="K839">
        <v>9.7475700000000005E-3</v>
      </c>
      <c r="L839">
        <v>-1.3125929999999999E-3</v>
      </c>
      <c r="M839">
        <v>1.527835E-2</v>
      </c>
      <c r="N839">
        <v>1.7503709999999999E-3</v>
      </c>
      <c r="O839">
        <v>7.8011349999999998E-3</v>
      </c>
      <c r="P839">
        <v>1.3556510000000001E-2</v>
      </c>
      <c r="Q839">
        <v>1.5057589999999999E-2</v>
      </c>
      <c r="R839">
        <v>1.396355E-2</v>
      </c>
      <c r="S839">
        <v>-9.9148719999999999E-3</v>
      </c>
      <c r="T839">
        <v>5.637134E-4</v>
      </c>
      <c r="U839">
        <v>9.7460629999999993E-3</v>
      </c>
    </row>
    <row r="840" spans="1:21" x14ac:dyDescent="0.25">
      <c r="A840" s="20">
        <f>0.000000654054*10^9</f>
        <v>654.05399999999997</v>
      </c>
      <c r="B840">
        <v>1.214467E-2</v>
      </c>
      <c r="C840">
        <v>-2.2914760000000002E-3</v>
      </c>
      <c r="D840">
        <v>5.8364189999999998E-3</v>
      </c>
      <c r="E840">
        <v>2.2951539999999999E-2</v>
      </c>
      <c r="F840">
        <v>2.517142E-3</v>
      </c>
      <c r="G840">
        <v>-1.7475330000000001E-2</v>
      </c>
      <c r="H840">
        <v>6.194494E-3</v>
      </c>
      <c r="I840">
        <v>-5.4106360000000004E-4</v>
      </c>
      <c r="J840">
        <v>-1.471918E-2</v>
      </c>
      <c r="K840">
        <v>1.518913E-2</v>
      </c>
      <c r="L840">
        <v>-1.1079800000000001E-2</v>
      </c>
      <c r="M840">
        <v>1.5177680000000001E-2</v>
      </c>
      <c r="N840">
        <v>9.8852670000000001E-4</v>
      </c>
      <c r="O840">
        <v>1.66683E-3</v>
      </c>
      <c r="P840">
        <v>1.5810930000000001E-2</v>
      </c>
      <c r="Q840">
        <v>1.198347E-2</v>
      </c>
      <c r="R840">
        <v>3.084495E-3</v>
      </c>
      <c r="S840">
        <v>-5.9577839999999998E-3</v>
      </c>
      <c r="T840">
        <v>-6.6777090000000002E-4</v>
      </c>
      <c r="U840">
        <v>2.9624339999999999E-4</v>
      </c>
    </row>
    <row r="841" spans="1:21" x14ac:dyDescent="0.25">
      <c r="A841" s="20">
        <f>0.000000655054*10^9</f>
        <v>655.05399999999997</v>
      </c>
      <c r="B841">
        <v>1.194627E-2</v>
      </c>
      <c r="C841">
        <v>6.8699579999999998E-3</v>
      </c>
      <c r="D841">
        <v>-3.704869E-3</v>
      </c>
      <c r="E841">
        <v>1.533196E-2</v>
      </c>
      <c r="F841">
        <v>-1.165793E-2</v>
      </c>
      <c r="G841">
        <v>-1.124385E-2</v>
      </c>
      <c r="H841">
        <v>2.2619649999999999E-3</v>
      </c>
      <c r="I841">
        <v>2.1945599999999999E-3</v>
      </c>
      <c r="J841">
        <v>-3.540194E-3</v>
      </c>
      <c r="K841">
        <v>5.3349629999999999E-3</v>
      </c>
      <c r="L841">
        <v>2.2319610000000002E-3</v>
      </c>
      <c r="M841">
        <v>1.2589540000000001E-3</v>
      </c>
      <c r="N841">
        <v>7.3721960000000001E-3</v>
      </c>
      <c r="O841">
        <v>-9.1391159999999999E-4</v>
      </c>
      <c r="P841">
        <v>4.5561069999999998E-4</v>
      </c>
      <c r="Q841">
        <v>1.9379670000000002E-2</v>
      </c>
      <c r="R841">
        <v>-1.035877E-2</v>
      </c>
      <c r="S841">
        <v>7.3902560000000004E-3</v>
      </c>
      <c r="T841">
        <v>5.207578E-3</v>
      </c>
      <c r="U841">
        <v>2.348429E-3</v>
      </c>
    </row>
    <row r="842" spans="1:21" x14ac:dyDescent="0.25">
      <c r="A842" s="20">
        <f>0.000000656054*10^9</f>
        <v>656.05399999999997</v>
      </c>
      <c r="B842">
        <v>1.203422E-2</v>
      </c>
      <c r="C842">
        <v>1.0367360000000001E-2</v>
      </c>
      <c r="D842">
        <v>-1.560362E-3</v>
      </c>
      <c r="E842">
        <v>4.4488399999999999E-3</v>
      </c>
      <c r="F842">
        <v>-4.2587140000000002E-3</v>
      </c>
      <c r="G842">
        <v>6.7846019999999998E-3</v>
      </c>
      <c r="H842">
        <v>5.6082319999999998E-5</v>
      </c>
      <c r="I842">
        <v>1.2620060000000001E-2</v>
      </c>
      <c r="J842">
        <v>7.3146640000000002E-3</v>
      </c>
      <c r="K842">
        <v>-5.1912939999999999E-3</v>
      </c>
      <c r="L842">
        <v>1.9274699999999999E-2</v>
      </c>
      <c r="M842">
        <v>-2.005695E-4</v>
      </c>
      <c r="N842">
        <v>1.1229090000000001E-3</v>
      </c>
      <c r="O842">
        <v>3.143762E-3</v>
      </c>
      <c r="P842">
        <v>-1.1697600000000001E-2</v>
      </c>
      <c r="Q842">
        <v>2.6223130000000001E-2</v>
      </c>
      <c r="R842">
        <v>-1.116142E-2</v>
      </c>
      <c r="S842">
        <v>1.1971229999999999E-2</v>
      </c>
      <c r="T842">
        <v>1.047477E-2</v>
      </c>
      <c r="U842">
        <v>1.6335809999999999E-2</v>
      </c>
    </row>
    <row r="843" spans="1:21" x14ac:dyDescent="0.25">
      <c r="A843" s="20">
        <f>0.000000657054*10^9</f>
        <v>657.05399999999997</v>
      </c>
      <c r="B843">
        <v>1.1550390000000001E-2</v>
      </c>
      <c r="C843">
        <v>5.3600100000000001E-3</v>
      </c>
      <c r="D843">
        <v>2.4235379999999998E-3</v>
      </c>
      <c r="E843">
        <v>-2.9717490000000001E-3</v>
      </c>
      <c r="F843">
        <v>5.4034260000000002E-3</v>
      </c>
      <c r="G843">
        <v>7.2597429999999999E-3</v>
      </c>
      <c r="H843">
        <v>3.8577490000000002E-3</v>
      </c>
      <c r="I843">
        <v>1.498184E-2</v>
      </c>
      <c r="J843">
        <v>1.473619E-3</v>
      </c>
      <c r="K843">
        <v>2.5354419999999998E-4</v>
      </c>
      <c r="L843">
        <v>1.3827280000000001E-2</v>
      </c>
      <c r="M843">
        <v>1.631643E-2</v>
      </c>
      <c r="N843">
        <v>-7.072343E-3</v>
      </c>
      <c r="O843">
        <v>9.9121450000000007E-3</v>
      </c>
      <c r="P843">
        <v>-2.59246E-3</v>
      </c>
      <c r="Q843">
        <v>1.2168150000000001E-2</v>
      </c>
      <c r="R843">
        <v>-6.1804340000000003E-3</v>
      </c>
      <c r="S843">
        <v>5.4866139999999999E-3</v>
      </c>
      <c r="T843">
        <v>8.0849930000000004E-3</v>
      </c>
      <c r="U843">
        <v>2.5405759999999999E-2</v>
      </c>
    </row>
    <row r="844" spans="1:21" x14ac:dyDescent="0.25">
      <c r="A844" s="20">
        <f>0.000000658054*10^9</f>
        <v>658.05399999999997</v>
      </c>
      <c r="B844">
        <v>8.7544200000000006E-3</v>
      </c>
      <c r="C844">
        <v>5.2348E-4</v>
      </c>
      <c r="D844">
        <v>-3.602119E-3</v>
      </c>
      <c r="E844">
        <v>1.628403E-4</v>
      </c>
      <c r="F844">
        <v>-3.516309E-3</v>
      </c>
      <c r="G844">
        <v>-1.175707E-2</v>
      </c>
      <c r="H844">
        <v>8.2702650000000006E-3</v>
      </c>
      <c r="I844">
        <v>8.4127420000000008E-3</v>
      </c>
      <c r="J844">
        <v>-2.2323130000000001E-3</v>
      </c>
      <c r="K844">
        <v>5.5341670000000004E-3</v>
      </c>
      <c r="L844">
        <v>-3.2594270000000001E-3</v>
      </c>
      <c r="M844">
        <v>2.4287799999999998E-2</v>
      </c>
      <c r="N844">
        <v>-3.5444650000000002E-4</v>
      </c>
      <c r="O844">
        <v>1.556184E-2</v>
      </c>
      <c r="P844">
        <v>1.079167E-2</v>
      </c>
      <c r="Q844">
        <v>-2.828073E-3</v>
      </c>
      <c r="R844">
        <v>-6.7448509999999996E-3</v>
      </c>
      <c r="S844">
        <v>3.1112610000000001E-3</v>
      </c>
      <c r="T844">
        <v>2.8987050000000001E-3</v>
      </c>
      <c r="U844">
        <v>1.509834E-2</v>
      </c>
    </row>
    <row r="845" spans="1:21" x14ac:dyDescent="0.25">
      <c r="A845" s="20">
        <f>0.000000659054*10^9</f>
        <v>659.05399999999997</v>
      </c>
      <c r="B845">
        <v>1.8221159999999999E-3</v>
      </c>
      <c r="C845">
        <v>-4.3498469999999996E-3</v>
      </c>
      <c r="D845">
        <v>-1.0594299999999999E-2</v>
      </c>
      <c r="E845">
        <v>9.5362260000000001E-3</v>
      </c>
      <c r="F845">
        <v>-8.7116929999999995E-3</v>
      </c>
      <c r="G845">
        <v>-1.587245E-2</v>
      </c>
      <c r="H845">
        <v>1.520059E-2</v>
      </c>
      <c r="I845">
        <v>7.1241350000000002E-3</v>
      </c>
      <c r="J845">
        <v>5.6208350000000002E-3</v>
      </c>
      <c r="K845">
        <v>2.423896E-3</v>
      </c>
      <c r="L845">
        <v>-7.2199660000000004E-3</v>
      </c>
      <c r="M845">
        <v>1.4641120000000001E-2</v>
      </c>
      <c r="N845">
        <v>1.1726510000000001E-2</v>
      </c>
      <c r="O845">
        <v>1.9097570000000001E-2</v>
      </c>
      <c r="P845">
        <v>8.3109140000000008E-3</v>
      </c>
      <c r="Q845">
        <v>5.7514940000000002E-3</v>
      </c>
      <c r="R845">
        <v>-1.348183E-3</v>
      </c>
      <c r="S845">
        <v>5.7006330000000001E-3</v>
      </c>
      <c r="T845">
        <v>-1.163643E-3</v>
      </c>
      <c r="U845">
        <v>-5.0092399999999999E-3</v>
      </c>
    </row>
    <row r="846" spans="1:21" x14ac:dyDescent="0.25">
      <c r="A846" s="20">
        <f>0.000000660054*10^9</f>
        <v>660.05400000000009</v>
      </c>
      <c r="B846">
        <v>7.9022320000000004E-3</v>
      </c>
      <c r="C846">
        <v>-3.835309E-6</v>
      </c>
      <c r="D846">
        <v>-7.5641570000000002E-3</v>
      </c>
      <c r="E846">
        <v>1.2647439999999999E-2</v>
      </c>
      <c r="F846">
        <v>5.7594150000000004E-3</v>
      </c>
      <c r="G846">
        <v>-1.080601E-3</v>
      </c>
      <c r="H846">
        <v>2.2869629999999998E-2</v>
      </c>
      <c r="I846">
        <v>9.7585950000000001E-3</v>
      </c>
      <c r="J846">
        <v>4.8332770000000004E-3</v>
      </c>
      <c r="K846">
        <v>2.769227E-3</v>
      </c>
      <c r="L846">
        <v>2.5139939999999999E-3</v>
      </c>
      <c r="M846">
        <v>5.4344179999999999E-3</v>
      </c>
      <c r="N846">
        <v>1.9136199999999999E-2</v>
      </c>
      <c r="O846">
        <v>2.022504E-2</v>
      </c>
      <c r="P846">
        <v>2.2383720000000002E-3</v>
      </c>
      <c r="Q846">
        <v>1.650681E-2</v>
      </c>
      <c r="R846">
        <v>1.385519E-2</v>
      </c>
      <c r="S846">
        <v>8.114039E-3</v>
      </c>
      <c r="T846">
        <v>2.4144869999999999E-3</v>
      </c>
      <c r="U846">
        <v>-4.1930930000000002E-3</v>
      </c>
    </row>
    <row r="847" spans="1:21" x14ac:dyDescent="0.25">
      <c r="A847" s="20">
        <f>0.000000661054*10^9</f>
        <v>661.05399999999997</v>
      </c>
      <c r="B847">
        <v>2.1239399999999999E-2</v>
      </c>
      <c r="C847">
        <v>1.318717E-2</v>
      </c>
      <c r="D847">
        <v>-3.1015040000000002E-3</v>
      </c>
      <c r="E847">
        <v>5.9050930000000001E-3</v>
      </c>
      <c r="F847">
        <v>1.6350460000000001E-2</v>
      </c>
      <c r="G847">
        <v>-7.5636279999999995E-4</v>
      </c>
      <c r="H847">
        <v>1.9447590000000001E-2</v>
      </c>
      <c r="I847">
        <v>9.3397280000000003E-3</v>
      </c>
      <c r="J847">
        <v>-2.3740319999999999E-3</v>
      </c>
      <c r="K847">
        <v>1.155337E-2</v>
      </c>
      <c r="L847">
        <v>1.029442E-2</v>
      </c>
      <c r="M847">
        <v>1.0615819999999999E-3</v>
      </c>
      <c r="N847">
        <v>2.4924740000000001E-2</v>
      </c>
      <c r="O847">
        <v>2.0641400000000001E-2</v>
      </c>
      <c r="P847">
        <v>7.0242560000000004E-3</v>
      </c>
      <c r="Q847">
        <v>9.4422919999999997E-3</v>
      </c>
      <c r="R847">
        <v>1.8433499999999998E-2</v>
      </c>
      <c r="S847">
        <v>1.2242960000000001E-2</v>
      </c>
      <c r="T847">
        <v>1.09593E-2</v>
      </c>
      <c r="U847">
        <v>1.7128109999999998E-2</v>
      </c>
    </row>
    <row r="848" spans="1:21" x14ac:dyDescent="0.25">
      <c r="A848" s="20">
        <f>0.000000662054*10^9</f>
        <v>662.05399999999997</v>
      </c>
      <c r="B848">
        <v>1.1087949999999999E-2</v>
      </c>
      <c r="C848">
        <v>1.092424E-2</v>
      </c>
      <c r="D848">
        <v>-1.623226E-3</v>
      </c>
      <c r="E848">
        <v>1.4609779999999999E-3</v>
      </c>
      <c r="F848">
        <v>3.143514E-3</v>
      </c>
      <c r="G848">
        <v>-9.0065800000000001E-3</v>
      </c>
      <c r="H848">
        <v>3.9967049999999997E-3</v>
      </c>
      <c r="I848">
        <v>9.9406670000000003E-3</v>
      </c>
      <c r="J848">
        <v>4.1963139999999996E-3</v>
      </c>
      <c r="K848">
        <v>2.00328E-2</v>
      </c>
      <c r="L848">
        <v>4.6479379999999999E-3</v>
      </c>
      <c r="M848">
        <v>-4.0050699999999998E-4</v>
      </c>
      <c r="N848">
        <v>2.3095109999999999E-2</v>
      </c>
      <c r="O848">
        <v>1.6655380000000001E-2</v>
      </c>
      <c r="P848">
        <v>1.7675239999999998E-2</v>
      </c>
      <c r="Q848">
        <v>4.9607549999999996E-4</v>
      </c>
      <c r="R848">
        <v>1.077549E-2</v>
      </c>
      <c r="S848">
        <v>9.1240880000000007E-3</v>
      </c>
      <c r="T848">
        <v>1.7033610000000001E-2</v>
      </c>
      <c r="U848">
        <v>2.3445509999999999E-2</v>
      </c>
    </row>
    <row r="849" spans="1:21" x14ac:dyDescent="0.25">
      <c r="A849" s="20">
        <f>0.000000663054*10^9</f>
        <v>663.05399999999997</v>
      </c>
      <c r="B849">
        <v>-6.1263439999999997E-3</v>
      </c>
      <c r="C849">
        <v>1.625647E-3</v>
      </c>
      <c r="D849">
        <v>1.8054729999999999E-3</v>
      </c>
      <c r="E849">
        <v>5.1439270000000004E-3</v>
      </c>
      <c r="F849">
        <v>-9.990624E-3</v>
      </c>
      <c r="G849">
        <v>8.0135700000000005E-4</v>
      </c>
      <c r="H849">
        <v>-7.0416070000000001E-3</v>
      </c>
      <c r="I849">
        <v>1.2891430000000001E-2</v>
      </c>
      <c r="J849">
        <v>1.5045859999999999E-2</v>
      </c>
      <c r="K849">
        <v>2.0319130000000001E-2</v>
      </c>
      <c r="L849">
        <v>-4.3280209999999996E-3</v>
      </c>
      <c r="M849">
        <v>1.1659869999999999E-2</v>
      </c>
      <c r="N849">
        <v>9.3640189999999995E-3</v>
      </c>
      <c r="O849">
        <v>8.2090789999999993E-3</v>
      </c>
      <c r="P849">
        <v>1.88877E-2</v>
      </c>
      <c r="Q849">
        <v>1.81427E-3</v>
      </c>
      <c r="R849">
        <v>3.7752649999999999E-3</v>
      </c>
      <c r="S849">
        <v>3.4166779999999998E-3</v>
      </c>
      <c r="T849">
        <v>1.7219430000000001E-2</v>
      </c>
      <c r="U849">
        <v>1.334111E-2</v>
      </c>
    </row>
    <row r="850" spans="1:21" x14ac:dyDescent="0.25">
      <c r="A850" s="20">
        <f>0.000000664054*10^9</f>
        <v>664.05399999999997</v>
      </c>
      <c r="B850">
        <v>2.2494860000000002E-3</v>
      </c>
      <c r="C850">
        <v>8.2637939999999997E-3</v>
      </c>
      <c r="D850">
        <v>9.3399030000000001E-3</v>
      </c>
      <c r="E850">
        <v>9.5333090000000002E-3</v>
      </c>
      <c r="F850">
        <v>2.3139950000000001E-3</v>
      </c>
      <c r="G850">
        <v>1.28585E-2</v>
      </c>
      <c r="H850">
        <v>-2.2197620000000001E-3</v>
      </c>
      <c r="I850">
        <v>1.7906419999999999E-2</v>
      </c>
      <c r="J850">
        <v>1.432719E-2</v>
      </c>
      <c r="K850">
        <v>1.6823210000000002E-2</v>
      </c>
      <c r="L850">
        <v>-4.5627030000000004E-3</v>
      </c>
      <c r="M850">
        <v>2.060538E-2</v>
      </c>
      <c r="N850">
        <v>2.7888050000000001E-3</v>
      </c>
      <c r="O850">
        <v>5.7613999999999999E-3</v>
      </c>
      <c r="P850">
        <v>1.1150200000000001E-2</v>
      </c>
      <c r="Q850">
        <v>1.0461909999999999E-3</v>
      </c>
      <c r="R850">
        <v>2.2575239999999999E-3</v>
      </c>
      <c r="S850">
        <v>4.3282989999999999E-3</v>
      </c>
      <c r="T850">
        <v>1.3373009999999999E-2</v>
      </c>
      <c r="U850">
        <v>9.5028999999999999E-3</v>
      </c>
    </row>
    <row r="851" spans="1:21" x14ac:dyDescent="0.25">
      <c r="A851" s="20">
        <f>0.000000665054*10^9</f>
        <v>665.05399999999997</v>
      </c>
      <c r="B851">
        <v>2.6501070000000002E-2</v>
      </c>
      <c r="C851">
        <v>1.7139359999999999E-2</v>
      </c>
      <c r="D851">
        <v>1.6899359999999999E-2</v>
      </c>
      <c r="E851">
        <v>1.7059040000000001E-2</v>
      </c>
      <c r="F851">
        <v>1.189234E-2</v>
      </c>
      <c r="G851">
        <v>6.088886E-3</v>
      </c>
      <c r="H851">
        <v>8.602373E-3</v>
      </c>
      <c r="I851">
        <v>1.497182E-2</v>
      </c>
      <c r="J851">
        <v>3.868191E-3</v>
      </c>
      <c r="K851">
        <v>1.9647020000000001E-2</v>
      </c>
      <c r="L851">
        <v>-1.484363E-3</v>
      </c>
      <c r="M851">
        <v>1.201001E-2</v>
      </c>
      <c r="N851">
        <v>8.1933479999999996E-3</v>
      </c>
      <c r="O851">
        <v>7.1007709999999996E-3</v>
      </c>
      <c r="P851">
        <v>1.441515E-2</v>
      </c>
      <c r="Q851">
        <v>-3.5582229999999999E-4</v>
      </c>
      <c r="R851">
        <v>1.233651E-2</v>
      </c>
      <c r="S851">
        <v>-1.2658109999999999E-4</v>
      </c>
      <c r="T851">
        <v>1.0947490000000001E-2</v>
      </c>
      <c r="U851">
        <v>7.2107619999999999E-3</v>
      </c>
    </row>
    <row r="852" spans="1:21" x14ac:dyDescent="0.25">
      <c r="A852" s="20">
        <f>0.000000666054*10^9</f>
        <v>666.05399999999997</v>
      </c>
      <c r="B852">
        <v>3.5038130000000001E-2</v>
      </c>
      <c r="C852">
        <v>1.306089E-2</v>
      </c>
      <c r="D852">
        <v>2.1524749999999999E-2</v>
      </c>
      <c r="E852">
        <v>2.16335E-2</v>
      </c>
      <c r="F852">
        <v>1.528639E-3</v>
      </c>
      <c r="G852">
        <v>-9.1658950000000003E-3</v>
      </c>
      <c r="H852">
        <v>1.0751760000000001E-2</v>
      </c>
      <c r="I852">
        <v>5.2207190000000004E-3</v>
      </c>
      <c r="J852">
        <v>-5.2655340000000005E-4</v>
      </c>
      <c r="K852">
        <v>2.4209479999999999E-2</v>
      </c>
      <c r="L852">
        <v>3.9306870000000004E-3</v>
      </c>
      <c r="M852">
        <v>6.417608E-3</v>
      </c>
      <c r="N852">
        <v>1.330663E-2</v>
      </c>
      <c r="O852">
        <v>4.4767670000000001E-4</v>
      </c>
      <c r="P852">
        <v>2.139866E-2</v>
      </c>
      <c r="Q852">
        <v>1.23789E-2</v>
      </c>
      <c r="R852">
        <v>2.550672E-2</v>
      </c>
      <c r="S852">
        <v>-4.6575879999999998E-3</v>
      </c>
      <c r="T852">
        <v>1.042852E-2</v>
      </c>
      <c r="U852">
        <v>2.2745999999999999E-3</v>
      </c>
    </row>
    <row r="853" spans="1:21" x14ac:dyDescent="0.25">
      <c r="A853" s="20">
        <f>0.000000667054*10^9</f>
        <v>667.05400000000009</v>
      </c>
      <c r="B853">
        <v>1.892632E-2</v>
      </c>
      <c r="C853">
        <v>3.9947510000000004E-3</v>
      </c>
      <c r="D853">
        <v>2.163793E-2</v>
      </c>
      <c r="E853">
        <v>1.7163000000000001E-2</v>
      </c>
      <c r="F853">
        <v>-1.9681970000000001E-3</v>
      </c>
      <c r="G853">
        <v>-1.7842759999999999E-2</v>
      </c>
      <c r="H853">
        <v>5.3503609999999997E-3</v>
      </c>
      <c r="I853">
        <v>7.4692070000000003E-3</v>
      </c>
      <c r="J853">
        <v>9.9249720000000007E-3</v>
      </c>
      <c r="K853">
        <v>1.7558270000000001E-2</v>
      </c>
      <c r="L853">
        <v>1.099203E-2</v>
      </c>
      <c r="M853">
        <v>4.3728150000000004E-3</v>
      </c>
      <c r="N853">
        <v>2.1009429999999999E-2</v>
      </c>
      <c r="O853">
        <v>-2.6727809999999999E-3</v>
      </c>
      <c r="P853">
        <v>5.5154679999999999E-3</v>
      </c>
      <c r="Q853">
        <v>1.981217E-2</v>
      </c>
      <c r="R853">
        <v>2.3683599999999999E-2</v>
      </c>
      <c r="S853">
        <v>6.2461019999999999E-3</v>
      </c>
      <c r="T853">
        <v>9.1864319999999996E-3</v>
      </c>
      <c r="U853">
        <v>2.3592539999999999E-3</v>
      </c>
    </row>
    <row r="854" spans="1:21" x14ac:dyDescent="0.25">
      <c r="A854" s="20">
        <f>0.000000668054*10^9</f>
        <v>668.05399999999997</v>
      </c>
      <c r="B854">
        <v>6.2491600000000001E-3</v>
      </c>
      <c r="C854">
        <v>-2.627393E-3</v>
      </c>
      <c r="D854">
        <v>1.20015E-2</v>
      </c>
      <c r="E854">
        <v>1.7274040000000001E-2</v>
      </c>
      <c r="F854">
        <v>7.2890309999999996E-3</v>
      </c>
      <c r="G854">
        <v>-1.506968E-2</v>
      </c>
      <c r="H854">
        <v>3.7978600000000001E-3</v>
      </c>
      <c r="I854">
        <v>1.455556E-2</v>
      </c>
      <c r="J854">
        <v>1.5246249999999999E-2</v>
      </c>
      <c r="K854">
        <v>5.297436E-3</v>
      </c>
      <c r="L854">
        <v>1.2319739999999999E-2</v>
      </c>
      <c r="M854">
        <v>1.430583E-3</v>
      </c>
      <c r="N854">
        <v>2.0554200000000002E-2</v>
      </c>
      <c r="O854">
        <v>1.1409829999999999E-2</v>
      </c>
      <c r="P854">
        <v>-1.7744050000000001E-2</v>
      </c>
      <c r="Q854">
        <v>1.08419E-2</v>
      </c>
      <c r="R854">
        <v>1.1775000000000001E-2</v>
      </c>
      <c r="S854">
        <v>2.0298630000000002E-2</v>
      </c>
      <c r="T854">
        <v>1.106926E-3</v>
      </c>
      <c r="U854">
        <v>7.321241E-3</v>
      </c>
    </row>
    <row r="855" spans="1:21" x14ac:dyDescent="0.25">
      <c r="A855" s="20">
        <f>0.000000669054*10^9</f>
        <v>669.05399999999997</v>
      </c>
      <c r="B855">
        <v>7.324873E-3</v>
      </c>
      <c r="C855">
        <v>-5.5939520000000001E-3</v>
      </c>
      <c r="D855">
        <v>3.0801539999999999E-3</v>
      </c>
      <c r="E855">
        <v>1.9260079999999999E-2</v>
      </c>
      <c r="F855">
        <v>1.9389139999999999E-2</v>
      </c>
      <c r="G855">
        <v>-6.454731E-3</v>
      </c>
      <c r="H855">
        <v>7.0052170000000002E-3</v>
      </c>
      <c r="I855">
        <v>1.365501E-2</v>
      </c>
      <c r="J855">
        <v>2.335223E-3</v>
      </c>
      <c r="K855">
        <v>-4.4821999999999999E-4</v>
      </c>
      <c r="L855">
        <v>3.5190740000000001E-3</v>
      </c>
      <c r="M855">
        <v>5.7229789999999996E-3</v>
      </c>
      <c r="N855">
        <v>1.019193E-2</v>
      </c>
      <c r="O855">
        <v>2.3720459999999999E-2</v>
      </c>
      <c r="P855">
        <v>-1.1200079999999999E-2</v>
      </c>
      <c r="Q855">
        <v>9.8019760000000004E-3</v>
      </c>
      <c r="R855">
        <v>7.0853620000000004E-3</v>
      </c>
      <c r="S855">
        <v>1.7116579999999999E-2</v>
      </c>
      <c r="T855">
        <v>-6.885515E-3</v>
      </c>
      <c r="U855">
        <v>6.3112790000000004E-3</v>
      </c>
    </row>
    <row r="856" spans="1:21" x14ac:dyDescent="0.25">
      <c r="A856" s="20">
        <f>0.000000670054*10^9</f>
        <v>670.05400000000009</v>
      </c>
      <c r="B856">
        <v>2.3584040000000001E-3</v>
      </c>
      <c r="C856">
        <v>-3.6011229999999999E-3</v>
      </c>
      <c r="D856">
        <v>8.0674570000000001E-3</v>
      </c>
      <c r="E856">
        <v>1.4259539999999999E-2</v>
      </c>
      <c r="F856">
        <v>2.903087E-2</v>
      </c>
      <c r="G856">
        <v>-7.3244349999999998E-3</v>
      </c>
      <c r="H856">
        <v>7.3303040000000002E-3</v>
      </c>
      <c r="I856">
        <v>6.3576489999999999E-3</v>
      </c>
      <c r="J856">
        <v>-4.7693450000000004E-3</v>
      </c>
      <c r="K856">
        <v>-1.3445029999999999E-3</v>
      </c>
      <c r="L856">
        <v>-4.5212400000000002E-3</v>
      </c>
      <c r="M856">
        <v>6.1464199999999997E-3</v>
      </c>
      <c r="N856">
        <v>1.376464E-2</v>
      </c>
      <c r="O856">
        <v>1.490853E-2</v>
      </c>
      <c r="P856">
        <v>1.8179109999999998E-2</v>
      </c>
      <c r="Q856">
        <v>1.427323E-2</v>
      </c>
      <c r="R856">
        <v>5.4918639999999999E-3</v>
      </c>
      <c r="S856">
        <v>8.3822459999999994E-3</v>
      </c>
      <c r="T856">
        <v>-6.2483340000000004E-3</v>
      </c>
      <c r="U856">
        <v>-5.7172239999999999E-3</v>
      </c>
    </row>
    <row r="857" spans="1:21" x14ac:dyDescent="0.25">
      <c r="A857" s="20">
        <f>0.000000671054*10^9</f>
        <v>671.05399999999997</v>
      </c>
      <c r="B857">
        <v>-3.253255E-3</v>
      </c>
      <c r="C857">
        <v>2.721462E-3</v>
      </c>
      <c r="D857">
        <v>1.459206E-2</v>
      </c>
      <c r="E857">
        <v>8.535684E-3</v>
      </c>
      <c r="F857">
        <v>2.0642779999999999E-2</v>
      </c>
      <c r="G857">
        <v>-1.7085909999999999E-2</v>
      </c>
      <c r="H857">
        <v>4.5603990000000002E-4</v>
      </c>
      <c r="I857">
        <v>2.0011989999999999E-3</v>
      </c>
      <c r="J857">
        <v>1.50344E-2</v>
      </c>
      <c r="K857">
        <v>-9.8050450000000005E-4</v>
      </c>
      <c r="L857">
        <v>-9.5123950000000003E-5</v>
      </c>
      <c r="M857">
        <v>9.0131830000000001E-4</v>
      </c>
      <c r="N857">
        <v>2.0558839999999998E-2</v>
      </c>
      <c r="O857">
        <v>-1.3609659999999999E-3</v>
      </c>
      <c r="P857">
        <v>3.003374E-2</v>
      </c>
      <c r="Q857">
        <v>1.250778E-2</v>
      </c>
      <c r="R857">
        <v>-4.9143419999999997E-4</v>
      </c>
      <c r="S857">
        <v>1.081535E-2</v>
      </c>
      <c r="T857">
        <v>-4.8000610000000004E-3</v>
      </c>
      <c r="U857">
        <v>-8.9508499999999998E-3</v>
      </c>
    </row>
    <row r="858" spans="1:21" x14ac:dyDescent="0.25">
      <c r="A858" s="20">
        <f>0.000000672054*10^9</f>
        <v>672.05399999999997</v>
      </c>
      <c r="B858">
        <v>5.0193490000000002E-3</v>
      </c>
      <c r="C858">
        <v>1.430521E-2</v>
      </c>
      <c r="D858">
        <v>1.7216530000000001E-2</v>
      </c>
      <c r="E858">
        <v>2.1457960000000002E-3</v>
      </c>
      <c r="F858">
        <v>4.9981399999999999E-6</v>
      </c>
      <c r="G858">
        <v>-1.374215E-2</v>
      </c>
      <c r="H858">
        <v>-5.2038650000000002E-3</v>
      </c>
      <c r="I858">
        <v>9.9311839999999992E-3</v>
      </c>
      <c r="J858">
        <v>3.1126480000000002E-2</v>
      </c>
      <c r="K858">
        <v>8.6567720000000001E-3</v>
      </c>
      <c r="L858">
        <v>3.6504889999999998E-3</v>
      </c>
      <c r="M858">
        <v>-8.7437759999999995E-4</v>
      </c>
      <c r="N858">
        <v>7.9900949999999991E-3</v>
      </c>
      <c r="O858">
        <v>-2.386029E-3</v>
      </c>
      <c r="P858">
        <v>1.532889E-2</v>
      </c>
      <c r="Q858">
        <v>1.005002E-2</v>
      </c>
      <c r="R858">
        <v>-3.9231709999999996E-3</v>
      </c>
      <c r="S858">
        <v>1.1680070000000001E-2</v>
      </c>
      <c r="T858">
        <v>-2.9066669999999999E-3</v>
      </c>
      <c r="U858">
        <v>4.0365940000000001E-3</v>
      </c>
    </row>
    <row r="859" spans="1:21" x14ac:dyDescent="0.25">
      <c r="A859" s="20">
        <f>0.000000673054*10^9</f>
        <v>673.05399999999997</v>
      </c>
      <c r="B859">
        <v>1.113598E-2</v>
      </c>
      <c r="C859">
        <v>1.991449E-2</v>
      </c>
      <c r="D859">
        <v>2.372602E-2</v>
      </c>
      <c r="E859">
        <v>-5.0096309999999996E-3</v>
      </c>
      <c r="F859">
        <v>-3.6319339999999999E-3</v>
      </c>
      <c r="G859">
        <v>-3.3071659999999998E-3</v>
      </c>
      <c r="H859">
        <v>1.756542E-3</v>
      </c>
      <c r="I859">
        <v>1.3181450000000001E-2</v>
      </c>
      <c r="J859">
        <v>1.5757710000000001E-2</v>
      </c>
      <c r="K859">
        <v>2.2566840000000001E-2</v>
      </c>
      <c r="L859">
        <v>-2.4868260000000001E-3</v>
      </c>
      <c r="M859">
        <v>-6.0649179999999999E-3</v>
      </c>
      <c r="N859">
        <v>-4.3605959999999996E-3</v>
      </c>
      <c r="O859">
        <v>5.673684E-3</v>
      </c>
      <c r="P859">
        <v>4.7310329999999999E-3</v>
      </c>
      <c r="Q859">
        <v>3.5297560000000002E-3</v>
      </c>
      <c r="R859">
        <v>-6.9629619999999996E-3</v>
      </c>
      <c r="S859">
        <v>1.0912979999999999E-2</v>
      </c>
      <c r="T859">
        <v>-2.3008780000000001E-3</v>
      </c>
      <c r="U859">
        <v>1.3793639999999999E-2</v>
      </c>
    </row>
    <row r="860" spans="1:21" x14ac:dyDescent="0.25">
      <c r="A860" s="20">
        <f>0.000000674054*10^9</f>
        <v>674.05400000000009</v>
      </c>
      <c r="B860">
        <v>7.7304330000000001E-3</v>
      </c>
      <c r="C860">
        <v>8.3905990000000003E-3</v>
      </c>
      <c r="D860">
        <v>2.1483140000000001E-2</v>
      </c>
      <c r="E860">
        <v>-4.3784729999999999E-3</v>
      </c>
      <c r="F860">
        <v>4.0300780000000003E-3</v>
      </c>
      <c r="G860">
        <v>4.153634E-4</v>
      </c>
      <c r="H860">
        <v>5.8815270000000001E-3</v>
      </c>
      <c r="I860">
        <v>1.916079E-3</v>
      </c>
      <c r="J860">
        <v>-2.6435180000000001E-3</v>
      </c>
      <c r="K860">
        <v>2.0128389999999999E-2</v>
      </c>
      <c r="L860">
        <v>-5.7149269999999999E-3</v>
      </c>
      <c r="M860">
        <v>-1.2401509999999999E-2</v>
      </c>
      <c r="N860">
        <v>2.9048469999999999E-3</v>
      </c>
      <c r="O860">
        <v>7.7121910000000002E-3</v>
      </c>
      <c r="P860">
        <v>8.7902090000000002E-3</v>
      </c>
      <c r="Q860">
        <v>1.9157969999999999E-3</v>
      </c>
      <c r="R860">
        <v>-1.023665E-2</v>
      </c>
      <c r="S860">
        <v>2.081378E-2</v>
      </c>
      <c r="T860">
        <v>2.224766E-4</v>
      </c>
      <c r="U860">
        <v>8.8439360000000002E-3</v>
      </c>
    </row>
    <row r="861" spans="1:21" x14ac:dyDescent="0.25">
      <c r="A861" s="20">
        <f>0.000000675054*10^9</f>
        <v>675.05399999999997</v>
      </c>
      <c r="B861">
        <v>4.6755390000000003E-3</v>
      </c>
      <c r="C861">
        <v>-3.9796140000000002E-3</v>
      </c>
      <c r="D861">
        <v>1.0347759999999999E-2</v>
      </c>
      <c r="E861">
        <v>6.306753E-3</v>
      </c>
      <c r="F861">
        <v>2.0230679999999998E-3</v>
      </c>
      <c r="G861">
        <v>1.051625E-2</v>
      </c>
      <c r="H861">
        <v>-7.770964E-3</v>
      </c>
      <c r="I861">
        <v>-2.9478920000000001E-3</v>
      </c>
      <c r="J861">
        <v>8.7466469999999995E-4</v>
      </c>
      <c r="K861">
        <v>6.2383040000000001E-3</v>
      </c>
      <c r="L861">
        <v>1.797707E-3</v>
      </c>
      <c r="M861">
        <v>-4.5284219999999998E-3</v>
      </c>
      <c r="N861">
        <v>1.271308E-2</v>
      </c>
      <c r="O861">
        <v>6.7182550000000002E-3</v>
      </c>
      <c r="P861">
        <v>5.8040349999999999E-3</v>
      </c>
      <c r="Q861">
        <v>1.185775E-2</v>
      </c>
      <c r="R861">
        <v>-3.1627180000000001E-3</v>
      </c>
      <c r="S861">
        <v>2.7818019999999999E-2</v>
      </c>
      <c r="T861">
        <v>1.2566839999999999E-2</v>
      </c>
      <c r="U861">
        <v>-6.8861580000000001E-4</v>
      </c>
    </row>
    <row r="862" spans="1:21" x14ac:dyDescent="0.25">
      <c r="A862" s="20">
        <f>0.000000676054*10^9</f>
        <v>676.05399999999997</v>
      </c>
      <c r="B862">
        <v>-7.0554180000000001E-4</v>
      </c>
      <c r="C862">
        <v>-6.8260769999999998E-3</v>
      </c>
      <c r="D862">
        <v>1.3252160000000001E-2</v>
      </c>
      <c r="E862">
        <v>1.5735820000000001E-2</v>
      </c>
      <c r="F862">
        <v>5.3243949999999996E-4</v>
      </c>
      <c r="G862">
        <v>1.9028050000000001E-2</v>
      </c>
      <c r="H862">
        <v>-1.8070429999999998E-2</v>
      </c>
      <c r="I862">
        <v>6.1214590000000001E-3</v>
      </c>
      <c r="J862">
        <v>1.0037819999999999E-2</v>
      </c>
      <c r="K862">
        <v>-1.483393E-3</v>
      </c>
      <c r="L862">
        <v>1.2695690000000001E-2</v>
      </c>
      <c r="M862">
        <v>9.0638809999999993E-3</v>
      </c>
      <c r="N862">
        <v>1.2283570000000001E-2</v>
      </c>
      <c r="O862">
        <v>8.8770770000000006E-3</v>
      </c>
      <c r="P862">
        <v>-2.4192720000000001E-3</v>
      </c>
      <c r="Q862">
        <v>1.102941E-2</v>
      </c>
      <c r="R862">
        <v>1.438536E-2</v>
      </c>
      <c r="S862">
        <v>2.0084370000000001E-2</v>
      </c>
      <c r="T862">
        <v>1.2746270000000001E-2</v>
      </c>
      <c r="U862">
        <v>5.5702479999999999E-3</v>
      </c>
    </row>
    <row r="863" spans="1:21" x14ac:dyDescent="0.25">
      <c r="A863" s="20">
        <f>0.000000677054*10^9</f>
        <v>677.05400000000009</v>
      </c>
      <c r="B863">
        <v>2.119381E-3</v>
      </c>
      <c r="C863">
        <v>-1.611014E-3</v>
      </c>
      <c r="D863">
        <v>1.987328E-2</v>
      </c>
      <c r="E863">
        <v>1.505194E-2</v>
      </c>
      <c r="F863">
        <v>3.2692260000000001E-3</v>
      </c>
      <c r="G863">
        <v>1.588318E-2</v>
      </c>
      <c r="H863">
        <v>-1.059703E-2</v>
      </c>
      <c r="I863">
        <v>1.448209E-2</v>
      </c>
      <c r="J863">
        <v>5.2016170000000004E-3</v>
      </c>
      <c r="K863">
        <v>-4.5458340000000002E-4</v>
      </c>
      <c r="L863">
        <v>1.6875419999999999E-2</v>
      </c>
      <c r="M863">
        <v>6.8862979999999999E-3</v>
      </c>
      <c r="N863">
        <v>1.014294E-2</v>
      </c>
      <c r="O863">
        <v>1.420342E-2</v>
      </c>
      <c r="P863">
        <v>1.0705999999999999E-4</v>
      </c>
      <c r="Q863">
        <v>-6.2728760000000001E-4</v>
      </c>
      <c r="R863">
        <v>2.042507E-2</v>
      </c>
      <c r="S863">
        <v>3.8132159999999999E-3</v>
      </c>
      <c r="T863">
        <v>-4.0564930000000004E-3</v>
      </c>
      <c r="U863">
        <v>1.924652E-2</v>
      </c>
    </row>
    <row r="864" spans="1:21" x14ac:dyDescent="0.25">
      <c r="A864" s="20">
        <f>0.000000678054*10^9</f>
        <v>678.05399999999997</v>
      </c>
      <c r="B864">
        <v>1.8605630000000001E-2</v>
      </c>
      <c r="C864">
        <v>1.4395669999999999E-2</v>
      </c>
      <c r="D864">
        <v>1.1213620000000001E-2</v>
      </c>
      <c r="E864">
        <v>1.009413E-2</v>
      </c>
      <c r="F864">
        <v>3.4435770000000002E-4</v>
      </c>
      <c r="G864">
        <v>1.392036E-2</v>
      </c>
      <c r="H864">
        <v>-2.0695000000000002E-3</v>
      </c>
      <c r="I864">
        <v>1.3342110000000001E-2</v>
      </c>
      <c r="J864">
        <v>-3.5329169999999999E-6</v>
      </c>
      <c r="K864">
        <v>4.0064890000000002E-3</v>
      </c>
      <c r="L864">
        <v>1.2999739999999999E-2</v>
      </c>
      <c r="M864">
        <v>-5.619574E-4</v>
      </c>
      <c r="N864">
        <v>1.158378E-2</v>
      </c>
      <c r="O864">
        <v>1.6535970000000001E-2</v>
      </c>
      <c r="P864">
        <v>2.1511400000000002E-3</v>
      </c>
      <c r="Q864">
        <v>-1.3184799999999999E-3</v>
      </c>
      <c r="R864">
        <v>2.1482979999999999E-3</v>
      </c>
      <c r="S864">
        <v>-1.068682E-2</v>
      </c>
      <c r="T864">
        <v>-4.9233829999999999E-3</v>
      </c>
      <c r="U864">
        <v>1.468386E-2</v>
      </c>
    </row>
    <row r="865" spans="1:21" x14ac:dyDescent="0.25">
      <c r="A865" s="20">
        <f>0.000000679054*10^9</f>
        <v>679.05399999999997</v>
      </c>
      <c r="B865">
        <v>2.4049999999999998E-2</v>
      </c>
      <c r="C865">
        <v>2.6668310000000001E-2</v>
      </c>
      <c r="D865">
        <v>1.824256E-3</v>
      </c>
      <c r="E865">
        <v>1.1070679999999999E-2</v>
      </c>
      <c r="F865">
        <v>-7.5586559999999998E-4</v>
      </c>
      <c r="G865">
        <v>1.070426E-2</v>
      </c>
      <c r="H865">
        <v>-2.051869E-3</v>
      </c>
      <c r="I865">
        <v>1.2443269999999999E-2</v>
      </c>
      <c r="J865">
        <v>7.442667E-3</v>
      </c>
      <c r="K865">
        <v>3.3998829999999998E-3</v>
      </c>
      <c r="L865">
        <v>1.2531179999999999E-2</v>
      </c>
      <c r="M865">
        <v>2.6813819999999999E-3</v>
      </c>
      <c r="N865">
        <v>9.9803659999999992E-3</v>
      </c>
      <c r="O865">
        <v>1.056315E-2</v>
      </c>
      <c r="P865">
        <v>-1.5375149999999999E-3</v>
      </c>
      <c r="Q865">
        <v>7.18492E-3</v>
      </c>
      <c r="R865">
        <v>-9.8493279999999992E-3</v>
      </c>
      <c r="S865">
        <v>-1.0553450000000001E-2</v>
      </c>
      <c r="T865">
        <v>9.5135770000000005E-3</v>
      </c>
      <c r="U865">
        <v>3.4364180000000001E-3</v>
      </c>
    </row>
    <row r="866" spans="1:21" x14ac:dyDescent="0.25">
      <c r="A866" s="20">
        <f>0.000000680054*10^9</f>
        <v>680.05399999999997</v>
      </c>
      <c r="B866">
        <v>1.442996E-2</v>
      </c>
      <c r="C866">
        <v>2.285419E-2</v>
      </c>
      <c r="D866">
        <v>2.8066639999999999E-3</v>
      </c>
      <c r="E866">
        <v>1.8439239999999999E-2</v>
      </c>
      <c r="F866">
        <v>5.4286569999999999E-3</v>
      </c>
      <c r="G866">
        <v>-4.3760780000000002E-5</v>
      </c>
      <c r="H866">
        <v>-2.9375830000000001E-3</v>
      </c>
      <c r="I866">
        <v>1.5977060000000001E-2</v>
      </c>
      <c r="J866">
        <v>1.2256670000000001E-2</v>
      </c>
      <c r="K866">
        <v>-1.5686490000000001E-3</v>
      </c>
      <c r="L866">
        <v>1.845347E-2</v>
      </c>
      <c r="M866">
        <v>5.2517909999999996E-3</v>
      </c>
      <c r="N866">
        <v>6.3417739999999997E-3</v>
      </c>
      <c r="O866">
        <v>4.9926949999999995E-4</v>
      </c>
      <c r="P866">
        <v>3.2796710000000001E-3</v>
      </c>
      <c r="Q866">
        <v>9.2483740000000002E-3</v>
      </c>
      <c r="R866">
        <v>1.572684E-3</v>
      </c>
      <c r="S866">
        <v>3.5943749999999999E-3</v>
      </c>
      <c r="T866">
        <v>1.326287E-2</v>
      </c>
      <c r="U866">
        <v>8.9860879999999997E-3</v>
      </c>
    </row>
    <row r="867" spans="1:21" x14ac:dyDescent="0.25">
      <c r="A867" s="20">
        <f>0.000000681054*10^9</f>
        <v>681.05400000000009</v>
      </c>
      <c r="B867">
        <v>1.058953E-2</v>
      </c>
      <c r="C867">
        <v>1.4209080000000001E-2</v>
      </c>
      <c r="D867">
        <v>7.9592759999999995E-3</v>
      </c>
      <c r="E867">
        <v>2.0866180000000002E-2</v>
      </c>
      <c r="F867">
        <v>1.507094E-2</v>
      </c>
      <c r="G867">
        <v>-6.032422E-3</v>
      </c>
      <c r="H867">
        <v>6.0243000000000004E-4</v>
      </c>
      <c r="I867">
        <v>5.4590029999999996E-3</v>
      </c>
      <c r="J867">
        <v>9.178294E-3</v>
      </c>
      <c r="K867">
        <v>-6.2294179999999996E-4</v>
      </c>
      <c r="L867">
        <v>1.578299E-2</v>
      </c>
      <c r="M867">
        <v>-5.8639059999999999E-4</v>
      </c>
      <c r="N867">
        <v>1.188903E-2</v>
      </c>
      <c r="O867">
        <v>3.3803639999999999E-3</v>
      </c>
      <c r="P867">
        <v>1.6129750000000002E-2</v>
      </c>
      <c r="Q867">
        <v>2.8496289999999998E-3</v>
      </c>
      <c r="R867">
        <v>8.1872390000000007E-3</v>
      </c>
      <c r="S867">
        <v>1.334014E-2</v>
      </c>
      <c r="T867">
        <v>6.9525569999999998E-3</v>
      </c>
      <c r="U867">
        <v>1.8548539999999999E-2</v>
      </c>
    </row>
    <row r="868" spans="1:21" x14ac:dyDescent="0.25">
      <c r="A868" s="20">
        <f>0.000000682054*10^9</f>
        <v>682.05399999999997</v>
      </c>
      <c r="B868">
        <v>1.755547E-2</v>
      </c>
      <c r="C868">
        <v>1.2858339999999999E-2</v>
      </c>
      <c r="D868">
        <v>1.2342270000000001E-2</v>
      </c>
      <c r="E868">
        <v>1.4511649999999999E-2</v>
      </c>
      <c r="F868">
        <v>1.990977E-2</v>
      </c>
      <c r="G868">
        <v>1.3692960000000001E-3</v>
      </c>
      <c r="H868">
        <v>6.4701999999999997E-3</v>
      </c>
      <c r="I868">
        <v>-1.211778E-2</v>
      </c>
      <c r="J868">
        <v>7.529567E-3</v>
      </c>
      <c r="K868">
        <v>6.6979689999999998E-3</v>
      </c>
      <c r="L868">
        <v>6.0748659999999999E-3</v>
      </c>
      <c r="M868">
        <v>-6.370227E-3</v>
      </c>
      <c r="N868">
        <v>2.0140129999999999E-2</v>
      </c>
      <c r="O868">
        <v>2.075308E-2</v>
      </c>
      <c r="P868">
        <v>1.9369569999999999E-2</v>
      </c>
      <c r="Q868">
        <v>2.2414280000000002E-3</v>
      </c>
      <c r="R868">
        <v>5.9567659999999996E-3</v>
      </c>
      <c r="S868">
        <v>4.7677529999999996E-3</v>
      </c>
      <c r="T868">
        <v>1.9846310000000002E-3</v>
      </c>
      <c r="U868">
        <v>8.8918190000000005E-3</v>
      </c>
    </row>
    <row r="869" spans="1:21" x14ac:dyDescent="0.25">
      <c r="A869" s="20">
        <f>0.000000683054*10^9</f>
        <v>683.05399999999997</v>
      </c>
      <c r="B869">
        <v>2.0525950000000001E-2</v>
      </c>
      <c r="C869">
        <v>1.5899920000000001E-2</v>
      </c>
      <c r="D869">
        <v>1.412247E-2</v>
      </c>
      <c r="E869">
        <v>4.7737140000000001E-3</v>
      </c>
      <c r="F869">
        <v>1.359936E-2</v>
      </c>
      <c r="G869">
        <v>1.123086E-2</v>
      </c>
      <c r="H869">
        <v>5.9466739999999999E-3</v>
      </c>
      <c r="I869">
        <v>-3.2106779999999998E-3</v>
      </c>
      <c r="J869">
        <v>1.232316E-2</v>
      </c>
      <c r="K869">
        <v>8.5608950000000007E-3</v>
      </c>
      <c r="L869">
        <v>5.099915E-3</v>
      </c>
      <c r="M869">
        <v>-4.3535930000000002E-3</v>
      </c>
      <c r="N869">
        <v>1.6107989999999999E-2</v>
      </c>
      <c r="O869">
        <v>2.5998770000000001E-2</v>
      </c>
      <c r="P869">
        <v>6.6721339999999997E-3</v>
      </c>
      <c r="Q869">
        <v>4.0803300000000001E-3</v>
      </c>
      <c r="R869">
        <v>1.5098469999999999E-2</v>
      </c>
      <c r="S869">
        <v>-3.845354E-3</v>
      </c>
      <c r="T869">
        <v>6.902217E-4</v>
      </c>
      <c r="U869">
        <v>-7.9580169999999995E-3</v>
      </c>
    </row>
    <row r="870" spans="1:21" x14ac:dyDescent="0.25">
      <c r="A870" s="20">
        <f>0.000000684054*10^9</f>
        <v>684.05400000000009</v>
      </c>
      <c r="B870">
        <v>9.7379270000000004E-3</v>
      </c>
      <c r="C870">
        <v>1.1637689999999999E-2</v>
      </c>
      <c r="D870">
        <v>1.346816E-2</v>
      </c>
      <c r="E870">
        <v>-4.7992119999999997E-3</v>
      </c>
      <c r="F870">
        <v>6.9089470000000004E-3</v>
      </c>
      <c r="G870">
        <v>1.136566E-2</v>
      </c>
      <c r="H870">
        <v>-2.848686E-3</v>
      </c>
      <c r="I870">
        <v>2.365898E-2</v>
      </c>
      <c r="J870">
        <v>1.5777309999999999E-2</v>
      </c>
      <c r="K870">
        <v>1.207727E-3</v>
      </c>
      <c r="L870">
        <v>8.9460219999999997E-3</v>
      </c>
      <c r="M870">
        <v>6.1323269999999999E-3</v>
      </c>
      <c r="N870">
        <v>3.4518970000000002E-3</v>
      </c>
      <c r="O870">
        <v>1.3277570000000001E-2</v>
      </c>
      <c r="P870">
        <v>-2.003768E-3</v>
      </c>
      <c r="Q870">
        <v>-7.9595470000000008E-3</v>
      </c>
      <c r="R870">
        <v>2.7135679999999999E-2</v>
      </c>
      <c r="S870">
        <v>6.6116650000000001E-3</v>
      </c>
      <c r="T870">
        <v>6.2667249999999995E-4</v>
      </c>
      <c r="U870">
        <v>-5.4099059999999999E-3</v>
      </c>
    </row>
    <row r="871" spans="1:21" x14ac:dyDescent="0.25">
      <c r="A871" s="20">
        <f>0.000000685054*10^9</f>
        <v>685.05399999999997</v>
      </c>
      <c r="B871">
        <v>-2.4867639999999998E-3</v>
      </c>
      <c r="C871">
        <v>1.313215E-3</v>
      </c>
      <c r="D871">
        <v>9.8402290000000007E-3</v>
      </c>
      <c r="E871">
        <v>-6.765755E-3</v>
      </c>
      <c r="F871">
        <v>8.7893669999999993E-3</v>
      </c>
      <c r="G871">
        <v>4.0165319999999997E-3</v>
      </c>
      <c r="H871">
        <v>-4.4413439999999998E-3</v>
      </c>
      <c r="I871">
        <v>3.181755E-2</v>
      </c>
      <c r="J871">
        <v>5.2800579999999998E-3</v>
      </c>
      <c r="K871">
        <v>-1.4300770000000001E-3</v>
      </c>
      <c r="L871">
        <v>6.4210159999999999E-3</v>
      </c>
      <c r="M871">
        <v>1.4300149999999999E-2</v>
      </c>
      <c r="N871">
        <v>-2.4612280000000002E-3</v>
      </c>
      <c r="O871">
        <v>2.4497020000000002E-3</v>
      </c>
      <c r="P871">
        <v>6.1359049999999997E-3</v>
      </c>
      <c r="Q871">
        <v>-1.681471E-2</v>
      </c>
      <c r="R871">
        <v>2.2402100000000001E-2</v>
      </c>
      <c r="S871">
        <v>1.2012480000000001E-2</v>
      </c>
      <c r="T871">
        <v>2.723633E-3</v>
      </c>
      <c r="U871">
        <v>9.8034420000000008E-3</v>
      </c>
    </row>
    <row r="872" spans="1:21" x14ac:dyDescent="0.25">
      <c r="A872" s="20">
        <f>0.000000686054*10^9</f>
        <v>686.05399999999997</v>
      </c>
      <c r="B872">
        <v>-4.0604710000000004E-3</v>
      </c>
      <c r="C872">
        <v>-2.383676E-4</v>
      </c>
      <c r="D872">
        <v>2.7964399999999999E-3</v>
      </c>
      <c r="E872">
        <v>-2.797098E-3</v>
      </c>
      <c r="F872">
        <v>1.3357859999999999E-2</v>
      </c>
      <c r="G872">
        <v>-9.8161600000000004E-4</v>
      </c>
      <c r="H872">
        <v>6.0131120000000001E-3</v>
      </c>
      <c r="I872">
        <v>1.6809609999999999E-2</v>
      </c>
      <c r="J872">
        <v>-7.4824030000000003E-3</v>
      </c>
      <c r="K872">
        <v>5.5846919999999996E-3</v>
      </c>
      <c r="L872">
        <v>2.0936219999999998E-3</v>
      </c>
      <c r="M872">
        <v>5.7585980000000002E-3</v>
      </c>
      <c r="N872">
        <v>-2.2395599999999998E-3</v>
      </c>
      <c r="O872">
        <v>-1.790118E-3</v>
      </c>
      <c r="P872">
        <v>1.1844210000000001E-2</v>
      </c>
      <c r="Q872">
        <v>-9.8441530000000009E-4</v>
      </c>
      <c r="R872">
        <v>9.8278359999999995E-3</v>
      </c>
      <c r="S872">
        <v>3.6021859999999998E-3</v>
      </c>
      <c r="T872">
        <v>9.1689370000000003E-3</v>
      </c>
      <c r="U872">
        <v>1.4121160000000001E-2</v>
      </c>
    </row>
    <row r="873" spans="1:21" x14ac:dyDescent="0.25">
      <c r="A873" s="20">
        <f>0.000000687054*10^9</f>
        <v>687.05399999999997</v>
      </c>
      <c r="B873">
        <v>-1.7353360000000001E-4</v>
      </c>
      <c r="C873">
        <v>7.5692980000000003E-3</v>
      </c>
      <c r="D873">
        <v>1.6217879999999999E-4</v>
      </c>
      <c r="E873">
        <v>-5.0304340000000003E-3</v>
      </c>
      <c r="F873">
        <v>1.478372E-2</v>
      </c>
      <c r="G873">
        <v>1.692603E-3</v>
      </c>
      <c r="H873">
        <v>1.2798159999999999E-2</v>
      </c>
      <c r="I873">
        <v>3.2861309999999999E-3</v>
      </c>
      <c r="J873">
        <v>-4.3230040000000001E-3</v>
      </c>
      <c r="K873">
        <v>1.097105E-2</v>
      </c>
      <c r="L873">
        <v>5.0046179999999997E-3</v>
      </c>
      <c r="M873">
        <v>-7.4411770000000002E-3</v>
      </c>
      <c r="N873">
        <v>-3.578613E-3</v>
      </c>
      <c r="O873">
        <v>-5.3836839999999997E-3</v>
      </c>
      <c r="P873">
        <v>6.7805060000000004E-3</v>
      </c>
      <c r="Q873">
        <v>2.0677600000000001E-2</v>
      </c>
      <c r="R873">
        <v>1.014375E-2</v>
      </c>
      <c r="S873">
        <v>3.3333590000000001E-3</v>
      </c>
      <c r="T873">
        <v>1.154582E-2</v>
      </c>
      <c r="U873">
        <v>6.5969679999999999E-3</v>
      </c>
    </row>
    <row r="874" spans="1:21" x14ac:dyDescent="0.25">
      <c r="A874" s="20">
        <f>0.000000688054*10^9</f>
        <v>688.05399999999997</v>
      </c>
      <c r="B874">
        <v>5.9398460000000004E-3</v>
      </c>
      <c r="C874">
        <v>7.7335879999999996E-3</v>
      </c>
      <c r="D874">
        <v>1.0369919999999999E-2</v>
      </c>
      <c r="E874">
        <v>-4.3895710000000001E-3</v>
      </c>
      <c r="F874">
        <v>1.769182E-2</v>
      </c>
      <c r="G874">
        <v>9.0434109999999995E-3</v>
      </c>
      <c r="H874">
        <v>8.8007859999999997E-3</v>
      </c>
      <c r="I874">
        <v>6.1382989999999998E-3</v>
      </c>
      <c r="J874">
        <v>9.1677430000000008E-3</v>
      </c>
      <c r="K874">
        <v>8.9428359999999991E-3</v>
      </c>
      <c r="L874">
        <v>1.4737729999999999E-2</v>
      </c>
      <c r="M874">
        <v>-3.5733079999999999E-3</v>
      </c>
      <c r="N874">
        <v>-4.4627829999999997E-3</v>
      </c>
      <c r="O874">
        <v>-5.9554289999999999E-3</v>
      </c>
      <c r="P874">
        <v>6.5260049999999997E-3</v>
      </c>
      <c r="Q874">
        <v>2.3655550000000001E-2</v>
      </c>
      <c r="R874">
        <v>1.3665399999999999E-2</v>
      </c>
      <c r="S874">
        <v>1.188322E-2</v>
      </c>
      <c r="T874">
        <v>6.1482380000000003E-3</v>
      </c>
      <c r="U874">
        <v>1.8505279999999999E-3</v>
      </c>
    </row>
    <row r="875" spans="1:21" x14ac:dyDescent="0.25">
      <c r="A875" s="20">
        <f>0.000000689054*10^9</f>
        <v>689.05399999999997</v>
      </c>
      <c r="B875">
        <v>1.2449200000000001E-2</v>
      </c>
      <c r="C875">
        <v>7.7261500000000004E-4</v>
      </c>
      <c r="D875">
        <v>2.251821E-2</v>
      </c>
      <c r="E875">
        <v>9.7341210000000001E-3</v>
      </c>
      <c r="F875">
        <v>1.950872E-2</v>
      </c>
      <c r="G875">
        <v>6.6484500000000002E-3</v>
      </c>
      <c r="H875">
        <v>2.044176E-3</v>
      </c>
      <c r="I875">
        <v>1.310529E-2</v>
      </c>
      <c r="J875">
        <v>1.4620859999999999E-2</v>
      </c>
      <c r="K875">
        <v>3.6674160000000002E-3</v>
      </c>
      <c r="L875">
        <v>1.865764E-2</v>
      </c>
      <c r="M875">
        <v>3.227784E-3</v>
      </c>
      <c r="N875">
        <v>-8.8904310000000007E-3</v>
      </c>
      <c r="O875">
        <v>-4.4759960000000003E-3</v>
      </c>
      <c r="P875">
        <v>1.2652760000000001E-2</v>
      </c>
      <c r="Q875">
        <v>1.3369000000000001E-2</v>
      </c>
      <c r="R875">
        <v>8.0418020000000007E-3</v>
      </c>
      <c r="S875">
        <v>1.695369E-2</v>
      </c>
      <c r="T875">
        <v>4.5840469999999999E-3</v>
      </c>
      <c r="U875">
        <v>1.9658459999999999E-4</v>
      </c>
    </row>
    <row r="876" spans="1:21" x14ac:dyDescent="0.25">
      <c r="A876" s="20">
        <f>0.000000690054*10^9</f>
        <v>690.05399999999997</v>
      </c>
      <c r="B876">
        <v>9.2008790000000003E-3</v>
      </c>
      <c r="C876">
        <v>3.3233329999999999E-3</v>
      </c>
      <c r="D876">
        <v>1.562445E-2</v>
      </c>
      <c r="E876">
        <v>1.706036E-2</v>
      </c>
      <c r="F876">
        <v>1.277464E-2</v>
      </c>
      <c r="G876">
        <v>-8.2998710000000003E-3</v>
      </c>
      <c r="H876">
        <v>3.3544579999999998E-3</v>
      </c>
      <c r="I876">
        <v>1.1757109999999999E-2</v>
      </c>
      <c r="J876">
        <v>7.9217890000000003E-3</v>
      </c>
      <c r="K876">
        <v>3.489579E-3</v>
      </c>
      <c r="L876">
        <v>7.9710059999999992E-3</v>
      </c>
      <c r="M876">
        <v>-2.4797510000000001E-3</v>
      </c>
      <c r="N876">
        <v>-1.122689E-2</v>
      </c>
      <c r="O876">
        <v>-3.0517949999999999E-3</v>
      </c>
      <c r="P876">
        <v>1.7087189999999999E-2</v>
      </c>
      <c r="Q876">
        <v>3.785531E-3</v>
      </c>
      <c r="R876">
        <v>-2.8483219999999999E-3</v>
      </c>
      <c r="S876">
        <v>1.20523E-2</v>
      </c>
      <c r="T876">
        <v>9.9584389999999995E-3</v>
      </c>
      <c r="U876">
        <v>-8.2952670000000003E-3</v>
      </c>
    </row>
    <row r="877" spans="1:21" x14ac:dyDescent="0.25">
      <c r="A877" s="20">
        <f>0.000000691054*10^9</f>
        <v>691.05400000000009</v>
      </c>
      <c r="B877">
        <v>3.2086039999999999E-4</v>
      </c>
      <c r="C877">
        <v>1.481181E-2</v>
      </c>
      <c r="D877">
        <v>1.162019E-3</v>
      </c>
      <c r="E877">
        <v>8.5959120000000007E-3</v>
      </c>
      <c r="F877">
        <v>4.0460100000000001E-3</v>
      </c>
      <c r="G877">
        <v>-9.4943110000000001E-3</v>
      </c>
      <c r="H877">
        <v>6.0236079999999997E-3</v>
      </c>
      <c r="I877">
        <v>8.5172310000000001E-3</v>
      </c>
      <c r="J877">
        <v>4.4266569999999996E-3</v>
      </c>
      <c r="K877">
        <v>6.7895910000000002E-3</v>
      </c>
      <c r="L877">
        <v>-1.213654E-4</v>
      </c>
      <c r="M877">
        <v>-4.6070210000000002E-3</v>
      </c>
      <c r="N877">
        <v>-4.0398300000000003E-3</v>
      </c>
      <c r="O877">
        <v>-9.5158250000000003E-4</v>
      </c>
      <c r="P877">
        <v>1.647351E-2</v>
      </c>
      <c r="Q877">
        <v>7.5664570000000004E-4</v>
      </c>
      <c r="R877">
        <v>-1.4256110000000001E-2</v>
      </c>
      <c r="S877">
        <v>2.3264990000000001E-3</v>
      </c>
      <c r="T877">
        <v>9.5233499999999999E-3</v>
      </c>
      <c r="U877">
        <v>-1.6082019999999999E-2</v>
      </c>
    </row>
    <row r="878" spans="1:21" x14ac:dyDescent="0.25">
      <c r="A878" s="20">
        <f>0.000000692054*10^9</f>
        <v>692.05399999999997</v>
      </c>
      <c r="B878">
        <v>2.686253E-3</v>
      </c>
      <c r="C878">
        <v>2.0314740000000001E-2</v>
      </c>
      <c r="D878">
        <v>6.716578E-3</v>
      </c>
      <c r="E878">
        <v>2.5676599999999998E-3</v>
      </c>
      <c r="F878">
        <v>1.2760849999999999E-3</v>
      </c>
      <c r="G878">
        <v>6.0012900000000003E-3</v>
      </c>
      <c r="H878">
        <v>-1.4584719999999999E-3</v>
      </c>
      <c r="I878">
        <v>3.67177E-3</v>
      </c>
      <c r="J878">
        <v>3.2385690000000002E-3</v>
      </c>
      <c r="K878">
        <v>4.8179210000000002E-3</v>
      </c>
      <c r="L878">
        <v>5.9373489999999998E-3</v>
      </c>
      <c r="M878">
        <v>-2.8017519999999998E-3</v>
      </c>
      <c r="N878">
        <v>4.8229719999999998E-4</v>
      </c>
      <c r="O878">
        <v>-6.1204959999999996E-3</v>
      </c>
      <c r="P878">
        <v>1.2108549999999999E-2</v>
      </c>
      <c r="Q878">
        <v>4.4823959999999996E-3</v>
      </c>
      <c r="R878">
        <v>-7.7476009999999998E-3</v>
      </c>
      <c r="S878">
        <v>7.977069E-4</v>
      </c>
      <c r="T878">
        <v>-3.4681489999999998E-3</v>
      </c>
      <c r="U878">
        <v>-1.279142E-2</v>
      </c>
    </row>
    <row r="879" spans="1:21" x14ac:dyDescent="0.25">
      <c r="A879" s="20">
        <f>0.000000693054*10^9</f>
        <v>693.05399999999997</v>
      </c>
      <c r="B879">
        <v>9.8011509999999993E-3</v>
      </c>
      <c r="C879">
        <v>1.0776310000000001E-2</v>
      </c>
      <c r="D879">
        <v>2.0900100000000001E-2</v>
      </c>
      <c r="E879">
        <v>1.6132589999999999E-3</v>
      </c>
      <c r="F879">
        <v>3.2469399999999998E-3</v>
      </c>
      <c r="G879">
        <v>1.134577E-2</v>
      </c>
      <c r="H879">
        <v>-2.5212030000000001E-3</v>
      </c>
      <c r="I879">
        <v>-5.3570839999999998E-3</v>
      </c>
      <c r="J879">
        <v>-6.2635379999999999E-3</v>
      </c>
      <c r="K879">
        <v>-5.6577029999999999E-5</v>
      </c>
      <c r="L879">
        <v>8.5523749999999992E-3</v>
      </c>
      <c r="M879">
        <v>-7.3996260000000003E-3</v>
      </c>
      <c r="N879">
        <v>2.5697139999999999E-3</v>
      </c>
      <c r="O879">
        <v>-1.2485400000000001E-2</v>
      </c>
      <c r="P879">
        <v>1.3094730000000001E-2</v>
      </c>
      <c r="Q879">
        <v>1.9560950000000001E-3</v>
      </c>
      <c r="R879">
        <v>1.1157230000000001E-2</v>
      </c>
      <c r="S879">
        <v>6.2087940000000001E-3</v>
      </c>
      <c r="T879">
        <v>-1.536423E-2</v>
      </c>
      <c r="U879">
        <v>-1.9982239999999998E-3</v>
      </c>
    </row>
    <row r="880" spans="1:21" x14ac:dyDescent="0.25">
      <c r="A880" s="20">
        <f>0.000000694054*10^9</f>
        <v>694.05399999999997</v>
      </c>
      <c r="B880">
        <v>9.0061150000000003E-3</v>
      </c>
      <c r="C880">
        <v>4.318608E-4</v>
      </c>
      <c r="D880">
        <v>2.332043E-2</v>
      </c>
      <c r="E880">
        <v>-3.3150760000000001E-3</v>
      </c>
      <c r="F880">
        <v>5.0528359999999998E-3</v>
      </c>
      <c r="G880">
        <v>5.4489949999999999E-3</v>
      </c>
      <c r="H880">
        <v>9.5568049999999998E-3</v>
      </c>
      <c r="I880">
        <v>-8.1705570000000002E-3</v>
      </c>
      <c r="J880">
        <v>-7.8333350000000003E-3</v>
      </c>
      <c r="K880">
        <v>-2.05863E-4</v>
      </c>
      <c r="L880">
        <v>3.8680139999999999E-3</v>
      </c>
      <c r="M880">
        <v>-6.0352130000000002E-3</v>
      </c>
      <c r="N880">
        <v>6.7944750000000003E-3</v>
      </c>
      <c r="O880">
        <v>-1.7245889999999999E-3</v>
      </c>
      <c r="P880">
        <v>1.6946849999999999E-2</v>
      </c>
      <c r="Q880">
        <v>-1.163405E-2</v>
      </c>
      <c r="R880">
        <v>1.341379E-2</v>
      </c>
      <c r="S880">
        <v>1.2037000000000001E-2</v>
      </c>
      <c r="T880">
        <v>-7.8358639999999997E-3</v>
      </c>
      <c r="U880">
        <v>8.735675E-3</v>
      </c>
    </row>
    <row r="881" spans="1:21" x14ac:dyDescent="0.25">
      <c r="A881" s="20">
        <f>0.000000695054*10^9</f>
        <v>695.05399999999997</v>
      </c>
      <c r="B881">
        <v>1.201287E-2</v>
      </c>
      <c r="C881">
        <v>-8.0251569999999998E-4</v>
      </c>
      <c r="D881">
        <v>1.7636530000000001E-2</v>
      </c>
      <c r="E881">
        <v>-8.5166359999999993E-3</v>
      </c>
      <c r="F881">
        <v>1.0749140000000001E-2</v>
      </c>
      <c r="G881">
        <v>2.0004419999999998E-3</v>
      </c>
      <c r="H881">
        <v>1.126804E-2</v>
      </c>
      <c r="I881">
        <v>-1.664621E-3</v>
      </c>
      <c r="J881">
        <v>7.6795930000000002E-3</v>
      </c>
      <c r="K881">
        <v>3.636364E-4</v>
      </c>
      <c r="L881">
        <v>4.3137770000000004E-3</v>
      </c>
      <c r="M881">
        <v>3.3945589999999999E-4</v>
      </c>
      <c r="N881">
        <v>3.0190109999999998E-3</v>
      </c>
      <c r="O881">
        <v>1.0903110000000001E-2</v>
      </c>
      <c r="P881">
        <v>6.7383310000000002E-3</v>
      </c>
      <c r="Q881">
        <v>-1.4987250000000001E-2</v>
      </c>
      <c r="R881">
        <v>2.5320809999999998E-3</v>
      </c>
      <c r="S881">
        <v>1.7662440000000001E-2</v>
      </c>
      <c r="T881">
        <v>1.111583E-2</v>
      </c>
      <c r="U881">
        <v>9.9469480000000006E-3</v>
      </c>
    </row>
    <row r="882" spans="1:21" x14ac:dyDescent="0.25">
      <c r="A882" s="20">
        <f>0.000000696054*10^9</f>
        <v>696.05399999999997</v>
      </c>
      <c r="B882">
        <v>1.943348E-2</v>
      </c>
      <c r="C882">
        <v>-3.951759E-3</v>
      </c>
      <c r="D882">
        <v>1.439796E-2</v>
      </c>
      <c r="E882">
        <v>-9.1534930000000004E-3</v>
      </c>
      <c r="F882">
        <v>2.001818E-2</v>
      </c>
      <c r="G882">
        <v>-5.2586450000000002E-3</v>
      </c>
      <c r="H882">
        <v>1.839023E-3</v>
      </c>
      <c r="I882">
        <v>3.5907930000000001E-3</v>
      </c>
      <c r="J882">
        <v>1.478323E-2</v>
      </c>
      <c r="K882">
        <v>-4.4073819999999996E-3</v>
      </c>
      <c r="L882">
        <v>3.057625E-3</v>
      </c>
      <c r="M882">
        <v>-1.8750400000000001E-4</v>
      </c>
      <c r="N882">
        <v>-3.8956049999999999E-3</v>
      </c>
      <c r="O882">
        <v>2.9760609999999999E-3</v>
      </c>
      <c r="P882">
        <v>-5.827222E-3</v>
      </c>
      <c r="Q882">
        <v>-1.890854E-3</v>
      </c>
      <c r="R882">
        <v>-5.9328080000000004E-3</v>
      </c>
      <c r="S882">
        <v>1.2087240000000001E-2</v>
      </c>
      <c r="T882">
        <v>1.599101E-2</v>
      </c>
      <c r="U882">
        <v>2.7115300000000002E-3</v>
      </c>
    </row>
    <row r="883" spans="1:21" x14ac:dyDescent="0.25">
      <c r="A883" s="20">
        <f>0.000000697054*10^9</f>
        <v>697.05399999999997</v>
      </c>
      <c r="B883">
        <v>1.263631E-2</v>
      </c>
      <c r="C883">
        <v>-1.5920680000000001E-3</v>
      </c>
      <c r="D883">
        <v>2.0056270000000001E-2</v>
      </c>
      <c r="E883">
        <v>-4.8019999999999998E-3</v>
      </c>
      <c r="F883">
        <v>2.037485E-2</v>
      </c>
      <c r="G883">
        <v>-1.8191639999999999E-2</v>
      </c>
      <c r="H883">
        <v>2.8312550000000002E-4</v>
      </c>
      <c r="I883">
        <v>-2.0181399999999999E-3</v>
      </c>
      <c r="J883">
        <v>1.914692E-3</v>
      </c>
      <c r="K883">
        <v>-4.66119E-3</v>
      </c>
      <c r="L883">
        <v>-1.1815560000000001E-3</v>
      </c>
      <c r="M883">
        <v>1.4478309999999999E-3</v>
      </c>
      <c r="N883">
        <v>-2.001344E-3</v>
      </c>
      <c r="O883">
        <v>-7.7232689999999996E-3</v>
      </c>
      <c r="P883">
        <v>-1.8417730000000001E-3</v>
      </c>
      <c r="Q883">
        <v>1.0015659999999999E-2</v>
      </c>
      <c r="R883">
        <v>-7.2506269999999999E-3</v>
      </c>
      <c r="S883">
        <v>-4.2452200000000001E-3</v>
      </c>
      <c r="T883">
        <v>4.5168170000000002E-3</v>
      </c>
      <c r="U883">
        <v>-4.8986940000000003E-3</v>
      </c>
    </row>
    <row r="884" spans="1:21" x14ac:dyDescent="0.25">
      <c r="A884" s="20">
        <f>0.000000698054*10^9</f>
        <v>698.05400000000009</v>
      </c>
      <c r="B884">
        <v>-1.9757070000000002E-3</v>
      </c>
      <c r="C884">
        <v>5.8385709999999999E-3</v>
      </c>
      <c r="D884">
        <v>2.3758660000000001E-2</v>
      </c>
      <c r="E884">
        <v>3.870517E-3</v>
      </c>
      <c r="F884">
        <v>8.7435970000000005E-3</v>
      </c>
      <c r="G884">
        <v>-1.6378210000000001E-2</v>
      </c>
      <c r="H884">
        <v>2.3072460000000002E-3</v>
      </c>
      <c r="I884">
        <v>-9.1679020000000003E-3</v>
      </c>
      <c r="J884">
        <v>-7.4742899999999998E-3</v>
      </c>
      <c r="K884">
        <v>1.7489230000000001E-3</v>
      </c>
      <c r="L884">
        <v>6.3801250000000004E-3</v>
      </c>
      <c r="M884">
        <v>9.4559259999999999E-3</v>
      </c>
      <c r="N884">
        <v>5.3836480000000004E-3</v>
      </c>
      <c r="O884">
        <v>-3.9403320000000004E-3</v>
      </c>
      <c r="P884">
        <v>-2.885486E-3</v>
      </c>
      <c r="Q884">
        <v>1.812826E-2</v>
      </c>
      <c r="R884">
        <v>-6.8764799999999999E-3</v>
      </c>
      <c r="S884">
        <v>-9.6913829999999996E-3</v>
      </c>
      <c r="T884">
        <v>-2.0725819999999999E-3</v>
      </c>
      <c r="U884">
        <v>-5.6076110000000002E-3</v>
      </c>
    </row>
    <row r="885" spans="1:21" x14ac:dyDescent="0.25">
      <c r="A885" s="20">
        <f>0.000000699054*10^9</f>
        <v>699.05399999999997</v>
      </c>
      <c r="B885">
        <v>-3.6087409999999999E-3</v>
      </c>
      <c r="C885">
        <v>2.0952499999999999E-3</v>
      </c>
      <c r="D885">
        <v>1.52391E-2</v>
      </c>
      <c r="E885">
        <v>7.1199009999999997E-3</v>
      </c>
      <c r="F885">
        <v>-4.9417389999999997E-3</v>
      </c>
      <c r="G885">
        <v>8.2690170000000003E-4</v>
      </c>
      <c r="H885">
        <v>5.4105920000000005E-4</v>
      </c>
      <c r="I885">
        <v>-3.2239090000000001E-3</v>
      </c>
      <c r="J885">
        <v>1.5693700000000001E-3</v>
      </c>
      <c r="K885">
        <v>3.6690949999999998E-3</v>
      </c>
      <c r="L885">
        <v>1.9243429999999999E-2</v>
      </c>
      <c r="M885">
        <v>1.410981E-2</v>
      </c>
      <c r="N885">
        <v>9.7666699999999999E-3</v>
      </c>
      <c r="O885">
        <v>4.9226189999999996E-3</v>
      </c>
      <c r="P885">
        <v>-1.311175E-2</v>
      </c>
      <c r="Q885">
        <v>2.0501499999999999E-2</v>
      </c>
      <c r="R885">
        <v>-1.127042E-2</v>
      </c>
      <c r="S885">
        <v>1.081654E-3</v>
      </c>
      <c r="T885">
        <v>6.1846389999999996E-3</v>
      </c>
      <c r="U885">
        <v>7.3210280000000003E-3</v>
      </c>
    </row>
    <row r="886" spans="1:21" x14ac:dyDescent="0.25">
      <c r="A886" s="20">
        <f>0.000000700054*10^9</f>
        <v>700.05399999999997</v>
      </c>
      <c r="B886">
        <v>5.0168030000000002E-3</v>
      </c>
      <c r="C886">
        <v>1.328543E-3</v>
      </c>
      <c r="D886">
        <v>9.8428519999999992E-3</v>
      </c>
      <c r="E886">
        <v>-1.953233E-3</v>
      </c>
      <c r="F886">
        <v>-8.2062079999999996E-3</v>
      </c>
      <c r="G886">
        <v>9.4499089999999994E-3</v>
      </c>
      <c r="H886">
        <v>-6.9042889999999997E-4</v>
      </c>
      <c r="I886">
        <v>5.9069559999999997E-3</v>
      </c>
      <c r="J886">
        <v>1.264535E-2</v>
      </c>
      <c r="K886">
        <v>4.1949819999999999E-3</v>
      </c>
      <c r="L886">
        <v>1.6071760000000001E-2</v>
      </c>
      <c r="M886">
        <v>9.0184059999999996E-3</v>
      </c>
      <c r="N886">
        <v>2.4045500000000001E-3</v>
      </c>
      <c r="O886">
        <v>1.1991450000000001E-2</v>
      </c>
      <c r="P886">
        <v>-9.8117459999999997E-3</v>
      </c>
      <c r="Q886">
        <v>6.5049110000000004E-3</v>
      </c>
      <c r="R886">
        <v>-2.8603919999999998E-3</v>
      </c>
      <c r="S886">
        <v>5.9391330000000001E-3</v>
      </c>
      <c r="T886">
        <v>1.108663E-2</v>
      </c>
      <c r="U886">
        <v>2.3002040000000001E-2</v>
      </c>
    </row>
    <row r="887" spans="1:21" x14ac:dyDescent="0.25">
      <c r="A887" s="20">
        <f>0.000000701054*10^9</f>
        <v>701.05400000000009</v>
      </c>
      <c r="B887">
        <v>7.1329590000000003E-3</v>
      </c>
      <c r="C887">
        <v>8.4528759999999998E-3</v>
      </c>
      <c r="D887">
        <v>1.8587909999999999E-2</v>
      </c>
      <c r="E887">
        <v>-1.1985350000000001E-2</v>
      </c>
      <c r="F887">
        <v>4.4813489999999999E-3</v>
      </c>
      <c r="G887">
        <v>3.3630330000000001E-3</v>
      </c>
      <c r="H887">
        <v>8.9206820000000005E-4</v>
      </c>
      <c r="I887">
        <v>6.1110299999999999E-3</v>
      </c>
      <c r="J887">
        <v>6.6596959999999997E-3</v>
      </c>
      <c r="K887">
        <v>9.3865879999999995E-3</v>
      </c>
      <c r="L887">
        <v>9.0645999999999999E-4</v>
      </c>
      <c r="M887">
        <v>-2.1950530000000002E-3</v>
      </c>
      <c r="N887">
        <v>-7.7385789999999998E-3</v>
      </c>
      <c r="O887">
        <v>1.6203430000000001E-2</v>
      </c>
      <c r="P887">
        <v>1.269421E-3</v>
      </c>
      <c r="Q887">
        <v>-8.7060179999999994E-3</v>
      </c>
      <c r="R887">
        <v>1.7769489999999999E-2</v>
      </c>
      <c r="S887">
        <v>-7.3882419999999997E-3</v>
      </c>
      <c r="T887">
        <v>2.6951660000000001E-3</v>
      </c>
      <c r="U887">
        <v>2.506947E-2</v>
      </c>
    </row>
    <row r="888" spans="1:21" x14ac:dyDescent="0.25">
      <c r="A888" s="20">
        <f>0.000000702054*10^9</f>
        <v>702.05399999999997</v>
      </c>
      <c r="B888">
        <v>-2.299513E-3</v>
      </c>
      <c r="C888">
        <v>1.091483E-2</v>
      </c>
      <c r="D888">
        <v>2.3543789999999998E-2</v>
      </c>
      <c r="E888">
        <v>-8.7683029999999999E-3</v>
      </c>
      <c r="F888">
        <v>1.9213049999999999E-2</v>
      </c>
      <c r="G888">
        <v>-1.080889E-3</v>
      </c>
      <c r="H888">
        <v>6.654938E-3</v>
      </c>
      <c r="I888">
        <v>3.2909559999999998E-3</v>
      </c>
      <c r="J888">
        <v>-2.8800010000000001E-3</v>
      </c>
      <c r="K888">
        <v>1.301369E-2</v>
      </c>
      <c r="L888">
        <v>-2.3669899999999998E-3</v>
      </c>
      <c r="M888">
        <v>-5.5318609999999999E-3</v>
      </c>
      <c r="N888">
        <v>-8.9108820000000002E-3</v>
      </c>
      <c r="O888">
        <v>1.298179E-2</v>
      </c>
      <c r="P888">
        <v>8.6629519999999998E-3</v>
      </c>
      <c r="Q888">
        <v>-6.1093040000000003E-3</v>
      </c>
      <c r="R888">
        <v>1.50581E-2</v>
      </c>
      <c r="S888">
        <v>-1.4828869999999999E-2</v>
      </c>
      <c r="T888">
        <v>2.9704430000000001E-3</v>
      </c>
      <c r="U888">
        <v>9.6778890000000003E-3</v>
      </c>
    </row>
    <row r="889" spans="1:21" x14ac:dyDescent="0.25">
      <c r="A889" s="20">
        <f>0.000000703054*10^9</f>
        <v>703.05399999999997</v>
      </c>
      <c r="B889">
        <v>-6.7340259999999997E-3</v>
      </c>
      <c r="C889">
        <v>1.8965780000000002E-2</v>
      </c>
      <c r="D889">
        <v>1.25062E-2</v>
      </c>
      <c r="E889">
        <v>5.328218E-3</v>
      </c>
      <c r="F889">
        <v>1.9064500000000002E-2</v>
      </c>
      <c r="G889">
        <v>1.442156E-3</v>
      </c>
      <c r="H889">
        <v>4.5497560000000003E-3</v>
      </c>
      <c r="I889">
        <v>6.0829689999999997E-3</v>
      </c>
      <c r="J889">
        <v>5.5062590000000003E-3</v>
      </c>
      <c r="K889">
        <v>1.204532E-2</v>
      </c>
      <c r="L889">
        <v>6.6580700000000003E-3</v>
      </c>
      <c r="M889">
        <v>1.662473E-3</v>
      </c>
      <c r="N889">
        <v>-8.1163769999999993E-3</v>
      </c>
      <c r="O889">
        <v>-1.2334729999999999E-3</v>
      </c>
      <c r="P889">
        <v>8.3496190000000008E-3</v>
      </c>
      <c r="Q889">
        <v>2.1266610000000002E-3</v>
      </c>
      <c r="R889">
        <v>-7.5720620000000003E-4</v>
      </c>
      <c r="S889">
        <v>-4.9321900000000004E-4</v>
      </c>
      <c r="T889">
        <v>1.2280579999999999E-2</v>
      </c>
      <c r="U889">
        <v>-7.2646810000000003E-3</v>
      </c>
    </row>
    <row r="890" spans="1:21" x14ac:dyDescent="0.25">
      <c r="A890" s="20">
        <f>0.000000704054*10^9</f>
        <v>704.05399999999997</v>
      </c>
      <c r="B890">
        <v>6.0681559999999999E-3</v>
      </c>
      <c r="C890">
        <v>2.4457659999999999E-2</v>
      </c>
      <c r="D890">
        <v>1.2375210000000001E-3</v>
      </c>
      <c r="E890">
        <v>1.163899E-2</v>
      </c>
      <c r="F890">
        <v>1.2315410000000001E-2</v>
      </c>
      <c r="G890">
        <v>-2.5005700000000001E-3</v>
      </c>
      <c r="H890">
        <v>-3.9678070000000003E-3</v>
      </c>
      <c r="I890">
        <v>9.0532070000000006E-3</v>
      </c>
      <c r="J890">
        <v>1.309481E-2</v>
      </c>
      <c r="K890">
        <v>1.167793E-2</v>
      </c>
      <c r="L890">
        <v>1.01996E-2</v>
      </c>
      <c r="M890">
        <v>1.3108760000000001E-2</v>
      </c>
      <c r="N890">
        <v>1.268347E-3</v>
      </c>
      <c r="O890">
        <v>-1.2156449999999999E-2</v>
      </c>
      <c r="P890">
        <v>-6.9452190000000001E-4</v>
      </c>
      <c r="Q890">
        <v>-1.1924069999999999E-3</v>
      </c>
      <c r="R890">
        <v>7.5490569999999996E-3</v>
      </c>
      <c r="S890">
        <v>1.351378E-2</v>
      </c>
      <c r="T890">
        <v>6.7311280000000003E-3</v>
      </c>
      <c r="U890">
        <v>-2.5681739999999999E-3</v>
      </c>
    </row>
    <row r="891" spans="1:21" x14ac:dyDescent="0.25">
      <c r="A891" s="20">
        <f>0.000000705054*10^9</f>
        <v>705.05400000000009</v>
      </c>
      <c r="B891">
        <v>1.6409159999999999E-2</v>
      </c>
      <c r="C891">
        <v>7.0181669999999996E-3</v>
      </c>
      <c r="D891">
        <v>8.2359930000000005E-4</v>
      </c>
      <c r="E891">
        <v>3.151661E-3</v>
      </c>
      <c r="F891">
        <v>5.2751680000000002E-3</v>
      </c>
      <c r="G891">
        <v>-9.2861109999999997E-3</v>
      </c>
      <c r="H891">
        <v>3.4427920000000001E-3</v>
      </c>
      <c r="I891">
        <v>4.5670150000000001E-4</v>
      </c>
      <c r="J891">
        <v>8.1623860000000004E-4</v>
      </c>
      <c r="K891">
        <v>1.5919550000000001E-2</v>
      </c>
      <c r="L891">
        <v>2.8661749999999999E-3</v>
      </c>
      <c r="M891">
        <v>2.0500310000000001E-2</v>
      </c>
      <c r="N891">
        <v>2.1357899999999999E-2</v>
      </c>
      <c r="O891">
        <v>-2.2139059999999999E-3</v>
      </c>
      <c r="P891">
        <v>-6.8394229999999999E-3</v>
      </c>
      <c r="Q891">
        <v>-6.4364160000000004E-3</v>
      </c>
      <c r="R891">
        <v>2.2567130000000001E-2</v>
      </c>
      <c r="S891">
        <v>7.1907270000000001E-3</v>
      </c>
      <c r="T891">
        <v>-1.026321E-3</v>
      </c>
      <c r="U891">
        <v>1.1847420000000001E-2</v>
      </c>
    </row>
    <row r="892" spans="1:21" x14ac:dyDescent="0.25">
      <c r="A892" s="20">
        <f>0.000000706054*10^9</f>
        <v>706.05399999999997</v>
      </c>
      <c r="B892">
        <v>1.0061189999999999E-2</v>
      </c>
      <c r="C892">
        <v>-9.5953830000000007E-3</v>
      </c>
      <c r="D892">
        <v>2.8446679999999998E-3</v>
      </c>
      <c r="E892">
        <v>-1.2821009999999999E-3</v>
      </c>
      <c r="F892">
        <v>4.3399520000000002E-4</v>
      </c>
      <c r="G892">
        <v>-6.2609420000000002E-3</v>
      </c>
      <c r="H892">
        <v>1.416329E-2</v>
      </c>
      <c r="I892">
        <v>-6.5051170000000004E-3</v>
      </c>
      <c r="J892">
        <v>-6.5204590000000002E-3</v>
      </c>
      <c r="K892">
        <v>2.2011860000000001E-2</v>
      </c>
      <c r="L892">
        <v>-1.5383490000000001E-3</v>
      </c>
      <c r="M892">
        <v>1.042643E-2</v>
      </c>
      <c r="N892">
        <v>2.847003E-2</v>
      </c>
      <c r="O892">
        <v>1.37777E-2</v>
      </c>
      <c r="P892">
        <v>-4.8524270000000003E-3</v>
      </c>
      <c r="Q892">
        <v>-3.3490009999999999E-3</v>
      </c>
      <c r="R892">
        <v>1.2910690000000001E-2</v>
      </c>
      <c r="S892">
        <v>-5.7488579999999999E-3</v>
      </c>
      <c r="T892">
        <v>6.8869839999999996E-3</v>
      </c>
      <c r="U892">
        <v>8.8508079999999999E-3</v>
      </c>
    </row>
    <row r="893" spans="1:21" x14ac:dyDescent="0.25">
      <c r="A893" s="20">
        <f>0.000000707054*10^9</f>
        <v>707.05399999999997</v>
      </c>
      <c r="B893">
        <v>3.5307340000000002E-3</v>
      </c>
      <c r="C893">
        <v>-4.8541360000000002E-3</v>
      </c>
      <c r="D893">
        <v>3.708051E-3</v>
      </c>
      <c r="E893">
        <v>1.50639E-2</v>
      </c>
      <c r="F893">
        <v>8.4483739999999998E-3</v>
      </c>
      <c r="G893">
        <v>3.3093210000000001E-3</v>
      </c>
      <c r="H893">
        <v>6.2050839999999996E-3</v>
      </c>
      <c r="I893">
        <v>4.9758900000000002E-3</v>
      </c>
      <c r="J893">
        <v>6.8693490000000003E-3</v>
      </c>
      <c r="K893">
        <v>2.169488E-2</v>
      </c>
      <c r="L893">
        <v>8.9983100000000007E-3</v>
      </c>
      <c r="M893">
        <v>-5.0373170000000004E-3</v>
      </c>
      <c r="N893">
        <v>1.9124039999999998E-2</v>
      </c>
      <c r="O893">
        <v>1.8859569999999999E-2</v>
      </c>
      <c r="P893">
        <v>3.0823259999999998E-3</v>
      </c>
      <c r="Q893">
        <v>-1.5708479999999999E-3</v>
      </c>
      <c r="R893">
        <v>-6.5356199999999998E-3</v>
      </c>
      <c r="S893">
        <v>-6.7421909999999998E-3</v>
      </c>
      <c r="T893">
        <v>1.089037E-2</v>
      </c>
      <c r="U893">
        <v>-7.6364149999999997E-3</v>
      </c>
    </row>
    <row r="894" spans="1:21" x14ac:dyDescent="0.25">
      <c r="A894" s="20">
        <f>0.000000708053*10^9</f>
        <v>708.053</v>
      </c>
      <c r="B894">
        <v>4.5799509999999996E-3</v>
      </c>
      <c r="C894">
        <v>2.5051240000000001E-3</v>
      </c>
      <c r="D894">
        <v>8.8456349999999993E-3</v>
      </c>
      <c r="E894">
        <v>3.5774510000000002E-2</v>
      </c>
      <c r="F894">
        <v>1.361444E-2</v>
      </c>
      <c r="G894">
        <v>7.2213499999999996E-3</v>
      </c>
      <c r="H894">
        <v>-4.9728469999999999E-3</v>
      </c>
      <c r="I894">
        <v>2.0403399999999999E-2</v>
      </c>
      <c r="J894">
        <v>2.050519E-2</v>
      </c>
      <c r="K894">
        <v>1.560109E-2</v>
      </c>
      <c r="L894">
        <v>1.970968E-2</v>
      </c>
      <c r="M894">
        <v>-1.452093E-3</v>
      </c>
      <c r="N894">
        <v>1.4223090000000001E-2</v>
      </c>
      <c r="O894">
        <v>2.0110050000000001E-2</v>
      </c>
      <c r="P894">
        <v>1.495611E-2</v>
      </c>
      <c r="Q894">
        <v>-2.7624870000000001E-3</v>
      </c>
      <c r="R894">
        <v>-7.0731329999999997E-3</v>
      </c>
      <c r="S894">
        <v>-2.9672320000000002E-3</v>
      </c>
      <c r="T894">
        <v>3.8847420000000001E-3</v>
      </c>
      <c r="U894">
        <v>-1.22265E-2</v>
      </c>
    </row>
    <row r="895" spans="1:21" x14ac:dyDescent="0.25">
      <c r="A895" s="20">
        <f>0.000000709053*10^9</f>
        <v>709.053</v>
      </c>
      <c r="B895">
        <v>5.957459E-3</v>
      </c>
      <c r="C895">
        <v>3.6717109999999998E-3</v>
      </c>
      <c r="D895">
        <v>1.204767E-2</v>
      </c>
      <c r="E895">
        <v>3.0195530000000002E-2</v>
      </c>
      <c r="F895">
        <v>3.7144000000000001E-4</v>
      </c>
      <c r="G895">
        <v>-3.1576870000000002E-3</v>
      </c>
      <c r="H895">
        <v>5.3074169999999996E-4</v>
      </c>
      <c r="I895">
        <v>2.1427970000000001E-2</v>
      </c>
      <c r="J895">
        <v>1.4428699999999999E-2</v>
      </c>
      <c r="K895">
        <v>1.236568E-2</v>
      </c>
      <c r="L895">
        <v>1.491689E-2</v>
      </c>
      <c r="M895">
        <v>1.15858E-2</v>
      </c>
      <c r="N895">
        <v>1.2967930000000001E-2</v>
      </c>
      <c r="O895">
        <v>2.5157530000000001E-2</v>
      </c>
      <c r="P895">
        <v>2.3012749999999998E-2</v>
      </c>
      <c r="Q895">
        <v>-8.0737799999999992E-3</v>
      </c>
      <c r="R895">
        <v>4.9720889999999998E-3</v>
      </c>
      <c r="S895">
        <v>-2.3144400000000001E-3</v>
      </c>
      <c r="T895">
        <v>-1.9874139999999998E-3</v>
      </c>
      <c r="U895">
        <v>1.358382E-3</v>
      </c>
    </row>
    <row r="896" spans="1:21" x14ac:dyDescent="0.25">
      <c r="A896" s="20">
        <f>0.000000710053*10^9</f>
        <v>710.053</v>
      </c>
      <c r="B896">
        <v>5.0372580000000002E-3</v>
      </c>
      <c r="C896">
        <v>4.2553440000000003E-3</v>
      </c>
      <c r="D896">
        <v>6.1927889999999998E-3</v>
      </c>
      <c r="E896">
        <v>1.136292E-2</v>
      </c>
      <c r="F896">
        <v>-1.0764299999999999E-2</v>
      </c>
      <c r="G896">
        <v>-1.1078920000000001E-2</v>
      </c>
      <c r="H896">
        <v>1.1641800000000001E-2</v>
      </c>
      <c r="I896">
        <v>9.417557E-3</v>
      </c>
      <c r="J896">
        <v>-7.5811990000000003E-3</v>
      </c>
      <c r="K896">
        <v>9.6030200000000003E-3</v>
      </c>
      <c r="L896">
        <v>2.3043460000000001E-3</v>
      </c>
      <c r="M896">
        <v>1.1355840000000001E-2</v>
      </c>
      <c r="N896">
        <v>3.517325E-3</v>
      </c>
      <c r="O896">
        <v>2.8272129999999999E-2</v>
      </c>
      <c r="P896">
        <v>2.114253E-2</v>
      </c>
      <c r="Q896">
        <v>-1.624859E-2</v>
      </c>
      <c r="R896">
        <v>1.120899E-2</v>
      </c>
      <c r="S896">
        <v>-7.1110569999999998E-4</v>
      </c>
      <c r="T896">
        <v>-7.3841810000000001E-3</v>
      </c>
      <c r="U896">
        <v>8.3664299999999994E-3</v>
      </c>
    </row>
    <row r="897" spans="1:21" x14ac:dyDescent="0.25">
      <c r="A897" s="20">
        <f>0.000000711053*10^9</f>
        <v>711.053</v>
      </c>
      <c r="B897">
        <v>2.7202710000000002E-4</v>
      </c>
      <c r="C897">
        <v>1.075681E-3</v>
      </c>
      <c r="D897">
        <v>1.919376E-3</v>
      </c>
      <c r="E897">
        <v>9.8065489999999995E-3</v>
      </c>
      <c r="F897">
        <v>-7.0022139999999997E-3</v>
      </c>
      <c r="G897">
        <v>-1.6515080000000001E-3</v>
      </c>
      <c r="H897">
        <v>8.6443969999999998E-3</v>
      </c>
      <c r="I897">
        <v>5.0972829999999998E-4</v>
      </c>
      <c r="J897">
        <v>-2.1117049999999998E-2</v>
      </c>
      <c r="K897">
        <v>1.906144E-3</v>
      </c>
      <c r="L897">
        <v>-4.5507710000000003E-3</v>
      </c>
      <c r="M897">
        <v>4.5885379999999996E-3</v>
      </c>
      <c r="N897">
        <v>-1.254614E-3</v>
      </c>
      <c r="O897">
        <v>1.894303E-2</v>
      </c>
      <c r="P897">
        <v>1.067452E-2</v>
      </c>
      <c r="Q897">
        <v>-1.371291E-2</v>
      </c>
      <c r="R897">
        <v>1.114747E-2</v>
      </c>
      <c r="S897">
        <v>4.940814E-3</v>
      </c>
      <c r="T897">
        <v>-1.0069389999999999E-2</v>
      </c>
      <c r="U897">
        <v>4.3408490000000002E-5</v>
      </c>
    </row>
    <row r="898" spans="1:21" x14ac:dyDescent="0.25">
      <c r="A898" s="20">
        <f>0.000000712053*10^9</f>
        <v>712.053</v>
      </c>
      <c r="B898">
        <v>-4.4334810000000004E-3</v>
      </c>
      <c r="C898">
        <v>-9.1585769999999993E-3</v>
      </c>
      <c r="D898">
        <v>4.5875660000000004E-3</v>
      </c>
      <c r="E898">
        <v>1.5805739999999999E-2</v>
      </c>
      <c r="F898">
        <v>-3.2523729999999998E-3</v>
      </c>
      <c r="G898">
        <v>8.4897219999999999E-3</v>
      </c>
      <c r="H898">
        <v>1.53619E-3</v>
      </c>
      <c r="I898">
        <v>6.3480799999999999E-3</v>
      </c>
      <c r="J898">
        <v>-1.103196E-2</v>
      </c>
      <c r="K898">
        <v>3.3386579999999998E-4</v>
      </c>
      <c r="L898">
        <v>-2.948436E-3</v>
      </c>
      <c r="M898">
        <v>9.7814319999999996E-3</v>
      </c>
      <c r="N898">
        <v>1.491338E-3</v>
      </c>
      <c r="O898">
        <v>8.1508029999999999E-3</v>
      </c>
      <c r="P898">
        <v>7.5459619999999998E-3</v>
      </c>
      <c r="Q898">
        <v>-5.8453979999999999E-3</v>
      </c>
      <c r="R898">
        <v>1.0815969999999999E-2</v>
      </c>
      <c r="S898">
        <v>9.9157619999999998E-3</v>
      </c>
      <c r="T898">
        <v>-5.1981960000000004E-3</v>
      </c>
      <c r="U898">
        <v>-6.724084E-3</v>
      </c>
    </row>
    <row r="899" spans="1:21" x14ac:dyDescent="0.25">
      <c r="A899" s="20">
        <f>0.000000713053*10^9</f>
        <v>713.053</v>
      </c>
      <c r="B899">
        <v>-5.7609250000000001E-3</v>
      </c>
      <c r="C899">
        <v>-1.7621080000000001E-2</v>
      </c>
      <c r="D899">
        <v>9.5893569999999997E-3</v>
      </c>
      <c r="E899">
        <v>1.4062089999999999E-2</v>
      </c>
      <c r="F899">
        <v>-1.3090720000000001E-3</v>
      </c>
      <c r="G899">
        <v>3.323234E-3</v>
      </c>
      <c r="H899">
        <v>9.3628730000000007E-3</v>
      </c>
      <c r="I899">
        <v>1.236985E-2</v>
      </c>
      <c r="J899">
        <v>3.9304309999999999E-3</v>
      </c>
      <c r="K899">
        <v>7.5209070000000003E-3</v>
      </c>
      <c r="L899">
        <v>-2.2358109999999999E-3</v>
      </c>
      <c r="M899">
        <v>1.914544E-2</v>
      </c>
      <c r="N899">
        <v>-2.1374480000000001E-3</v>
      </c>
      <c r="O899">
        <v>8.8439250000000007E-3</v>
      </c>
      <c r="P899">
        <v>1.6198199999999999E-2</v>
      </c>
      <c r="Q899">
        <v>-9.4811120000000003E-4</v>
      </c>
      <c r="R899">
        <v>1.1187300000000001E-2</v>
      </c>
      <c r="S899">
        <v>2.8576830000000002E-3</v>
      </c>
      <c r="T899">
        <v>-3.1580239999999998E-4</v>
      </c>
      <c r="U899">
        <v>-7.4613860000000004E-3</v>
      </c>
    </row>
    <row r="900" spans="1:21" x14ac:dyDescent="0.25">
      <c r="A900" s="20">
        <f>0.000000714053*10^9</f>
        <v>714.053</v>
      </c>
      <c r="B900">
        <v>-8.1342389999999997E-3</v>
      </c>
      <c r="C900">
        <v>-9.4916010000000006E-3</v>
      </c>
      <c r="D900">
        <v>1.5963270000000002E-2</v>
      </c>
      <c r="E900">
        <v>1.193431E-2</v>
      </c>
      <c r="F900">
        <v>7.8238700000000001E-3</v>
      </c>
      <c r="G900">
        <v>-6.2050339999999999E-3</v>
      </c>
      <c r="H900">
        <v>1.495637E-2</v>
      </c>
      <c r="I900">
        <v>2.2136339999999999E-3</v>
      </c>
      <c r="J900">
        <v>5.396194E-3</v>
      </c>
      <c r="K900">
        <v>1.0810729999999999E-2</v>
      </c>
      <c r="L900">
        <v>-6.5845280000000001E-3</v>
      </c>
      <c r="M900">
        <v>1.1961340000000001E-2</v>
      </c>
      <c r="N900">
        <v>-3.7453920000000002E-3</v>
      </c>
      <c r="O900">
        <v>6.986361E-3</v>
      </c>
      <c r="P900">
        <v>1.0141860000000001E-2</v>
      </c>
      <c r="Q900">
        <v>8.1137459999999998E-3</v>
      </c>
      <c r="R900">
        <v>5.7154550000000004E-3</v>
      </c>
      <c r="S900">
        <v>-1.114162E-2</v>
      </c>
      <c r="T900">
        <v>-4.4592709999999999E-3</v>
      </c>
      <c r="U900">
        <v>-5.1854279999999997E-3</v>
      </c>
    </row>
    <row r="901" spans="1:21" x14ac:dyDescent="0.25">
      <c r="A901" s="20">
        <f>0.000000715053*10^9</f>
        <v>715.053</v>
      </c>
      <c r="B901">
        <v>-5.2127839999999998E-3</v>
      </c>
      <c r="C901">
        <v>8.7743030000000007E-3</v>
      </c>
      <c r="D901">
        <v>1.7902250000000001E-2</v>
      </c>
      <c r="E901">
        <v>1.6264919999999999E-2</v>
      </c>
      <c r="F901">
        <v>1.345361E-2</v>
      </c>
      <c r="G901">
        <v>9.2538080000000006E-5</v>
      </c>
      <c r="H901">
        <v>-1.854325E-3</v>
      </c>
      <c r="I901">
        <v>-8.4171620000000006E-3</v>
      </c>
      <c r="J901">
        <v>9.4802890000000005E-4</v>
      </c>
      <c r="K901">
        <v>6.5384629999999996E-3</v>
      </c>
      <c r="L901">
        <v>-4.2123969999999997E-3</v>
      </c>
      <c r="M901">
        <v>-1.1584E-3</v>
      </c>
      <c r="N901">
        <v>8.1123689999999999E-4</v>
      </c>
      <c r="O901">
        <v>-4.3648209999999996E-3</v>
      </c>
      <c r="P901">
        <v>-9.8520910000000003E-3</v>
      </c>
      <c r="Q901">
        <v>1.3651770000000001E-2</v>
      </c>
      <c r="R901">
        <v>2.9340779999999998E-4</v>
      </c>
      <c r="S901">
        <v>-1.41002E-2</v>
      </c>
      <c r="T901">
        <v>-1.3658200000000001E-2</v>
      </c>
      <c r="U901">
        <v>3.5006289999999999E-3</v>
      </c>
    </row>
    <row r="902" spans="1:21" x14ac:dyDescent="0.25">
      <c r="A902" s="20">
        <f>0.000000716053*10^9</f>
        <v>716.053</v>
      </c>
      <c r="B902">
        <v>5.3469110000000002E-3</v>
      </c>
      <c r="C902">
        <v>2.1683009999999999E-2</v>
      </c>
      <c r="D902">
        <v>1.5892110000000001E-2</v>
      </c>
      <c r="E902">
        <v>2.1410539999999999E-2</v>
      </c>
      <c r="F902">
        <v>7.4165439999999997E-3</v>
      </c>
      <c r="G902">
        <v>9.5286280000000008E-3</v>
      </c>
      <c r="H902">
        <v>-1.1740799999999999E-2</v>
      </c>
      <c r="I902">
        <v>-2.284637E-3</v>
      </c>
      <c r="J902">
        <v>-5.6495429999999999E-3</v>
      </c>
      <c r="K902">
        <v>-7.530251E-3</v>
      </c>
      <c r="L902">
        <v>3.4605669999999999E-3</v>
      </c>
      <c r="M902">
        <v>5.0481440000000001E-3</v>
      </c>
      <c r="N902">
        <v>4.2064909999999997E-3</v>
      </c>
      <c r="O902">
        <v>-1.023105E-2</v>
      </c>
      <c r="P902">
        <v>-1.6355109999999999E-2</v>
      </c>
      <c r="Q902">
        <v>8.2576430000000003E-3</v>
      </c>
      <c r="R902">
        <v>6.1838819999999999E-3</v>
      </c>
      <c r="S902">
        <v>-5.8658629999999998E-3</v>
      </c>
      <c r="T902">
        <v>-1.6132939999999998E-2</v>
      </c>
      <c r="U902">
        <v>1.0879E-2</v>
      </c>
    </row>
    <row r="903" spans="1:21" x14ac:dyDescent="0.25">
      <c r="A903" s="20">
        <f>0.000000717053*10^9</f>
        <v>717.053</v>
      </c>
      <c r="B903">
        <v>9.2783210000000008E-3</v>
      </c>
      <c r="C903">
        <v>2.4195089999999999E-2</v>
      </c>
      <c r="D903">
        <v>1.495111E-2</v>
      </c>
      <c r="E903">
        <v>1.5366889999999999E-2</v>
      </c>
      <c r="F903">
        <v>4.6664339999999997E-3</v>
      </c>
      <c r="G903">
        <v>-1.507256E-3</v>
      </c>
      <c r="H903">
        <v>3.0274199999999999E-3</v>
      </c>
      <c r="I903">
        <v>4.7213189999999999E-3</v>
      </c>
      <c r="J903">
        <v>-1.1166300000000001E-2</v>
      </c>
      <c r="K903">
        <v>-1.350376E-2</v>
      </c>
      <c r="L903">
        <v>-1.575018E-4</v>
      </c>
      <c r="M903">
        <v>2.0027820000000002E-2</v>
      </c>
      <c r="N903">
        <v>8.7295180000000003E-3</v>
      </c>
      <c r="O903">
        <v>-2.71835E-3</v>
      </c>
      <c r="P903">
        <v>-5.7642819999999999E-3</v>
      </c>
      <c r="Q903">
        <v>2.6822119999999998E-3</v>
      </c>
      <c r="R903">
        <v>9.0915019999999996E-3</v>
      </c>
      <c r="S903">
        <v>-1.0793490000000001E-3</v>
      </c>
      <c r="T903">
        <v>-6.440149E-3</v>
      </c>
      <c r="U903">
        <v>4.1595759999999999E-3</v>
      </c>
    </row>
    <row r="904" spans="1:21" x14ac:dyDescent="0.25">
      <c r="A904" s="20">
        <f>0.000000718053*10^9</f>
        <v>718.053</v>
      </c>
      <c r="B904">
        <v>7.6808149999999997E-3</v>
      </c>
      <c r="C904">
        <v>1.1374230000000001E-2</v>
      </c>
      <c r="D904">
        <v>1.022905E-2</v>
      </c>
      <c r="E904">
        <v>-1.3477039999999999E-3</v>
      </c>
      <c r="F904">
        <v>1.3773219999999999E-2</v>
      </c>
      <c r="G904">
        <v>-1.274103E-2</v>
      </c>
      <c r="H904">
        <v>7.3331719999999998E-3</v>
      </c>
      <c r="I904">
        <v>5.7052030000000003E-4</v>
      </c>
      <c r="J904">
        <v>-7.1725199999999999E-3</v>
      </c>
      <c r="K904">
        <v>3.021957E-3</v>
      </c>
      <c r="L904">
        <v>-6.4152870000000004E-3</v>
      </c>
      <c r="M904">
        <v>2.000159E-2</v>
      </c>
      <c r="N904">
        <v>1.2873509999999999E-2</v>
      </c>
      <c r="O904">
        <v>3.0594120000000001E-3</v>
      </c>
      <c r="P904">
        <v>1.072329E-2</v>
      </c>
      <c r="Q904">
        <v>3.7706799999999999E-4</v>
      </c>
      <c r="R904">
        <v>-6.7506650000000003E-3</v>
      </c>
      <c r="S904">
        <v>2.4574029999999998E-4</v>
      </c>
      <c r="T904">
        <v>7.6260290000000003E-3</v>
      </c>
      <c r="U904">
        <v>-3.1093340000000001E-3</v>
      </c>
    </row>
    <row r="905" spans="1:21" x14ac:dyDescent="0.25">
      <c r="A905" s="20">
        <f>0.000000719053*10^9</f>
        <v>719.053</v>
      </c>
      <c r="B905">
        <v>4.0341739999999997E-3</v>
      </c>
      <c r="C905">
        <v>-1.5665850000000001E-4</v>
      </c>
      <c r="D905">
        <v>3.885763E-3</v>
      </c>
      <c r="E905">
        <v>-5.845144E-3</v>
      </c>
      <c r="F905">
        <v>1.820743E-2</v>
      </c>
      <c r="G905">
        <v>-6.2751889999999996E-4</v>
      </c>
      <c r="H905">
        <v>-2.941286E-3</v>
      </c>
      <c r="I905">
        <v>6.8113080000000003E-3</v>
      </c>
      <c r="J905">
        <v>6.0665550000000004E-3</v>
      </c>
      <c r="K905">
        <v>9.7926660000000002E-3</v>
      </c>
      <c r="L905">
        <v>8.5714160000000005E-4</v>
      </c>
      <c r="M905">
        <v>8.2269079999999998E-3</v>
      </c>
      <c r="N905">
        <v>1.4642820000000001E-2</v>
      </c>
      <c r="O905">
        <v>-3.9895039999999996E-3</v>
      </c>
      <c r="P905">
        <v>2.1209809999999999E-2</v>
      </c>
      <c r="Q905">
        <v>-5.1855300000000005E-4</v>
      </c>
      <c r="R905">
        <v>-1.812801E-2</v>
      </c>
      <c r="S905">
        <v>1.0601859999999999E-2</v>
      </c>
      <c r="T905">
        <v>9.4457010000000008E-3</v>
      </c>
      <c r="U905">
        <v>5.0450720000000003E-4</v>
      </c>
    </row>
    <row r="906" spans="1:21" x14ac:dyDescent="0.25">
      <c r="A906" s="20">
        <f>0.000000720053*10^9</f>
        <v>720.053</v>
      </c>
      <c r="B906">
        <v>-1.8172959999999999E-3</v>
      </c>
      <c r="C906">
        <v>5.0657200000000001E-3</v>
      </c>
      <c r="D906">
        <v>7.093986E-3</v>
      </c>
      <c r="E906">
        <v>7.0903939999999999E-3</v>
      </c>
      <c r="F906">
        <v>1.320078E-2</v>
      </c>
      <c r="G906">
        <v>1.376528E-2</v>
      </c>
      <c r="H906">
        <v>1.291078E-3</v>
      </c>
      <c r="I906">
        <v>2.731913E-2</v>
      </c>
      <c r="J906">
        <v>2.2251549999999998E-2</v>
      </c>
      <c r="K906">
        <v>-3.600593E-3</v>
      </c>
      <c r="L906">
        <v>1.0511670000000001E-2</v>
      </c>
      <c r="M906">
        <v>2.2944160000000001E-3</v>
      </c>
      <c r="N906">
        <v>1.170625E-2</v>
      </c>
      <c r="O906">
        <v>-5.626715E-3</v>
      </c>
      <c r="P906">
        <v>1.793695E-2</v>
      </c>
      <c r="Q906">
        <v>-3.8327439999999999E-3</v>
      </c>
      <c r="R906">
        <v>-2.6821929999999998E-4</v>
      </c>
      <c r="S906">
        <v>1.8614309999999998E-2</v>
      </c>
      <c r="T906">
        <v>-1.8337150000000001E-3</v>
      </c>
      <c r="U906">
        <v>-2.304656E-3</v>
      </c>
    </row>
    <row r="907" spans="1:21" x14ac:dyDescent="0.25">
      <c r="A907" s="20">
        <f>0.000000721053*10^9</f>
        <v>721.053</v>
      </c>
      <c r="B907">
        <v>3.8809700000000001E-4</v>
      </c>
      <c r="C907">
        <v>5.27663E-3</v>
      </c>
      <c r="D907">
        <v>1.6392739999999999E-2</v>
      </c>
      <c r="E907">
        <v>9.192357E-3</v>
      </c>
      <c r="F907">
        <v>1.108897E-2</v>
      </c>
      <c r="G907">
        <v>1.257845E-2</v>
      </c>
      <c r="H907">
        <v>1.3526470000000001E-2</v>
      </c>
      <c r="I907">
        <v>2.5297670000000001E-2</v>
      </c>
      <c r="J907">
        <v>2.6171440000000001E-2</v>
      </c>
      <c r="K907">
        <v>-1.286204E-2</v>
      </c>
      <c r="L907">
        <v>1.120617E-2</v>
      </c>
      <c r="M907">
        <v>7.0354629999999996E-3</v>
      </c>
      <c r="N907">
        <v>6.4343070000000002E-3</v>
      </c>
      <c r="O907">
        <v>5.0946599999999998E-4</v>
      </c>
      <c r="P907">
        <v>6.4711559999999996E-3</v>
      </c>
      <c r="Q907">
        <v>-6.8440030000000004E-3</v>
      </c>
      <c r="R907">
        <v>1.7875479999999999E-2</v>
      </c>
      <c r="S907">
        <v>9.0334890000000004E-3</v>
      </c>
      <c r="T907">
        <v>-6.0573329999999998E-3</v>
      </c>
      <c r="U907">
        <v>-1.0243769999999999E-2</v>
      </c>
    </row>
    <row r="908" spans="1:21" x14ac:dyDescent="0.25">
      <c r="A908" s="20">
        <f>0.000000722053*10^9</f>
        <v>722.053</v>
      </c>
      <c r="B908">
        <v>3.4886909999999999E-3</v>
      </c>
      <c r="C908">
        <v>-8.8919529999999993E-3</v>
      </c>
      <c r="D908">
        <v>1.8658830000000001E-2</v>
      </c>
      <c r="E908">
        <v>-5.1600960000000003E-3</v>
      </c>
      <c r="F908">
        <v>5.6082450000000004E-3</v>
      </c>
      <c r="G908">
        <v>4.3798919999999998E-3</v>
      </c>
      <c r="H908">
        <v>1.4059469999999999E-2</v>
      </c>
      <c r="I908">
        <v>-5.5296499999999997E-3</v>
      </c>
      <c r="J908">
        <v>1.53531E-2</v>
      </c>
      <c r="K908">
        <v>-1.1943179999999999E-2</v>
      </c>
      <c r="L908">
        <v>1.001788E-2</v>
      </c>
      <c r="M908">
        <v>1.3999340000000001E-2</v>
      </c>
      <c r="N908">
        <v>1.0343379999999999E-2</v>
      </c>
      <c r="O908">
        <v>-7.0128489999999998E-3</v>
      </c>
      <c r="P908">
        <v>2.8123139999999998E-3</v>
      </c>
      <c r="Q908">
        <v>-7.2330229999999999E-4</v>
      </c>
      <c r="R908">
        <v>6.6779270000000002E-3</v>
      </c>
      <c r="S908">
        <v>-4.373638E-3</v>
      </c>
      <c r="T908">
        <v>-8.7585409999999995E-4</v>
      </c>
      <c r="U908">
        <v>-7.6505660000000001E-3</v>
      </c>
    </row>
    <row r="909" spans="1:21" x14ac:dyDescent="0.25">
      <c r="A909" s="20">
        <f>0.000000723053*10^9</f>
        <v>723.053</v>
      </c>
      <c r="B909">
        <v>-1.711855E-3</v>
      </c>
      <c r="C909">
        <v>-1.566472E-2</v>
      </c>
      <c r="D909">
        <v>1.839495E-2</v>
      </c>
      <c r="E909">
        <v>-1.4378770000000001E-2</v>
      </c>
      <c r="F909">
        <v>-4.1050790000000002E-3</v>
      </c>
      <c r="G909">
        <v>1.860607E-3</v>
      </c>
      <c r="H909">
        <v>1.622776E-3</v>
      </c>
      <c r="I909">
        <v>-2.507945E-2</v>
      </c>
      <c r="J909">
        <v>7.5733650000000003E-3</v>
      </c>
      <c r="K909">
        <v>-2.5714760000000001E-3</v>
      </c>
      <c r="L909">
        <v>1.2454969999999999E-2</v>
      </c>
      <c r="M909">
        <v>1.8795349999999999E-2</v>
      </c>
      <c r="N909">
        <v>1.340731E-2</v>
      </c>
      <c r="O909">
        <v>-1.332623E-2</v>
      </c>
      <c r="P909">
        <v>2.872589E-3</v>
      </c>
      <c r="Q909">
        <v>2.5798700000000002E-3</v>
      </c>
      <c r="R909">
        <v>-8.7821970000000003E-3</v>
      </c>
      <c r="S909">
        <v>-8.3286200000000001E-3</v>
      </c>
      <c r="T909">
        <v>-6.0734859999999995E-4</v>
      </c>
      <c r="U909">
        <v>-1.9724349999999998E-3</v>
      </c>
    </row>
    <row r="910" spans="1:21" x14ac:dyDescent="0.25">
      <c r="A910" s="20">
        <f>0.000000724053*10^9</f>
        <v>724.053</v>
      </c>
      <c r="B910">
        <v>-1.431739E-3</v>
      </c>
      <c r="C910">
        <v>-5.6548800000000001E-3</v>
      </c>
      <c r="D910">
        <v>2.172431E-2</v>
      </c>
      <c r="E910">
        <v>-8.6496019999999993E-3</v>
      </c>
      <c r="F910">
        <v>-1.109304E-3</v>
      </c>
      <c r="G910">
        <v>1.127619E-2</v>
      </c>
      <c r="H910">
        <v>-3.9550100000000001E-3</v>
      </c>
      <c r="I910">
        <v>-1.608267E-2</v>
      </c>
      <c r="J910">
        <v>1.058708E-2</v>
      </c>
      <c r="K910">
        <v>9.4882309999999997E-3</v>
      </c>
      <c r="L910">
        <v>1.40471E-2</v>
      </c>
      <c r="M910">
        <v>1.921231E-2</v>
      </c>
      <c r="N910">
        <v>-6.0864100000000004E-4</v>
      </c>
      <c r="O910">
        <v>-4.122312E-4</v>
      </c>
      <c r="P910">
        <v>-1.8139720000000001E-3</v>
      </c>
      <c r="Q910">
        <v>-4.0461400000000002E-3</v>
      </c>
      <c r="R910">
        <v>-3.8773900000000001E-3</v>
      </c>
      <c r="S910">
        <v>-3.7966459999999998E-4</v>
      </c>
      <c r="T910">
        <v>1.140205E-3</v>
      </c>
      <c r="U910">
        <v>4.550326E-4</v>
      </c>
    </row>
    <row r="911" spans="1:21" x14ac:dyDescent="0.25">
      <c r="A911" s="20">
        <f>0.000000725053*10^9</f>
        <v>725.053</v>
      </c>
      <c r="B911">
        <v>9.3315900000000007E-3</v>
      </c>
      <c r="C911">
        <v>1.593648E-3</v>
      </c>
      <c r="D911">
        <v>2.0626120000000001E-2</v>
      </c>
      <c r="E911">
        <v>5.9081280000000003E-3</v>
      </c>
      <c r="F911">
        <v>1.0356560000000001E-2</v>
      </c>
      <c r="G911">
        <v>1.6213450000000001E-2</v>
      </c>
      <c r="H911">
        <v>1.089948E-2</v>
      </c>
      <c r="I911">
        <v>1.190633E-3</v>
      </c>
      <c r="J911">
        <v>1.404033E-2</v>
      </c>
      <c r="K911">
        <v>1.6925050000000001E-2</v>
      </c>
      <c r="L911">
        <v>6.8178730000000003E-3</v>
      </c>
      <c r="M911">
        <v>1.1336860000000001E-2</v>
      </c>
      <c r="N911">
        <v>-1.249727E-2</v>
      </c>
      <c r="O911">
        <v>7.9957299999999995E-3</v>
      </c>
      <c r="P911">
        <v>7.4419170000000001E-3</v>
      </c>
      <c r="Q911">
        <v>-9.336703E-3</v>
      </c>
      <c r="R911">
        <v>7.4050390000000004E-3</v>
      </c>
      <c r="S911">
        <v>1.179264E-2</v>
      </c>
      <c r="T911">
        <v>6.5865380000000003E-3</v>
      </c>
      <c r="U911">
        <v>4.8944569999999996E-3</v>
      </c>
    </row>
    <row r="912" spans="1:21" x14ac:dyDescent="0.25">
      <c r="A912" s="20">
        <f>0.000000726053*10^9</f>
        <v>726.053</v>
      </c>
      <c r="B912">
        <v>1.258358E-2</v>
      </c>
      <c r="C912">
        <v>-7.1274060000000002E-3</v>
      </c>
      <c r="D912">
        <v>1.00293E-2</v>
      </c>
      <c r="E912">
        <v>1.082196E-2</v>
      </c>
      <c r="F912">
        <v>1.385598E-2</v>
      </c>
      <c r="G912">
        <v>9.3577509999999992E-3</v>
      </c>
      <c r="H912">
        <v>1.7255389999999999E-2</v>
      </c>
      <c r="I912">
        <v>8.2500339999999998E-3</v>
      </c>
      <c r="J912">
        <v>9.0732529999999999E-3</v>
      </c>
      <c r="K912">
        <v>1.9030999999999999E-2</v>
      </c>
      <c r="L912">
        <v>-6.013834E-3</v>
      </c>
      <c r="M912">
        <v>6.7984429999999997E-4</v>
      </c>
      <c r="N912">
        <v>2.541883E-3</v>
      </c>
      <c r="O912">
        <v>2.9707079999999997E-4</v>
      </c>
      <c r="P912">
        <v>1.9971849999999999E-2</v>
      </c>
      <c r="Q912">
        <v>-6.2217360000000003E-3</v>
      </c>
      <c r="R912">
        <v>1.253928E-2</v>
      </c>
      <c r="S912">
        <v>1.112667E-2</v>
      </c>
      <c r="T912">
        <v>-3.915951E-3</v>
      </c>
      <c r="U912">
        <v>1.153378E-2</v>
      </c>
    </row>
    <row r="913" spans="1:21" x14ac:dyDescent="0.25">
      <c r="A913" s="20">
        <f>0.000000727053*10^9</f>
        <v>727.053</v>
      </c>
      <c r="B913">
        <v>6.109466E-3</v>
      </c>
      <c r="C913">
        <v>-1.568052E-2</v>
      </c>
      <c r="D913">
        <v>1.7588840000000001E-3</v>
      </c>
      <c r="E913">
        <v>4.1786219999999999E-3</v>
      </c>
      <c r="F913">
        <v>9.2618460000000007E-3</v>
      </c>
      <c r="G913">
        <v>7.7907779999999999E-3</v>
      </c>
      <c r="H913">
        <v>8.983827E-4</v>
      </c>
      <c r="I913">
        <v>3.7357779999999999E-3</v>
      </c>
      <c r="J913">
        <v>4.1089760000000003E-3</v>
      </c>
      <c r="K913">
        <v>1.291368E-2</v>
      </c>
      <c r="L913">
        <v>-1.172029E-2</v>
      </c>
      <c r="M913">
        <v>-4.5150540000000001E-3</v>
      </c>
      <c r="N913">
        <v>2.2319490000000001E-2</v>
      </c>
      <c r="O913">
        <v>-8.4446899999999995E-3</v>
      </c>
      <c r="P913">
        <v>6.2314079999999999E-3</v>
      </c>
      <c r="Q913">
        <v>1.597385E-3</v>
      </c>
      <c r="R913">
        <v>1.6266530000000001E-2</v>
      </c>
      <c r="S913">
        <v>3.3900509999999998E-3</v>
      </c>
      <c r="T913">
        <v>-2.4178180000000001E-2</v>
      </c>
      <c r="U913">
        <v>1.2559539999999999E-2</v>
      </c>
    </row>
    <row r="914" spans="1:21" x14ac:dyDescent="0.25">
      <c r="A914" s="20">
        <f>0.000000728053*10^9</f>
        <v>728.053</v>
      </c>
      <c r="B914">
        <v>5.9071150000000001E-3</v>
      </c>
      <c r="C914">
        <v>-7.1792959999999999E-3</v>
      </c>
      <c r="D914">
        <v>7.7671499999999996E-3</v>
      </c>
      <c r="E914">
        <v>4.5600370000000003E-3</v>
      </c>
      <c r="F914">
        <v>7.2761459999999998E-3</v>
      </c>
      <c r="G914">
        <v>7.7349139999999999E-3</v>
      </c>
      <c r="H914">
        <v>-4.2431309999999998E-3</v>
      </c>
      <c r="I914">
        <v>-5.4104640000000002E-3</v>
      </c>
      <c r="J914">
        <v>2.2371740000000002E-3</v>
      </c>
      <c r="K914">
        <v>1.8196239999999999E-3</v>
      </c>
      <c r="L914">
        <v>-8.6619130000000003E-3</v>
      </c>
      <c r="M914">
        <v>1.314476E-3</v>
      </c>
      <c r="N914">
        <v>1.177103E-2</v>
      </c>
      <c r="O914">
        <v>-1.2096630000000001E-2</v>
      </c>
      <c r="P914">
        <v>-1.4368570000000001E-2</v>
      </c>
      <c r="Q914">
        <v>3.3950679999999998E-3</v>
      </c>
      <c r="R914">
        <v>2.1511599999999999E-2</v>
      </c>
      <c r="S914">
        <v>2.4329600000000001E-3</v>
      </c>
      <c r="T914">
        <v>-2.1854330000000002E-2</v>
      </c>
      <c r="U914">
        <v>5.0959050000000004E-3</v>
      </c>
    </row>
    <row r="915" spans="1:21" x14ac:dyDescent="0.25">
      <c r="A915" s="20">
        <f>0.000000729053*10^9</f>
        <v>729.053</v>
      </c>
      <c r="B915">
        <v>4.4262700000000004E-3</v>
      </c>
      <c r="C915">
        <v>7.9718670000000005E-3</v>
      </c>
      <c r="D915">
        <v>9.1548289999999997E-3</v>
      </c>
      <c r="E915">
        <v>8.0793540000000004E-3</v>
      </c>
      <c r="F915">
        <v>6.8733140000000002E-3</v>
      </c>
      <c r="G915">
        <v>-1.4951330000000001E-3</v>
      </c>
      <c r="H915">
        <v>1.085736E-2</v>
      </c>
      <c r="I915">
        <v>-1.2784439999999999E-2</v>
      </c>
      <c r="J915">
        <v>-4.1084959999999997E-3</v>
      </c>
      <c r="K915">
        <v>-3.7356260000000001E-3</v>
      </c>
      <c r="L915">
        <v>-2.5869410000000002E-3</v>
      </c>
      <c r="M915">
        <v>1.4041649999999999E-2</v>
      </c>
      <c r="N915">
        <v>-4.8599539999999997E-3</v>
      </c>
      <c r="O915">
        <v>-1.378912E-2</v>
      </c>
      <c r="P915">
        <v>-1.3409799999999999E-2</v>
      </c>
      <c r="Q915">
        <v>-2.8389560000000001E-3</v>
      </c>
      <c r="R915">
        <v>1.7062999999999998E-2</v>
      </c>
      <c r="S915">
        <v>9.3148660000000002E-4</v>
      </c>
      <c r="T915">
        <v>-1.5773009999999999E-3</v>
      </c>
      <c r="U915">
        <v>3.179706E-3</v>
      </c>
    </row>
    <row r="916" spans="1:21" x14ac:dyDescent="0.25">
      <c r="A916" s="20">
        <f>0.000000730053*10^9</f>
        <v>730.053</v>
      </c>
      <c r="B916">
        <v>-4.1647949999999998E-3</v>
      </c>
      <c r="C916">
        <v>1.012681E-2</v>
      </c>
      <c r="D916">
        <v>-4.1494430000000001E-3</v>
      </c>
      <c r="E916">
        <v>5.5153579999999997E-3</v>
      </c>
      <c r="F916">
        <v>-1.893369E-4</v>
      </c>
      <c r="G916">
        <v>-7.6041069999999997E-3</v>
      </c>
      <c r="H916">
        <v>1.7671300000000001E-2</v>
      </c>
      <c r="I916">
        <v>-1.21426E-2</v>
      </c>
      <c r="J916">
        <v>-1.0727840000000001E-2</v>
      </c>
      <c r="K916">
        <v>-7.7502240000000002E-4</v>
      </c>
      <c r="L916">
        <v>4.0042589999999996E-3</v>
      </c>
      <c r="M916">
        <v>1.22846E-2</v>
      </c>
      <c r="N916">
        <v>3.9569449999999999E-3</v>
      </c>
      <c r="O916">
        <v>-1.7476970000000001E-2</v>
      </c>
      <c r="P916">
        <v>4.2861360000000003E-3</v>
      </c>
      <c r="Q916">
        <v>-9.4255439999999992E-3</v>
      </c>
      <c r="R916">
        <v>-1.9034970000000001E-3</v>
      </c>
      <c r="S916">
        <v>-1.2160960000000001E-3</v>
      </c>
      <c r="T916">
        <v>4.9333739999999999E-3</v>
      </c>
      <c r="U916">
        <v>8.8099730000000005E-3</v>
      </c>
    </row>
    <row r="917" spans="1:21" x14ac:dyDescent="0.25">
      <c r="A917" s="20">
        <f>0.000000731053*10^9</f>
        <v>731.053</v>
      </c>
      <c r="B917">
        <v>-3.6949029999999998E-4</v>
      </c>
      <c r="C917">
        <v>6.6237980000000002E-3</v>
      </c>
      <c r="D917">
        <v>-7.6629039999999999E-3</v>
      </c>
      <c r="E917">
        <v>6.8489839999999998E-3</v>
      </c>
      <c r="F917">
        <v>-4.5379820000000003E-3</v>
      </c>
      <c r="G917">
        <v>-1.3894949999999999E-3</v>
      </c>
      <c r="H917">
        <v>6.0786759999999999E-3</v>
      </c>
      <c r="I917">
        <v>1.7609930000000001E-5</v>
      </c>
      <c r="J917">
        <v>-1.200068E-2</v>
      </c>
      <c r="K917">
        <v>-6.2559340000000005E-4</v>
      </c>
      <c r="L917">
        <v>1.1902350000000001E-2</v>
      </c>
      <c r="M917">
        <v>3.0124879999999998E-3</v>
      </c>
      <c r="N917">
        <v>9.6147750000000008E-3</v>
      </c>
      <c r="O917">
        <v>-2.2544080000000001E-2</v>
      </c>
      <c r="P917">
        <v>1.510894E-2</v>
      </c>
      <c r="Q917">
        <v>-7.6189020000000003E-3</v>
      </c>
      <c r="R917">
        <v>-9.7809360000000005E-3</v>
      </c>
      <c r="S917">
        <v>7.7308530000000002E-3</v>
      </c>
      <c r="T917">
        <v>-8.3517960000000001E-4</v>
      </c>
      <c r="U917">
        <v>4.9064679999999998E-3</v>
      </c>
    </row>
    <row r="918" spans="1:21" x14ac:dyDescent="0.25">
      <c r="A918" s="20">
        <f>0.000000732053*10^9</f>
        <v>732.053</v>
      </c>
      <c r="B918">
        <v>1.4159049999999999E-2</v>
      </c>
      <c r="C918">
        <v>1.2287269999999999E-2</v>
      </c>
      <c r="D918">
        <v>4.2889310000000002E-3</v>
      </c>
      <c r="E918">
        <v>1.069989E-2</v>
      </c>
      <c r="F918">
        <v>1.664439E-3</v>
      </c>
      <c r="G918">
        <v>2.6074150000000001E-3</v>
      </c>
      <c r="H918">
        <v>-3.8495090000000001E-3</v>
      </c>
      <c r="I918">
        <v>1.290143E-2</v>
      </c>
      <c r="J918">
        <v>-4.4262370000000004E-3</v>
      </c>
      <c r="K918">
        <v>-1.051146E-2</v>
      </c>
      <c r="L918">
        <v>1.963227E-2</v>
      </c>
      <c r="M918">
        <v>1.3816520000000001E-2</v>
      </c>
      <c r="N918">
        <v>-1.6378619999999999E-3</v>
      </c>
      <c r="O918">
        <v>-1.8856649999999999E-2</v>
      </c>
      <c r="P918">
        <v>6.6206700000000004E-3</v>
      </c>
      <c r="Q918">
        <v>2.1595080000000001E-3</v>
      </c>
      <c r="R918">
        <v>-4.1369820000000001E-4</v>
      </c>
      <c r="S918">
        <v>1.729495E-2</v>
      </c>
      <c r="T918">
        <v>-6.4678820000000003E-3</v>
      </c>
      <c r="U918">
        <v>-9.8148920000000006E-5</v>
      </c>
    </row>
    <row r="919" spans="1:21" x14ac:dyDescent="0.25">
      <c r="A919" s="20">
        <f>0.000000733053*10^9</f>
        <v>733.053</v>
      </c>
      <c r="B919">
        <v>1.8303429999999999E-2</v>
      </c>
      <c r="C919">
        <v>1.5877559999999999E-2</v>
      </c>
      <c r="D919">
        <v>8.5984100000000008E-3</v>
      </c>
      <c r="E919">
        <v>5.0076599999999997E-3</v>
      </c>
      <c r="F919">
        <v>1.044345E-2</v>
      </c>
      <c r="G919">
        <v>-6.5595310000000004E-3</v>
      </c>
      <c r="H919">
        <v>6.8687710000000001E-3</v>
      </c>
      <c r="I919">
        <v>1.5990009999999999E-2</v>
      </c>
      <c r="J919">
        <v>4.9151330000000003E-3</v>
      </c>
      <c r="K919">
        <v>-1.2379080000000001E-2</v>
      </c>
      <c r="L919">
        <v>2.001358E-2</v>
      </c>
      <c r="M919">
        <v>2.8274870000000001E-2</v>
      </c>
      <c r="N919">
        <v>4.0692830000000003E-4</v>
      </c>
      <c r="O919">
        <v>-2.9545750000000001E-4</v>
      </c>
      <c r="P919">
        <v>3.7512370000000001E-3</v>
      </c>
      <c r="Q919">
        <v>1.283601E-2</v>
      </c>
      <c r="R919">
        <v>7.6232759999999997E-5</v>
      </c>
      <c r="S919">
        <v>9.2668049999999995E-3</v>
      </c>
      <c r="T919">
        <v>-1.373106E-2</v>
      </c>
      <c r="U919">
        <v>7.490661E-3</v>
      </c>
    </row>
    <row r="920" spans="1:21" x14ac:dyDescent="0.25">
      <c r="A920" s="20">
        <f>0.000000734053*10^9</f>
        <v>734.053</v>
      </c>
      <c r="B920">
        <v>9.8774199999999996E-3</v>
      </c>
      <c r="C920">
        <v>6.7301399999999999E-3</v>
      </c>
      <c r="D920">
        <v>-7.4835410000000005E-4</v>
      </c>
      <c r="E920">
        <v>-1.5753360000000001E-3</v>
      </c>
      <c r="F920">
        <v>4.7897800000000004E-3</v>
      </c>
      <c r="G920">
        <v>-6.1789039999999998E-3</v>
      </c>
      <c r="H920">
        <v>2.436514E-2</v>
      </c>
      <c r="I920">
        <v>1.3691679999999999E-2</v>
      </c>
      <c r="J920">
        <v>2.0961880000000001E-3</v>
      </c>
      <c r="K920">
        <v>1.322426E-3</v>
      </c>
      <c r="L920">
        <v>1.524443E-2</v>
      </c>
      <c r="M920">
        <v>2.3945350000000001E-2</v>
      </c>
      <c r="N920">
        <v>1.535284E-2</v>
      </c>
      <c r="O920">
        <v>1.4697399999999999E-2</v>
      </c>
      <c r="P920">
        <v>1.5852939999999999E-2</v>
      </c>
      <c r="Q920">
        <v>1.6391369999999999E-2</v>
      </c>
      <c r="R920">
        <v>-7.9796980000000003E-3</v>
      </c>
      <c r="S920">
        <v>-2.4537460000000001E-3</v>
      </c>
      <c r="T920">
        <v>-1.425682E-2</v>
      </c>
      <c r="U920">
        <v>1.4609860000000001E-2</v>
      </c>
    </row>
    <row r="921" spans="1:21" x14ac:dyDescent="0.25">
      <c r="A921" s="20">
        <f>0.000000735053*10^9</f>
        <v>735.053</v>
      </c>
      <c r="B921">
        <v>-6.3570439999999998E-4</v>
      </c>
      <c r="C921">
        <v>-5.0650010000000004E-4</v>
      </c>
      <c r="D921">
        <v>-2.0627829999999999E-3</v>
      </c>
      <c r="E921">
        <v>2.7150360000000001E-3</v>
      </c>
      <c r="F921">
        <v>-1.5141369999999999E-2</v>
      </c>
      <c r="G921">
        <v>1.5440199999999999E-2</v>
      </c>
      <c r="H921">
        <v>2.345595E-2</v>
      </c>
      <c r="I921">
        <v>9.5479229999999998E-3</v>
      </c>
      <c r="J921">
        <v>-1.9592939999999999E-3</v>
      </c>
      <c r="K921">
        <v>7.3142670000000002E-3</v>
      </c>
      <c r="L921">
        <v>1.4005979999999999E-2</v>
      </c>
      <c r="M921">
        <v>1.4012800000000001E-2</v>
      </c>
      <c r="N921">
        <v>1.6082849999999999E-2</v>
      </c>
      <c r="O921">
        <v>8.1058199999999997E-3</v>
      </c>
      <c r="P921">
        <v>1.117016E-2</v>
      </c>
      <c r="Q921">
        <v>8.1569030000000001E-3</v>
      </c>
      <c r="R921">
        <v>-4.6239209999999996E-3</v>
      </c>
      <c r="S921">
        <v>3.771553E-3</v>
      </c>
      <c r="T921">
        <v>-2.1984019999999999E-3</v>
      </c>
      <c r="U921">
        <v>1.521233E-2</v>
      </c>
    </row>
    <row r="922" spans="1:21" x14ac:dyDescent="0.25">
      <c r="A922" s="20">
        <f>0.000000736053*10^9</f>
        <v>736.053</v>
      </c>
      <c r="B922">
        <v>3.386853E-3</v>
      </c>
      <c r="C922">
        <v>-1.836956E-3</v>
      </c>
      <c r="D922">
        <v>9.4587149999999995E-3</v>
      </c>
      <c r="E922">
        <v>8.3854499999999992E-3</v>
      </c>
      <c r="F922">
        <v>-1.505898E-2</v>
      </c>
      <c r="G922">
        <v>2.976061E-2</v>
      </c>
      <c r="H922">
        <v>8.9518879999999999E-3</v>
      </c>
      <c r="I922">
        <v>2.6685469999999998E-3</v>
      </c>
      <c r="J922">
        <v>4.440046E-4</v>
      </c>
      <c r="K922">
        <v>4.2111429999999997E-3</v>
      </c>
      <c r="L922">
        <v>9.0083179999999995E-3</v>
      </c>
      <c r="M922">
        <v>1.066461E-2</v>
      </c>
      <c r="N922">
        <v>5.2212680000000003E-3</v>
      </c>
      <c r="O922">
        <v>-1.1903269999999999E-3</v>
      </c>
      <c r="P922">
        <v>-2.4200519999999998E-3</v>
      </c>
      <c r="Q922">
        <v>4.8421319999999999E-3</v>
      </c>
      <c r="R922">
        <v>1.0804579999999999E-2</v>
      </c>
      <c r="S922">
        <v>1.518628E-2</v>
      </c>
      <c r="T922">
        <v>1.212245E-2</v>
      </c>
      <c r="U922">
        <v>1.2515449999999999E-2</v>
      </c>
    </row>
    <row r="923" spans="1:21" x14ac:dyDescent="0.25">
      <c r="A923" s="20">
        <f>0.000000737053*10^9</f>
        <v>737.053</v>
      </c>
      <c r="B923">
        <v>1.9596079999999998E-2</v>
      </c>
      <c r="C923">
        <v>-8.9085280000000006E-3</v>
      </c>
      <c r="D923">
        <v>1.0657949999999999E-2</v>
      </c>
      <c r="E923">
        <v>8.1855560000000001E-3</v>
      </c>
      <c r="F923">
        <v>8.4198459999999999E-3</v>
      </c>
      <c r="G923">
        <v>2.6117100000000001E-2</v>
      </c>
      <c r="H923">
        <v>2.8318060000000001E-3</v>
      </c>
      <c r="I923">
        <v>-2.9159749999999999E-3</v>
      </c>
      <c r="J923">
        <v>2.8998909999999999E-3</v>
      </c>
      <c r="K923">
        <v>7.696245E-3</v>
      </c>
      <c r="L923">
        <v>-6.7702500000000002E-3</v>
      </c>
      <c r="M923">
        <v>7.9901450000000006E-3</v>
      </c>
      <c r="N923">
        <v>2.5009279999999999E-4</v>
      </c>
      <c r="O923">
        <v>-1.4745159999999999E-3</v>
      </c>
      <c r="P923">
        <v>7.5373439999999996E-3</v>
      </c>
      <c r="Q923">
        <v>8.5510650000000001E-3</v>
      </c>
      <c r="R923">
        <v>2.1643929999999999E-2</v>
      </c>
      <c r="S923">
        <v>9.9025329999999998E-3</v>
      </c>
      <c r="T923">
        <v>1.9106519999999998E-2</v>
      </c>
      <c r="U923">
        <v>1.0768160000000001E-2</v>
      </c>
    </row>
    <row r="924" spans="1:21" x14ac:dyDescent="0.25">
      <c r="A924" s="20">
        <f>0.000000738053*10^9</f>
        <v>738.053</v>
      </c>
      <c r="B924">
        <v>1.657484E-2</v>
      </c>
      <c r="C924">
        <v>-1.0761679999999999E-2</v>
      </c>
      <c r="D924">
        <v>-3.5907180000000001E-3</v>
      </c>
      <c r="E924">
        <v>2.4834869999999998E-4</v>
      </c>
      <c r="F924">
        <v>1.806178E-2</v>
      </c>
      <c r="G924">
        <v>2.2253950000000002E-2</v>
      </c>
      <c r="H924">
        <v>8.2974659999999999E-3</v>
      </c>
      <c r="I924">
        <v>-3.048107E-3</v>
      </c>
      <c r="J924">
        <v>8.7996419999999999E-3</v>
      </c>
      <c r="K924">
        <v>1.246356E-2</v>
      </c>
      <c r="L924">
        <v>-1.9000940000000001E-2</v>
      </c>
      <c r="M924">
        <v>-3.4038369999999998E-3</v>
      </c>
      <c r="N924">
        <v>5.1690410000000001E-3</v>
      </c>
      <c r="O924">
        <v>-8.7033070000000004E-3</v>
      </c>
      <c r="P924">
        <v>2.0509980000000001E-2</v>
      </c>
      <c r="Q924">
        <v>-1.1172300000000001E-3</v>
      </c>
      <c r="R924">
        <v>1.5930699999999999E-2</v>
      </c>
      <c r="S924">
        <v>-3.3013880000000002E-3</v>
      </c>
      <c r="T924">
        <v>1.6206499999999999E-2</v>
      </c>
      <c r="U924">
        <v>8.8602079999999996E-3</v>
      </c>
    </row>
    <row r="925" spans="1:21" x14ac:dyDescent="0.25">
      <c r="A925" s="20">
        <f>0.000000739053*10^9</f>
        <v>739.053</v>
      </c>
      <c r="B925">
        <v>2.9014620000000001E-3</v>
      </c>
      <c r="C925">
        <v>8.8893019999999998E-4</v>
      </c>
      <c r="D925">
        <v>-1.105102E-2</v>
      </c>
      <c r="E925">
        <v>-1.158085E-2</v>
      </c>
      <c r="F925">
        <v>3.6656919999999999E-3</v>
      </c>
      <c r="G925">
        <v>1.8459550000000002E-2</v>
      </c>
      <c r="H925">
        <v>6.203241E-3</v>
      </c>
      <c r="I925">
        <v>1.673534E-3</v>
      </c>
      <c r="J925">
        <v>1.1617280000000001E-2</v>
      </c>
      <c r="K925">
        <v>1.541173E-2</v>
      </c>
      <c r="L925">
        <v>-1.553498E-2</v>
      </c>
      <c r="M925">
        <v>-1.341199E-2</v>
      </c>
      <c r="N925">
        <v>1.5818160000000001E-2</v>
      </c>
      <c r="O925">
        <v>-1.434597E-2</v>
      </c>
      <c r="P925">
        <v>1.1246509999999999E-2</v>
      </c>
      <c r="Q925">
        <v>-1.117248E-2</v>
      </c>
      <c r="R925">
        <v>3.360881E-3</v>
      </c>
      <c r="S925">
        <v>-9.8364339999999989E-4</v>
      </c>
      <c r="T925">
        <v>1.119594E-2</v>
      </c>
      <c r="U925">
        <v>-3.4087089999999998E-3</v>
      </c>
    </row>
    <row r="926" spans="1:21" x14ac:dyDescent="0.25">
      <c r="A926" s="20">
        <f>0.000000740053*10^9</f>
        <v>740.053</v>
      </c>
      <c r="B926">
        <v>7.2905770000000003E-3</v>
      </c>
      <c r="C926">
        <v>5.9537080000000003E-3</v>
      </c>
      <c r="D926">
        <v>5.398015E-6</v>
      </c>
      <c r="E926">
        <v>-8.1672589999999996E-3</v>
      </c>
      <c r="F926">
        <v>-1.2328759999999999E-2</v>
      </c>
      <c r="G926">
        <v>7.417501E-3</v>
      </c>
      <c r="H926">
        <v>-3.7412040000000001E-3</v>
      </c>
      <c r="I926">
        <v>7.1032329999999996E-3</v>
      </c>
      <c r="J926">
        <v>6.2103499999999999E-3</v>
      </c>
      <c r="K926">
        <v>1.8315049999999999E-2</v>
      </c>
      <c r="L926">
        <v>-5.8753620000000003E-3</v>
      </c>
      <c r="M926">
        <v>-6.2519899999999998E-3</v>
      </c>
      <c r="N926">
        <v>1.6971110000000001E-2</v>
      </c>
      <c r="O926">
        <v>-4.0773229999999999E-3</v>
      </c>
      <c r="P926">
        <v>-3.3645099999999998E-3</v>
      </c>
      <c r="Q926">
        <v>-9.6538509999999998E-3</v>
      </c>
      <c r="R926">
        <v>4.4300229999999999E-3</v>
      </c>
      <c r="S926">
        <v>1.2955599999999999E-2</v>
      </c>
      <c r="T926">
        <v>8.3942219999999998E-3</v>
      </c>
      <c r="U926">
        <v>-8.7461870000000008E-3</v>
      </c>
    </row>
    <row r="927" spans="1:21" x14ac:dyDescent="0.25">
      <c r="A927" s="20">
        <f>0.000000741053*10^9</f>
        <v>741.053</v>
      </c>
      <c r="B927">
        <v>8.3378789999999994E-3</v>
      </c>
      <c r="C927">
        <v>-2.678485E-3</v>
      </c>
      <c r="D927">
        <v>1.5684199999999999E-2</v>
      </c>
      <c r="E927">
        <v>3.5680009999999999E-3</v>
      </c>
      <c r="F927">
        <v>-9.4084289999999994E-3</v>
      </c>
      <c r="G927">
        <v>2.6770259999999999E-3</v>
      </c>
      <c r="H927">
        <v>-1.9378819999999999E-3</v>
      </c>
      <c r="I927">
        <v>5.1282059999999997E-3</v>
      </c>
      <c r="J927">
        <v>2.2554480000000002E-3</v>
      </c>
      <c r="K927">
        <v>1.9892409999999999E-2</v>
      </c>
      <c r="L927">
        <v>-2.3834009999999998E-3</v>
      </c>
      <c r="M927">
        <v>5.4427319999999996E-3</v>
      </c>
      <c r="N927">
        <v>8.9408000000000005E-3</v>
      </c>
      <c r="O927">
        <v>5.6981669999999996E-3</v>
      </c>
      <c r="P927">
        <v>-3.7876810000000002E-3</v>
      </c>
      <c r="Q927">
        <v>-8.4349219999999992E-3</v>
      </c>
      <c r="R927">
        <v>1.5717999999999999E-2</v>
      </c>
      <c r="S927">
        <v>1.299928E-2</v>
      </c>
      <c r="T927">
        <v>5.092709E-3</v>
      </c>
      <c r="U927">
        <v>2.1049760000000002E-3</v>
      </c>
    </row>
    <row r="928" spans="1:21" x14ac:dyDescent="0.25">
      <c r="A928" s="20">
        <f>0.000000742053*10^9</f>
        <v>742.053</v>
      </c>
      <c r="B928">
        <v>-4.7176969999999999E-3</v>
      </c>
      <c r="C928">
        <v>-4.9131920000000003E-3</v>
      </c>
      <c r="D928">
        <v>1.689384E-2</v>
      </c>
      <c r="E928">
        <v>1.6614100000000001E-3</v>
      </c>
      <c r="F928">
        <v>3.5827110000000001E-3</v>
      </c>
      <c r="G928">
        <v>1.081675E-2</v>
      </c>
      <c r="H928">
        <v>5.6684220000000002E-3</v>
      </c>
      <c r="I928">
        <v>-6.169885E-3</v>
      </c>
      <c r="J928">
        <v>1.895086E-3</v>
      </c>
      <c r="K928">
        <v>2.3109089999999999E-2</v>
      </c>
      <c r="L928">
        <v>-1.7086079999999999E-3</v>
      </c>
      <c r="M928">
        <v>7.265629E-3</v>
      </c>
      <c r="N928">
        <v>9.9614969999999997E-3</v>
      </c>
      <c r="O928">
        <v>7.2377730000000003E-3</v>
      </c>
      <c r="P928">
        <v>5.6615950000000002E-3</v>
      </c>
      <c r="Q928">
        <v>-5.0396440000000002E-3</v>
      </c>
      <c r="R928">
        <v>1.7888569999999999E-2</v>
      </c>
      <c r="S928">
        <v>4.4924850000000001E-3</v>
      </c>
      <c r="T928">
        <v>9.1034989999999993E-3</v>
      </c>
      <c r="U928">
        <v>2.0753049999999999E-3</v>
      </c>
    </row>
    <row r="929" spans="1:21" x14ac:dyDescent="0.25">
      <c r="A929" s="20">
        <f>0.000000743053*10^9</f>
        <v>743.053</v>
      </c>
      <c r="B929">
        <v>-4.7640449999999997E-3</v>
      </c>
      <c r="C929">
        <v>-1.210446E-3</v>
      </c>
      <c r="D929">
        <v>5.2740119999999998E-3</v>
      </c>
      <c r="E929">
        <v>-1.8332439999999999E-3</v>
      </c>
      <c r="F929">
        <v>6.7461960000000003E-3</v>
      </c>
      <c r="G929">
        <v>1.5381290000000001E-2</v>
      </c>
      <c r="H929">
        <v>4.4896169999999996E-3</v>
      </c>
      <c r="I929">
        <v>-1.080295E-2</v>
      </c>
      <c r="J929">
        <v>2.9004230000000001E-3</v>
      </c>
      <c r="K929">
        <v>2.2141319999999999E-2</v>
      </c>
      <c r="L929">
        <v>3.8101329999999998E-3</v>
      </c>
      <c r="M929">
        <v>7.3985730000000003E-3</v>
      </c>
      <c r="N929">
        <v>1.0797080000000001E-2</v>
      </c>
      <c r="O929">
        <v>1.3175849999999999E-2</v>
      </c>
      <c r="P929">
        <v>5.2545730000000002E-3</v>
      </c>
      <c r="Q929">
        <v>2.0081510000000001E-3</v>
      </c>
      <c r="R929">
        <v>1.082207E-2</v>
      </c>
      <c r="S929">
        <v>8.8690539999999995E-3</v>
      </c>
      <c r="T929">
        <v>1.493279E-2</v>
      </c>
      <c r="U929">
        <v>-5.1825939999999996E-3</v>
      </c>
    </row>
    <row r="930" spans="1:21" x14ac:dyDescent="0.25">
      <c r="A930" s="20">
        <f>0.000000744053*10^9</f>
        <v>744.053</v>
      </c>
      <c r="B930">
        <v>7.0279219999999998E-3</v>
      </c>
      <c r="C930">
        <v>-3.2143079999999999E-3</v>
      </c>
      <c r="D930">
        <v>1.8266300000000001E-3</v>
      </c>
      <c r="E930">
        <v>6.724336E-3</v>
      </c>
      <c r="F930">
        <v>6.8246569999999996E-3</v>
      </c>
      <c r="G930">
        <v>1.001879E-2</v>
      </c>
      <c r="H930">
        <v>-2.8476240000000001E-4</v>
      </c>
      <c r="I930">
        <v>3.6307589999999999E-3</v>
      </c>
      <c r="J930">
        <v>7.1913000000000001E-4</v>
      </c>
      <c r="K930">
        <v>1.2217789999999999E-2</v>
      </c>
      <c r="L930">
        <v>1.186128E-2</v>
      </c>
      <c r="M930">
        <v>1.233304E-2</v>
      </c>
      <c r="N930">
        <v>1.7905099999999999E-3</v>
      </c>
      <c r="O930">
        <v>2.053986E-2</v>
      </c>
      <c r="P930">
        <v>-7.779144E-3</v>
      </c>
      <c r="Q930">
        <v>1.1619920000000001E-2</v>
      </c>
      <c r="R930">
        <v>1.8913269999999999E-3</v>
      </c>
      <c r="S930">
        <v>1.0373729999999999E-2</v>
      </c>
      <c r="T930">
        <v>8.1331600000000004E-3</v>
      </c>
      <c r="U930">
        <v>6.7925080000000003E-5</v>
      </c>
    </row>
    <row r="931" spans="1:21" x14ac:dyDescent="0.25">
      <c r="A931" s="20">
        <f>0.000000745053*10^9</f>
        <v>745.053</v>
      </c>
      <c r="B931">
        <v>1.002216E-2</v>
      </c>
      <c r="C931">
        <v>-2.1940280000000002E-3</v>
      </c>
      <c r="D931">
        <v>9.1223399999999996E-3</v>
      </c>
      <c r="E931">
        <v>1.5181780000000001E-2</v>
      </c>
      <c r="F931">
        <v>1.109986E-2</v>
      </c>
      <c r="G931">
        <v>6.770229E-3</v>
      </c>
      <c r="H931">
        <v>5.4136399999999999E-3</v>
      </c>
      <c r="I931">
        <v>1.3256159999999999E-2</v>
      </c>
      <c r="J931">
        <v>-8.018341E-3</v>
      </c>
      <c r="K931">
        <v>7.740022E-3</v>
      </c>
      <c r="L931">
        <v>1.9572079999999999E-2</v>
      </c>
      <c r="M931">
        <v>1.434125E-2</v>
      </c>
      <c r="N931">
        <v>-1.9412220000000001E-4</v>
      </c>
      <c r="O931">
        <v>1.724316E-2</v>
      </c>
      <c r="P931">
        <v>-1.2532120000000001E-2</v>
      </c>
      <c r="Q931">
        <v>1.6679989999999999E-2</v>
      </c>
      <c r="R931">
        <v>-6.6047160000000001E-3</v>
      </c>
      <c r="S931">
        <v>-6.2804419999999998E-4</v>
      </c>
      <c r="T931">
        <v>-2.8235449999999998E-3</v>
      </c>
      <c r="U931">
        <v>4.7276039999999998E-3</v>
      </c>
    </row>
    <row r="932" spans="1:21" x14ac:dyDescent="0.25">
      <c r="A932" s="20">
        <f>0.000000746053*10^9</f>
        <v>746.053</v>
      </c>
      <c r="B932">
        <v>5.5350770000000002E-3</v>
      </c>
      <c r="C932">
        <v>-2.6393459999999999E-3</v>
      </c>
      <c r="D932">
        <v>9.7158829999999998E-3</v>
      </c>
      <c r="E932">
        <v>1.4294589999999999E-2</v>
      </c>
      <c r="F932">
        <v>1.187655E-2</v>
      </c>
      <c r="G932">
        <v>8.4130650000000008E-3</v>
      </c>
      <c r="H932">
        <v>1.9621070000000001E-2</v>
      </c>
      <c r="I932">
        <v>1.758751E-3</v>
      </c>
      <c r="J932">
        <v>-1.2384910000000001E-2</v>
      </c>
      <c r="K932">
        <v>1.485119E-2</v>
      </c>
      <c r="L932">
        <v>2.4797039999999999E-2</v>
      </c>
      <c r="M932">
        <v>7.8813089999999995E-3</v>
      </c>
      <c r="N932">
        <v>1.1183169999999999E-2</v>
      </c>
      <c r="O932">
        <v>9.0764829999999998E-3</v>
      </c>
      <c r="P932">
        <v>8.649075E-4</v>
      </c>
      <c r="Q932">
        <v>6.5288000000000004E-3</v>
      </c>
      <c r="R932">
        <v>-1.031898E-2</v>
      </c>
      <c r="S932">
        <v>-4.4426589999999998E-3</v>
      </c>
      <c r="T932">
        <v>-6.4253380000000001E-3</v>
      </c>
      <c r="U932">
        <v>-4.532655E-3</v>
      </c>
    </row>
    <row r="933" spans="1:21" x14ac:dyDescent="0.25">
      <c r="A933" s="20">
        <f>0.000000747053*10^9</f>
        <v>747.053</v>
      </c>
      <c r="B933">
        <v>-1.2079110000000001E-3</v>
      </c>
      <c r="C933">
        <v>-3.1980590000000001E-3</v>
      </c>
      <c r="D933">
        <v>4.7564390000000003E-3</v>
      </c>
      <c r="E933">
        <v>1.2866839999999999E-2</v>
      </c>
      <c r="F933">
        <v>1.482992E-2</v>
      </c>
      <c r="G933">
        <v>3.3713020000000001E-3</v>
      </c>
      <c r="H933">
        <v>1.7912810000000001E-2</v>
      </c>
      <c r="I933">
        <v>-4.3096799999999998E-3</v>
      </c>
      <c r="J933">
        <v>-6.6944210000000005E-4</v>
      </c>
      <c r="K933">
        <v>1.4020319999999999E-2</v>
      </c>
      <c r="L933">
        <v>1.7689779999999999E-2</v>
      </c>
      <c r="M933">
        <v>3.905136E-3</v>
      </c>
      <c r="N933">
        <v>2.0857270000000001E-2</v>
      </c>
      <c r="O933">
        <v>5.5051049999999997E-3</v>
      </c>
      <c r="P933">
        <v>1.4339019999999999E-2</v>
      </c>
      <c r="Q933">
        <v>-1.8864400000000001E-3</v>
      </c>
      <c r="R933">
        <v>-4.2321030000000001E-3</v>
      </c>
      <c r="S933">
        <v>3.0409589999999998E-4</v>
      </c>
      <c r="T933">
        <v>-2.5692750000000002E-3</v>
      </c>
      <c r="U933">
        <v>-1.214937E-2</v>
      </c>
    </row>
    <row r="934" spans="1:21" x14ac:dyDescent="0.25">
      <c r="A934" s="20">
        <f>0.000000748053*10^9</f>
        <v>748.053</v>
      </c>
      <c r="B934">
        <v>-5.6232060000000004E-3</v>
      </c>
      <c r="C934">
        <v>8.9614640000000006E-3</v>
      </c>
      <c r="D934">
        <v>2.0317619999999999E-3</v>
      </c>
      <c r="E934">
        <v>8.6683520000000007E-3</v>
      </c>
      <c r="F934">
        <v>2.293653E-2</v>
      </c>
      <c r="G934">
        <v>-2.1215919999999998E-3</v>
      </c>
      <c r="H934">
        <v>2.171301E-3</v>
      </c>
      <c r="I934">
        <v>-2.5212010000000003E-4</v>
      </c>
      <c r="J934">
        <v>1.750121E-2</v>
      </c>
      <c r="K934">
        <v>2.6815620000000002E-3</v>
      </c>
      <c r="L934">
        <v>2.9806759999999998E-3</v>
      </c>
      <c r="M934">
        <v>9.3829919999999997E-3</v>
      </c>
      <c r="N934">
        <v>1.387422E-2</v>
      </c>
      <c r="O934">
        <v>7.2099659999999999E-3</v>
      </c>
      <c r="P934">
        <v>9.2052409999999994E-3</v>
      </c>
      <c r="Q934">
        <v>-9.9212150000000006E-4</v>
      </c>
      <c r="R934">
        <v>1.039792E-2</v>
      </c>
      <c r="S934">
        <v>1.6574440000000001E-3</v>
      </c>
      <c r="T934">
        <v>4.874621E-3</v>
      </c>
      <c r="U934">
        <v>-3.6392989999999999E-3</v>
      </c>
    </row>
    <row r="935" spans="1:21" x14ac:dyDescent="0.25">
      <c r="A935" s="20">
        <f>0.000000749053*10^9</f>
        <v>749.053</v>
      </c>
      <c r="B935">
        <v>4.4770069999999999E-3</v>
      </c>
      <c r="C935">
        <v>1.278397E-2</v>
      </c>
      <c r="D935">
        <v>-3.6812059999999998E-3</v>
      </c>
      <c r="E935">
        <v>-1.136881E-3</v>
      </c>
      <c r="F935">
        <v>2.23001E-2</v>
      </c>
      <c r="G935">
        <v>2.383156E-3</v>
      </c>
      <c r="H935">
        <v>6.5673870000000005E-4</v>
      </c>
      <c r="I935">
        <v>-4.9590499999999996E-3</v>
      </c>
      <c r="J935">
        <v>2.0458480000000001E-2</v>
      </c>
      <c r="K935">
        <v>2.549136E-3</v>
      </c>
      <c r="L935">
        <v>-4.5765520000000002E-3</v>
      </c>
      <c r="M935">
        <v>1.293585E-2</v>
      </c>
      <c r="N935">
        <v>1.342525E-4</v>
      </c>
      <c r="O935">
        <v>8.1012140000000007E-3</v>
      </c>
      <c r="P935">
        <v>1.513354E-3</v>
      </c>
      <c r="Q935">
        <v>-2.3734860000000002E-3</v>
      </c>
      <c r="R935">
        <v>1.930053E-2</v>
      </c>
      <c r="S935">
        <v>-6.6633380000000004E-3</v>
      </c>
      <c r="T935">
        <v>1.036282E-2</v>
      </c>
      <c r="U935">
        <v>1.630432E-3</v>
      </c>
    </row>
    <row r="936" spans="1:21" x14ac:dyDescent="0.25">
      <c r="A936" s="20">
        <f>0.000000750053*10^9</f>
        <v>750.053</v>
      </c>
      <c r="B936">
        <v>1.7605409999999998E-2</v>
      </c>
      <c r="C936">
        <v>2.281819E-3</v>
      </c>
      <c r="D936">
        <v>-7.9713760000000005E-3</v>
      </c>
      <c r="E936">
        <v>-4.2910989999999998E-4</v>
      </c>
      <c r="F936">
        <v>1.3669280000000001E-2</v>
      </c>
      <c r="G936">
        <v>3.097921E-3</v>
      </c>
      <c r="H936">
        <v>1.0544349999999999E-2</v>
      </c>
      <c r="I936">
        <v>-1.1855009999999999E-2</v>
      </c>
      <c r="J936">
        <v>7.0391619999999998E-3</v>
      </c>
      <c r="K936">
        <v>8.3504719999999994E-3</v>
      </c>
      <c r="L936">
        <v>-4.4780339999999997E-3</v>
      </c>
      <c r="M936">
        <v>8.7755109999999997E-3</v>
      </c>
      <c r="N936">
        <v>4.1073860000000002E-3</v>
      </c>
      <c r="O936">
        <v>-2.316288E-4</v>
      </c>
      <c r="P936">
        <v>8.2325030000000004E-3</v>
      </c>
      <c r="Q936">
        <v>-9.3018349999999996E-4</v>
      </c>
      <c r="R936">
        <v>1.6210019999999999E-2</v>
      </c>
      <c r="S936">
        <v>-1.6057490000000001E-2</v>
      </c>
      <c r="T936">
        <v>8.8147799999999995E-3</v>
      </c>
      <c r="U936">
        <v>-7.0281320000000003E-3</v>
      </c>
    </row>
    <row r="937" spans="1:21" x14ac:dyDescent="0.25">
      <c r="A937" s="20">
        <f>0.000000751053*10^9</f>
        <v>751.053</v>
      </c>
      <c r="B937">
        <v>1.002187E-2</v>
      </c>
      <c r="C937">
        <v>7.9470880000000004E-4</v>
      </c>
      <c r="D937">
        <v>-1.327434E-4</v>
      </c>
      <c r="E937">
        <v>6.7004589999999998E-3</v>
      </c>
      <c r="F937">
        <v>1.025474E-2</v>
      </c>
      <c r="G937">
        <v>3.5248900000000001E-3</v>
      </c>
      <c r="H937">
        <v>1.2323239999999999E-2</v>
      </c>
      <c r="I937">
        <v>-8.9136460000000008E-3</v>
      </c>
      <c r="J937">
        <v>-1.9918800000000001E-3</v>
      </c>
      <c r="K937">
        <v>2.072942E-4</v>
      </c>
      <c r="L937">
        <v>-9.0938909999999996E-4</v>
      </c>
      <c r="M937">
        <v>6.0879100000000002E-3</v>
      </c>
      <c r="N937">
        <v>1.8624709999999999E-2</v>
      </c>
      <c r="O937">
        <v>-4.9652979999999999E-3</v>
      </c>
      <c r="P937">
        <v>1.101185E-2</v>
      </c>
      <c r="Q937">
        <v>4.7151600000000004E-3</v>
      </c>
      <c r="R937">
        <v>1.3883370000000001E-2</v>
      </c>
      <c r="S937">
        <v>-7.1763440000000003E-3</v>
      </c>
      <c r="T937">
        <v>-2.7126020000000002E-3</v>
      </c>
      <c r="U937">
        <v>-1.447129E-2</v>
      </c>
    </row>
    <row r="938" spans="1:21" x14ac:dyDescent="0.25">
      <c r="A938" s="20">
        <f>0.000000752053*10^9</f>
        <v>752.053</v>
      </c>
      <c r="B938">
        <v>-2.0817330000000001E-3</v>
      </c>
      <c r="C938">
        <v>1.3773769999999999E-4</v>
      </c>
      <c r="D938">
        <v>1.4715840000000001E-2</v>
      </c>
      <c r="E938">
        <v>1.1351450000000001E-2</v>
      </c>
      <c r="F938">
        <v>1.278929E-2</v>
      </c>
      <c r="G938">
        <v>1.0968779999999999E-2</v>
      </c>
      <c r="H938">
        <v>1.219901E-2</v>
      </c>
      <c r="I938">
        <v>1.19501E-3</v>
      </c>
      <c r="J938">
        <v>2.2568409999999999E-3</v>
      </c>
      <c r="K938">
        <v>-1.0784E-2</v>
      </c>
      <c r="L938">
        <v>-2.031518E-3</v>
      </c>
      <c r="M938">
        <v>9.3275119999999996E-3</v>
      </c>
      <c r="N938">
        <v>1.528988E-2</v>
      </c>
      <c r="O938">
        <v>6.4644780000000001E-3</v>
      </c>
      <c r="P938">
        <v>5.4818010000000003E-4</v>
      </c>
      <c r="Q938">
        <v>2.2896549999999998E-3</v>
      </c>
      <c r="R938">
        <v>1.7690250000000001E-2</v>
      </c>
      <c r="S938">
        <v>1.1347060000000001E-2</v>
      </c>
      <c r="T938">
        <v>-1.8296969999999999E-2</v>
      </c>
      <c r="U938">
        <v>-1.571115E-2</v>
      </c>
    </row>
    <row r="939" spans="1:21" x14ac:dyDescent="0.25">
      <c r="A939" s="20">
        <f>0.000000753053*10^9</f>
        <v>753.053</v>
      </c>
      <c r="B939">
        <v>3.9403370000000004E-3</v>
      </c>
      <c r="C939">
        <v>-6.6372100000000002E-3</v>
      </c>
      <c r="D939">
        <v>1.652992E-2</v>
      </c>
      <c r="E939">
        <v>1.797402E-2</v>
      </c>
      <c r="F939">
        <v>1.080104E-2</v>
      </c>
      <c r="G939">
        <v>8.4786189999999997E-3</v>
      </c>
      <c r="H939">
        <v>1.6986290000000001E-2</v>
      </c>
      <c r="I939">
        <v>4.6570209999999999E-3</v>
      </c>
      <c r="J939">
        <v>6.6100839999999996E-3</v>
      </c>
      <c r="K939">
        <v>-9.1943679999999996E-3</v>
      </c>
      <c r="L939">
        <v>-1.1866649999999999E-2</v>
      </c>
      <c r="M939">
        <v>1.249929E-2</v>
      </c>
      <c r="N939">
        <v>-7.4266930000000005E-4</v>
      </c>
      <c r="O939">
        <v>1.23558E-2</v>
      </c>
      <c r="P939">
        <v>9.5702190000000005E-4</v>
      </c>
      <c r="Q939">
        <v>-4.4520640000000004E-3</v>
      </c>
      <c r="R939">
        <v>1.7035620000000001E-2</v>
      </c>
      <c r="S939">
        <v>1.3499529999999999E-2</v>
      </c>
      <c r="T939">
        <v>-1.981345E-2</v>
      </c>
      <c r="U939">
        <v>-5.2406199999999997E-3</v>
      </c>
    </row>
    <row r="940" spans="1:21" x14ac:dyDescent="0.25">
      <c r="A940" s="20">
        <f>0.000000754053*10^9</f>
        <v>754.053</v>
      </c>
      <c r="B940">
        <v>7.9968390000000004E-3</v>
      </c>
      <c r="C940">
        <v>-2.0558030000000001E-3</v>
      </c>
      <c r="D940">
        <v>8.8837010000000001E-4</v>
      </c>
      <c r="E940">
        <v>1.7870049999999998E-2</v>
      </c>
      <c r="F940">
        <v>2.1783829999999999E-3</v>
      </c>
      <c r="G940">
        <v>3.0264150000000002E-3</v>
      </c>
      <c r="H940">
        <v>1.035139E-2</v>
      </c>
      <c r="I940">
        <v>-2.6742390000000001E-3</v>
      </c>
      <c r="J940">
        <v>3.764515E-3</v>
      </c>
      <c r="K940">
        <v>-1.7575589999999999E-3</v>
      </c>
      <c r="L940">
        <v>-1.759202E-2</v>
      </c>
      <c r="M940">
        <v>1.213115E-2</v>
      </c>
      <c r="N940">
        <v>-7.4474559999999999E-3</v>
      </c>
      <c r="O940">
        <v>-1.4429320000000001E-3</v>
      </c>
      <c r="P940">
        <v>1.5753099999999999E-2</v>
      </c>
      <c r="Q940">
        <v>-1.759756E-5</v>
      </c>
      <c r="R940">
        <v>5.0477940000000004E-3</v>
      </c>
      <c r="S940">
        <v>2.5290460000000001E-3</v>
      </c>
      <c r="T940">
        <v>-2.9719619999999999E-3</v>
      </c>
      <c r="U940">
        <v>9.2372319999999997E-3</v>
      </c>
    </row>
    <row r="941" spans="1:21" x14ac:dyDescent="0.25">
      <c r="A941" s="20">
        <f>0.000000755053*10^9</f>
        <v>755.053</v>
      </c>
      <c r="B941">
        <v>-2.8299019999999999E-5</v>
      </c>
      <c r="C941">
        <v>1.0935490000000001E-2</v>
      </c>
      <c r="D941">
        <v>-1.175147E-2</v>
      </c>
      <c r="E941">
        <v>1.034585E-2</v>
      </c>
      <c r="F941">
        <v>1.4987780000000001E-3</v>
      </c>
      <c r="G941">
        <v>4.4747859999999997E-3</v>
      </c>
      <c r="H941">
        <v>-4.767383E-3</v>
      </c>
      <c r="I941">
        <v>-6.4889229999999997E-3</v>
      </c>
      <c r="J941">
        <v>4.8924800000000003E-3</v>
      </c>
      <c r="K941">
        <v>4.37434E-3</v>
      </c>
      <c r="L941">
        <v>-6.9331200000000001E-3</v>
      </c>
      <c r="M941">
        <v>9.3687040000000003E-3</v>
      </c>
      <c r="N941">
        <v>-2.2933879999999999E-3</v>
      </c>
      <c r="O941">
        <v>-9.3392849999999993E-3</v>
      </c>
      <c r="P941">
        <v>1.215108E-2</v>
      </c>
      <c r="Q941">
        <v>1.1026040000000001E-2</v>
      </c>
      <c r="R941">
        <v>-2.5390030000000002E-3</v>
      </c>
      <c r="S941">
        <v>-2.7554490000000001E-3</v>
      </c>
      <c r="T941">
        <v>2.9974839999999999E-3</v>
      </c>
      <c r="U941">
        <v>5.9601680000000001E-3</v>
      </c>
    </row>
    <row r="942" spans="1:21" x14ac:dyDescent="0.25">
      <c r="A942" s="20">
        <f>0.000000756053*10^9</f>
        <v>756.053</v>
      </c>
      <c r="B942">
        <v>-2.3166329999999998E-3</v>
      </c>
      <c r="C942">
        <v>1.617586E-2</v>
      </c>
      <c r="D942">
        <v>-1.149408E-2</v>
      </c>
      <c r="E942">
        <v>9.9781490000000004E-3</v>
      </c>
      <c r="F942">
        <v>1.141351E-2</v>
      </c>
      <c r="G942">
        <v>-8.9125990000000002E-4</v>
      </c>
      <c r="H942">
        <v>-8.0467869999999997E-3</v>
      </c>
      <c r="I942">
        <v>8.8670470000000001E-4</v>
      </c>
      <c r="J942">
        <v>1.432724E-2</v>
      </c>
      <c r="K942">
        <v>6.8712469999999996E-3</v>
      </c>
      <c r="L942">
        <v>5.222745E-3</v>
      </c>
      <c r="M942">
        <v>7.4556809999999996E-3</v>
      </c>
      <c r="N942">
        <v>7.6898189999999996E-3</v>
      </c>
      <c r="O942">
        <v>4.2469659999999996E-3</v>
      </c>
      <c r="P942">
        <v>-4.1153889999999997E-3</v>
      </c>
      <c r="Q942">
        <v>1.507734E-2</v>
      </c>
      <c r="R942">
        <v>8.9737250000000001E-3</v>
      </c>
      <c r="S942">
        <v>4.972698E-4</v>
      </c>
      <c r="T942">
        <v>-1.4593500000000001E-2</v>
      </c>
      <c r="U942">
        <v>-2.573924E-3</v>
      </c>
    </row>
    <row r="943" spans="1:21" x14ac:dyDescent="0.25">
      <c r="A943" s="20">
        <f>0.000000757053*10^9</f>
        <v>757.053</v>
      </c>
      <c r="B943">
        <v>2.9702859999999999E-3</v>
      </c>
      <c r="C943">
        <v>8.1619529999999996E-3</v>
      </c>
      <c r="D943">
        <v>1.8485940000000001E-3</v>
      </c>
      <c r="E943">
        <v>1.1000589999999999E-2</v>
      </c>
      <c r="F943">
        <v>1.668449E-2</v>
      </c>
      <c r="G943">
        <v>-9.6047679999999996E-3</v>
      </c>
      <c r="H943">
        <v>-5.4908759999999996E-4</v>
      </c>
      <c r="I943">
        <v>1.109402E-2</v>
      </c>
      <c r="J943">
        <v>2.139624E-2</v>
      </c>
      <c r="K943">
        <v>5.9139930000000002E-3</v>
      </c>
      <c r="L943">
        <v>-3.9945090000000003E-3</v>
      </c>
      <c r="M943">
        <v>5.1521149999999996E-3</v>
      </c>
      <c r="N943">
        <v>8.6968719999999996E-3</v>
      </c>
      <c r="O943">
        <v>1.4200620000000001E-2</v>
      </c>
      <c r="P943">
        <v>-3.628652E-3</v>
      </c>
      <c r="Q943">
        <v>1.124518E-2</v>
      </c>
      <c r="R943">
        <v>1.7935860000000001E-2</v>
      </c>
      <c r="S943">
        <v>5.107739E-3</v>
      </c>
      <c r="T943">
        <v>-2.3826610000000002E-2</v>
      </c>
      <c r="U943">
        <v>-7.9240549999999999E-4</v>
      </c>
    </row>
    <row r="944" spans="1:21" x14ac:dyDescent="0.25">
      <c r="A944" s="20">
        <f>0.000000758053*10^9</f>
        <v>758.053</v>
      </c>
      <c r="B944">
        <v>8.5506560000000002E-3</v>
      </c>
      <c r="C944">
        <v>-2.5824019999999998E-4</v>
      </c>
      <c r="D944">
        <v>1.258577E-2</v>
      </c>
      <c r="E944">
        <v>3.339912E-3</v>
      </c>
      <c r="F944">
        <v>8.5975059999999996E-3</v>
      </c>
      <c r="G944">
        <v>-6.5141030000000003E-3</v>
      </c>
      <c r="H944">
        <v>9.2710610000000006E-3</v>
      </c>
      <c r="I944">
        <v>1.106821E-2</v>
      </c>
      <c r="J944">
        <v>2.1880589999999998E-2</v>
      </c>
      <c r="K944">
        <v>2.663931E-3</v>
      </c>
      <c r="L944">
        <v>-1.8620930000000001E-2</v>
      </c>
      <c r="M944">
        <v>2.086676E-3</v>
      </c>
      <c r="N944">
        <v>4.9091309999999997E-3</v>
      </c>
      <c r="O944">
        <v>5.8396309999999996E-3</v>
      </c>
      <c r="P944">
        <v>1.545358E-4</v>
      </c>
      <c r="Q944">
        <v>5.1942790000000002E-4</v>
      </c>
      <c r="R944">
        <v>7.8508959999999996E-3</v>
      </c>
      <c r="S944">
        <v>2.9344409999999999E-3</v>
      </c>
      <c r="T944">
        <v>-9.7406190000000007E-3</v>
      </c>
      <c r="U944">
        <v>-2.6391650000000002E-3</v>
      </c>
    </row>
    <row r="945" spans="1:21" x14ac:dyDescent="0.25">
      <c r="A945" s="20">
        <f>0.000000759053*10^9</f>
        <v>759.053</v>
      </c>
      <c r="B945">
        <v>9.8432569999999994E-3</v>
      </c>
      <c r="C945">
        <v>3.1489450000000002E-3</v>
      </c>
      <c r="D945">
        <v>3.2017339999999999E-3</v>
      </c>
      <c r="E945">
        <v>2.2909330000000002E-3</v>
      </c>
      <c r="F945">
        <v>3.357166E-4</v>
      </c>
      <c r="G945">
        <v>1.5105439999999999E-3</v>
      </c>
      <c r="H945">
        <v>9.0511680000000001E-3</v>
      </c>
      <c r="I945">
        <v>9.5567489999999998E-3</v>
      </c>
      <c r="J945">
        <v>1.9007989999999999E-2</v>
      </c>
      <c r="K945">
        <v>-5.1415920000000004E-3</v>
      </c>
      <c r="L945">
        <v>-1.1729359999999999E-2</v>
      </c>
      <c r="M945">
        <v>4.013534E-3</v>
      </c>
      <c r="N945">
        <v>1.2155010000000001E-2</v>
      </c>
      <c r="O945">
        <v>2.5681129999999999E-3</v>
      </c>
      <c r="P945">
        <v>1.742685E-4</v>
      </c>
      <c r="Q945">
        <v>-1.6606010000000001E-2</v>
      </c>
      <c r="R945">
        <v>7.189141E-4</v>
      </c>
      <c r="S945">
        <v>-2.6865719999999999E-3</v>
      </c>
      <c r="T945">
        <v>4.3038690000000001E-3</v>
      </c>
      <c r="U945">
        <v>-7.2248269999999996E-3</v>
      </c>
    </row>
    <row r="946" spans="1:21" x14ac:dyDescent="0.25">
      <c r="A946" s="20">
        <f>0.000000760053*10^9</f>
        <v>760.053</v>
      </c>
      <c r="B946">
        <v>1.087249E-2</v>
      </c>
      <c r="C946">
        <v>8.279125E-3</v>
      </c>
      <c r="D946">
        <v>-1.8147549999999999E-3</v>
      </c>
      <c r="E946">
        <v>1.1986159999999999E-2</v>
      </c>
      <c r="F946">
        <v>8.4341030000000001E-3</v>
      </c>
      <c r="G946">
        <v>2.6447570000000002E-3</v>
      </c>
      <c r="H946">
        <v>-4.4689339999999999E-3</v>
      </c>
      <c r="I946">
        <v>1.530571E-2</v>
      </c>
      <c r="J946">
        <v>1.3915479999999999E-2</v>
      </c>
      <c r="K946">
        <v>-9.7740510000000006E-3</v>
      </c>
      <c r="L946">
        <v>2.5945930000000001E-3</v>
      </c>
      <c r="M946">
        <v>5.1299470000000002E-3</v>
      </c>
      <c r="N946">
        <v>1.55228E-2</v>
      </c>
      <c r="O946">
        <v>1.8376590000000002E-2</v>
      </c>
      <c r="P946">
        <v>3.2368520000000001E-3</v>
      </c>
      <c r="Q946">
        <v>-2.4554380000000001E-2</v>
      </c>
      <c r="R946">
        <v>8.4623979999999994E-3</v>
      </c>
      <c r="S946">
        <v>1.8477479999999999E-4</v>
      </c>
      <c r="T946">
        <v>2.7110329999999998E-3</v>
      </c>
      <c r="U946">
        <v>6.5512269999999997E-4</v>
      </c>
    </row>
    <row r="947" spans="1:21" x14ac:dyDescent="0.25">
      <c r="A947" s="20">
        <f>0.000000761053*10^9</f>
        <v>761.053</v>
      </c>
      <c r="B947">
        <v>1.5732920000000001E-2</v>
      </c>
      <c r="C947">
        <v>7.8887669999999997E-3</v>
      </c>
      <c r="D947">
        <v>8.2567170000000002E-3</v>
      </c>
      <c r="E947">
        <v>1.1850319999999999E-2</v>
      </c>
      <c r="F947">
        <v>1.388937E-2</v>
      </c>
      <c r="G947">
        <v>5.0424049999999998E-3</v>
      </c>
      <c r="H947">
        <v>-8.7118930000000001E-3</v>
      </c>
      <c r="I947">
        <v>8.0816480000000003E-3</v>
      </c>
      <c r="J947">
        <v>5.396156E-3</v>
      </c>
      <c r="K947">
        <v>-1.2427320000000001E-3</v>
      </c>
      <c r="L947">
        <v>5.0074020000000002E-3</v>
      </c>
      <c r="M947">
        <v>3.6842390000000002E-3</v>
      </c>
      <c r="N947">
        <v>6.1779160000000003E-3</v>
      </c>
      <c r="O947">
        <v>2.525442E-2</v>
      </c>
      <c r="P947">
        <v>-1.220386E-3</v>
      </c>
      <c r="Q947">
        <v>-1.05533E-2</v>
      </c>
      <c r="R947">
        <v>1.4909779999999999E-2</v>
      </c>
      <c r="S947">
        <v>2.1756610000000002E-3</v>
      </c>
      <c r="T947">
        <v>-3.7095380000000001E-3</v>
      </c>
      <c r="U947">
        <v>1.354767E-2</v>
      </c>
    </row>
    <row r="948" spans="1:21" x14ac:dyDescent="0.25">
      <c r="A948" s="20">
        <f>0.000000762053*10^9</f>
        <v>762.053</v>
      </c>
      <c r="B948">
        <v>1.401613E-2</v>
      </c>
      <c r="C948">
        <v>5.9113309999999997E-3</v>
      </c>
      <c r="D948">
        <v>8.2778550000000006E-3</v>
      </c>
      <c r="E948">
        <v>1.2779040000000001E-3</v>
      </c>
      <c r="F948">
        <v>5.7923949999999997E-3</v>
      </c>
      <c r="G948">
        <v>1.058834E-2</v>
      </c>
      <c r="H948">
        <v>4.1013129999999997E-3</v>
      </c>
      <c r="I948">
        <v>-3.6822830000000002E-3</v>
      </c>
      <c r="J948">
        <v>-1.4251770000000001E-4</v>
      </c>
      <c r="K948">
        <v>3.580677E-3</v>
      </c>
      <c r="L948">
        <v>4.4782509999999999E-3</v>
      </c>
      <c r="M948">
        <v>1.4431750000000001E-3</v>
      </c>
      <c r="N948">
        <v>2.0584549999999998E-3</v>
      </c>
      <c r="O948">
        <v>6.3594819999999996E-3</v>
      </c>
      <c r="P948">
        <v>-5.0488490000000002E-3</v>
      </c>
      <c r="Q948">
        <v>1.1281100000000001E-2</v>
      </c>
      <c r="R948">
        <v>1.062987E-2</v>
      </c>
      <c r="S948">
        <v>-2.1374699999999998E-3</v>
      </c>
      <c r="T948">
        <v>3.4660569999999998E-3</v>
      </c>
      <c r="U948">
        <v>1.3881869999999999E-2</v>
      </c>
    </row>
    <row r="949" spans="1:21" x14ac:dyDescent="0.25">
      <c r="A949" s="20">
        <f>0.000000763053*10^9</f>
        <v>763.053</v>
      </c>
      <c r="B949">
        <v>5.2644720000000001E-3</v>
      </c>
      <c r="C949">
        <v>5.21194E-3</v>
      </c>
      <c r="D949">
        <v>-5.1181839999999996E-4</v>
      </c>
      <c r="E949">
        <v>-2.001797E-4</v>
      </c>
      <c r="F949">
        <v>4.32979E-3</v>
      </c>
      <c r="G949">
        <v>1.3069290000000001E-2</v>
      </c>
      <c r="H949">
        <v>1.2494669999999999E-2</v>
      </c>
      <c r="I949">
        <v>5.8762509999999999E-3</v>
      </c>
      <c r="J949">
        <v>5.4212729999999999E-3</v>
      </c>
      <c r="K949">
        <v>-8.6164450000000004E-3</v>
      </c>
      <c r="L949">
        <v>-7.5077409999999999E-4</v>
      </c>
      <c r="M949">
        <v>-5.5268280000000001E-3</v>
      </c>
      <c r="N949">
        <v>5.2970589999999998E-3</v>
      </c>
      <c r="O949">
        <v>-8.5119489999999996E-3</v>
      </c>
      <c r="P949">
        <v>-3.3273949999999998E-4</v>
      </c>
      <c r="Q949">
        <v>2.2923720000000002E-2</v>
      </c>
      <c r="R949">
        <v>7.4286880000000001E-3</v>
      </c>
      <c r="S949">
        <v>7.8950410000000002E-3</v>
      </c>
      <c r="T949">
        <v>1.620483E-2</v>
      </c>
      <c r="U949">
        <v>2.889464E-3</v>
      </c>
    </row>
    <row r="950" spans="1:21" x14ac:dyDescent="0.25">
      <c r="A950" s="20">
        <f>0.000000764053*10^9</f>
        <v>764.053</v>
      </c>
      <c r="B950">
        <v>4.4612740000000003E-3</v>
      </c>
      <c r="C950">
        <v>-2.3530320000000001E-3</v>
      </c>
      <c r="D950">
        <v>-1.225051E-3</v>
      </c>
      <c r="E950">
        <v>2.0037739999999998E-3</v>
      </c>
      <c r="F950">
        <v>4.1084049999999999E-3</v>
      </c>
      <c r="G950">
        <v>1.394128E-2</v>
      </c>
      <c r="H950">
        <v>9.9082779999999995E-3</v>
      </c>
      <c r="I950">
        <v>1.7581090000000001E-2</v>
      </c>
      <c r="J950">
        <v>1.1012910000000001E-2</v>
      </c>
      <c r="K950">
        <v>-1.109421E-2</v>
      </c>
      <c r="L950">
        <v>-1.072098E-2</v>
      </c>
      <c r="M950">
        <v>-5.1071019999999996E-3</v>
      </c>
      <c r="N950">
        <v>3.1708690000000002E-3</v>
      </c>
      <c r="O950">
        <v>-3.1018740000000001E-3</v>
      </c>
      <c r="P950">
        <v>-1.1125250000000001E-3</v>
      </c>
      <c r="Q950">
        <v>1.406788E-2</v>
      </c>
      <c r="R950">
        <v>1.1358989999999999E-2</v>
      </c>
      <c r="S950">
        <v>1.9537619999999999E-2</v>
      </c>
      <c r="T950">
        <v>7.0624579999999998E-3</v>
      </c>
      <c r="U950">
        <v>-2.507043E-3</v>
      </c>
    </row>
    <row r="951" spans="1:21" x14ac:dyDescent="0.25">
      <c r="A951" s="20">
        <f>0.000000765053*10^9</f>
        <v>765.053</v>
      </c>
      <c r="B951">
        <v>1.6054769999999999E-2</v>
      </c>
      <c r="C951">
        <v>-1.8802900000000001E-2</v>
      </c>
      <c r="D951">
        <v>3.8323910000000001E-3</v>
      </c>
      <c r="E951">
        <v>-6.1264860000000004E-3</v>
      </c>
      <c r="F951">
        <v>-4.2872509999999997E-3</v>
      </c>
      <c r="G951">
        <v>6.8500699999999998E-3</v>
      </c>
      <c r="H951">
        <v>1.1543350000000001E-2</v>
      </c>
      <c r="I951">
        <v>1.5691630000000002E-2</v>
      </c>
      <c r="J951">
        <v>6.3635879999999999E-3</v>
      </c>
      <c r="K951">
        <v>6.1977849999999999E-3</v>
      </c>
      <c r="L951">
        <v>-1.0747639999999999E-2</v>
      </c>
      <c r="M951">
        <v>-2.689519E-3</v>
      </c>
      <c r="N951">
        <v>-9.7731979999999999E-4</v>
      </c>
      <c r="O951">
        <v>2.7740149999999999E-3</v>
      </c>
      <c r="P951">
        <v>3.2642919999999998E-3</v>
      </c>
      <c r="Q951">
        <v>-2.8422450000000002E-3</v>
      </c>
      <c r="R951">
        <v>9.7687780000000005E-3</v>
      </c>
      <c r="S951">
        <v>2.5081220000000002E-3</v>
      </c>
      <c r="T951">
        <v>-1.2816920000000001E-2</v>
      </c>
      <c r="U951">
        <v>-9.4963169999999996E-4</v>
      </c>
    </row>
    <row r="952" spans="1:21" x14ac:dyDescent="0.25">
      <c r="A952" s="20">
        <f>0.000000766053*10^9</f>
        <v>766.053</v>
      </c>
      <c r="B952">
        <v>2.042857E-2</v>
      </c>
      <c r="C952">
        <v>-1.700805E-2</v>
      </c>
      <c r="D952">
        <v>8.3336710000000008E-3</v>
      </c>
      <c r="E952">
        <v>-7.678458E-3</v>
      </c>
      <c r="F952">
        <v>-1.004009E-2</v>
      </c>
      <c r="G952">
        <v>-6.0838719999999997E-3</v>
      </c>
      <c r="H952">
        <v>1.341464E-2</v>
      </c>
      <c r="I952">
        <v>1.269899E-2</v>
      </c>
      <c r="J952">
        <v>2.5415859999999999E-5</v>
      </c>
      <c r="K952">
        <v>1.2409969999999999E-2</v>
      </c>
      <c r="L952">
        <v>-1.1724490000000001E-2</v>
      </c>
      <c r="M952">
        <v>-1.236596E-2</v>
      </c>
      <c r="N952">
        <v>-1.285553E-3</v>
      </c>
      <c r="O952">
        <v>-2.5818970000000001E-3</v>
      </c>
      <c r="P952">
        <v>2.2015960000000001E-2</v>
      </c>
      <c r="Q952">
        <v>-1.0018480000000001E-3</v>
      </c>
      <c r="R952">
        <v>2.3904680000000002E-3</v>
      </c>
      <c r="S952">
        <v>-1.9036640000000001E-2</v>
      </c>
      <c r="T952">
        <v>-1.1460929999999999E-2</v>
      </c>
      <c r="U952">
        <v>-7.5483390000000003E-3</v>
      </c>
    </row>
    <row r="953" spans="1:21" x14ac:dyDescent="0.25">
      <c r="A953" s="20">
        <f>0.000000767053*10^9</f>
        <v>767.053</v>
      </c>
      <c r="B953">
        <v>7.2097940000000003E-3</v>
      </c>
      <c r="C953">
        <v>5.6208480000000003E-3</v>
      </c>
      <c r="D953">
        <v>1.065398E-2</v>
      </c>
      <c r="E953">
        <v>5.7487420000000003E-3</v>
      </c>
      <c r="F953">
        <v>-7.4693839999999999E-3</v>
      </c>
      <c r="G953">
        <v>-7.0983110000000004E-3</v>
      </c>
      <c r="H953">
        <v>7.7177640000000002E-3</v>
      </c>
      <c r="I953">
        <v>9.5174879999999993E-3</v>
      </c>
      <c r="J953">
        <v>2.9289799999999999E-3</v>
      </c>
      <c r="K953">
        <v>2.6413640000000002E-3</v>
      </c>
      <c r="L953">
        <v>-1.2691579999999999E-2</v>
      </c>
      <c r="M953">
        <v>-1.271189E-2</v>
      </c>
      <c r="N953">
        <v>-1.561617E-3</v>
      </c>
      <c r="O953">
        <v>-7.3639049999999996E-3</v>
      </c>
      <c r="P953">
        <v>2.605474E-2</v>
      </c>
      <c r="Q953">
        <v>3.3978020000000001E-3</v>
      </c>
      <c r="R953">
        <v>3.3965620000000001E-3</v>
      </c>
      <c r="S953">
        <v>-1.5644809999999999E-2</v>
      </c>
      <c r="T953">
        <v>1.6039820000000001E-3</v>
      </c>
      <c r="U953">
        <v>-1.511387E-2</v>
      </c>
    </row>
    <row r="954" spans="1:21" x14ac:dyDescent="0.25">
      <c r="A954" s="20">
        <f>0.000000768053*10^9</f>
        <v>768.053</v>
      </c>
      <c r="B954">
        <v>-5.9133969999999999E-3</v>
      </c>
      <c r="C954">
        <v>1.7070999999999999E-2</v>
      </c>
      <c r="D954">
        <v>1.220971E-2</v>
      </c>
      <c r="E954">
        <v>1.1135600000000001E-2</v>
      </c>
      <c r="F954">
        <v>5.5548439999999998E-3</v>
      </c>
      <c r="G954">
        <v>-2.683431E-3</v>
      </c>
      <c r="H954">
        <v>3.6128599999999999E-3</v>
      </c>
      <c r="I954">
        <v>4.399264E-3</v>
      </c>
      <c r="J954">
        <v>6.803328E-3</v>
      </c>
      <c r="K954">
        <v>2.3321560000000002E-3</v>
      </c>
      <c r="L954">
        <v>-4.1972E-4</v>
      </c>
      <c r="M954">
        <v>4.8341340000000003E-3</v>
      </c>
      <c r="N954">
        <v>-3.2780230000000001E-3</v>
      </c>
      <c r="O954">
        <v>5.38881E-3</v>
      </c>
      <c r="P954">
        <v>1.1813850000000001E-2</v>
      </c>
      <c r="Q954">
        <v>-9.9699569999999998E-3</v>
      </c>
      <c r="R954">
        <v>1.175462E-2</v>
      </c>
      <c r="S954">
        <v>-1.7392779999999999E-3</v>
      </c>
      <c r="T954">
        <v>6.051107E-3</v>
      </c>
      <c r="U954">
        <v>-7.5103399999999999E-3</v>
      </c>
    </row>
    <row r="955" spans="1:21" x14ac:dyDescent="0.25">
      <c r="A955" s="20">
        <f>0.000000769053*10^9</f>
        <v>769.053</v>
      </c>
      <c r="B955">
        <v>-6.3809899999999996E-3</v>
      </c>
      <c r="C955">
        <v>1.342633E-2</v>
      </c>
      <c r="D955">
        <v>1.6078229999999999E-2</v>
      </c>
      <c r="E955">
        <v>-4.4861329999999999E-4</v>
      </c>
      <c r="F955">
        <v>1.7737570000000001E-2</v>
      </c>
      <c r="G955">
        <v>-6.588104E-3</v>
      </c>
      <c r="H955">
        <v>3.489869E-3</v>
      </c>
      <c r="I955">
        <v>1.306946E-3</v>
      </c>
      <c r="J955">
        <v>-3.6053299999999999E-3</v>
      </c>
      <c r="K955">
        <v>7.7833939999999999E-3</v>
      </c>
      <c r="L955">
        <v>4.044728E-3</v>
      </c>
      <c r="M955">
        <v>1.847617E-2</v>
      </c>
      <c r="N955">
        <v>-1.006838E-2</v>
      </c>
      <c r="O955">
        <v>2.3309759999999999E-2</v>
      </c>
      <c r="P955">
        <v>3.130608E-3</v>
      </c>
      <c r="Q955">
        <v>-1.3491710000000001E-2</v>
      </c>
      <c r="R955">
        <v>1.2346879999999999E-2</v>
      </c>
      <c r="S955">
        <v>2.4671049999999998E-3</v>
      </c>
      <c r="T955">
        <v>7.5901509999999998E-3</v>
      </c>
      <c r="U955">
        <v>1.335815E-3</v>
      </c>
    </row>
    <row r="956" spans="1:21" x14ac:dyDescent="0.25">
      <c r="A956" s="20">
        <f>0.000000770053*10^9</f>
        <v>770.053</v>
      </c>
      <c r="B956">
        <v>6.489033E-3</v>
      </c>
      <c r="C956">
        <v>4.4671850000000003E-3</v>
      </c>
      <c r="D956">
        <v>1.6410640000000001E-2</v>
      </c>
      <c r="E956">
        <v>-1.0028850000000001E-2</v>
      </c>
      <c r="F956">
        <v>1.0662909999999999E-2</v>
      </c>
      <c r="G956">
        <v>-7.8693879999999997E-3</v>
      </c>
      <c r="H956">
        <v>6.1436449999999997E-3</v>
      </c>
      <c r="I956">
        <v>-7.5380879999999996E-4</v>
      </c>
      <c r="J956">
        <v>-1.182165E-2</v>
      </c>
      <c r="K956">
        <v>3.745048E-3</v>
      </c>
      <c r="L956">
        <v>-2.093854E-3</v>
      </c>
      <c r="M956">
        <v>1.542698E-2</v>
      </c>
      <c r="N956">
        <v>-1.6151450000000001E-2</v>
      </c>
      <c r="O956">
        <v>1.4554060000000001E-2</v>
      </c>
      <c r="P956">
        <v>4.4825790000000004E-3</v>
      </c>
      <c r="Q956">
        <v>4.7107E-3</v>
      </c>
      <c r="R956">
        <v>6.5685409999999998E-3</v>
      </c>
      <c r="S956">
        <v>-1.7661350000000001E-3</v>
      </c>
      <c r="T956">
        <v>9.0639640000000007E-3</v>
      </c>
      <c r="U956">
        <v>1.266339E-3</v>
      </c>
    </row>
    <row r="957" spans="1:21" x14ac:dyDescent="0.25">
      <c r="A957" s="20">
        <f>0.000000771053*10^9</f>
        <v>771.053</v>
      </c>
      <c r="B957">
        <v>2.0741490000000001E-2</v>
      </c>
      <c r="C957">
        <v>-5.7313590000000001E-3</v>
      </c>
      <c r="D957">
        <v>6.0666540000000003E-3</v>
      </c>
      <c r="E957">
        <v>6.6409260000000001E-4</v>
      </c>
      <c r="F957">
        <v>-5.232319E-3</v>
      </c>
      <c r="G957">
        <v>-3.4193650000000002E-3</v>
      </c>
      <c r="H957">
        <v>6.8155919999999997E-3</v>
      </c>
      <c r="I957">
        <v>1.8327529999999999E-3</v>
      </c>
      <c r="J957">
        <v>-2.6853089999999999E-4</v>
      </c>
      <c r="K957">
        <v>2.365284E-3</v>
      </c>
      <c r="L957">
        <v>3.1675259999999999E-3</v>
      </c>
      <c r="M957">
        <v>4.2284410000000003E-3</v>
      </c>
      <c r="N957">
        <v>-1.2917970000000001E-2</v>
      </c>
      <c r="O957">
        <v>-7.4686120000000003E-3</v>
      </c>
      <c r="P957">
        <v>1.212278E-2</v>
      </c>
      <c r="Q957">
        <v>1.3817940000000001E-2</v>
      </c>
      <c r="R957">
        <v>3.2306679999999999E-3</v>
      </c>
      <c r="S957">
        <v>1.7508589999999999E-4</v>
      </c>
      <c r="T957">
        <v>8.2104650000000001E-3</v>
      </c>
      <c r="U957">
        <v>1.5317519999999999E-3</v>
      </c>
    </row>
    <row r="958" spans="1:21" x14ac:dyDescent="0.25">
      <c r="A958" s="20">
        <f>0.000000772053*10^9</f>
        <v>772.053</v>
      </c>
      <c r="B958">
        <v>2.0322300000000001E-2</v>
      </c>
      <c r="C958">
        <v>-3.1727299999999999E-3</v>
      </c>
      <c r="D958">
        <v>-6.9437530000000004E-3</v>
      </c>
      <c r="E958">
        <v>1.826123E-2</v>
      </c>
      <c r="F958">
        <v>-9.8429969999999992E-3</v>
      </c>
      <c r="G958">
        <v>2.3145000000000002E-3</v>
      </c>
      <c r="H958">
        <v>2.0350659999999999E-3</v>
      </c>
      <c r="I958">
        <v>9.9203380000000008E-3</v>
      </c>
      <c r="J958">
        <v>9.2220670000000005E-3</v>
      </c>
      <c r="K958">
        <v>6.8946010000000002E-3</v>
      </c>
      <c r="L958">
        <v>1.6447650000000001E-2</v>
      </c>
      <c r="M958">
        <v>4.4243019999999997E-3</v>
      </c>
      <c r="N958">
        <v>-1.2468760000000001E-2</v>
      </c>
      <c r="O958">
        <v>-5.6506849999999999E-3</v>
      </c>
      <c r="P958">
        <v>1.5235250000000001E-2</v>
      </c>
      <c r="Q958">
        <v>4.9599839999999997E-3</v>
      </c>
      <c r="R958">
        <v>-4.3597009999999997E-3</v>
      </c>
      <c r="S958">
        <v>6.6472010000000002E-3</v>
      </c>
      <c r="T958">
        <v>7.256752E-3</v>
      </c>
      <c r="U958">
        <v>-2.4991979999999998E-4</v>
      </c>
    </row>
    <row r="959" spans="1:21" x14ac:dyDescent="0.25">
      <c r="A959" s="20">
        <f>0.000000773053*10^9</f>
        <v>773.053</v>
      </c>
      <c r="B959">
        <v>1.429736E-2</v>
      </c>
      <c r="C959">
        <v>9.3057799999999996E-3</v>
      </c>
      <c r="D959">
        <v>-1.0801730000000001E-2</v>
      </c>
      <c r="E959">
        <v>1.4269459999999999E-2</v>
      </c>
      <c r="F959">
        <v>-6.9732290000000001E-3</v>
      </c>
      <c r="G959">
        <v>9.5024740000000003E-3</v>
      </c>
      <c r="H959">
        <v>2.3419930000000001E-3</v>
      </c>
      <c r="I959">
        <v>1.049362E-2</v>
      </c>
      <c r="J959">
        <v>-3.8053140000000002E-3</v>
      </c>
      <c r="K959">
        <v>7.5906100000000002E-3</v>
      </c>
      <c r="L959">
        <v>1.7108769999999999E-2</v>
      </c>
      <c r="M959">
        <v>1.440281E-2</v>
      </c>
      <c r="N959">
        <v>-1.9130439999999999E-2</v>
      </c>
      <c r="O959">
        <v>1.0193570000000001E-2</v>
      </c>
      <c r="P959">
        <v>8.7462709999999999E-3</v>
      </c>
      <c r="Q959">
        <v>1.532046E-3</v>
      </c>
      <c r="R959">
        <v>-5.8014900000000003E-3</v>
      </c>
      <c r="S959">
        <v>4.1697469999999997E-3</v>
      </c>
      <c r="T959">
        <v>6.39187E-3</v>
      </c>
      <c r="U959">
        <v>-3.2149470000000001E-3</v>
      </c>
    </row>
    <row r="960" spans="1:21" x14ac:dyDescent="0.25">
      <c r="A960" s="20">
        <f>0.000000774053*10^9</f>
        <v>774.053</v>
      </c>
      <c r="B960">
        <v>1.6346119999999999E-2</v>
      </c>
      <c r="C960">
        <v>1.7197219999999999E-2</v>
      </c>
      <c r="D960">
        <v>-8.1159300000000004E-3</v>
      </c>
      <c r="E960">
        <v>3.2390380000000001E-3</v>
      </c>
      <c r="F960">
        <v>-5.4208379999999999E-3</v>
      </c>
      <c r="G960">
        <v>1.358467E-2</v>
      </c>
      <c r="H960">
        <v>5.9771410000000001E-3</v>
      </c>
      <c r="I960">
        <v>5.5980350000000003E-3</v>
      </c>
      <c r="J960">
        <v>-1.926603E-2</v>
      </c>
      <c r="K960">
        <v>8.7865649999999997E-3</v>
      </c>
      <c r="L960">
        <v>-1.5224229999999999E-4</v>
      </c>
      <c r="M960">
        <v>1.5949189999999999E-2</v>
      </c>
      <c r="N960">
        <v>-1.315526E-2</v>
      </c>
      <c r="O960">
        <v>6.8266409999999996E-3</v>
      </c>
      <c r="P960">
        <v>8.4118490000000001E-4</v>
      </c>
      <c r="Q960">
        <v>9.710682E-3</v>
      </c>
      <c r="R960">
        <v>1.0072330000000001E-2</v>
      </c>
      <c r="S960">
        <v>-6.7973959999999998E-3</v>
      </c>
      <c r="T960">
        <v>1.276363E-2</v>
      </c>
      <c r="U960">
        <v>-3.618554E-3</v>
      </c>
    </row>
    <row r="961" spans="1:21" x14ac:dyDescent="0.25">
      <c r="A961" s="20">
        <f>0.000000775053*10^9</f>
        <v>775.053</v>
      </c>
      <c r="B961">
        <v>2.1116429999999999E-2</v>
      </c>
      <c r="C961">
        <v>2.0006630000000001E-2</v>
      </c>
      <c r="D961">
        <v>-6.8079589999999997E-3</v>
      </c>
      <c r="E961">
        <v>8.7195539999999992E-3</v>
      </c>
      <c r="F961">
        <v>2.4664819999999999E-3</v>
      </c>
      <c r="G961">
        <v>1.672183E-2</v>
      </c>
      <c r="H961">
        <v>-1.5159850000000001E-3</v>
      </c>
      <c r="I961">
        <v>8.6319959999999994E-3</v>
      </c>
      <c r="J961">
        <v>-7.4834649999999999E-3</v>
      </c>
      <c r="K961">
        <v>1.292275E-2</v>
      </c>
      <c r="L961">
        <v>-7.016029E-3</v>
      </c>
      <c r="M961">
        <v>4.1020859999999996E-3</v>
      </c>
      <c r="N961">
        <v>3.819649E-3</v>
      </c>
      <c r="O961">
        <v>-1.052934E-2</v>
      </c>
      <c r="P961">
        <v>-4.8732549999999999E-3</v>
      </c>
      <c r="Q961">
        <v>1.9536370000000001E-2</v>
      </c>
      <c r="R961">
        <v>2.221571E-2</v>
      </c>
      <c r="S961">
        <v>-7.2836439999999997E-3</v>
      </c>
      <c r="T961">
        <v>2.089119E-2</v>
      </c>
      <c r="U961">
        <v>-6.2693380000000002E-3</v>
      </c>
    </row>
    <row r="962" spans="1:21" x14ac:dyDescent="0.25">
      <c r="A962" s="20">
        <f>0.000000776053*10^9</f>
        <v>776.053</v>
      </c>
      <c r="B962">
        <v>2.0740689999999999E-2</v>
      </c>
      <c r="C962">
        <v>1.5216189999999999E-2</v>
      </c>
      <c r="D962">
        <v>-7.067121E-3</v>
      </c>
      <c r="E962">
        <v>1.238293E-2</v>
      </c>
      <c r="F962">
        <v>1.839089E-2</v>
      </c>
      <c r="G962">
        <v>1.331155E-2</v>
      </c>
      <c r="H962">
        <v>-1.159602E-2</v>
      </c>
      <c r="I962">
        <v>1.1217639999999999E-2</v>
      </c>
      <c r="J962">
        <v>1.688185E-2</v>
      </c>
      <c r="K962">
        <v>1.19106E-2</v>
      </c>
      <c r="L962">
        <v>3.8935409999999999E-3</v>
      </c>
      <c r="M962">
        <v>-1.197112E-2</v>
      </c>
      <c r="N962">
        <v>3.7919289999999999E-3</v>
      </c>
      <c r="O962">
        <v>-8.4987780000000002E-3</v>
      </c>
      <c r="P962">
        <v>-3.3169290000000001E-3</v>
      </c>
      <c r="Q962">
        <v>2.0184089999999998E-2</v>
      </c>
      <c r="R962">
        <v>2.2637819999999999E-2</v>
      </c>
      <c r="S962">
        <v>8.2949660000000008E-3</v>
      </c>
      <c r="T962">
        <v>1.382738E-2</v>
      </c>
      <c r="U962">
        <v>-3.7960200000000002E-3</v>
      </c>
    </row>
    <row r="963" spans="1:21" x14ac:dyDescent="0.25">
      <c r="A963" s="20">
        <f>0.000000777053*10^9</f>
        <v>777.053</v>
      </c>
      <c r="B963">
        <v>1.6389419999999998E-2</v>
      </c>
      <c r="C963">
        <v>8.2270510000000008E-3</v>
      </c>
      <c r="D963">
        <v>-6.6300630000000003E-3</v>
      </c>
      <c r="E963">
        <v>7.4273179999999996E-3</v>
      </c>
      <c r="F963">
        <v>1.8127399999999998E-2</v>
      </c>
      <c r="G963">
        <v>-2.5659569999999998E-3</v>
      </c>
      <c r="H963">
        <v>-8.9093569999999997E-3</v>
      </c>
      <c r="I963">
        <v>3.4841519999999999E-3</v>
      </c>
      <c r="J963">
        <v>1.896482E-2</v>
      </c>
      <c r="K963">
        <v>2.366497E-3</v>
      </c>
      <c r="L963">
        <v>1.22091E-3</v>
      </c>
      <c r="M963">
        <v>-1.395454E-2</v>
      </c>
      <c r="N963">
        <v>-6.7275909999999998E-3</v>
      </c>
      <c r="O963">
        <v>5.1921049999999998E-3</v>
      </c>
      <c r="P963">
        <v>3.8999379999999999E-3</v>
      </c>
      <c r="Q963">
        <v>4.6625160000000002E-3</v>
      </c>
      <c r="R963">
        <v>2.1283989999999999E-2</v>
      </c>
      <c r="S963">
        <v>1.000967E-2</v>
      </c>
      <c r="T963">
        <v>5.249302E-3</v>
      </c>
      <c r="U963">
        <v>3.9327119999999997E-3</v>
      </c>
    </row>
    <row r="964" spans="1:21" x14ac:dyDescent="0.25">
      <c r="A964" s="20">
        <f>0.000000778053*10^9</f>
        <v>778.053</v>
      </c>
      <c r="B964">
        <v>1.0220160000000001E-2</v>
      </c>
      <c r="C964">
        <v>8.5308060000000002E-3</v>
      </c>
      <c r="D964">
        <v>-9.305677E-3</v>
      </c>
      <c r="E964">
        <v>7.5706860000000001E-3</v>
      </c>
      <c r="F964">
        <v>-1.7473810000000001E-3</v>
      </c>
      <c r="G964">
        <v>-6.513118E-3</v>
      </c>
      <c r="H964">
        <v>-1.2072999999999999E-3</v>
      </c>
      <c r="I964">
        <v>-7.2348430000000004E-3</v>
      </c>
      <c r="J964">
        <v>3.3879650000000002E-3</v>
      </c>
      <c r="K964">
        <v>-1.2572519999999999E-4</v>
      </c>
      <c r="L964">
        <v>-7.8735160000000005E-3</v>
      </c>
      <c r="M964">
        <v>-3.741402E-3</v>
      </c>
      <c r="N964">
        <v>-6.0083180000000003E-3</v>
      </c>
      <c r="O964">
        <v>2.0327700000000001E-3</v>
      </c>
      <c r="P964">
        <v>5.1827879999999998E-3</v>
      </c>
      <c r="Q964">
        <v>-6.1172780000000003E-3</v>
      </c>
      <c r="R964">
        <v>1.7025599999999998E-2</v>
      </c>
      <c r="S964">
        <v>-1.2890639999999999E-3</v>
      </c>
      <c r="T964">
        <v>8.3406650000000006E-3</v>
      </c>
      <c r="U964">
        <v>4.5032029999999999E-3</v>
      </c>
    </row>
    <row r="965" spans="1:21" x14ac:dyDescent="0.25">
      <c r="A965" s="20">
        <f>0.000000779053*10^9</f>
        <v>779.053</v>
      </c>
      <c r="B965">
        <v>-7.3868980000000006E-5</v>
      </c>
      <c r="C965">
        <v>6.8150390000000002E-3</v>
      </c>
      <c r="D965">
        <v>-9.7720280000000003E-3</v>
      </c>
      <c r="E965">
        <v>1.133938E-2</v>
      </c>
      <c r="F965">
        <v>-9.9675400000000004E-3</v>
      </c>
      <c r="G965">
        <v>9.9901490000000003E-3</v>
      </c>
      <c r="H965">
        <v>1.5116249999999999E-3</v>
      </c>
      <c r="I965">
        <v>-1.297798E-2</v>
      </c>
      <c r="J965">
        <v>-8.8189989999999999E-4</v>
      </c>
      <c r="K965">
        <v>8.2792890000000004E-3</v>
      </c>
      <c r="L965">
        <v>-1.639284E-3</v>
      </c>
      <c r="M965">
        <v>-2.0416570000000001E-3</v>
      </c>
      <c r="N965">
        <v>-1.9496079999999999E-4</v>
      </c>
      <c r="O965">
        <v>-5.6152299999999997E-3</v>
      </c>
      <c r="P965">
        <v>-2.3385540000000001E-3</v>
      </c>
      <c r="Q965">
        <v>2.2749110000000001E-3</v>
      </c>
      <c r="R965">
        <v>7.5168680000000003E-3</v>
      </c>
      <c r="S965">
        <v>-7.5097990000000002E-4</v>
      </c>
      <c r="T965">
        <v>7.7081900000000002E-3</v>
      </c>
      <c r="U965">
        <v>-1.880187E-3</v>
      </c>
    </row>
    <row r="966" spans="1:21" x14ac:dyDescent="0.25">
      <c r="A966" s="20">
        <f>0.000000780053*10^9</f>
        <v>780.053</v>
      </c>
      <c r="B966">
        <v>-1.00681E-2</v>
      </c>
      <c r="C966">
        <v>6.695723E-4</v>
      </c>
      <c r="D966">
        <v>3.6828669999999998E-3</v>
      </c>
      <c r="E966">
        <v>1.045572E-2</v>
      </c>
      <c r="F966">
        <v>3.668405E-3</v>
      </c>
      <c r="G966">
        <v>1.1976550000000001E-2</v>
      </c>
      <c r="H966">
        <v>2.1681320000000001E-3</v>
      </c>
      <c r="I966">
        <v>-9.1578690000000008E-3</v>
      </c>
      <c r="J966">
        <v>8.9097429999999995E-3</v>
      </c>
      <c r="K966">
        <v>6.5413709999999998E-3</v>
      </c>
      <c r="L966">
        <v>4.9707909999999996E-3</v>
      </c>
      <c r="M966">
        <v>-5.9486579999999999E-3</v>
      </c>
      <c r="N966">
        <v>5.3544049999999996E-3</v>
      </c>
      <c r="O966">
        <v>-5.0218279999999999E-3</v>
      </c>
      <c r="P966">
        <v>-7.1873650000000002E-3</v>
      </c>
      <c r="Q966">
        <v>7.3684010000000001E-3</v>
      </c>
      <c r="R966">
        <v>-3.47592E-3</v>
      </c>
      <c r="S966">
        <v>-2.1096829999999998E-3</v>
      </c>
      <c r="T966">
        <v>3.2545510000000001E-3</v>
      </c>
      <c r="U966">
        <v>-1.15701E-2</v>
      </c>
    </row>
    <row r="967" spans="1:21" x14ac:dyDescent="0.25">
      <c r="A967" s="20">
        <f>0.000000781053*10^9</f>
        <v>781.053</v>
      </c>
      <c r="B967">
        <v>-1.228746E-2</v>
      </c>
      <c r="C967">
        <v>-5.2752889999999998E-3</v>
      </c>
      <c r="D967">
        <v>1.431231E-2</v>
      </c>
      <c r="E967">
        <v>7.5285300000000005E-4</v>
      </c>
      <c r="F967">
        <v>1.5726259999999999E-2</v>
      </c>
      <c r="G967">
        <v>-8.8477260000000002E-3</v>
      </c>
      <c r="H967">
        <v>4.900326E-3</v>
      </c>
      <c r="I967">
        <v>2.9215840000000001E-3</v>
      </c>
      <c r="J967">
        <v>9.3224499999999995E-3</v>
      </c>
      <c r="K967">
        <v>4.399076E-4</v>
      </c>
      <c r="L967">
        <v>4.4755680000000001E-3</v>
      </c>
      <c r="M967">
        <v>1.4577850000000001E-3</v>
      </c>
      <c r="N967">
        <v>4.9690070000000001E-3</v>
      </c>
      <c r="O967">
        <v>-2.8850199999999999E-3</v>
      </c>
      <c r="P967">
        <v>4.5307669999999998E-3</v>
      </c>
      <c r="Q967">
        <v>6.536587E-3</v>
      </c>
      <c r="R967">
        <v>-6.3976670000000001E-3</v>
      </c>
      <c r="S967">
        <v>-1.159232E-2</v>
      </c>
      <c r="T967">
        <v>2.9519490000000002E-3</v>
      </c>
      <c r="U967">
        <v>-1.590486E-2</v>
      </c>
    </row>
    <row r="968" spans="1:21" x14ac:dyDescent="0.25">
      <c r="A968" s="20">
        <f>0.000000782053*10^9</f>
        <v>782.053</v>
      </c>
      <c r="B968">
        <v>-9.5821970000000006E-3</v>
      </c>
      <c r="C968">
        <v>-8.0729170000000006E-3</v>
      </c>
      <c r="D968">
        <v>4.5027979999999997E-3</v>
      </c>
      <c r="E968">
        <v>-9.0014080000000007E-3</v>
      </c>
      <c r="F968">
        <v>6.9104279999999997E-3</v>
      </c>
      <c r="G968">
        <v>-1.4938659999999999E-2</v>
      </c>
      <c r="H968">
        <v>4.6029E-3</v>
      </c>
      <c r="I968">
        <v>1.0315339999999999E-2</v>
      </c>
      <c r="J968">
        <v>-1.4492940000000001E-3</v>
      </c>
      <c r="K968">
        <v>4.1150570000000001E-3</v>
      </c>
      <c r="L968">
        <v>4.9341919999999996E-3</v>
      </c>
      <c r="M968">
        <v>1.285508E-2</v>
      </c>
      <c r="N968">
        <v>4.8437370000000003E-5</v>
      </c>
      <c r="O968">
        <v>1.13542E-3</v>
      </c>
      <c r="P968">
        <v>2.0048070000000001E-2</v>
      </c>
      <c r="Q968">
        <v>7.9598020000000002E-3</v>
      </c>
      <c r="R968">
        <v>1.5230809999999999E-3</v>
      </c>
      <c r="S968">
        <v>-1.4817E-2</v>
      </c>
      <c r="T968">
        <v>2.2093299999999998E-3</v>
      </c>
      <c r="U968">
        <v>-1.638425E-2</v>
      </c>
    </row>
    <row r="969" spans="1:21" x14ac:dyDescent="0.25">
      <c r="A969" s="20">
        <f>0.000000783053*10^9</f>
        <v>783.053</v>
      </c>
      <c r="B969">
        <v>-8.9097529999999994E-3</v>
      </c>
      <c r="C969">
        <v>2.4773500000000001E-3</v>
      </c>
      <c r="D969">
        <v>-7.170315E-3</v>
      </c>
      <c r="E969">
        <v>-1.014519E-2</v>
      </c>
      <c r="F969">
        <v>-8.3607149999999995E-3</v>
      </c>
      <c r="G969">
        <v>-1.6831890000000001E-3</v>
      </c>
      <c r="H969">
        <v>3.1595419999999998E-4</v>
      </c>
      <c r="I969">
        <v>1.037599E-2</v>
      </c>
      <c r="J969">
        <v>-2.185294E-3</v>
      </c>
      <c r="K969">
        <v>4.010525E-3</v>
      </c>
      <c r="L969">
        <v>9.3646890000000007E-3</v>
      </c>
      <c r="M969">
        <v>6.4490060000000002E-3</v>
      </c>
      <c r="N969">
        <v>3.933705E-3</v>
      </c>
      <c r="O969">
        <v>5.191467E-3</v>
      </c>
      <c r="P969">
        <v>1.864447E-2</v>
      </c>
      <c r="Q969">
        <v>-1.4395E-3</v>
      </c>
      <c r="R969">
        <v>7.6163730000000001E-3</v>
      </c>
      <c r="S969">
        <v>-1.186009E-2</v>
      </c>
      <c r="T969">
        <v>3.661653E-3</v>
      </c>
      <c r="U969">
        <v>-1.9483940000000002E-2</v>
      </c>
    </row>
    <row r="970" spans="1:21" x14ac:dyDescent="0.25">
      <c r="A970" s="20">
        <f>0.000000784053*10^9</f>
        <v>784.053</v>
      </c>
      <c r="B970">
        <v>-7.5166249999999999E-3</v>
      </c>
      <c r="C970">
        <v>1.516199E-2</v>
      </c>
      <c r="D970">
        <v>-4.7884019999999998E-3</v>
      </c>
      <c r="E970">
        <v>-6.3166799999999999E-3</v>
      </c>
      <c r="F970">
        <v>-6.9801669999999998E-3</v>
      </c>
      <c r="G970">
        <v>-1.049337E-3</v>
      </c>
      <c r="H970">
        <v>-3.2780750000000001E-3</v>
      </c>
      <c r="I970">
        <v>9.0361650000000005E-3</v>
      </c>
      <c r="J970">
        <v>3.6453409999999999E-3</v>
      </c>
      <c r="K970">
        <v>-7.0428790000000004E-4</v>
      </c>
      <c r="L970">
        <v>1.5262400000000001E-2</v>
      </c>
      <c r="M970">
        <v>-7.7747650000000003E-3</v>
      </c>
      <c r="N970">
        <v>3.9384240000000003E-3</v>
      </c>
      <c r="O970">
        <v>7.1062340000000003E-3</v>
      </c>
      <c r="P970">
        <v>1.18361E-2</v>
      </c>
      <c r="Q970">
        <v>-1.091665E-2</v>
      </c>
      <c r="R970">
        <v>9.1563700000000005E-3</v>
      </c>
      <c r="S970">
        <v>-9.7411219999999996E-3</v>
      </c>
      <c r="T970">
        <v>9.3650569999999995E-3</v>
      </c>
      <c r="U970">
        <v>-7.6144689999999996E-3</v>
      </c>
    </row>
    <row r="971" spans="1:21" x14ac:dyDescent="0.25">
      <c r="A971" s="20">
        <f>0.000000785053*10^9</f>
        <v>785.053</v>
      </c>
      <c r="B971">
        <v>-2.1858799999999999E-3</v>
      </c>
      <c r="C971">
        <v>8.1414279999999992E-3</v>
      </c>
      <c r="D971">
        <v>-2.4900209999999998E-3</v>
      </c>
      <c r="E971">
        <v>-1.4601340000000001E-3</v>
      </c>
      <c r="F971">
        <v>6.2894730000000003E-3</v>
      </c>
      <c r="G971">
        <v>-1.3757790000000001E-2</v>
      </c>
      <c r="H971">
        <v>-7.4153209999999999E-3</v>
      </c>
      <c r="I971">
        <v>-2.5372229999999999E-3</v>
      </c>
      <c r="J971">
        <v>1.8327670000000001E-4</v>
      </c>
      <c r="K971">
        <v>5.9639309999999996E-3</v>
      </c>
      <c r="L971">
        <v>1.0183070000000001E-2</v>
      </c>
      <c r="M971">
        <v>-1.3216830000000001E-2</v>
      </c>
      <c r="N971">
        <v>-4.9461239999999997E-3</v>
      </c>
      <c r="O971">
        <v>7.1975889999999999E-3</v>
      </c>
      <c r="P971">
        <v>1.5385390000000001E-2</v>
      </c>
      <c r="Q971">
        <v>-5.6457460000000001E-3</v>
      </c>
      <c r="R971">
        <v>8.6830810000000005E-3</v>
      </c>
      <c r="S971">
        <v>-7.990133E-3</v>
      </c>
      <c r="T971">
        <v>1.311757E-2</v>
      </c>
      <c r="U971">
        <v>1.139913E-2</v>
      </c>
    </row>
    <row r="972" spans="1:21" x14ac:dyDescent="0.25">
      <c r="A972" s="20">
        <f>0.000000786053*10^9</f>
        <v>786.053</v>
      </c>
      <c r="B972">
        <v>8.3900659999999998E-4</v>
      </c>
      <c r="C972">
        <v>-5.2024630000000001E-3</v>
      </c>
      <c r="D972">
        <v>-4.5508720000000001E-3</v>
      </c>
      <c r="E972">
        <v>-2.9866129999999999E-3</v>
      </c>
      <c r="F972">
        <v>8.1636750000000004E-3</v>
      </c>
      <c r="G972">
        <v>-1.968456E-2</v>
      </c>
      <c r="H972">
        <v>-4.3429330000000002E-3</v>
      </c>
      <c r="I972">
        <v>-1.929107E-2</v>
      </c>
      <c r="J972">
        <v>-5.4523380000000001E-3</v>
      </c>
      <c r="K972">
        <v>2.412605E-2</v>
      </c>
      <c r="L972">
        <v>-8.6131119999999992E-3</v>
      </c>
      <c r="M972">
        <v>-1.2438670000000001E-2</v>
      </c>
      <c r="N972">
        <v>3.5735859999999999E-4</v>
      </c>
      <c r="O972">
        <v>2.1586460000000002E-3</v>
      </c>
      <c r="P972">
        <v>1.9150029999999998E-2</v>
      </c>
      <c r="Q972">
        <v>6.7362710000000003E-4</v>
      </c>
      <c r="R972">
        <v>2.1225859999999999E-4</v>
      </c>
      <c r="S972">
        <v>-4.0924429999999999E-5</v>
      </c>
      <c r="T972">
        <v>1.0759650000000001E-2</v>
      </c>
      <c r="U972">
        <v>8.377621E-3</v>
      </c>
    </row>
    <row r="973" spans="1:21" x14ac:dyDescent="0.25">
      <c r="A973" s="20">
        <f>0.000000787053*10^9</f>
        <v>787.053</v>
      </c>
      <c r="B973">
        <v>1.3864789999999999E-3</v>
      </c>
      <c r="C973">
        <v>-3.5209600000000001E-3</v>
      </c>
      <c r="D973">
        <v>2.756086E-3</v>
      </c>
      <c r="E973">
        <v>-5.8462339999999996E-3</v>
      </c>
      <c r="F973">
        <v>-5.8858469999999996E-3</v>
      </c>
      <c r="G973">
        <v>-1.603545E-2</v>
      </c>
      <c r="H973">
        <v>1.47613E-4</v>
      </c>
      <c r="I973">
        <v>-1.379178E-2</v>
      </c>
      <c r="J973">
        <v>-5.62468E-3</v>
      </c>
      <c r="K973">
        <v>3.18219E-2</v>
      </c>
      <c r="L973">
        <v>-2.245434E-2</v>
      </c>
      <c r="M973">
        <v>-1.681601E-3</v>
      </c>
      <c r="N973">
        <v>1.3352320000000001E-2</v>
      </c>
      <c r="O973">
        <v>3.3080620000000002E-4</v>
      </c>
      <c r="P973">
        <v>7.9745019999999996E-3</v>
      </c>
      <c r="Q973">
        <v>6.9224839999999996E-3</v>
      </c>
      <c r="R973">
        <v>-3.3273019999999999E-3</v>
      </c>
      <c r="S973">
        <v>8.4331470000000002E-3</v>
      </c>
      <c r="T973">
        <v>2.8045639999999998E-3</v>
      </c>
      <c r="U973">
        <v>-9.1105409999999998E-3</v>
      </c>
    </row>
    <row r="974" spans="1:21" x14ac:dyDescent="0.25">
      <c r="A974" s="20">
        <f>0.000000788053*10^9</f>
        <v>788.053</v>
      </c>
      <c r="B974">
        <v>4.5659729999999999E-4</v>
      </c>
      <c r="C974">
        <v>2.8875089999999999E-3</v>
      </c>
      <c r="D974">
        <v>7.6724139999999998E-3</v>
      </c>
      <c r="E974">
        <v>3.0582169999999998E-3</v>
      </c>
      <c r="F974">
        <v>-1.722131E-2</v>
      </c>
      <c r="G974">
        <v>-8.2294619999999999E-3</v>
      </c>
      <c r="H974">
        <v>-7.2986309999999999E-3</v>
      </c>
      <c r="I974">
        <v>8.1141600000000005E-3</v>
      </c>
      <c r="J974">
        <v>-1.0556859999999999E-3</v>
      </c>
      <c r="K974">
        <v>1.491464E-2</v>
      </c>
      <c r="L974">
        <v>-2.0174210000000001E-2</v>
      </c>
      <c r="M974">
        <v>7.1589139999999997E-3</v>
      </c>
      <c r="N974">
        <v>1.00824E-2</v>
      </c>
      <c r="O974">
        <v>1.089507E-2</v>
      </c>
      <c r="P974">
        <v>-6.2586869999999998E-3</v>
      </c>
      <c r="Q974">
        <v>1.9917669999999998E-2</v>
      </c>
      <c r="R974">
        <v>9.1199009999999997E-3</v>
      </c>
      <c r="S974">
        <v>8.3675799999999995E-3</v>
      </c>
      <c r="T974">
        <v>-6.4050899999999996E-3</v>
      </c>
      <c r="U974">
        <v>-1.8998149999999998E-2</v>
      </c>
    </row>
    <row r="975" spans="1:21" x14ac:dyDescent="0.25">
      <c r="A975" s="20">
        <f>0.000000789053*10^9</f>
        <v>789.053</v>
      </c>
      <c r="B975">
        <v>-2.8006340000000002E-3</v>
      </c>
      <c r="C975">
        <v>-3.9080900000000003E-3</v>
      </c>
      <c r="D975">
        <v>1.4877689999999999E-3</v>
      </c>
      <c r="E975">
        <v>8.7663470000000007E-3</v>
      </c>
      <c r="F975">
        <v>-2.244722E-2</v>
      </c>
      <c r="G975">
        <v>-4.256989E-4</v>
      </c>
      <c r="H975">
        <v>-1.3250140000000001E-2</v>
      </c>
      <c r="I975">
        <v>1.057228E-2</v>
      </c>
      <c r="J975">
        <v>5.7876550000000001E-3</v>
      </c>
      <c r="K975">
        <v>1.247649E-3</v>
      </c>
      <c r="L975">
        <v>-1.2456180000000001E-2</v>
      </c>
      <c r="M975">
        <v>6.4568860000000002E-3</v>
      </c>
      <c r="N975">
        <v>-7.8043250000000002E-4</v>
      </c>
      <c r="O975">
        <v>1.6524239999999999E-2</v>
      </c>
      <c r="P975">
        <v>-3.4529920000000002E-3</v>
      </c>
      <c r="Q975">
        <v>2.454483E-2</v>
      </c>
      <c r="R975">
        <v>1.7030710000000001E-2</v>
      </c>
      <c r="S975">
        <v>1.5933989999999999E-3</v>
      </c>
      <c r="T975">
        <v>-7.9377040000000003E-3</v>
      </c>
      <c r="U975">
        <v>-1.3753359999999999E-2</v>
      </c>
    </row>
    <row r="976" spans="1:21" x14ac:dyDescent="0.25">
      <c r="A976" s="20">
        <f>0.000000790053*10^9</f>
        <v>790.053</v>
      </c>
      <c r="B976">
        <v>-8.7010460000000005E-3</v>
      </c>
      <c r="C976">
        <v>-1.691631E-2</v>
      </c>
      <c r="D976">
        <v>-3.7900389999999998E-3</v>
      </c>
      <c r="E976">
        <v>2.9535770000000002E-3</v>
      </c>
      <c r="F976">
        <v>-2.28031E-2</v>
      </c>
      <c r="G976">
        <v>-8.6370719999999998E-4</v>
      </c>
      <c r="H976">
        <v>-1.5207099999999999E-2</v>
      </c>
      <c r="I976">
        <v>-7.0336469999999996E-3</v>
      </c>
      <c r="J976">
        <v>2.7423769999999998E-3</v>
      </c>
      <c r="K976">
        <v>9.7116059999999994E-3</v>
      </c>
      <c r="L976">
        <v>-8.6569869999999997E-3</v>
      </c>
      <c r="M976">
        <v>6.1481469999999996E-3</v>
      </c>
      <c r="N976">
        <v>-4.0486059999999997E-3</v>
      </c>
      <c r="O976">
        <v>3.5855459999999998E-3</v>
      </c>
      <c r="P976">
        <v>-5.3900900000000002E-4</v>
      </c>
      <c r="Q976">
        <v>8.7540810000000004E-3</v>
      </c>
      <c r="R976">
        <v>1.3794600000000001E-2</v>
      </c>
      <c r="S976">
        <v>-4.5618009999999999E-3</v>
      </c>
      <c r="T976">
        <v>4.6964199999999998E-3</v>
      </c>
      <c r="U976">
        <v>-7.6562440000000004E-3</v>
      </c>
    </row>
    <row r="977" spans="1:21" x14ac:dyDescent="0.25">
      <c r="A977" s="20">
        <f>0.000000791053*10^9</f>
        <v>791.053</v>
      </c>
      <c r="B977">
        <v>-1.5437879999999999E-2</v>
      </c>
      <c r="C977">
        <v>-1.0693009999999999E-2</v>
      </c>
      <c r="D977">
        <v>-1.0088130000000001E-2</v>
      </c>
      <c r="E977">
        <v>4.4098799999999997E-3</v>
      </c>
      <c r="F977">
        <v>-1.2463800000000001E-2</v>
      </c>
      <c r="G977">
        <v>-8.2280010000000004E-3</v>
      </c>
      <c r="H977">
        <v>-1.7843609999999999E-2</v>
      </c>
      <c r="I977">
        <v>-1.634008E-2</v>
      </c>
      <c r="J977">
        <v>-6.5056369999999999E-3</v>
      </c>
      <c r="K977">
        <v>1.3717500000000001E-2</v>
      </c>
      <c r="L977">
        <v>-5.3985049999999996E-3</v>
      </c>
      <c r="M977">
        <v>-2.9439499999999998E-4</v>
      </c>
      <c r="N977">
        <v>-5.3787669999999996E-3</v>
      </c>
      <c r="O977">
        <v>-6.0560049999999997E-3</v>
      </c>
      <c r="P977">
        <v>-1.7491329999999999E-2</v>
      </c>
      <c r="Q977">
        <v>-9.6726020000000006E-3</v>
      </c>
      <c r="R977">
        <v>1.485242E-2</v>
      </c>
      <c r="S977">
        <v>-1.2092870000000001E-3</v>
      </c>
      <c r="T977">
        <v>1.849831E-2</v>
      </c>
      <c r="U977">
        <v>-1.20161E-2</v>
      </c>
    </row>
    <row r="978" spans="1:21" x14ac:dyDescent="0.25">
      <c r="A978" s="20">
        <f>0.000000792053*10^9</f>
        <v>792.053</v>
      </c>
      <c r="B978">
        <v>-7.2224530000000002E-3</v>
      </c>
      <c r="C978">
        <v>1.022497E-2</v>
      </c>
      <c r="D978">
        <v>-8.9252810000000002E-3</v>
      </c>
      <c r="E978">
        <v>1.1731780000000001E-2</v>
      </c>
      <c r="F978">
        <v>-2.2149309999999998E-3</v>
      </c>
      <c r="G978">
        <v>-8.9839640000000005E-3</v>
      </c>
      <c r="H978">
        <v>-9.1496649999999995E-3</v>
      </c>
      <c r="I978">
        <v>-1.427279E-2</v>
      </c>
      <c r="J978">
        <v>-9.5302489999999993E-3</v>
      </c>
      <c r="K978">
        <v>7.0321239999999998E-3</v>
      </c>
      <c r="L978">
        <v>1.560788E-3</v>
      </c>
      <c r="M978">
        <v>-4.6749410000000002E-3</v>
      </c>
      <c r="N978">
        <v>-8.6467379999999993E-3</v>
      </c>
      <c r="O978">
        <v>1.8026380000000001E-3</v>
      </c>
      <c r="P978">
        <v>-2.6735950000000001E-2</v>
      </c>
      <c r="Q978">
        <v>-1.108019E-2</v>
      </c>
      <c r="R978">
        <v>1.684832E-2</v>
      </c>
      <c r="S978">
        <v>7.4495990000000003E-3</v>
      </c>
      <c r="T978">
        <v>1.335863E-2</v>
      </c>
      <c r="U978">
        <v>-4.9345179999999997E-3</v>
      </c>
    </row>
    <row r="979" spans="1:21" x14ac:dyDescent="0.25">
      <c r="A979" s="20">
        <f>0.000000793053*10^9</f>
        <v>793.053</v>
      </c>
      <c r="B979">
        <v>7.9751960000000004E-3</v>
      </c>
      <c r="C979">
        <v>1.009547E-2</v>
      </c>
      <c r="D979">
        <v>2.2364289999999998E-3</v>
      </c>
      <c r="E979">
        <v>9.3387750000000005E-3</v>
      </c>
      <c r="F979">
        <v>-2.3674969999999999E-4</v>
      </c>
      <c r="G979">
        <v>-4.0017999999999998E-3</v>
      </c>
      <c r="H979">
        <v>7.4784250000000003E-3</v>
      </c>
      <c r="I979">
        <v>-1.2368550000000001E-2</v>
      </c>
      <c r="J979">
        <v>-9.7078319999999996E-3</v>
      </c>
      <c r="K979">
        <v>7.2598869999999996E-3</v>
      </c>
      <c r="L979">
        <v>7.2048779999999996E-3</v>
      </c>
      <c r="M979">
        <v>2.7237889999999999E-3</v>
      </c>
      <c r="N979">
        <v>-6.1727570000000001E-3</v>
      </c>
      <c r="O979">
        <v>6.5876750000000003E-3</v>
      </c>
      <c r="P979">
        <v>-7.1704239999999999E-3</v>
      </c>
      <c r="Q979">
        <v>3.314165E-3</v>
      </c>
      <c r="R979">
        <v>1.388141E-2</v>
      </c>
      <c r="S979">
        <v>8.5585149999999992E-3</v>
      </c>
      <c r="T979">
        <v>1.9306340000000001E-3</v>
      </c>
      <c r="U979">
        <v>1.504539E-2</v>
      </c>
    </row>
    <row r="980" spans="1:21" x14ac:dyDescent="0.25">
      <c r="A980" s="20">
        <f>0.000000794053*10^9</f>
        <v>794.053</v>
      </c>
      <c r="B980">
        <v>3.1575129999999998E-3</v>
      </c>
      <c r="C980">
        <v>-6.0878089999999996E-3</v>
      </c>
      <c r="D980">
        <v>-1.041985E-4</v>
      </c>
      <c r="E980">
        <v>3.8368870000000002E-3</v>
      </c>
      <c r="F980">
        <v>-1.637519E-3</v>
      </c>
      <c r="G980">
        <v>-1.137418E-4</v>
      </c>
      <c r="H980">
        <v>1.271106E-2</v>
      </c>
      <c r="I980">
        <v>-4.2829799999999996E-3</v>
      </c>
      <c r="J980">
        <v>-1.9229469999999999E-3</v>
      </c>
      <c r="K980">
        <v>7.3106530000000003E-3</v>
      </c>
      <c r="L980">
        <v>7.9794949999999996E-3</v>
      </c>
      <c r="M980">
        <v>6.8139749999999999E-3</v>
      </c>
      <c r="N980">
        <v>4.1976139999999997E-3</v>
      </c>
      <c r="O980">
        <v>9.2912769999999999E-4</v>
      </c>
      <c r="P980">
        <v>8.7370739999999992E-3</v>
      </c>
      <c r="Q980">
        <v>2.2257809999999999E-2</v>
      </c>
      <c r="R980">
        <v>1.3223179999999999E-2</v>
      </c>
      <c r="S980">
        <v>2.0861400000000002E-3</v>
      </c>
      <c r="T980">
        <v>4.49906E-3</v>
      </c>
      <c r="U980">
        <v>1.9507259999999998E-2</v>
      </c>
    </row>
    <row r="981" spans="1:21" x14ac:dyDescent="0.25">
      <c r="A981" s="20">
        <f>0.000000795053*10^9</f>
        <v>795.053</v>
      </c>
      <c r="B981">
        <v>-4.2380760000000003E-3</v>
      </c>
      <c r="C981">
        <v>-4.9146060000000002E-3</v>
      </c>
      <c r="D981">
        <v>-8.6313850000000001E-3</v>
      </c>
      <c r="E981">
        <v>4.282152E-3</v>
      </c>
      <c r="F981">
        <v>-1.807021E-3</v>
      </c>
      <c r="G981">
        <v>4.0231379999999999E-3</v>
      </c>
      <c r="H981">
        <v>2.7457079999999999E-3</v>
      </c>
      <c r="I981">
        <v>1.001809E-2</v>
      </c>
      <c r="J981">
        <v>1.6360820000000002E-2</v>
      </c>
      <c r="K981">
        <v>-2.1074470000000001E-4</v>
      </c>
      <c r="L981">
        <v>9.4034199999999991E-3</v>
      </c>
      <c r="M981">
        <v>6.340689E-3</v>
      </c>
      <c r="N981">
        <v>8.8355199999999995E-3</v>
      </c>
      <c r="O981">
        <v>2.0784390000000001E-3</v>
      </c>
      <c r="P981">
        <v>5.1055700000000002E-3</v>
      </c>
      <c r="Q981">
        <v>2.038572E-2</v>
      </c>
      <c r="R981">
        <v>1.4580930000000001E-2</v>
      </c>
      <c r="S981">
        <v>-2.8693880000000001E-3</v>
      </c>
      <c r="T981">
        <v>3.2966810000000001E-3</v>
      </c>
      <c r="U981">
        <v>7.8055420000000004E-3</v>
      </c>
    </row>
    <row r="982" spans="1:21" x14ac:dyDescent="0.25">
      <c r="A982" s="20">
        <f>0.000000796053*10^9</f>
        <v>796.053</v>
      </c>
      <c r="B982">
        <v>9.4499430000000006E-3</v>
      </c>
      <c r="C982">
        <v>6.9828090000000004E-3</v>
      </c>
      <c r="D982">
        <v>-8.7436270000000003E-3</v>
      </c>
      <c r="E982">
        <v>7.3899229999999996E-3</v>
      </c>
      <c r="F982">
        <v>5.4700570000000004E-3</v>
      </c>
      <c r="G982">
        <v>-1.1977240000000001E-3</v>
      </c>
      <c r="H982">
        <v>-6.2944050000000003E-3</v>
      </c>
      <c r="I982">
        <v>1.5249230000000001E-2</v>
      </c>
      <c r="J982">
        <v>2.0502329999999999E-2</v>
      </c>
      <c r="K982">
        <v>-5.401049E-4</v>
      </c>
      <c r="L982">
        <v>5.3221020000000004E-3</v>
      </c>
      <c r="M982">
        <v>3.574322E-3</v>
      </c>
      <c r="N982">
        <v>2.058506E-6</v>
      </c>
      <c r="O982">
        <v>1.4351030000000001E-2</v>
      </c>
      <c r="P982">
        <v>3.2078990000000002E-3</v>
      </c>
      <c r="Q982">
        <v>2.9955059999999998E-4</v>
      </c>
      <c r="R982">
        <v>1.6578490000000001E-2</v>
      </c>
      <c r="S982">
        <v>-6.5553410000000001E-3</v>
      </c>
      <c r="T982">
        <v>-1.0536149999999999E-2</v>
      </c>
      <c r="U982">
        <v>1.6738059999999999E-3</v>
      </c>
    </row>
    <row r="983" spans="1:21" x14ac:dyDescent="0.25">
      <c r="A983" s="20">
        <f>0.000000797053*10^9</f>
        <v>797.053</v>
      </c>
      <c r="B983">
        <v>2.5991219999999999E-2</v>
      </c>
      <c r="C983">
        <v>6.1402840000000002E-3</v>
      </c>
      <c r="D983">
        <v>-7.5689249999999998E-3</v>
      </c>
      <c r="E983">
        <v>1.067428E-2</v>
      </c>
      <c r="F983">
        <v>1.4962080000000001E-2</v>
      </c>
      <c r="G983">
        <v>-1.6837009999999999E-2</v>
      </c>
      <c r="H983">
        <v>-7.2637759999999996E-3</v>
      </c>
      <c r="I983">
        <v>4.5991390000000004E-3</v>
      </c>
      <c r="J983">
        <v>-2.5378279999999998E-3</v>
      </c>
      <c r="K983">
        <v>9.6517740000000001E-3</v>
      </c>
      <c r="L983">
        <v>-5.7868520000000003E-3</v>
      </c>
      <c r="M983">
        <v>-2.857919E-3</v>
      </c>
      <c r="N983">
        <v>-8.4240630000000007E-3</v>
      </c>
      <c r="O983">
        <v>2.343454E-2</v>
      </c>
      <c r="P983">
        <v>4.8569930000000004E-3</v>
      </c>
      <c r="Q983">
        <v>-3.8206889999999999E-3</v>
      </c>
      <c r="R983">
        <v>1.8457580000000001E-2</v>
      </c>
      <c r="S983">
        <v>-9.9266030000000009E-3</v>
      </c>
      <c r="T983">
        <v>-1.7140320000000001E-2</v>
      </c>
      <c r="U983">
        <v>7.8118060000000001E-3</v>
      </c>
    </row>
    <row r="984" spans="1:21" x14ac:dyDescent="0.25">
      <c r="A984" s="20">
        <f>0.000000798053*10^9</f>
        <v>798.053</v>
      </c>
      <c r="B984">
        <v>2.7595720000000001E-2</v>
      </c>
      <c r="C984">
        <v>2.6311799999999999E-3</v>
      </c>
      <c r="D984">
        <v>-3.239961E-3</v>
      </c>
      <c r="E984">
        <v>5.8744579999999999E-3</v>
      </c>
      <c r="F984">
        <v>1.1572809999999999E-2</v>
      </c>
      <c r="G984">
        <v>-1.9427960000000001E-2</v>
      </c>
      <c r="H984">
        <v>-5.7025569999999996E-3</v>
      </c>
      <c r="I984">
        <v>-6.8690940000000001E-3</v>
      </c>
      <c r="J984">
        <v>-2.2657679999999999E-2</v>
      </c>
      <c r="K984">
        <v>1.125577E-2</v>
      </c>
      <c r="L984">
        <v>-3.5710809999999998E-3</v>
      </c>
      <c r="M984">
        <v>-3.967595E-3</v>
      </c>
      <c r="N984">
        <v>-7.254244E-3</v>
      </c>
      <c r="O984">
        <v>1.67805E-2</v>
      </c>
      <c r="P984">
        <v>4.8489259999999999E-3</v>
      </c>
      <c r="Q984">
        <v>1.055477E-3</v>
      </c>
      <c r="R984">
        <v>6.7655359999999999E-3</v>
      </c>
      <c r="S984">
        <v>-5.4578259999999998E-3</v>
      </c>
      <c r="T984">
        <v>-9.2929359999999999E-3</v>
      </c>
      <c r="U984">
        <v>8.3261099999999994E-3</v>
      </c>
    </row>
    <row r="985" spans="1:21" x14ac:dyDescent="0.25">
      <c r="A985" s="20">
        <f>0.000000799053*10^9</f>
        <v>799.053</v>
      </c>
      <c r="B985">
        <v>1.249334E-2</v>
      </c>
      <c r="C985">
        <v>7.0603360000000004E-3</v>
      </c>
      <c r="D985">
        <v>-8.0735080000000003E-4</v>
      </c>
      <c r="E985">
        <v>-3.7784300000000002E-3</v>
      </c>
      <c r="F985">
        <v>1.815779E-3</v>
      </c>
      <c r="G985">
        <v>-6.3707820000000002E-3</v>
      </c>
      <c r="H985">
        <v>1.657382E-3</v>
      </c>
      <c r="I985">
        <v>-7.2939429999999996E-4</v>
      </c>
      <c r="J985">
        <v>-1.641784E-2</v>
      </c>
      <c r="K985">
        <v>6.1001379999999997E-3</v>
      </c>
      <c r="L985">
        <v>1.276334E-2</v>
      </c>
      <c r="M985">
        <v>-2.642377E-3</v>
      </c>
      <c r="N985">
        <v>-3.9667019999999999E-3</v>
      </c>
      <c r="O985">
        <v>6.005748E-3</v>
      </c>
      <c r="P985">
        <v>2.060461E-3</v>
      </c>
      <c r="Q985">
        <v>-1.4521580000000001E-3</v>
      </c>
      <c r="R985">
        <v>-1.276015E-2</v>
      </c>
      <c r="S985">
        <v>6.2220060000000004E-3</v>
      </c>
      <c r="T985">
        <v>5.4479840000000003E-3</v>
      </c>
      <c r="U985">
        <v>1.382718E-3</v>
      </c>
    </row>
    <row r="986" spans="1:21" x14ac:dyDescent="0.25">
      <c r="A986" s="20">
        <f>0.000000800053*10^9</f>
        <v>800.053</v>
      </c>
      <c r="B986">
        <v>-9.5951170000000002E-3</v>
      </c>
      <c r="C986">
        <v>1.937165E-3</v>
      </c>
      <c r="D986">
        <v>-3.7978959999999998E-3</v>
      </c>
      <c r="E986">
        <v>-2.842804E-3</v>
      </c>
      <c r="F986">
        <v>-1.5470289999999999E-3</v>
      </c>
      <c r="G986">
        <v>-6.2141360000000001E-4</v>
      </c>
      <c r="H986">
        <v>7.9245270000000007E-3</v>
      </c>
      <c r="I986">
        <v>2.7360399999999999E-3</v>
      </c>
      <c r="J986">
        <v>-1.907178E-3</v>
      </c>
      <c r="K986">
        <v>1.0043949999999999E-2</v>
      </c>
      <c r="L986">
        <v>1.6514609999999999E-2</v>
      </c>
      <c r="M986">
        <v>-7.8868670000000005E-4</v>
      </c>
      <c r="N986">
        <v>-3.5546950000000001E-3</v>
      </c>
      <c r="O986">
        <v>6.9022780000000004E-3</v>
      </c>
      <c r="P986">
        <v>-3.7508820000000001E-3</v>
      </c>
      <c r="Q986">
        <v>-4.1500729999999998E-3</v>
      </c>
      <c r="R986">
        <v>-9.8467569999999994E-3</v>
      </c>
      <c r="S986">
        <v>1.39445E-2</v>
      </c>
      <c r="T986">
        <v>1.1384150000000001E-2</v>
      </c>
      <c r="U986">
        <v>3.5726320000000001E-3</v>
      </c>
    </row>
    <row r="987" spans="1:21" x14ac:dyDescent="0.25">
      <c r="A987" s="20">
        <f>0.000000801053*10^9</f>
        <v>801.053</v>
      </c>
      <c r="B987">
        <v>-1.4710249999999999E-2</v>
      </c>
      <c r="C987">
        <v>-5.9202630000000003E-3</v>
      </c>
      <c r="D987">
        <v>2.8753639999999999E-4</v>
      </c>
      <c r="E987">
        <v>2.9227799999999998E-4</v>
      </c>
      <c r="F987">
        <v>-4.5746820000000001E-3</v>
      </c>
      <c r="G987">
        <v>-8.216358E-3</v>
      </c>
      <c r="H987">
        <v>1.1589199999999999E-3</v>
      </c>
      <c r="I987">
        <v>-1.064989E-2</v>
      </c>
      <c r="J987">
        <v>-1.441297E-4</v>
      </c>
      <c r="K987">
        <v>1.5050819999999999E-2</v>
      </c>
      <c r="L987">
        <v>1.1552629999999999E-3</v>
      </c>
      <c r="M987">
        <v>4.7214529999999996E-3</v>
      </c>
      <c r="N987">
        <v>2.8236320000000001E-4</v>
      </c>
      <c r="O987">
        <v>8.3027900000000009E-3</v>
      </c>
      <c r="P987">
        <v>-1.4019480000000001E-4</v>
      </c>
      <c r="Q987">
        <v>-8.9394260000000003E-3</v>
      </c>
      <c r="R987">
        <v>4.7427729999999996E-3</v>
      </c>
      <c r="S987">
        <v>5.7302079999999997E-3</v>
      </c>
      <c r="T987">
        <v>2.1955920000000001E-3</v>
      </c>
      <c r="U987">
        <v>9.0580560000000001E-3</v>
      </c>
    </row>
    <row r="988" spans="1:21" x14ac:dyDescent="0.25">
      <c r="A988" s="20">
        <f>0.000000802053*10^9</f>
        <v>802.053</v>
      </c>
      <c r="B988">
        <v>-5.6900320000000002E-3</v>
      </c>
      <c r="C988">
        <v>5.8575830000000004E-3</v>
      </c>
      <c r="D988">
        <v>6.5501600000000002E-3</v>
      </c>
      <c r="E988">
        <v>-3.0334379999999998E-3</v>
      </c>
      <c r="F988">
        <v>-6.2672689999999998E-3</v>
      </c>
      <c r="G988">
        <v>-1.5843400000000001E-2</v>
      </c>
      <c r="H988">
        <v>-4.6737849999999997E-3</v>
      </c>
      <c r="I988">
        <v>-1.621015E-2</v>
      </c>
      <c r="J988">
        <v>-7.3498360000000002E-3</v>
      </c>
      <c r="K988">
        <v>1.4398660000000001E-2</v>
      </c>
      <c r="L988">
        <v>-9.1916729999999992E-3</v>
      </c>
      <c r="M988">
        <v>6.3769600000000001E-3</v>
      </c>
      <c r="N988">
        <v>1.163725E-2</v>
      </c>
      <c r="O988">
        <v>3.095436E-3</v>
      </c>
      <c r="P988">
        <v>1.539622E-2</v>
      </c>
      <c r="Q988">
        <v>-1.3889230000000001E-2</v>
      </c>
      <c r="R988">
        <v>1.3946589999999999E-3</v>
      </c>
      <c r="S988">
        <v>-1.052093E-2</v>
      </c>
      <c r="T988">
        <v>-9.2760529999999994E-3</v>
      </c>
      <c r="U988">
        <v>4.430715E-3</v>
      </c>
    </row>
    <row r="989" spans="1:21" x14ac:dyDescent="0.25">
      <c r="A989" s="20">
        <f>0.000000803052*10^9</f>
        <v>803.05200000000002</v>
      </c>
      <c r="B989">
        <v>-6.6811630000000004E-3</v>
      </c>
      <c r="C989">
        <v>2.4858399999999999E-2</v>
      </c>
      <c r="D989">
        <v>2.1941119999999998E-3</v>
      </c>
      <c r="E989">
        <v>-4.6820689999999996E-3</v>
      </c>
      <c r="F989">
        <v>4.9303589999999996E-3</v>
      </c>
      <c r="G989">
        <v>-1.5956720000000001E-2</v>
      </c>
      <c r="H989">
        <v>6.0064190000000005E-4</v>
      </c>
      <c r="I989">
        <v>-1.1435849999999999E-2</v>
      </c>
      <c r="J989">
        <v>-7.6235180000000001E-3</v>
      </c>
      <c r="K989">
        <v>6.9096039999999997E-3</v>
      </c>
      <c r="L989">
        <v>-2.4368770000000001E-3</v>
      </c>
      <c r="M989">
        <v>2.5126219999999999E-3</v>
      </c>
      <c r="N989">
        <v>1.6556930000000001E-2</v>
      </c>
      <c r="O989">
        <v>1.0286920000000001E-3</v>
      </c>
      <c r="P989">
        <v>2.797883E-2</v>
      </c>
      <c r="Q989">
        <v>-1.1632170000000001E-2</v>
      </c>
      <c r="R989">
        <v>7.3108730000000005E-4</v>
      </c>
      <c r="S989">
        <v>-1.2684890000000001E-2</v>
      </c>
      <c r="T989">
        <v>-9.6578210000000005E-3</v>
      </c>
      <c r="U989">
        <v>-4.1941089999999997E-3</v>
      </c>
    </row>
    <row r="990" spans="1:21" x14ac:dyDescent="0.25">
      <c r="A990" s="20">
        <f>0.000000804052*10^9</f>
        <v>804.05200000000002</v>
      </c>
      <c r="B990">
        <v>-1.314534E-2</v>
      </c>
      <c r="C990">
        <v>3.0535530000000002E-2</v>
      </c>
      <c r="D990">
        <v>-6.396819E-4</v>
      </c>
      <c r="E990">
        <v>-2.3136290000000002E-3</v>
      </c>
      <c r="F990">
        <v>1.7748409999999999E-2</v>
      </c>
      <c r="G990">
        <v>-1.181403E-2</v>
      </c>
      <c r="H990">
        <v>6.1694200000000001E-3</v>
      </c>
      <c r="I990">
        <v>-9.9884599999999994E-3</v>
      </c>
      <c r="J990">
        <v>-2.7709229999999998E-3</v>
      </c>
      <c r="K990">
        <v>-3.2650439999999999E-3</v>
      </c>
      <c r="L990">
        <v>8.0090979999999992E-3</v>
      </c>
      <c r="M990">
        <v>-6.8683950000000002E-4</v>
      </c>
      <c r="N990">
        <v>3.6360260000000001E-3</v>
      </c>
      <c r="O990">
        <v>1.973547E-4</v>
      </c>
      <c r="P990">
        <v>2.5113259999999998E-2</v>
      </c>
      <c r="Q990">
        <v>-1.0578890000000001E-2</v>
      </c>
      <c r="R990">
        <v>1.6351549999999999E-2</v>
      </c>
      <c r="S990">
        <v>-8.1740440000000001E-3</v>
      </c>
      <c r="T990">
        <v>9.4670880000000005E-4</v>
      </c>
      <c r="U990">
        <v>-8.2473399999999995E-5</v>
      </c>
    </row>
    <row r="991" spans="1:21" x14ac:dyDescent="0.25">
      <c r="A991" s="20">
        <f>0.000000805052*10^9</f>
        <v>805.05200000000002</v>
      </c>
      <c r="B991">
        <v>-6.6809740000000001E-3</v>
      </c>
      <c r="C991">
        <v>1.8788079999999999E-2</v>
      </c>
      <c r="D991">
        <v>6.1387739999999996E-3</v>
      </c>
      <c r="E991">
        <v>3.3580429999999998E-3</v>
      </c>
      <c r="F991">
        <v>1.2385800000000001E-2</v>
      </c>
      <c r="G991">
        <v>-5.9053480000000004E-3</v>
      </c>
      <c r="H991">
        <v>7.3007100000000002E-3</v>
      </c>
      <c r="I991">
        <v>-8.6858349999999994E-3</v>
      </c>
      <c r="J991">
        <v>-6.0245949999999998E-3</v>
      </c>
      <c r="K991">
        <v>-1.8949640000000001E-3</v>
      </c>
      <c r="L991">
        <v>8.4318889999999997E-3</v>
      </c>
      <c r="M991">
        <v>3.2064340000000002E-3</v>
      </c>
      <c r="N991">
        <v>-8.6454099999999992E-3</v>
      </c>
      <c r="O991">
        <v>-4.8117300000000002E-3</v>
      </c>
      <c r="P991">
        <v>1.4931150000000001E-2</v>
      </c>
      <c r="Q991">
        <v>-1.8218809999999998E-2</v>
      </c>
      <c r="R991">
        <v>2.0301799999999998E-2</v>
      </c>
      <c r="S991">
        <v>-1.4272979999999999E-2</v>
      </c>
      <c r="T991">
        <v>7.5985209999999996E-3</v>
      </c>
      <c r="U991">
        <v>7.9835500000000007E-3</v>
      </c>
    </row>
    <row r="992" spans="1:21" x14ac:dyDescent="0.25">
      <c r="A992" s="20">
        <f>0.000000806052*10^9</f>
        <v>806.05200000000002</v>
      </c>
      <c r="B992">
        <v>7.2775139999999997E-3</v>
      </c>
      <c r="C992">
        <v>1.2787580000000001E-3</v>
      </c>
      <c r="D992">
        <v>7.0061940000000003E-3</v>
      </c>
      <c r="E992">
        <v>7.1297720000000004E-3</v>
      </c>
      <c r="F992">
        <v>-1.498606E-3</v>
      </c>
      <c r="G992">
        <v>-2.8458120000000001E-3</v>
      </c>
      <c r="H992">
        <v>3.6614109999999998E-3</v>
      </c>
      <c r="I992">
        <v>-7.0935670000000003E-3</v>
      </c>
      <c r="J992">
        <v>-1.1842129999999999E-2</v>
      </c>
      <c r="K992">
        <v>-3.031822E-3</v>
      </c>
      <c r="L992">
        <v>-1.151476E-3</v>
      </c>
      <c r="M992">
        <v>8.3213060000000005E-3</v>
      </c>
      <c r="N992">
        <v>-7.018371E-4</v>
      </c>
      <c r="O992">
        <v>-8.4124709999999995E-3</v>
      </c>
      <c r="P992">
        <v>1.051587E-2</v>
      </c>
      <c r="Q992">
        <v>-2.217564E-2</v>
      </c>
      <c r="R992">
        <v>9.0648110000000007E-3</v>
      </c>
      <c r="S992">
        <v>-1.46518E-2</v>
      </c>
      <c r="T992">
        <v>8.5556069999999998E-3</v>
      </c>
      <c r="U992">
        <v>4.6666939999999999E-4</v>
      </c>
    </row>
    <row r="993" spans="1:21" x14ac:dyDescent="0.25">
      <c r="A993" s="20">
        <f>0.000000807052*10^9</f>
        <v>807.05200000000002</v>
      </c>
      <c r="B993">
        <v>8.4900440000000004E-3</v>
      </c>
      <c r="C993">
        <v>-1.3789520000000001E-4</v>
      </c>
      <c r="D993">
        <v>-1.6323939999999999E-3</v>
      </c>
      <c r="E993">
        <v>5.4066419999999997E-3</v>
      </c>
      <c r="F993">
        <v>-5.7474279999999997E-3</v>
      </c>
      <c r="G993">
        <v>-3.6861239999999998E-3</v>
      </c>
      <c r="H993">
        <v>-4.7429569999999999E-3</v>
      </c>
      <c r="I993">
        <v>-1.015866E-2</v>
      </c>
      <c r="J993">
        <v>-9.7608799999999996E-3</v>
      </c>
      <c r="K993">
        <v>-1.482488E-2</v>
      </c>
      <c r="L993">
        <v>-8.1514120000000002E-3</v>
      </c>
      <c r="M993">
        <v>3.5346430000000001E-3</v>
      </c>
      <c r="N993">
        <v>1.245665E-2</v>
      </c>
      <c r="O993">
        <v>-3.8719109999999998E-4</v>
      </c>
      <c r="P993">
        <v>1.8342199999999999E-3</v>
      </c>
      <c r="Q993">
        <v>-1.310041E-2</v>
      </c>
      <c r="R993">
        <v>9.001422E-4</v>
      </c>
      <c r="S993">
        <v>1.7535770000000001E-3</v>
      </c>
      <c r="T993">
        <v>9.7692809999999995E-3</v>
      </c>
      <c r="U993">
        <v>-6.5045540000000001E-3</v>
      </c>
    </row>
    <row r="994" spans="1:21" x14ac:dyDescent="0.25">
      <c r="A994" s="20">
        <f>0.000000808052*10^9</f>
        <v>808.05200000000002</v>
      </c>
      <c r="B994">
        <v>1.6874430000000001E-3</v>
      </c>
      <c r="C994">
        <v>1.344479E-2</v>
      </c>
      <c r="D994">
        <v>-4.3290830000000001E-3</v>
      </c>
      <c r="E994">
        <v>7.0459549999999996E-3</v>
      </c>
      <c r="F994">
        <v>-2.1826390000000001E-3</v>
      </c>
      <c r="G994">
        <v>-4.482922E-4</v>
      </c>
      <c r="H994">
        <v>-5.9783830000000003E-3</v>
      </c>
      <c r="I994">
        <v>-9.9409670000000002E-3</v>
      </c>
      <c r="J994">
        <v>9.065392E-4</v>
      </c>
      <c r="K994">
        <v>-1.486142E-2</v>
      </c>
      <c r="L994">
        <v>-3.6522389999999998E-3</v>
      </c>
      <c r="M994">
        <v>-6.1169580000000005E-4</v>
      </c>
      <c r="N994">
        <v>7.0800569999999998E-3</v>
      </c>
      <c r="O994">
        <v>1.364101E-2</v>
      </c>
      <c r="P994">
        <v>-1.2334360000000001E-2</v>
      </c>
      <c r="Q994">
        <v>-3.824535E-3</v>
      </c>
      <c r="R994">
        <v>-1.698352E-4</v>
      </c>
      <c r="S994">
        <v>8.3533870000000003E-3</v>
      </c>
      <c r="T994">
        <v>7.9352239999999994E-3</v>
      </c>
      <c r="U994">
        <v>2.3104449999999999E-3</v>
      </c>
    </row>
    <row r="995" spans="1:21" x14ac:dyDescent="0.25">
      <c r="A995" s="20">
        <f>0.000000809052*10^9</f>
        <v>809.05199999999991</v>
      </c>
      <c r="B995">
        <v>4.117051E-3</v>
      </c>
      <c r="C995">
        <v>1.7799789999999999E-2</v>
      </c>
      <c r="D995">
        <v>2.561551E-3</v>
      </c>
      <c r="E995">
        <v>1.0658809999999999E-2</v>
      </c>
      <c r="F995">
        <v>-4.9607549999999999E-3</v>
      </c>
      <c r="G995">
        <v>1.823861E-3</v>
      </c>
      <c r="H995">
        <v>2.1904469999999999E-3</v>
      </c>
      <c r="I995">
        <v>6.8774920000000005E-4</v>
      </c>
      <c r="J995">
        <v>1.1785169999999999E-2</v>
      </c>
      <c r="K995">
        <v>-3.580462E-3</v>
      </c>
      <c r="L995">
        <v>5.733836E-3</v>
      </c>
      <c r="M995">
        <v>3.0732770000000001E-3</v>
      </c>
      <c r="N995">
        <v>-1.30244E-2</v>
      </c>
      <c r="O995">
        <v>9.9159850000000004E-3</v>
      </c>
      <c r="P995">
        <v>-1.3072759999999999E-2</v>
      </c>
      <c r="Q995">
        <v>-3.0938130000000001E-4</v>
      </c>
      <c r="R995">
        <v>4.4486550000000001E-3</v>
      </c>
      <c r="S995">
        <v>-7.2193480000000004E-3</v>
      </c>
      <c r="T995">
        <v>1.151457E-2</v>
      </c>
      <c r="U995">
        <v>8.6182729999999992E-3</v>
      </c>
    </row>
    <row r="996" spans="1:21" x14ac:dyDescent="0.25">
      <c r="A996" s="20">
        <f>0.000000810052*10^9</f>
        <v>810.05200000000002</v>
      </c>
      <c r="B996">
        <v>9.3488270000000005E-3</v>
      </c>
      <c r="C996">
        <v>1.03249E-2</v>
      </c>
      <c r="D996">
        <v>-2.2675869999999999E-4</v>
      </c>
      <c r="E996">
        <v>9.3730959999999992E-3</v>
      </c>
      <c r="F996">
        <v>-1.1736069999999999E-2</v>
      </c>
      <c r="G996">
        <v>-3.030531E-5</v>
      </c>
      <c r="H996">
        <v>1.0592679999999999E-3</v>
      </c>
      <c r="I996">
        <v>7.7090040000000002E-3</v>
      </c>
      <c r="J996">
        <v>5.4020379999999996E-3</v>
      </c>
      <c r="K996">
        <v>6.6884249999999996E-3</v>
      </c>
      <c r="L996">
        <v>1.113191E-2</v>
      </c>
      <c r="M996">
        <v>-1.5092680000000001E-4</v>
      </c>
      <c r="N996">
        <v>-1.9946080000000001E-2</v>
      </c>
      <c r="O996">
        <v>-7.868992E-3</v>
      </c>
      <c r="P996">
        <v>-5.0278570000000002E-3</v>
      </c>
      <c r="Q996">
        <v>6.5278649999999999E-3</v>
      </c>
      <c r="R996">
        <v>4.6511590000000002E-3</v>
      </c>
      <c r="S996">
        <v>-2.0341000000000001E-2</v>
      </c>
      <c r="T996">
        <v>1.9610079999999998E-2</v>
      </c>
      <c r="U996">
        <v>4.065407E-3</v>
      </c>
    </row>
    <row r="997" spans="1:21" x14ac:dyDescent="0.25">
      <c r="A997" s="20">
        <f>0.000000811052*10^9</f>
        <v>811.05200000000002</v>
      </c>
      <c r="B997">
        <v>6.3279820000000002E-3</v>
      </c>
      <c r="C997">
        <v>7.349342E-3</v>
      </c>
      <c r="D997">
        <v>-1.0722789999999999E-2</v>
      </c>
      <c r="E997">
        <v>1.19194E-2</v>
      </c>
      <c r="F997">
        <v>-2.0600520000000002E-3</v>
      </c>
      <c r="G997">
        <v>-2.4690110000000001E-3</v>
      </c>
      <c r="H997">
        <v>-1.4155879999999999E-2</v>
      </c>
      <c r="I997">
        <v>3.7850330000000001E-3</v>
      </c>
      <c r="J997">
        <v>-8.1973540000000004E-3</v>
      </c>
      <c r="K997">
        <v>1.5460969999999999E-2</v>
      </c>
      <c r="L997">
        <v>8.8396719999999998E-3</v>
      </c>
      <c r="M997">
        <v>-4.863025E-3</v>
      </c>
      <c r="N997">
        <v>-2.455273E-3</v>
      </c>
      <c r="O997">
        <v>-1.1708039999999999E-2</v>
      </c>
      <c r="P997">
        <v>-3.9900810000000004E-3</v>
      </c>
      <c r="Q997">
        <v>1.388935E-2</v>
      </c>
      <c r="R997">
        <v>-5.6069370000000002E-3</v>
      </c>
      <c r="S997">
        <v>-1.763721E-2</v>
      </c>
      <c r="T997">
        <v>1.928699E-2</v>
      </c>
      <c r="U997">
        <v>-2.3566580000000002E-3</v>
      </c>
    </row>
    <row r="998" spans="1:21" x14ac:dyDescent="0.25">
      <c r="A998" s="20">
        <f>0.000000812052*10^9</f>
        <v>812.05200000000002</v>
      </c>
      <c r="B998">
        <v>-5.0673250000000003E-4</v>
      </c>
      <c r="C998">
        <v>6.581422E-3</v>
      </c>
      <c r="D998">
        <v>-4.1180069999999999E-3</v>
      </c>
      <c r="E998">
        <v>1.4037239999999999E-2</v>
      </c>
      <c r="F998">
        <v>1.3691979999999999E-2</v>
      </c>
      <c r="G998">
        <v>-9.6432740000000003E-3</v>
      </c>
      <c r="H998">
        <v>-1.887428E-2</v>
      </c>
      <c r="I998">
        <v>4.0017589999999997E-3</v>
      </c>
      <c r="J998">
        <v>-7.7850510000000003E-3</v>
      </c>
      <c r="K998">
        <v>2.0147479999999999E-2</v>
      </c>
      <c r="L998">
        <v>-1.099388E-3</v>
      </c>
      <c r="M998">
        <v>4.978288E-3</v>
      </c>
      <c r="N998">
        <v>9.5471440000000005E-3</v>
      </c>
      <c r="O998">
        <v>2.2561450000000002E-3</v>
      </c>
      <c r="P998">
        <v>-6.3734259999999997E-3</v>
      </c>
      <c r="Q998">
        <v>1.357505E-2</v>
      </c>
      <c r="R998">
        <v>-7.762176E-3</v>
      </c>
      <c r="S998">
        <v>-1.168079E-2</v>
      </c>
      <c r="T998">
        <v>1.8946149999999998E-2</v>
      </c>
      <c r="U998">
        <v>-1.1550360000000001E-2</v>
      </c>
    </row>
    <row r="999" spans="1:21" x14ac:dyDescent="0.25">
      <c r="A999" s="20">
        <f>0.000000813052*10^9</f>
        <v>813.05200000000002</v>
      </c>
      <c r="B999">
        <v>-1.0010290000000001E-3</v>
      </c>
      <c r="C999">
        <v>-2.8103E-3</v>
      </c>
      <c r="D999">
        <v>7.7067200000000002E-3</v>
      </c>
      <c r="E999">
        <v>1.5644400000000001E-3</v>
      </c>
      <c r="F999">
        <v>7.3283480000000002E-3</v>
      </c>
      <c r="G999">
        <v>-7.4850669999999998E-3</v>
      </c>
      <c r="H999">
        <v>1.5435150000000001E-3</v>
      </c>
      <c r="I999">
        <v>1.0960269999999999E-2</v>
      </c>
      <c r="J999">
        <v>-7.2730659999999999E-3</v>
      </c>
      <c r="K999">
        <v>1.841168E-2</v>
      </c>
      <c r="L999">
        <v>-5.0560249999999996E-3</v>
      </c>
      <c r="M999">
        <v>1.408154E-2</v>
      </c>
      <c r="N999">
        <v>5.3209010000000003E-3</v>
      </c>
      <c r="O999">
        <v>1.444138E-2</v>
      </c>
      <c r="P999">
        <v>-4.9871079999999996E-3</v>
      </c>
      <c r="Q999">
        <v>7.2656650000000001E-3</v>
      </c>
      <c r="R999">
        <v>4.6504739999999999E-3</v>
      </c>
      <c r="S999">
        <v>-1.307846E-2</v>
      </c>
      <c r="T999">
        <v>1.965248E-2</v>
      </c>
      <c r="U999">
        <v>-1.631196E-2</v>
      </c>
    </row>
    <row r="1000" spans="1:21" x14ac:dyDescent="0.25">
      <c r="A1000" s="20">
        <f>0.000000814052*10^9</f>
        <v>814.05200000000002</v>
      </c>
      <c r="B1000">
        <v>5.4379470000000003E-3</v>
      </c>
      <c r="C1000">
        <v>-9.4372169999999995E-3</v>
      </c>
      <c r="D1000">
        <v>2.1501799999999998E-3</v>
      </c>
      <c r="E1000">
        <v>-4.2186519999999998E-3</v>
      </c>
      <c r="F1000">
        <v>-6.62073E-3</v>
      </c>
      <c r="G1000">
        <v>7.4270059999999999E-3</v>
      </c>
      <c r="H1000">
        <v>1.880979E-2</v>
      </c>
      <c r="I1000">
        <v>1.30527E-2</v>
      </c>
      <c r="J1000">
        <v>-1.26138E-2</v>
      </c>
      <c r="K1000">
        <v>1.3475549999999999E-2</v>
      </c>
      <c r="L1000">
        <v>4.627028E-3</v>
      </c>
      <c r="M1000">
        <v>4.5543909999999996E-3</v>
      </c>
      <c r="N1000">
        <v>1.018969E-2</v>
      </c>
      <c r="O1000">
        <v>7.8532419999999999E-3</v>
      </c>
      <c r="P1000">
        <v>3.5164530000000001E-3</v>
      </c>
      <c r="Q1000">
        <v>4.397561E-5</v>
      </c>
      <c r="R1000">
        <v>7.3303190000000001E-3</v>
      </c>
      <c r="S1000">
        <v>-1.8390549999999999E-2</v>
      </c>
      <c r="T1000">
        <v>7.208763E-3</v>
      </c>
      <c r="U1000">
        <v>-8.4872699999999999E-3</v>
      </c>
    </row>
    <row r="1001" spans="1:21" x14ac:dyDescent="0.25">
      <c r="A1001" s="20">
        <f>0.000000815052*10^9</f>
        <v>815.05200000000002</v>
      </c>
      <c r="B1001">
        <v>8.7395149999999998E-3</v>
      </c>
      <c r="C1001">
        <v>-3.7617340000000001E-3</v>
      </c>
      <c r="D1001">
        <v>-5.8661729999999997E-3</v>
      </c>
      <c r="E1001">
        <v>1.0947470000000001E-2</v>
      </c>
      <c r="F1001">
        <v>-4.7490169999999998E-4</v>
      </c>
      <c r="G1001">
        <v>1.5629810000000001E-2</v>
      </c>
      <c r="H1001">
        <v>5.9975230000000003E-3</v>
      </c>
      <c r="I1001">
        <v>1.059915E-2</v>
      </c>
      <c r="J1001">
        <v>-5.6658430000000003E-3</v>
      </c>
      <c r="K1001">
        <v>6.2581030000000001E-3</v>
      </c>
      <c r="L1001">
        <v>7.7341989999999998E-3</v>
      </c>
      <c r="M1001">
        <v>-4.724794E-3</v>
      </c>
      <c r="N1001">
        <v>1.7630380000000001E-2</v>
      </c>
      <c r="O1001">
        <v>-7.1945810000000002E-3</v>
      </c>
      <c r="P1001">
        <v>8.0087479999999996E-3</v>
      </c>
      <c r="Q1001">
        <v>-6.4925800000000004E-3</v>
      </c>
      <c r="R1001">
        <v>1.694564E-3</v>
      </c>
      <c r="S1001">
        <v>-1.586597E-2</v>
      </c>
      <c r="T1001">
        <v>-1.1746329999999999E-2</v>
      </c>
      <c r="U1001">
        <v>-9.1900239999999995E-4</v>
      </c>
    </row>
    <row r="1002" spans="1:21" x14ac:dyDescent="0.25">
      <c r="A1002" s="20">
        <f>0.000000816052*10^9</f>
        <v>816.05199999999991</v>
      </c>
      <c r="B1002">
        <v>4.80797E-3</v>
      </c>
      <c r="C1002">
        <v>6.2216820000000005E-4</v>
      </c>
      <c r="D1002">
        <v>2.1649360000000001E-3</v>
      </c>
      <c r="E1002">
        <v>1.448523E-2</v>
      </c>
      <c r="F1002">
        <v>1.627988E-2</v>
      </c>
      <c r="G1002">
        <v>1.647703E-2</v>
      </c>
      <c r="H1002">
        <v>-1.287349E-2</v>
      </c>
      <c r="I1002">
        <v>3.4191809999999999E-3</v>
      </c>
      <c r="J1002">
        <v>1.3059650000000001E-2</v>
      </c>
      <c r="K1002">
        <v>9.406188E-4</v>
      </c>
      <c r="L1002">
        <v>-6.8555889999999996E-3</v>
      </c>
      <c r="M1002">
        <v>8.5800049999999999E-3</v>
      </c>
      <c r="N1002">
        <v>4.4905429999999996E-3</v>
      </c>
      <c r="O1002">
        <v>-3.7907729999999999E-3</v>
      </c>
      <c r="P1002">
        <v>-2.6248740000000001E-3</v>
      </c>
      <c r="Q1002">
        <v>-1.124959E-2</v>
      </c>
      <c r="R1002">
        <v>8.6117750000000003E-3</v>
      </c>
      <c r="S1002">
        <v>-3.1061399999999999E-3</v>
      </c>
      <c r="T1002">
        <v>-1.9917540000000001E-2</v>
      </c>
      <c r="U1002">
        <v>5.2082070000000003E-3</v>
      </c>
    </row>
    <row r="1003" spans="1:21" x14ac:dyDescent="0.25">
      <c r="A1003" s="20">
        <f>0.000000817052*10^9</f>
        <v>817.05200000000002</v>
      </c>
      <c r="B1003">
        <v>5.3940200000000002E-3</v>
      </c>
      <c r="C1003">
        <v>-6.0039409999999996E-3</v>
      </c>
      <c r="D1003">
        <v>1.3221500000000001E-2</v>
      </c>
      <c r="E1003">
        <v>-2.0823109999999999E-3</v>
      </c>
      <c r="F1003">
        <v>2.3892770000000001E-2</v>
      </c>
      <c r="G1003">
        <v>8.7859840000000002E-3</v>
      </c>
      <c r="H1003">
        <v>-1.0477169999999999E-2</v>
      </c>
      <c r="I1003">
        <v>-4.5673509999999999E-3</v>
      </c>
      <c r="J1003">
        <v>1.93901E-2</v>
      </c>
      <c r="K1003">
        <v>7.7763870000000001E-3</v>
      </c>
      <c r="L1003">
        <v>-1.988782E-2</v>
      </c>
      <c r="M1003">
        <v>1.860297E-2</v>
      </c>
      <c r="N1003">
        <v>-1.664498E-2</v>
      </c>
      <c r="O1003">
        <v>1.420708E-2</v>
      </c>
      <c r="P1003">
        <v>-6.3981309999999996E-3</v>
      </c>
      <c r="Q1003">
        <v>-1.1340899999999999E-2</v>
      </c>
      <c r="R1003">
        <v>1.095431E-2</v>
      </c>
      <c r="S1003">
        <v>2.7097419999999998E-3</v>
      </c>
      <c r="T1003">
        <v>-1.372495E-2</v>
      </c>
      <c r="U1003">
        <v>1.32026E-2</v>
      </c>
    </row>
    <row r="1004" spans="1:21" x14ac:dyDescent="0.25">
      <c r="A1004" s="20">
        <f>0.000000818052*10^9</f>
        <v>818.05200000000002</v>
      </c>
      <c r="B1004">
        <v>1.242916E-2</v>
      </c>
      <c r="C1004">
        <v>-1.7454109999999998E-2</v>
      </c>
      <c r="D1004">
        <v>6.6348839999999997E-3</v>
      </c>
      <c r="E1004">
        <v>-9.1398299999999998E-3</v>
      </c>
      <c r="F1004">
        <v>1.6436679999999999E-2</v>
      </c>
      <c r="G1004">
        <v>-3.4510560000000001E-3</v>
      </c>
      <c r="H1004">
        <v>-3.622784E-3</v>
      </c>
      <c r="I1004">
        <v>-1.197425E-3</v>
      </c>
      <c r="J1004">
        <v>8.4856480000000001E-3</v>
      </c>
      <c r="K1004">
        <v>1.6777940000000002E-2</v>
      </c>
      <c r="L1004">
        <v>-1.5562869999999999E-2</v>
      </c>
      <c r="M1004">
        <v>8.8006920000000006E-3</v>
      </c>
      <c r="N1004">
        <v>-1.5909309999999999E-2</v>
      </c>
      <c r="O1004">
        <v>1.6998280000000001E-2</v>
      </c>
      <c r="P1004">
        <v>4.788179E-3</v>
      </c>
      <c r="Q1004">
        <v>-3.6382910000000001E-3</v>
      </c>
      <c r="R1004">
        <v>2.7953330000000001E-3</v>
      </c>
      <c r="S1004">
        <v>-1.9820440000000001E-3</v>
      </c>
      <c r="T1004">
        <v>-1.614463E-3</v>
      </c>
      <c r="U1004">
        <v>4.5665200000000001E-3</v>
      </c>
    </row>
  </sheetData>
  <mergeCells count="2">
    <mergeCell ref="A1:E1"/>
    <mergeCell ref="A2:I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Charts</vt:lpstr>
      </vt:variant>
      <vt:variant>
        <vt:i4>4</vt:i4>
      </vt:variant>
    </vt:vector>
  </HeadingPairs>
  <TitlesOfParts>
    <vt:vector size="10" baseType="lpstr">
      <vt:lpstr>Parameters</vt:lpstr>
      <vt:lpstr>Data</vt:lpstr>
      <vt:lpstr>Event Timeline Data</vt:lpstr>
      <vt:lpstr>HBM IV Curves Data</vt:lpstr>
      <vt:lpstr>Voltage Wfms Data</vt:lpstr>
      <vt:lpstr>Current Wfms Data</vt:lpstr>
      <vt:lpstr>HBM IV Curves</vt:lpstr>
      <vt:lpstr>Event Timeline</vt:lpstr>
      <vt:lpstr>Voltage Wfms</vt:lpstr>
      <vt:lpstr>Current Wfms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2012-08-30T20:55:45Z</dcterms:created>
  <dcterms:modified xsi:type="dcterms:W3CDTF">2016-08-18T14:14:01Z</dcterms:modified>
</cp:coreProperties>
</file>